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4\2. Sgto PM CGR - 31-dic-2023\COMUNICACIÓN\"/>
    </mc:Choice>
  </mc:AlternateContent>
  <bookViews>
    <workbookView xWindow="0" yWindow="0" windowWidth="28800" windowHeight="10335" activeTab="1"/>
  </bookViews>
  <sheets>
    <sheet name="Hallazgos ADR" sheetId="24" r:id="rId1"/>
    <sheet name="PM CGR - (ADR)" sheetId="29" r:id="rId2"/>
    <sheet name="Cierre 31-dic-2023" sheetId="30" r:id="rId3"/>
    <sheet name="Cierre 30-jun-2023" sheetId="26" r:id="rId4"/>
    <sheet name="Cierre 31-dic-2022" sheetId="25" r:id="rId5"/>
    <sheet name="Cierre 30-jun-2022" sheetId="23" r:id="rId6"/>
    <sheet name="Cierre 31-dic-2021" sheetId="21" r:id="rId7"/>
    <sheet name="Cierre 30-jun-2021" sheetId="14" r:id="rId8"/>
    <sheet name="Cierre 31-dic-2020" sheetId="12" r:id="rId9"/>
    <sheet name="Cierre 30-jun-2020" sheetId="6" r:id="rId10"/>
    <sheet name="Cierre 31-dic-2019" sheetId="5" r:id="rId11"/>
    <sheet name="Cierre 30-jun-2019" sheetId="3" r:id="rId12"/>
  </sheets>
  <definedNames>
    <definedName name="_xlnm._FilterDatabase" localSheetId="11" hidden="1">'Cierre 30-jun-2019'!$A$2:$W$2</definedName>
    <definedName name="_xlnm._FilterDatabase" localSheetId="9" hidden="1">'Cierre 30-jun-2020'!$A$2:$U$19</definedName>
    <definedName name="_xlnm._FilterDatabase" localSheetId="7" hidden="1">'Cierre 30-jun-2021'!$A$2:$T$16</definedName>
    <definedName name="_xlnm._FilterDatabase" localSheetId="5" hidden="1">'Cierre 30-jun-2022'!$A$1:$W$84</definedName>
    <definedName name="_xlnm._FilterDatabase" localSheetId="3" hidden="1">'Cierre 30-jun-2023'!$A$2:$V$30</definedName>
    <definedName name="_xlnm._FilterDatabase" localSheetId="10" hidden="1">'Cierre 31-dic-2019'!$A$2:$T$7</definedName>
    <definedName name="_xlnm._FilterDatabase" localSheetId="8" hidden="1">'Cierre 31-dic-2020'!$A$2:$XFB$7</definedName>
    <definedName name="_xlnm._FilterDatabase" localSheetId="6" hidden="1">'Cierre 31-dic-2021'!$A$1:$U$61</definedName>
    <definedName name="_xlnm._FilterDatabase" localSheetId="4" hidden="1">'Cierre 31-dic-2022'!$A$1:$U$27</definedName>
    <definedName name="_xlnm._FilterDatabase" localSheetId="2" hidden="1">'Cierre 31-dic-2023'!$A$2:$U$26</definedName>
    <definedName name="_xlnm._FilterDatabase" localSheetId="1" hidden="1">'PM CGR - (ADR)'!$A$1:$W$214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4" i="29" l="1"/>
  <c r="G25" i="24"/>
  <c r="F25" i="24"/>
  <c r="E25" i="24"/>
  <c r="D25" i="24"/>
  <c r="I24" i="24"/>
  <c r="H24" i="24"/>
  <c r="H23" i="24"/>
  <c r="I23" i="24"/>
  <c r="O19" i="30"/>
  <c r="H4" i="24" l="1"/>
  <c r="I4" i="24"/>
  <c r="H5" i="24"/>
  <c r="I5" i="24"/>
  <c r="H6" i="24"/>
  <c r="I6" i="24"/>
  <c r="H7" i="24"/>
  <c r="I7" i="24"/>
  <c r="H8" i="24"/>
  <c r="I8" i="24"/>
  <c r="H9" i="24"/>
  <c r="I9" i="24"/>
  <c r="H10" i="24"/>
  <c r="I10" i="24"/>
  <c r="H11" i="24"/>
  <c r="I11" i="24"/>
  <c r="H12" i="24"/>
  <c r="I12" i="24"/>
  <c r="H13" i="24"/>
  <c r="I13" i="24"/>
  <c r="H14" i="24"/>
  <c r="I14" i="24"/>
  <c r="H15" i="24"/>
  <c r="I15" i="24"/>
  <c r="H16" i="24"/>
  <c r="I16" i="24"/>
  <c r="H17" i="24"/>
  <c r="I17" i="24"/>
  <c r="H18" i="24"/>
  <c r="I18" i="24"/>
  <c r="H19" i="24"/>
  <c r="I19" i="24"/>
  <c r="H20" i="24"/>
  <c r="I20" i="24"/>
  <c r="H21" i="24"/>
  <c r="I21" i="24"/>
  <c r="H22" i="24"/>
  <c r="I22" i="24"/>
  <c r="I3" i="24"/>
  <c r="H3" i="24"/>
  <c r="O26" i="30"/>
  <c r="O25" i="30"/>
  <c r="P25" i="30" s="1"/>
  <c r="O24" i="30"/>
  <c r="P24" i="30" s="1"/>
  <c r="O23" i="30"/>
  <c r="P23" i="30" s="1"/>
  <c r="O22" i="30"/>
  <c r="P22" i="30" s="1"/>
  <c r="O21" i="30"/>
  <c r="O20" i="30"/>
  <c r="O18" i="30"/>
  <c r="P18" i="30" s="1"/>
  <c r="O17" i="30"/>
  <c r="P17" i="30" s="1"/>
  <c r="O16" i="30"/>
  <c r="O15" i="30"/>
  <c r="O14" i="30"/>
  <c r="O13" i="30"/>
  <c r="O12" i="30"/>
  <c r="O11" i="30"/>
  <c r="O10" i="30"/>
  <c r="O9" i="30"/>
  <c r="O8" i="30"/>
  <c r="P6" i="30"/>
  <c r="O5" i="30"/>
  <c r="O4" i="30"/>
  <c r="O3" i="30"/>
  <c r="P213" i="29"/>
  <c r="P212" i="29"/>
  <c r="P211" i="29"/>
  <c r="P210" i="29"/>
  <c r="O209" i="29"/>
  <c r="P209" i="29" s="1"/>
  <c r="P208" i="29"/>
  <c r="P207" i="29"/>
  <c r="O206" i="29"/>
  <c r="P206" i="29" s="1"/>
  <c r="O205" i="29"/>
  <c r="P205" i="29" s="1"/>
  <c r="O204" i="29"/>
  <c r="P204" i="29" s="1"/>
  <c r="O203" i="29"/>
  <c r="P203" i="29" s="1"/>
  <c r="O202" i="29"/>
  <c r="P202" i="29" s="1"/>
  <c r="O201" i="29"/>
  <c r="P201" i="29" s="1"/>
  <c r="O200" i="29"/>
  <c r="P200" i="29" s="1"/>
  <c r="O199" i="29"/>
  <c r="P199" i="29" s="1"/>
  <c r="O198" i="29"/>
  <c r="P198" i="29" s="1"/>
  <c r="O197" i="29"/>
  <c r="P197" i="29" s="1"/>
  <c r="O196" i="29"/>
  <c r="P196" i="29" s="1"/>
  <c r="O195" i="29"/>
  <c r="P195" i="29" s="1"/>
  <c r="O194" i="29"/>
  <c r="P194" i="29" s="1"/>
  <c r="P193" i="29"/>
  <c r="P192" i="29"/>
  <c r="P191" i="29"/>
  <c r="P190" i="29"/>
  <c r="P189" i="29"/>
  <c r="P188" i="29"/>
  <c r="O187" i="29"/>
  <c r="P187" i="29" s="1"/>
  <c r="P186" i="29"/>
  <c r="O185" i="29"/>
  <c r="P185" i="29" s="1"/>
  <c r="O184" i="29"/>
  <c r="P184" i="29" s="1"/>
  <c r="P183" i="29"/>
  <c r="P182" i="29"/>
  <c r="P181" i="29"/>
  <c r="P180" i="29"/>
  <c r="O179" i="29"/>
  <c r="P179" i="29" s="1"/>
  <c r="O178" i="29"/>
  <c r="O177" i="29"/>
  <c r="P177" i="29" s="1"/>
  <c r="O176" i="29"/>
  <c r="P176" i="29" s="1"/>
  <c r="O175" i="29"/>
  <c r="P175" i="29" s="1"/>
  <c r="O174" i="29"/>
  <c r="P174" i="29" s="1"/>
  <c r="O173" i="29"/>
  <c r="P173" i="29" s="1"/>
  <c r="O172" i="29"/>
  <c r="O171" i="29"/>
  <c r="O170" i="29"/>
  <c r="O169" i="29"/>
  <c r="O168" i="29"/>
  <c r="O167" i="29"/>
  <c r="O166" i="29"/>
  <c r="P166" i="29" s="1"/>
  <c r="O165" i="29"/>
  <c r="O164" i="29"/>
  <c r="O163" i="29"/>
  <c r="O162" i="29"/>
  <c r="O161" i="29"/>
  <c r="O160" i="29"/>
  <c r="P160" i="29" s="1"/>
  <c r="O159" i="29"/>
  <c r="O158" i="29"/>
  <c r="O157" i="29"/>
  <c r="O156" i="29"/>
  <c r="O155" i="29"/>
  <c r="O154" i="29"/>
  <c r="O153" i="29"/>
  <c r="O152" i="29"/>
  <c r="O151" i="29"/>
  <c r="O150" i="29"/>
  <c r="O149" i="29"/>
  <c r="O148" i="29"/>
  <c r="O147" i="29"/>
  <c r="O146" i="29"/>
  <c r="O145" i="29"/>
  <c r="O144" i="29"/>
  <c r="O143" i="29"/>
  <c r="O142" i="29"/>
  <c r="O141" i="29"/>
  <c r="O140" i="29"/>
  <c r="O139" i="29"/>
  <c r="O138" i="29"/>
  <c r="O137" i="29"/>
  <c r="O136" i="29"/>
  <c r="O135" i="29"/>
  <c r="O134" i="29"/>
  <c r="O133" i="29"/>
  <c r="O132" i="29"/>
  <c r="O131" i="29"/>
  <c r="O130" i="29"/>
  <c r="O129" i="29"/>
  <c r="O128" i="29"/>
  <c r="O127" i="29"/>
  <c r="O126" i="29"/>
  <c r="P126" i="29" s="1"/>
  <c r="O125" i="29"/>
  <c r="O124" i="29"/>
  <c r="O123" i="29"/>
  <c r="O122" i="29"/>
  <c r="O121" i="29"/>
  <c r="O120" i="29"/>
  <c r="O119" i="29"/>
  <c r="O118" i="29"/>
  <c r="O117" i="29"/>
  <c r="O116" i="29"/>
  <c r="O115" i="29"/>
  <c r="O114" i="29"/>
  <c r="O113" i="29"/>
  <c r="O112" i="29"/>
  <c r="O111" i="29"/>
  <c r="O110" i="29"/>
  <c r="O109" i="29"/>
  <c r="O108" i="29"/>
  <c r="O107" i="29"/>
  <c r="O106" i="29"/>
  <c r="O105" i="29"/>
  <c r="P105" i="29" s="1"/>
  <c r="O104" i="29"/>
  <c r="O103" i="29"/>
  <c r="O102" i="29"/>
  <c r="O101" i="29"/>
  <c r="O100" i="29"/>
  <c r="O99" i="29"/>
  <c r="O98" i="29"/>
  <c r="O97" i="29"/>
  <c r="O95" i="29"/>
  <c r="O94" i="29"/>
  <c r="O93" i="29"/>
  <c r="O92" i="29"/>
  <c r="O91" i="29"/>
  <c r="O90" i="29"/>
  <c r="O89" i="29"/>
  <c r="O88" i="29"/>
  <c r="O87" i="29"/>
  <c r="O86" i="29"/>
  <c r="O85" i="29"/>
  <c r="O84" i="29"/>
  <c r="O83" i="29"/>
  <c r="O82" i="29"/>
  <c r="O81" i="29"/>
  <c r="O80" i="29"/>
  <c r="P80" i="29" s="1"/>
  <c r="O79" i="29"/>
  <c r="O78" i="29"/>
  <c r="O77" i="29"/>
  <c r="O76" i="29"/>
  <c r="O75" i="29"/>
  <c r="O74" i="29"/>
  <c r="P74" i="29" s="1"/>
  <c r="O73" i="29"/>
  <c r="O72" i="29"/>
  <c r="O71" i="29"/>
  <c r="O70" i="29"/>
  <c r="O69" i="29"/>
  <c r="P69" i="29" s="1"/>
  <c r="O68" i="29"/>
  <c r="O67" i="29"/>
  <c r="O66" i="29"/>
  <c r="O65" i="29"/>
  <c r="O64" i="29"/>
  <c r="O63" i="29"/>
  <c r="O62" i="29"/>
  <c r="O61" i="29"/>
  <c r="O60" i="29"/>
  <c r="O59" i="29"/>
  <c r="P59" i="29" s="1"/>
  <c r="O58" i="29"/>
  <c r="O57" i="29"/>
  <c r="O56" i="29"/>
  <c r="O55" i="29"/>
  <c r="O54" i="29"/>
  <c r="O53" i="29"/>
  <c r="O52" i="29"/>
  <c r="O51" i="29"/>
  <c r="O50" i="29"/>
  <c r="O49" i="29"/>
  <c r="O48" i="29"/>
  <c r="O47" i="29"/>
  <c r="O46" i="29"/>
  <c r="O45" i="29"/>
  <c r="O44" i="29"/>
  <c r="O43" i="29"/>
  <c r="O42" i="29"/>
  <c r="O41" i="29"/>
  <c r="O40" i="29"/>
  <c r="O39" i="29"/>
  <c r="O38" i="29"/>
  <c r="O37" i="29"/>
  <c r="O36" i="29"/>
  <c r="O35" i="29"/>
  <c r="O34" i="29"/>
  <c r="O33" i="29"/>
  <c r="O32" i="29"/>
  <c r="O31" i="29"/>
  <c r="O30" i="29"/>
  <c r="O29" i="29"/>
  <c r="P27" i="29"/>
  <c r="O26" i="29"/>
  <c r="O25" i="29"/>
  <c r="O24" i="29"/>
  <c r="O23" i="29"/>
  <c r="O22" i="29"/>
  <c r="O21" i="29"/>
  <c r="O20" i="29"/>
  <c r="O19" i="29"/>
  <c r="O18" i="29"/>
  <c r="O17" i="29"/>
  <c r="O16" i="29"/>
  <c r="O15" i="29"/>
  <c r="O14" i="29"/>
  <c r="O13" i="29"/>
  <c r="O12" i="29"/>
  <c r="O11" i="29"/>
  <c r="O10" i="29"/>
  <c r="O9" i="29"/>
  <c r="O8" i="29"/>
  <c r="O7" i="29"/>
  <c r="O6" i="29"/>
  <c r="O5" i="29"/>
  <c r="O4" i="29"/>
  <c r="O3" i="29"/>
  <c r="O2" i="29"/>
  <c r="H25" i="24" l="1"/>
  <c r="I25" i="24"/>
  <c r="P15" i="30"/>
  <c r="P8" i="30"/>
  <c r="P10" i="30"/>
  <c r="P3" i="30"/>
  <c r="P12" i="30"/>
  <c r="P138" i="29"/>
  <c r="P18" i="29"/>
  <c r="P101" i="29"/>
  <c r="P20" i="29"/>
  <c r="P103" i="29"/>
  <c r="P72" i="29"/>
  <c r="P144" i="29"/>
  <c r="P119" i="29"/>
  <c r="P108" i="29"/>
  <c r="P86" i="29"/>
  <c r="P31" i="29"/>
  <c r="P171" i="29"/>
  <c r="P49" i="29"/>
  <c r="P164" i="29"/>
  <c r="P106" i="29"/>
  <c r="P63" i="29"/>
  <c r="P29" i="29"/>
  <c r="P161" i="29"/>
  <c r="P2" i="29"/>
  <c r="P52" i="29"/>
  <c r="P66" i="29"/>
  <c r="P150" i="29"/>
  <c r="P158" i="29"/>
  <c r="P22" i="29"/>
  <c r="P34" i="29"/>
  <c r="P60" i="29"/>
  <c r="P95" i="29"/>
  <c r="P127" i="29"/>
  <c r="P7" i="29"/>
  <c r="P44" i="29"/>
  <c r="P81" i="29"/>
  <c r="P152" i="29"/>
  <c r="P90" i="29"/>
  <c r="P75" i="29"/>
  <c r="P5" i="29"/>
  <c r="P46" i="29"/>
  <c r="P70" i="29"/>
  <c r="P115" i="29"/>
  <c r="P124" i="29"/>
  <c r="P154" i="29"/>
  <c r="P57" i="29"/>
  <c r="P84" i="29"/>
  <c r="P141" i="29"/>
  <c r="P10" i="29"/>
  <c r="P25" i="29"/>
  <c r="P135" i="29"/>
  <c r="O26" i="26" l="1"/>
  <c r="P26" i="26" s="1"/>
  <c r="O24" i="26"/>
  <c r="P24" i="26" s="1"/>
  <c r="O30" i="26" l="1"/>
  <c r="P30" i="26" s="1"/>
  <c r="O29" i="26"/>
  <c r="O28" i="26"/>
  <c r="O27" i="26"/>
  <c r="P27" i="26" s="1"/>
  <c r="O25" i="26"/>
  <c r="P25" i="26" s="1"/>
  <c r="O23" i="26"/>
  <c r="O22" i="26"/>
  <c r="O21" i="26"/>
  <c r="O20" i="26"/>
  <c r="O19" i="26"/>
  <c r="O18" i="26"/>
  <c r="O17" i="26"/>
  <c r="O16" i="26"/>
  <c r="O15" i="26"/>
  <c r="P13" i="26"/>
  <c r="O12" i="26"/>
  <c r="P12" i="26" s="1"/>
  <c r="O11" i="26"/>
  <c r="O10" i="26"/>
  <c r="P10" i="26" s="1"/>
  <c r="P9" i="26"/>
  <c r="O8" i="26"/>
  <c r="P8" i="26" s="1"/>
  <c r="O7" i="26"/>
  <c r="P7" i="26" s="1"/>
  <c r="O5" i="26"/>
  <c r="P5" i="26" s="1"/>
  <c r="O3" i="26"/>
  <c r="P3" i="26" s="1"/>
  <c r="P28" i="26" l="1"/>
  <c r="P22" i="26"/>
  <c r="P18" i="26"/>
  <c r="P15" i="26"/>
  <c r="O50" i="21" l="1"/>
  <c r="O51" i="21"/>
  <c r="P50" i="21" l="1"/>
  <c r="O9" i="25"/>
  <c r="O8" i="25"/>
  <c r="O27" i="25"/>
  <c r="P27" i="25" s="1"/>
  <c r="P8" i="25" l="1"/>
  <c r="O26" i="25"/>
  <c r="O25" i="25"/>
  <c r="P25" i="25" l="1"/>
  <c r="O13" i="25" l="1"/>
  <c r="O12" i="25"/>
  <c r="O5" i="25"/>
  <c r="O4" i="25"/>
  <c r="P4" i="25" s="1"/>
  <c r="O3" i="25"/>
  <c r="O2" i="25"/>
  <c r="P2" i="25" l="1"/>
  <c r="P12" i="25"/>
  <c r="O24" i="25"/>
  <c r="P24" i="25" s="1"/>
  <c r="O11" i="25"/>
  <c r="P11" i="25" s="1"/>
  <c r="O20" i="25"/>
  <c r="O19" i="25"/>
  <c r="O18" i="25"/>
  <c r="P18" i="25" l="1"/>
  <c r="O23" i="25"/>
  <c r="O22" i="25"/>
  <c r="O17" i="25"/>
  <c r="O16" i="25"/>
  <c r="O15" i="25"/>
  <c r="O14" i="25"/>
  <c r="P14" i="25" l="1"/>
  <c r="P22" i="25"/>
  <c r="O21" i="25"/>
  <c r="P21" i="25" s="1"/>
  <c r="O7" i="25" l="1"/>
  <c r="O6" i="25"/>
  <c r="P6" i="25" l="1"/>
  <c r="O54" i="23" l="1"/>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O61" i="21" l="1"/>
  <c r="O60" i="21"/>
  <c r="O59" i="21"/>
  <c r="O58" i="21"/>
  <c r="O57" i="21"/>
  <c r="O56" i="21"/>
  <c r="O55" i="21"/>
  <c r="O54" i="21"/>
  <c r="O53" i="21"/>
  <c r="O52"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14" i="21"/>
  <c r="P8" i="21"/>
  <c r="P54" i="21"/>
  <c r="P30" i="21"/>
  <c r="P18" i="21"/>
  <c r="P36" i="21"/>
  <c r="P2" i="21"/>
  <c r="P10" i="21"/>
  <c r="P22" i="21"/>
  <c r="P42" i="21"/>
  <c r="P4" i="21"/>
  <c r="P16" i="21"/>
  <c r="P34" i="21"/>
  <c r="P24" i="21"/>
  <c r="P58" i="21"/>
  <c r="P39" i="21"/>
  <c r="P12" i="21"/>
  <c r="P28" i="21"/>
  <c r="O16" i="14" l="1"/>
  <c r="P16" i="14" s="1"/>
  <c r="O15" i="14"/>
  <c r="O14" i="14"/>
  <c r="O13" i="14"/>
  <c r="O12" i="14"/>
  <c r="O11" i="14"/>
  <c r="O10" i="14"/>
  <c r="O5" i="14"/>
  <c r="O4" i="14"/>
  <c r="O3" i="14"/>
  <c r="O6" i="14"/>
  <c r="P6" i="14" s="1"/>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O10" i="6"/>
  <c r="O9" i="6"/>
  <c r="P9" i="6" s="1"/>
  <c r="O8" i="6"/>
  <c r="P8" i="6" s="1"/>
  <c r="O7" i="6"/>
  <c r="P7" i="6" s="1"/>
  <c r="O6" i="6"/>
  <c r="P6" i="6" s="1"/>
  <c r="O5" i="6"/>
  <c r="P5" i="6" s="1"/>
  <c r="O4" i="6"/>
  <c r="O3" i="6"/>
  <c r="O6" i="12"/>
  <c r="P6" i="12" s="1"/>
  <c r="P10" i="6" l="1"/>
  <c r="P54" i="3"/>
  <c r="P83" i="3"/>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alcChain>
</file>

<file path=xl/comments1.xml><?xml version="1.0" encoding="utf-8"?>
<comments xmlns="http://schemas.openxmlformats.org/spreadsheetml/2006/main">
  <authors>
    <author>Autor</author>
  </authors>
  <commentList>
    <comment ref="C2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2.xml><?xml version="1.0" encoding="utf-8"?>
<comments xmlns="http://schemas.openxmlformats.org/spreadsheetml/2006/main">
  <authors>
    <author>Autor</author>
  </authors>
  <commentList>
    <comment ref="D8"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<sst xmlns="http://schemas.openxmlformats.org/spreadsheetml/2006/main" count="7802" uniqueCount="2772">
  <si>
    <t>INFORME DE AUDITORÍA “CGR”</t>
  </si>
  <si>
    <t>fecha informe</t>
  </si>
  <si>
    <t>VIGENCIA AUDITADA</t>
  </si>
  <si>
    <t>CANTIDAD HALLAZGOS</t>
  </si>
  <si>
    <t>CGR-CDSA Nº 821</t>
  </si>
  <si>
    <t>CGR-CDSA N° 833</t>
  </si>
  <si>
    <t>CGR-CDSA N° 845</t>
  </si>
  <si>
    <t>CGR-CDSIFTCEDR N° 023</t>
  </si>
  <si>
    <t>Especial Río Ranchería</t>
  </si>
  <si>
    <t>CGR-CDSA N° 864</t>
  </si>
  <si>
    <t>CGR-CDSA N° 871</t>
  </si>
  <si>
    <t>2017 - 2018</t>
  </si>
  <si>
    <t>CGR-CDMA N° 019</t>
  </si>
  <si>
    <t>Especial Triangulo Tolima</t>
  </si>
  <si>
    <t>2018 – 2019</t>
  </si>
  <si>
    <t>CGR-CDSA N° 917</t>
  </si>
  <si>
    <t>Especial PIDAR Nariño</t>
  </si>
  <si>
    <t>Hallazgo Seguimiento Derecho de petición</t>
  </si>
  <si>
    <t>N/A</t>
  </si>
  <si>
    <t>2019-2020</t>
  </si>
  <si>
    <t>Especial Distritos Pequeña y Mediana Escala</t>
  </si>
  <si>
    <t>2018-2021</t>
  </si>
  <si>
    <t>TOTAL</t>
  </si>
  <si>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</si>
  <si>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</si>
  <si>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</si>
  <si>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</si>
  <si>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</si>
  <si>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</si>
  <si>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</si>
  <si>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</si>
  <si>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</si>
  <si>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</si>
  <si>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</si>
  <si>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</si>
  <si>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</si>
  <si>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</si>
  <si>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</si>
  <si>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</si>
  <si>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</si>
  <si>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INCIDENCIA</t>
  </si>
  <si>
    <t xml:space="preserve">AVANCE VERIFICADO POR EL AUDITOR </t>
  </si>
  <si>
    <t>CONCLUSIÓN</t>
  </si>
  <si>
    <t>OBSERVACIÓN</t>
  </si>
  <si>
    <t>1). CGR-CDSA N° 759</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</si>
  <si>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</si>
  <si>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</si>
  <si>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1/3</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</si>
  <si>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</si>
  <si>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</si>
  <si>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Vicepresidencia de Integración Productiva - Dirección de Acceso a Activos Productivos</t>
  </si>
  <si>
    <t xml:space="preserve">Circular </t>
  </si>
  <si>
    <t>NO</t>
  </si>
  <si>
    <t>Hallazgo Administrativo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</si>
  <si>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</si>
  <si>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</si>
  <si>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La Oficina de Control Interno considera que se debe continuar realizando seguimiento al presente hallazgo, hasta tanto se corrobore la efectividad de las acciones propuestas y ejecutadas. (PE)</t>
  </si>
  <si>
    <t>INEFECTIVA</t>
  </si>
  <si>
    <t>Inadecuado seguimiento por parte del extinto INCODER en el seguimiento a los proyectos financiados y cofinanciados estrategia PDRET</t>
  </si>
  <si>
    <t>2/3</t>
  </si>
  <si>
    <t>Realizar seguimiento a los proyectos del extinto Incoder que se encuentran vigentes para garantizar su cierre</t>
  </si>
  <si>
    <t>Informe trimestral de seguimiento a los proyecto de INCODER en los que se identifique el estado de cada uno de los proyectos vigentes</t>
  </si>
  <si>
    <t>Informe</t>
  </si>
  <si>
    <r>
      <t xml:space="preserve">La Vicepresidencia de Integración Productiva anexó como soporte de la gestión realizada, lo siguiente:
</t>
    </r>
    <r>
      <rPr>
        <b/>
        <sz val="8"/>
        <rFont val="Calibri"/>
        <family val="2"/>
        <scheme val="minor"/>
      </rPr>
      <t>1.</t>
    </r>
    <r>
      <rPr>
        <sz val="8"/>
        <rFont val="Calibri"/>
        <family val="2"/>
        <scheme val="minor"/>
      </rPr>
      <t xml:space="preserve">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t>
    </r>
    <r>
      <rPr>
        <b/>
        <sz val="8"/>
        <rFont val="Calibri"/>
        <family val="2"/>
        <scheme val="minor"/>
      </rPr>
      <t>2.</t>
    </r>
    <r>
      <rPr>
        <sz val="8"/>
        <rFont val="Calibri"/>
        <family val="2"/>
        <scheme val="minor"/>
      </rPr>
      <t xml:space="preserve">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t>
    </r>
    <r>
      <rPr>
        <b/>
        <sz val="8"/>
        <rFont val="Calibri"/>
        <family val="2"/>
        <scheme val="minor"/>
      </rPr>
      <t>3.</t>
    </r>
    <r>
      <rPr>
        <sz val="8"/>
        <rFont val="Calibri"/>
        <family val="2"/>
        <scheme val="minor"/>
      </rPr>
      <t xml:space="preserve">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t>
    </r>
    <r>
      <rPr>
        <b/>
        <sz val="8"/>
        <rFont val="Calibri"/>
        <family val="2"/>
        <scheme val="minor"/>
      </rPr>
      <t>4.</t>
    </r>
    <r>
      <rPr>
        <sz val="8"/>
        <rFont val="Calibri"/>
        <family val="2"/>
        <scheme val="minor"/>
      </rPr>
      <t xml:space="preserve">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t>
    </r>
    <r>
      <rPr>
        <b/>
        <sz val="8"/>
        <rFont val="Calibri"/>
        <family val="2"/>
        <scheme val="minor"/>
      </rPr>
      <t>5.</t>
    </r>
    <r>
      <rPr>
        <sz val="8"/>
        <rFont val="Calibri"/>
        <family val="2"/>
        <scheme val="minor"/>
      </rPr>
      <t xml:space="preserve">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t>
    </r>
    <r>
      <rPr>
        <b/>
        <sz val="8"/>
        <rFont val="Calibri"/>
        <family val="2"/>
        <scheme val="minor"/>
      </rPr>
      <t>6.</t>
    </r>
    <r>
      <rPr>
        <sz val="8"/>
        <rFont val="Calibri"/>
        <family val="2"/>
        <scheme val="minor"/>
      </rPr>
      <t xml:space="preserve">  Informe denominado "INFORME TRIMESTRAL EJECUCION Y CIERRE DE PROYECTOS TRASLADADOS POR EL EXTINTO INCODER A LA ADR (REPORTE DE GESTION DEL 01/04/2022 AL 30/06/2022)", el cual indica que de 57 proyectos productivos que existían al inicio del corte del informe, 11 se encuentran en ejecución, 13 pendientes de cierre financiero, 24 con problemas jurídicos y  9 se encuentran cerrados.
</t>
    </r>
    <r>
      <rPr>
        <b/>
        <sz val="8"/>
        <rFont val="Calibri"/>
        <family val="2"/>
        <scheme val="minor"/>
      </rPr>
      <t>7.</t>
    </r>
    <r>
      <rPr>
        <sz val="8"/>
        <rFont val="Calibri"/>
        <family val="2"/>
        <scheme val="minor"/>
      </rPr>
      <t xml:space="preserve">  Informe denominado "INFORME TRIMESTRAL EJECUCION Y CIERRE DE PROYECTOS TRASLADADOS POR EL EXTINTO INCODER A LA ADR (REPORTE DE GESTION DEL 01/07/2022 AL 31/08/2022)", el cual indica que de 57 proyectos productivos que existían al inicio del corte del informe, 11 se encuentran en ejecución, 7 pendientes de cierre financiero, 24 con problemas jurídicos y  15 se encuentran cerrados.
</t>
    </r>
    <r>
      <rPr>
        <b/>
        <sz val="8"/>
        <rFont val="Calibri"/>
        <family val="2"/>
        <scheme val="minor"/>
      </rPr>
      <t xml:space="preserve">8. </t>
    </r>
    <r>
      <rPr>
        <sz val="8"/>
        <rFont val="Calibri"/>
        <family val="2"/>
        <scheme val="minor"/>
      </rPr>
      <t xml:space="preserve"> Informe denominado "INFORME TRIMESTRAL EJECUCION Y CIERRE DE PROYECTOS TRASLADADOS POR EL EXTINTO INCODER A LA ADR (REPORTE DE GESTION DEL28/10/2022 AL 19/12/2022)", el cual indica que de 44 proyectos productivos que existían al inicio del corte del informe, 10 se encuentran en ejecución, 10 pendientes de cierre financiero y 24 con problemas jurídicos.
</t>
    </r>
    <r>
      <rPr>
        <b/>
        <sz val="8"/>
        <rFont val="Calibri"/>
        <family val="2"/>
        <scheme val="minor"/>
      </rPr>
      <t>9.</t>
    </r>
    <r>
      <rPr>
        <sz val="8"/>
        <rFont val="Calibri"/>
        <family val="2"/>
        <scheme val="minor"/>
      </rPr>
      <t xml:space="preserve"> Informes de cierre de los proyectos PDR13-VAL-BUN-22; PAREL2015-ACUI-003; PRD14-HUI-ARG-06D, PAREL-ACUI-001 , PAREL-ACUI-002,  PDR-SAN-BAR-07, PDR-SAN-CAR-03, PDR13-SAN-FLO-10-C, PDR13-SAN-CAR-05, PDR-PESCA-015, PAREL2015-ACUI-005,  PAREL2015-ACUI-006, PAREL2015-ACUI-007, PAREL2015-ACUI-012, PA15-SAN-1, PDR-HUI-ARG-01 y PT15-TOL-5 en los formatos F21 - INFORME DE CIERRE FINANCIERO Y AVANCE FÍSICO DEL PROYECTO.
</t>
    </r>
    <r>
      <rPr>
        <b/>
        <sz val="8"/>
        <rFont val="Calibri"/>
        <family val="2"/>
        <scheme val="minor"/>
      </rPr>
      <t>10.</t>
    </r>
    <r>
      <rPr>
        <sz val="8"/>
        <rFont val="Calibri"/>
        <family val="2"/>
        <scheme val="minor"/>
      </rPr>
      <t xml:space="preserve">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r>
  </si>
  <si>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t>
    </r>
  </si>
  <si>
    <t>3/3</t>
  </si>
  <si>
    <t>Realizar designación a los UTT para realizar el monitoreo, control y seguimiento de los proyectos productivos, así como el cambio de firmas en entidades bancarias</t>
  </si>
  <si>
    <t>Memorando</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</si>
  <si>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</si>
  <si>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t>
  </si>
  <si>
    <t>2). CGR-CDSA N° 791</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</si>
  <si>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</si>
  <si>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</si>
  <si>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 1/2 </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</si>
  <si>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</si>
  <si>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</si>
  <si>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Vicepresidencia de Integración productiva - Dirección de Adecuación de Tierras</t>
  </si>
  <si>
    <t>Documento técnico</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</si>
  <si>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</si>
  <si>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considera que se debe seguir realizando seguimiento al presente hallazgo hasta tanto la (s) acción (es) propuesta (s) se culmine (n) en su totalidad y se confirme efectividad.</t>
  </si>
  <si>
    <t>EN TÉRMINOS</t>
  </si>
  <si>
    <t xml:space="preserve"> 2/2 </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</si>
  <si>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</si>
  <si>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</si>
  <si>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</si>
  <si>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</si>
  <si>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</si>
  <si>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</si>
  <si>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</si>
  <si>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</si>
  <si>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Respuesta oficializada y/o documento de términos de referencia emitidos por la Autoridad Ambiental</t>
  </si>
  <si>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
Con base en las solicitudes de términos de referencia, efectuadas por la ADR a las Autoridades Ambientales, en el mes de noviembre de 2021, para la elaboración del Programa de uso Eficiente y Ahorro del Agua - PUEAA en Distritos de Adecuación de Tierras pequeña escala, la Dirección de Adecuación de Tierras en el mes de junio de 2022  reiteró la solicitud a cada corporación mediante los siguientes radicados: 20223300033672 - CAM, 20223300033682 - CORANTIOQUIA, 20223300033702 - CORMACARENA, 20223300033732 - CORPOGUAJIRA, 2022330003374 - CORPORINOQUIA, así como a CORPORURABÁ  mediante radicado 20223300033822 y a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</si>
  <si>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 a la espera de poder obtener respuesta por parte de las entidades faltantes.</t>
  </si>
  <si>
    <t>PENDIENTE EFECTIVIDAD</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</si>
  <si>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</si>
  <si>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</si>
  <si>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Solicitud de información del estado actual del Distrito en términos ambientales y Capacitación para socializar términos de referencia para la formulación de PUEAA</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</si>
  <si>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
Con base en las solicitudes de información realizadas por la ADR a las Asociaciones de Usuarios, referente con el manejo del recurso hídrico en los Distritos de Riego, para apoyar en la formulación del Programa de uso Eficiente y Ahorro del Agua - PUEAA, la Dirección de Adecuación de Tierras en el mes de junio solicitó nuevamente la información requerida a las Asociaciones de Usuario, mediante los siguientes radicados: 20223300033762 - ASODISRIEGO 2, 20223300033772 - ASOELMOLINO, 20223300033782 - ASOJUANIA, 20223300033792 - ASOSANISIDRO, 20223300033812 - ASOULLOA.
A la fecha ASODISRIEGO 2 manifestó la intención de remitir la información y ASOJUANIA y ASOVILLANUEVA remitieron la documentación solicitada.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</si>
  <si>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</si>
  <si>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</si>
  <si>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Mesa de trabajo y/o documento de avance en la formulación del PUEAA</t>
  </si>
  <si>
    <t>La Vicepresidencia de Integración Productiva hizo entrega de cinco (5) informes de diagnóstico de avance en la formulación de los PUEAA de distritos de adecuación de tierras de pequeña escala, con sus respectivos anexos.</t>
  </si>
  <si>
    <t>3). 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</si>
  <si>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</si>
  <si>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</si>
  <si>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1/2</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</si>
  <si>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</si>
  <si>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</si>
  <si>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Secretaría General - Dirección Financiera</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</si>
  <si>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</si>
  <si>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</si>
  <si>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y 31-12-2022 a través de correo electrónico del 28 de enero de 2022 y 18 de enero de 2023, respectivamente.</t>
  </si>
  <si>
    <t>2/2</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</si>
  <si>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</si>
  <si>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</si>
  <si>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Conciliaciones elaboradas y firmadas 
mensualmente</t>
  </si>
  <si>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</si>
  <si>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</si>
  <si>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</si>
  <si>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4). 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</si>
  <si>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</si>
  <si>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</si>
  <si>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</si>
  <si>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</si>
  <si>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</si>
  <si>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</si>
  <si>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</si>
  <si>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términos, esta Oficina en la auditoría realizada en 2021 evidenció que a partir de las medidas tomadas se ha propendido por sacarla en los tiempos establecidos normativa y procedimentalmente, por lo cual se considera que las acciones emprendidas al respecto han sido efectivas.</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</si>
  <si>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</si>
  <si>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</si>
  <si>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</si>
  <si>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</si>
  <si>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</si>
  <si>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</si>
  <si>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</si>
  <si>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</si>
  <si>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</si>
  <si>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</si>
  <si>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</si>
  <si>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t>4/8</t>
  </si>
  <si>
    <t>Elaborar modelo de concepto a emitir por la VIP para autorizar la actualización del RGU de acuerdo al Procedimiento PR-ADT-004</t>
  </si>
  <si>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</si>
  <si>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5/8</t>
  </si>
  <si>
    <t xml:space="preserve">Actualizar el procedimiento PR-ADT-004 para incorporar los ajustes necesarios de acuerdo a la Estrategia de Actualización del RGU y el Modelo de concepto para actualizar RGU. </t>
  </si>
  <si>
    <t xml:space="preserve">Procedimiento actualizado </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</si>
  <si>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</si>
  <si>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lo cual soporta el cumplimiento de la acción en cuanto a la incorporación de la Estrategia para la actualización del RGU y lo correspondiente a la emisión del concepto de viabilidad para llevar a cabo dicha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r>
  </si>
  <si>
    <t>6/8</t>
  </si>
  <si>
    <t>Capacitar periódicamente a los operarios de los Distritos en el diligenciamiento de formatos del Procedimiento PR-ADT-004</t>
  </si>
  <si>
    <t xml:space="preserve">Realizar capacitaciones en el procedimiento PR-ADT-004 y el diligenciamiento de formatos. </t>
  </si>
  <si>
    <t xml:space="preserve">Listado de asistencia capacitaciones </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</si>
  <si>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</si>
  <si>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</si>
  <si>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7/8</t>
  </si>
  <si>
    <t xml:space="preserve">Incorporar controles en el procedimiento PR-ADT-004 para revisar el diligenciamiento de formatos de suministro de agua </t>
  </si>
  <si>
    <t xml:space="preserve">Realizar modificación del procedimiento PR-ADT-004 incorporando tipo de control y responsable para el diligenciamiento de formatos de suministro de agua en los Distritos </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</si>
  <si>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</si>
  <si>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que si bien se cumplió la acción, para validar la efectividad se debe verificar la correcta aplicación de los contrales establecidos procedimentalmente para el control de suministro de agua y la utilización de los formatos destinados para esta actividad. Frente a esta situación, por parte del área responsable se solicitó la ampliación en la ejecución de la acción con el fin de sustentar la efectividad, la cual fue aprobada por el COmité de Coordinación del Sistema de Control Interno.</t>
  </si>
  <si>
    <t>8/8</t>
  </si>
  <si>
    <t>Plantear una estrategia de seguimiento a la cartera misional generando alerta a las UTT y asociaciones</t>
  </si>
  <si>
    <t>Realizar el seguimiento a la cartera misional mediante la identificación por edades y generando alertas a las Unidades Técnicas Territoriales y Asociaciones para que se inicie el proceso de cobro coactivo de las obligaciones que cumplan con los vencimientos establecidos por la Agencia y la normatividad vigente, dando prioridad a aquellas que pueden estar en riesgo de prescripción.</t>
  </si>
  <si>
    <t xml:space="preserve">Soportes de alertas / Informes de Seguimiento </t>
  </si>
  <si>
    <t>La presente acción no presenta avances, la misma se encuentra dentro de los términos de ejecución.</t>
  </si>
  <si>
    <r>
      <t xml:space="preserve">La presente acción no presenta avances, la misma se encuentra dentro de los términos de ejecución.
</t>
    </r>
    <r>
      <rPr>
        <b/>
        <sz val="8"/>
        <rFont val="Calibri"/>
        <family val="2"/>
        <scheme val="minor"/>
      </rPr>
      <t>Nota</t>
    </r>
    <r>
      <rPr>
        <sz val="8"/>
        <rFont val="Calibri"/>
        <family val="2"/>
        <scheme val="minor"/>
      </rPr>
      <t>: la presente acción de mejoramiento fue objeto de modificación por parte del área responsable, la cual se presentó y aprobó en la sesión 06-2023 del Comité de Coordinación del Sistema de Control Interno</t>
    </r>
  </si>
  <si>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</si>
  <si>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</si>
  <si>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1. Presentar, el estudio técnico de rediseño organizacional, al Consejo Directivo, para aprobación.</t>
  </si>
  <si>
    <t>El Secretario General y el Jefe de Talento Humano Presentaran el estudio técnico de rediseño organizacional, al Consejo Directivo, para aprobación.</t>
  </si>
  <si>
    <t>Secretaria General- Talento Humano</t>
  </si>
  <si>
    <t>Estudio Técnico de rediseño organizacional</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</si>
  <si>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</si>
  <si>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</si>
  <si>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VENCIDO</t>
  </si>
  <si>
    <t>Elaborar Estudio Técnico de rediseño organizacional tendiente a modificar la estructura organizacional y planta de personal teniendo como elemento orientador en esencia, la visión del entrante Gobierno Nacional 2022 - 2026.</t>
  </si>
  <si>
    <t>Estudio técnico actualizado, sustentado ante las instancias internas y externas de aprobación  y su radicación formal para firma de los decretos que modifican la estructura y planta de personal de la ADR</t>
  </si>
  <si>
    <t xml:space="preserve">Estudio Técnico de rediseño organizacional presentado ante las instancias internas y externas </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</si>
  <si>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día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</si>
  <si>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
La presente acción fue objeto de solicitud de ampliación de la fecha de ejecución, la cual fue aprobada en sesión 06-2023 del Comité de Coordinación del Sistema de Control Interno, previa justificación presentada por los responsables de su ejecución, por cuanto depende de un tercero la ejecución total de la acción, por lo cual se debe continuar con el seguimiento a la misma.</t>
  </si>
  <si>
    <t>La Oficina de Control Interno considera que se debe seguir realizando seguimiento al presente hallazgo hasta tanto la (s) acción (es) propuesta (s) se culmine (n) en su totalidad y se confirme efectividad.
Se sugiere priorizar la presente acción, la cual se encuentra vencida.</t>
  </si>
  <si>
    <t>5). CGR-CDSIFTCEDR N° 023</t>
  </si>
  <si>
    <t>Se evidencia falta de una efectiva y oportuna gestión por parte de las entidades responsables en la ejecución del proyecto, con el fin de garantizar su financiación y continuidad. RANCHERIA</t>
  </si>
  <si>
    <t>Falta  de  una  efectiva  y oportuna gestión por parte de las entidades  responsables de La ejecución del proyecto,  con  el  fin de  garantizar  su  financiación  y  continuidad;  afectando   el objetivo  final  del  mismo</t>
  </si>
  <si>
    <t xml:space="preserve"> 1/2</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</si>
  <si>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</si>
  <si>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</si>
  <si>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</si>
  <si>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</si>
  <si>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</si>
  <si>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t xml:space="preserve"> 2/2</t>
  </si>
  <si>
    <t>Obtener la aprobación de la hoja de ruta</t>
  </si>
  <si>
    <t>Realizar las acciones que sean competencia de la ADR para la obtención de la aprobación de la hoja de ruta.</t>
  </si>
  <si>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</si>
  <si>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t>
  </si>
  <si>
    <t>6). CGR-CDSA N° 864</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</si>
  <si>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</si>
  <si>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</si>
  <si>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</si>
  <si>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</si>
  <si>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</si>
  <si>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</si>
  <si>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</si>
  <si>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Realizar seguimiento a los Convenios</t>
  </si>
  <si>
    <t>Informe semestral del supervisor que evidencien el avance técnico financiero de los recursos asignados para la Ejecución de los Proyectos Integrales de Desarrollo Agropecuario y Rural a los Convenio que estén vigentes</t>
  </si>
  <si>
    <t>Como cumplimiento de la acción la Vicepresidencia de Integración Productiva hizo entrega de 10 informes de supervisión de los siguientes convenios:
Informes Convenio UNODC 197-2016
1. Periodo 1 de septiembre  al 29 de diciembre de 2020
2. Periodo 30 de diciembre de 2020 al 05 de marzo de 2021
3. Periodo 05 de marzo de 2021 al  30 de junio de 2021
4. Periodo 30 de junio a 31 de diciembre de 2021
5. Periodo 31 marzo de 2022 a 30 abril de 2022  (avance del 99,06%)
Informes Convenio UNODC 518-2017 
1. Periodo 1 de septiembre al 22 de diciembre de 2020
2. Periodo 23 de diciembre de 2020 al 28 de febrero de 2021 e informe modificación convenio fecha 31/05/2021.
3.  Periodo 01 de marzo al 31 de agosto de 2021.
4. Periodo 01 septiembre a 31 de diciembre de 2021
5. Periodo 1 enero a 30 de abril de 2022 (avance del 86,02%)
Informes Convenio UNODC 684-2017 
1. Periodo 1 de Septiembre al 22 de Diciembre 2020
2. Periodo 23 de diciembre de 2020 al 05 de marzo de 2021 e informe modificación convenio fecha 31/05/2021
Periodo 
3. Periodo 05 de mayo de 2021 al 30 de agosto de 2021
4. Periodo 1 enero a 30 de abril de 2022 (avance del 73,2%)
Informes convenio UNODC 785-2017 
1. Periodo 1 de septiembre  al 29 de diciembre de 2020
2. Periodo 29 de diciembre de 2020 al 05 de marzo de 2021
3. Periodo 1 de octubre al 31 de diciembre de 2021
4. Periodo 1 enero a 30 de abril de 2022 (avance del 90,87%)
Informes Convenio UNODC 289-2018 
1. Periodo 1 de septiembre  al 29 de diciembre de 2020
2. Periodo 29 de diciembre de 2020 al 04 de marzo de 2021
3. Periodo 1 de octubre al 31 de diciembre de 2021
4.  Periodo 1 enero a 30 de abril de 2022 (avance del 28,64%)
Convenio FAO 517 -2017
Informe parcial por cambio de supervisión fecha; 23/05/2020; Periodo 1 de septiembre de 2020 al 22 de diciembre de 2020; Informe parcial por cambio de supervisión fecha 15/03/2021; informe modificación convenio fecha 20/05/2021,  informe del Periodo 01 de septiembre al  22 de diciembre de 2021;  informe del Periodo 01 de enero de  al  30 de abril de 2022 e informe por cambio de supervisor de junio 2022 (avance del 95,04%)
Convenio FAO 749 -2017
 Informes de fecha 1/12/2020 y 29/12/2020;  Informe parcial por cambio de supervisión fecha 23/05/2020;  Informe parcial por cambio de supervisión fecha 15/03/2021;  Informe parcial por cambio de supervisión fecha 23/05/2021;  informe modificación convenio fecha 20/05/2021, Informes de fecha 31/12/2021, Informe de fecha Abril de 2022, Informe por solicitud de prórroga de junio 2022-(avance del 95%)</t>
  </si>
  <si>
    <r>
      <t xml:space="preserve">La Oficina de Control Interno evidenció la emisión de informes de supervisión a convenios suscritos con  UNODC a través del formato F-GCO-004, cuya periodicidad es inferior a la establecida en la acción. Dichos informes fueron emitidos de la siguiente manera:
</t>
    </r>
    <r>
      <rPr>
        <b/>
        <sz val="8"/>
        <rFont val="Calibri"/>
        <family val="2"/>
        <scheme val="minor"/>
      </rPr>
      <t xml:space="preserve">
UNODC:</t>
    </r>
    <r>
      <rPr>
        <sz val="8"/>
        <rFont val="Calibri"/>
        <family val="2"/>
        <scheme val="minor"/>
      </rPr>
      <t xml:space="preserve">
•Convenio 197 de 2016: Cinco (5) informes, dentro de los cuales el último refleja un avance del 99,06%
•Convenio 518 de 2017: Cinco (5) informes, dentro de los cuales el último refleja un avance del 86,02%
•Convenio 684 de 2017: cuatro (4) informes, dentro de los cuales el último refleja un avance del 73,2%
•Convenio 785 de 2017: cuatro (4) informes, dentro de los cuales el último refleja un avance del 90,87%
•Convenio 298 de 2018:  cuatro (4) informes, dentro de los cuales el último refleja un avance del 28,64%
</t>
    </r>
    <r>
      <rPr>
        <b/>
        <sz val="8"/>
        <rFont val="Calibri"/>
        <family val="2"/>
        <scheme val="minor"/>
      </rPr>
      <t>FAO:</t>
    </r>
    <r>
      <rPr>
        <sz val="8"/>
        <rFont val="Calibri"/>
        <family val="2"/>
        <scheme val="minor"/>
      </rPr>
      <t xml:space="preserve">
Convenio 749 de 2017; seis (6) informes, dentro de los cuales el último refleja un avance del 95%
Convenio 517 de 2017:  seis (6) informes, dentro de los cuales el último refleja un avance del 95,04%
Frente a lo anterior la Oficina de Control Interno evidencia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Se concede un porcentaje del 100% por el cumplimiento de la presentación de los diez (10) informes propuestos, no obstante, se considera  que hasta no demostrar o sustentar el cierre de los convenios no podría contemplarse total efectividad.</t>
    </r>
  </si>
  <si>
    <t>Remitir bimensualmente los informes de ejecución financiera de los Convenios de Cooperación  con UNODC a la Dirección Administrativa y Financiera por correo electrónico</t>
  </si>
  <si>
    <t>Informes remitidos por correo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</si>
  <si>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</si>
  <si>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De igual forma, se allegó el correo del 31/08/2022 con el cual se remite Dirección Financiero informes de progreso financieros de los convenios UNODC 197/2016- 518/684/785/2017/289/2018 con corte a 30/06/2022.
Si bien se cumple con la meta de la acción de mejora, se considera necesario validar los efectos generados a partir de las acciones realizadas y en caso de ser positivos mantener la realización de esta actividad, o en su defecto, ajustar el plan con la inclusión de nuevas acciones que puedan demostrar la corrección de la causa del hallazgo.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</si>
  <si>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</si>
  <si>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</si>
  <si>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 xml:space="preserve">Fortalecer el ejercicio de la supervisión
</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</si>
  <si>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</si>
  <si>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Informes de visita de verificación</t>
  </si>
  <si>
    <t>Hallazgo Administrativo, Con Incidencia Disciplinaria y Fiscal</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</si>
  <si>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</si>
  <si>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La Oficina de Control Interno realizó una inspección a los soportes aportados para la presente acción, evidenciando que  treinta y seis (36)   de ellos sustentan el cumplimiento de la acción, evidenciando un avance del 100%.
Por otra parte, En términos generales es considera necesario buscar validar la efectividad a través de controles relacionados con el seguimiento y control de la supervisión para los pagos, de acuerdo con lo establecido contractualmente o justificación de lo acontecido frente al hallazgo a partir de lo ejecutado.</t>
  </si>
  <si>
    <t>Designar apoyos a la supervisión en las áreas técnica, jurídica y financiera para los contratos y/o convenios suscritos por la ADR  cuando así lo requiera de acuerdo al objeto contractual.</t>
  </si>
  <si>
    <t>Memorando de designación de apoyo a la supervisión</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</si>
  <si>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</si>
  <si>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</si>
  <si>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</si>
  <si>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</si>
  <si>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</si>
  <si>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</si>
  <si>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</si>
  <si>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Hallazgo Administrativo, Con Incidencia Disciplinaria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</si>
  <si>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</si>
  <si>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</si>
  <si>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</si>
  <si>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</si>
  <si>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</si>
  <si>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</si>
  <si>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 xml:space="preserve">Remitir al equipo estructurador de los estudios y diseños para la terminación del Distrito de Tesalia - Paicol el requerimiento de la acción de mejora </t>
  </si>
  <si>
    <t>REQUERIMIENTO ESCRITO DE SUPERVISION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</si>
  <si>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</si>
  <si>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Al respecto se allegó oficio de FINDETER del 21 de septiembre de 2022, en el cual se relaciona el link de los productos entregados, parte de la actualización de los estudios y diseños del Proyecto Tesalia - Paicol, en el cual se indica que estos documentos ya fueronb aprobados por la interventoria.
Al respecto, esta Oficina corroboró el informe detallado de la actualización de estudios y diseños. no obstante, no se evidenció las especificaciones que indiquen que el proyecto se podrá culminar  sin generar afectación en la estructura ya construida como lo indica la CGR en su informe de auditoría, para lo cual se requiere indicar en donde se detalla esta información, incluso con un informe por parte del supervisor como lo indica la acción 2.</t>
    </r>
  </si>
  <si>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</si>
  <si>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</si>
  <si>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</si>
  <si>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entregas realizadas y pendientes por realizar, para no solo la conservación de la estructura de drenaje, sino para la futura terminación del proyecto.
Adicionalmente, se anexa carta de la supervisora del Contrato 225 de 2016, en la que frente a la socialización de los resultados de los diseños detallados FASE I y FASE II del proyecto Adecuación de Tierras de Mediana Escala Tesalia – Paicol, llevada a cabo el pasado 19 de octubre de 2022, se realizan una serie de observaciones para garantizar el uso de la infraestructura ya construida en el distrito. 
Al respecto, se espera realizar reunión, los primeros días de febrero de 2023, una vez se cuente con el personal del área.</t>
  </si>
  <si>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Adicionalmente, se allegó copia del oficio radicado ADR N° 20223300078292 del 26 de octubre de 2022, dirigido a FINDETER, donde la supervisora del contrato 225 de 2016, presentó observaciones frente a los resultados de los diseños detallados FASE I y FASE II del proyecto Adecuación de Tierras de Mediana Escala Tesalia – Paicol, resaltando en especial, lo siguiente:
</t>
    </r>
    <r>
      <rPr>
        <i/>
        <sz val="8"/>
        <rFont val="Calibri"/>
        <family val="2"/>
        <scheme val="minor"/>
      </rPr>
      <t xml:space="preserve">
"(...) el alcance técnico del contrato de consultoría PAF-ADR-C-012-2020, está definido en el documento llamado “Anexo de especificaciones técnicas”, el cual en el numeral 4.1.2.2. Situación Actual de Ingeniería, indica:
“Con el fin de establecer la operabilidad actual del proyecto y su capacidad instalada, </t>
    </r>
    <r>
      <rPr>
        <i/>
        <u/>
        <sz val="8"/>
        <rFont val="Calibri"/>
        <family val="2"/>
        <scheme val="minor"/>
      </rPr>
      <t>es necesario realizar un inventario de cada obra,</t>
    </r>
    <r>
      <rPr>
        <i/>
        <sz val="8"/>
        <rFont val="Calibri"/>
        <family val="2"/>
        <scheme val="minor"/>
      </rPr>
      <t xml:space="preserve"> desde la captación, el desarenador, l</t>
    </r>
    <r>
      <rPr>
        <i/>
        <u/>
        <sz val="8"/>
        <rFont val="Calibri"/>
        <family val="2"/>
        <scheme val="minor"/>
      </rPr>
      <t xml:space="preserve">os canales de riego y sus estructuras </t>
    </r>
    <r>
      <rPr>
        <i/>
        <sz val="8"/>
        <rFont val="Calibri"/>
        <family val="2"/>
        <scheme val="minor"/>
      </rPr>
      <t xml:space="preserve">complementarias, redes de tuberías, válvulas, compuertas, y del sistema vial y de transporte. […]” Subrayado fuera del texto".
"(...) Es importante resaltar que en el marco del Anexo técnico entregado por la ADR, es claro que el alcance de la consultoría se refiere es a la rehabilitación y complementación de las obras existentes, y a la terminación del proyecto específicamente, respetando el diseño inicial del proyecto, lo cual indicaría el aprovechamiento del 100 % de la infraestructura construida"
</t>
    </r>
    <r>
      <rPr>
        <sz val="8"/>
        <rFont val="Calibri"/>
        <family val="2"/>
        <scheme val="minor"/>
      </rPr>
      <t xml:space="preserve">Lo anterior, denota que la ADR, en el proceso de contratación de la actualización de los Estudios y Diseños del Distrito de Tesalia Paicol, incluyó la necesidad de que se preserve la infraestructura existente en el Distrito y se trabaje sobre la rehabilitación y complementación de las obras existentes.
De esta manera, se considera que se da por cumplida la acción, no obstante, para el cierre del hallazgo se especifique en que documento de los aportados por FINDETER en el proceso de actualización de estudio y Diseños del distrito de Tesalia Paicol, se señala que la infraestructura y obras del distrito se preservaran.
</t>
    </r>
    <r>
      <rPr>
        <b/>
        <sz val="8"/>
        <rFont val="Calibri"/>
        <family val="2"/>
        <scheme val="minor"/>
      </rPr>
      <t>Nota:</t>
    </r>
    <r>
      <rPr>
        <sz val="8"/>
        <rFont val="Calibri"/>
        <family val="2"/>
        <scheme val="minor"/>
      </rPr>
      <t xml:space="preserve"> la fecha de ejecución de la presente acción se amplió por parte del área responsable, lo cual fue aprobado en sesión 06-2023 del Comité de Coordinación del Sistema de Control Interno, buscando sustentar la corrección de lo observado en el hallazfo.</t>
    </r>
  </si>
  <si>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</si>
  <si>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</si>
  <si>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</si>
  <si>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</si>
  <si>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</si>
  <si>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t>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se debe mencionar que el contrato 939 de 2014 está siendo objeto de procesos disciplinarios y fiscales por parte de los entes respectivos. Prueba de ello es la solicitud de información respecto del proceso de responsabilidad fiscal PRF- 2019-01256 UCC-PRF, a lo que se suma que el contrato en mención no ha sido liquidado, por lo cual la Entidad recurrió a la suscripción de actas de cierre y archivo de los expedientes contractuales de los Contratos 938 y 939 2014 Tesalia Paicol, gestión realizada por la Vicepresidencia de Gestión Contractual 
se hace necesario indicar si hubo respuesta por parte del Consorcio Tesalia 2014, así como que gestiones se surtieron a partir de la ejecución de las 2 acciones propuestas para este hallazgo que puedan soportar la efectividad sobre el mismo.</t>
  </si>
  <si>
    <t>Visita técnica al Proyecto Tesalia - Paicol.</t>
  </si>
  <si>
    <t>Hacer visita técnica que permita realizar inventario del proyecto con la finalidad de hacer el requerimiento al contratista e interventor.</t>
  </si>
  <si>
    <t>Informe técnico de visita</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</si>
  <si>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</si>
  <si>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y/o la suscripción del contrato 559 de 2019 que permitan corregir lo observado por la CGR, o en su defecto proponer nuevas acciones de mejoramiento, toda vez que los soportes aportados de lo ejecutado, por sí solos no demuestran subsanación, corrección o eliminación de la causa del hallazgo.</t>
  </si>
  <si>
    <t>Controles insuficientes a la calidad de los equipos, insumos y servicios adquiridos para la ejecución de los PIDAR</t>
  </si>
  <si>
    <t>Debilidades en el seguimiento a la ejecución de los convenios celebrados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</si>
  <si>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</si>
  <si>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Solicitar a la Vicepresidencia de Proyectos la consolidación de un documento anexo al procedimiento de implementación, que establezca los requisitos mínimos de entrega y uso de los bienes y activos entregados a los beneficiarios</t>
  </si>
  <si>
    <t>Documento técnico Anexo al  Procedimiento ajustado</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</si>
  <si>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</si>
  <si>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</si>
  <si>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Realizar ajustes al formato de acta de entrega y recibo a satisfacción de bienes, insumos y servicios</t>
  </si>
  <si>
    <t>Ajustar el formato de acta de entrega y recibo a satisfacción de bienes, insumos y servicios</t>
  </si>
  <si>
    <t>Formato ajustado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</si>
  <si>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</si>
  <si>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La Oficina de Control Interno evidenció el  Sistema Integrado de Gestión (Isolucion) que el 25 de junio de 2021 se aprobó la versión 4 del Formato F-IMP-008, lo cual da cumplimiento a la acción propuesta.
Al respecto, se obtuvo documento adicional donde se detallan los controles existentes en la versión 4 del procedimiento de ejecución directa de PIDAR, en lo que si indica los asistentes obligatorios en los procesos de entrega y las actividades que se deben realizar para el adecuado proceso de entrega de bienes, insumos y/o servicios</t>
  </si>
  <si>
    <t>Capacitar a las UTT con respecto al ajuste del formato de acta de entrega y recibo a satisfacción de bienes, insumos y servicios</t>
  </si>
  <si>
    <t>Realizar capacitación a las UTT</t>
  </si>
  <si>
    <t>Video de la capacitación</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</si>
  <si>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</si>
  <si>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 acción propuesta.
No obstante lo anterior, se debe precisar que en la auditoría al proceso de "Implementación de PIDAR", realizada por la OCI en 2022, se observó que existen debilidades en las actividades de entrega de bienes, insumos y/o servicios, incumplimiento principalmente controles procedimentales cuyo impacto se ve reflejado en la ejecución de los proyectos, lo cual conlleva a concluir que la situación que dio origen al presente hallazgo persiste, por lo cual se sugiere reformular el plan de mejoramiento.</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</si>
  <si>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</si>
  <si>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</si>
  <si>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1/10</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</si>
  <si>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</si>
  <si>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</si>
  <si>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Secretaría General - Dirección Administrativa</t>
  </si>
  <si>
    <t>Oficio o correo electrónico</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</si>
  <si>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</si>
  <si>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</si>
  <si>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</si>
  <si>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2/10</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</si>
  <si>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</si>
  <si>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</si>
  <si>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Informe/Acta de comité</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</si>
  <si>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</si>
  <si>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</si>
  <si>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</si>
  <si>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3/10</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</si>
  <si>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</si>
  <si>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</si>
  <si>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</si>
  <si>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Jurídica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</si>
  <si>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</si>
  <si>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</si>
  <si>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4/10</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</si>
  <si>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</si>
  <si>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</si>
  <si>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</si>
  <si>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</si>
  <si>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t>5/10</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</si>
  <si>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</si>
  <si>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</si>
  <si>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</si>
  <si>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</si>
  <si>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6/10</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</si>
  <si>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</si>
  <si>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</si>
  <si>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</si>
  <si>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</si>
  <si>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</si>
  <si>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7/10</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</si>
  <si>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</si>
  <si>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</si>
  <si>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</si>
  <si>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</si>
  <si>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</si>
  <si>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t>8/10</t>
  </si>
  <si>
    <t>Solicitar al Instituto Geográfico Agustín Codazzi el estado jurídico de la cédula catastral N° 000000050044000 correspondiente al predio que reporta obligación en el municipio de María La Baja</t>
  </si>
  <si>
    <t>Oficio y/o Memorando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</si>
  <si>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</si>
  <si>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</si>
  <si>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t>9/10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</si>
  <si>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</si>
  <si>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</si>
  <si>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Hoja de Ruta elaborada y aprobada por la Vicepresidencia de Integración Productiva</t>
  </si>
  <si>
    <t>La Vicepresidencia de Integración Productiva allegó el documento "Hoja de ruta identificación predial Distritos de Riego", en el que se contempla una serie de actividades y el tiempo promedio para su ejecución.
Adicionalmente se allegó versión borrador del procedimiento "CONFORMACIÓN DEL INVENTARIO DE BIENES INMUEBLES DE LA AGENCIA DE DESARROLLO RURAL Y SEGUIMIENTO A SU ESTADO JURÍDICO", en el marco de las actividades contempladas en la hoja de ruta mencionada anteriormente.</t>
  </si>
  <si>
    <r>
      <t xml:space="preserve">La Oficina de Control Interno observó que se cuenta con una versión preliminar de la Hoja de Ruta para la Identificación Predial de Distritos de Riego, no obstante dicho documento aun debe surtir sus etapas de revisión y aprobación por el vicepresidente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t>
    </r>
    <r>
      <rPr>
        <b/>
        <sz val="8"/>
        <rFont val="Calibri"/>
        <family val="2"/>
        <scheme val="minor"/>
      </rPr>
      <t xml:space="preserve">Nota: </t>
    </r>
    <r>
      <rPr>
        <sz val="8"/>
        <rFont val="Calibri"/>
        <family val="2"/>
        <scheme val="minor"/>
      </rPr>
      <t>la presente acción de mejoramiento fue objeto de ampliación en la fecha de terminación por parte del área responsable, la cual se presentó y aprobó en la sesión 06-2023 del Comité de Coordinación del Sistema de Control Interno.</t>
    </r>
  </si>
  <si>
    <t>10/10</t>
  </si>
  <si>
    <t>Ejecución y seguimiento de la hoja de ruta que fue aprobada por la Vicepresidencia de Integración Productiva.</t>
  </si>
  <si>
    <t>Informe semestral de ejecución de la hoja de ruta para los distritos de propiedad de la agencia emitida por la DAT y aprobada por la Vicepresidencia de Integración Productiva.</t>
  </si>
  <si>
    <t>La presente acción fue modificada  en sesión 03-2021 del Comité de Coordinación del Sistema de Control Interno, previa justificación presentada por los responsables de su ejecución.</t>
  </si>
  <si>
    <r>
      <t xml:space="preserve">La presente acción fue modificada  en sesión 03-2021 del Comité de Coordinación del Sistema de Control Interno, previa justificación presentada por los responsables de su ejecución.
</t>
    </r>
    <r>
      <rPr>
        <b/>
        <sz val="8"/>
        <rFont val="Calibri"/>
        <family val="2"/>
        <scheme val="minor"/>
      </rPr>
      <t>Nota</t>
    </r>
    <r>
      <rPr>
        <sz val="8"/>
        <rFont val="Calibri"/>
        <family val="2"/>
        <scheme val="minor"/>
      </rPr>
      <t>: la presente acción de mejoramiento fue objeto de ampliación en la fecha de terminación por parte del área responsable, la cual se presentó y aprobó en la sesión 06-2023 del Comité de Coordinación del Sistema de Control Interno.</t>
    </r>
  </si>
  <si>
    <t>De acuerdo al plan de trabajo y al tiempo establecido para el desarrollo y estructuración de los proyectos (por lo general un año), los procedimientos y procesos definidos por la ONUDC y ADR, presentan demoras en la estructuración</t>
  </si>
  <si>
    <t>Fortalecer el seguimiento a la implementación de los PIDAR.</t>
  </si>
  <si>
    <t>Precisar lineamientos específicos de supervisión a las UTT para garantizar que se cumplan las instancias y funciones previstas para los Comités Técnicos Locales CTL de los PIDAR</t>
  </si>
  <si>
    <t>Circular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</si>
  <si>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</si>
  <si>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Si bien la Oficina de Control Interno observó la emisión de los lineamientos propuestos como acción de mejora.
en lo que respecta a la efectividad de las acciones dispuestas, es necesario por lo menos evidenciar el cierre de los proyectos auditados por la CGR y objeto de este hallazgo.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</si>
  <si>
    <t>Debilidades en el seguimiento a la ejecución de los  PIDAR aprobados con resolución 543, 505, 240, 139, 637 y 724 revisados por CGR</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</si>
  <si>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</si>
  <si>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</si>
  <si>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</si>
  <si>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Adicionalmente, se allegó informe final de cierre financiero de los PIDAR aprobados con Resolución 240 de 2018, 543 de 2018 y 139 de 2018.</t>
  </si>
  <si>
    <r>
      <t xml:space="preserve">La Oficina de Control Interno obtuvo como soporte cuarenta y dos (45) formatos F-IMP-006 "Seguimiento a la Implementación", y tres (3) informes finales de cierre financiero de los PIDAR 240, 543-2018 y 139 de 2018, así:
</t>
    </r>
    <r>
      <rPr>
        <b/>
        <sz val="8"/>
        <rFont val="Calibri"/>
        <family val="2"/>
        <scheme val="minor"/>
      </rPr>
      <t>PIDAR Res. 240 de 2018</t>
    </r>
    <r>
      <rPr>
        <sz val="8"/>
        <rFont val="Calibri"/>
        <family val="2"/>
        <scheme val="minor"/>
      </rPr>
      <t>: Informes con corte a 24 de agosto y 22 de diciembre de 2020, con una porcentaje de implementación del 100%, según último informe, así como también se allegó</t>
    </r>
    <r>
      <rPr>
        <u/>
        <sz val="8"/>
        <rFont val="Calibri"/>
        <family val="2"/>
        <scheme val="minor"/>
      </rPr>
      <t xml:space="preserve"> formato F-IMP-007 "Informe Final – Cierre Financiero", el cual data del 11 de diciembre de 2020.</t>
    </r>
    <r>
      <rPr>
        <sz val="8"/>
        <rFont val="Calibri"/>
        <family val="2"/>
        <scheme val="minor"/>
      </rPr>
      <t xml:space="preserve">
</t>
    </r>
    <r>
      <rPr>
        <b/>
        <sz val="8"/>
        <rFont val="Calibri"/>
        <family val="2"/>
        <scheme val="minor"/>
      </rPr>
      <t>PIDAR Res. 543 de 2018</t>
    </r>
    <r>
      <rPr>
        <sz val="8"/>
        <rFont val="Calibri"/>
        <family val="2"/>
        <scheme val="minor"/>
      </rPr>
      <t>: Informes con corte a 9-sep, 22-dic-2020, 25-mar y 26-abr-2021, con una porcentaje de implementación del 100%, según último informe,</t>
    </r>
    <r>
      <rPr>
        <u/>
        <sz val="8"/>
        <rFont val="Calibri"/>
        <family val="2"/>
        <scheme val="minor"/>
      </rPr>
      <t xml:space="preserve"> así como también se allegó formato F-IMP-007 "Informe Final – Cierre Financiero", el cual data del 22 de abril de 2021.</t>
    </r>
    <r>
      <rPr>
        <sz val="8"/>
        <rFont val="Calibri"/>
        <family val="2"/>
        <scheme val="minor"/>
      </rPr>
      <t xml:space="preserve">
</t>
    </r>
    <r>
      <rPr>
        <b/>
        <sz val="8"/>
        <rFont val="Calibri"/>
        <family val="2"/>
        <scheme val="minor"/>
      </rPr>
      <t>PIDAR Res. 139 de 2018:</t>
    </r>
    <r>
      <rPr>
        <sz val="8"/>
        <rFont val="Calibri"/>
        <family val="2"/>
        <scheme val="minor"/>
      </rPr>
      <t xml:space="preserve"> Informes con corte a 28-ago, 28-dic-2020, 27-abr, 27-may, 25-jun, 26-jul, 25-ago, 25-sep y 25-nov-2021,así como también se allegó</t>
    </r>
    <r>
      <rPr>
        <u/>
        <sz val="8"/>
        <rFont val="Calibri"/>
        <family val="2"/>
        <scheme val="minor"/>
      </rPr>
      <t xml:space="preserve"> formato F-IMP-007 "Informe Final – Cierre Financiero", el cual data del 19 de octubre de 2021.</t>
    </r>
    <r>
      <rPr>
        <sz val="8"/>
        <rFont val="Calibri"/>
        <family val="2"/>
        <scheme val="minor"/>
      </rPr>
      <t xml:space="preserve">
</t>
    </r>
    <r>
      <rPr>
        <b/>
        <sz val="8"/>
        <rFont val="Calibri"/>
        <family val="2"/>
        <scheme val="minor"/>
      </rPr>
      <t>PIDAR Res. 637 de 2018</t>
    </r>
    <r>
      <rPr>
        <sz val="8"/>
        <rFont val="Calibri"/>
        <family val="2"/>
        <scheme val="minor"/>
      </rPr>
      <t xml:space="preserve">: Informes con corte a 25-ago y 30-nov-2020, así como del 25-ene, 25-feb, 25-mar, 25-abr, 31-may, 25-jun, 25-jul, 25-ago, 25-sep-2021 y 25-jun-2022, con una porcentaje un avance de implementación del 99,17% y avance técnico del  100%,  </t>
    </r>
    <r>
      <rPr>
        <u/>
        <sz val="8"/>
        <rFont val="Calibri"/>
        <family val="2"/>
        <scheme val="minor"/>
      </rPr>
      <t>y el formato F-IMP-007 "Informe Final – Cierre Financiero", el cual data del 25 de agosto de 2022.</t>
    </r>
    <r>
      <rPr>
        <sz val="8"/>
        <rFont val="Calibri"/>
        <family val="2"/>
        <scheme val="minor"/>
      </rPr>
      <t xml:space="preserve">
</t>
    </r>
    <r>
      <rPr>
        <b/>
        <sz val="8"/>
        <rFont val="Calibri"/>
        <family val="2"/>
        <scheme val="minor"/>
      </rPr>
      <t>PIDAR Res. 724 de 2018</t>
    </r>
    <r>
      <rPr>
        <sz val="8"/>
        <rFont val="Calibri"/>
        <family val="2"/>
        <scheme val="minor"/>
      </rPr>
      <t xml:space="preserve">: Informes con corte a 27-ago, 27-nov-2020 y 28-feb-, 28-abr, 28-may-2021, 25-jun, 25-jul, 25-ago, 25-sep, 25-nov-2021 y 25-feb-2022, un avance de implementación del 95% y avance técnico del  100%  </t>
    </r>
    <r>
      <rPr>
        <u/>
        <sz val="8"/>
        <rFont val="Calibri"/>
        <family val="2"/>
        <scheme val="minor"/>
      </rPr>
      <t>y el formato F-IMP-007 "Informe Final – Cierre Financiero", el cual data del 22 de julio de 2022.</t>
    </r>
    <r>
      <rPr>
        <sz val="8"/>
        <rFont val="Calibri"/>
        <family val="2"/>
        <scheme val="minor"/>
      </rPr>
      <t xml:space="preserve">
</t>
    </r>
    <r>
      <rPr>
        <b/>
        <sz val="8"/>
        <rFont val="Calibri"/>
        <family val="2"/>
        <scheme val="minor"/>
      </rPr>
      <t>PIDAR Res. 505 de 2018:</t>
    </r>
    <r>
      <rPr>
        <sz val="8"/>
        <rFont val="Calibri"/>
        <family val="2"/>
        <scheme val="minor"/>
      </rPr>
      <t xml:space="preserve"> Informes con corte a 4-sep, 22-dic-2020, 25-mar, 25-may, 25-jun, 25-jul, 25-ago, 25 sep, 25-nov-2021 y 25-jun-2022 con una porcentaje avance de implementación del 63% y avance técnico del  77,95%.
Con relación al PIDAR 505 se allegó acta del reunión del 6/08/2023, de la Mesa de trabajo para la revisión de gestión documental, en la cual se programó la visita del cierre del proyecto con los beneficiarios los dias 28 a 30 de junio de 2023 y adicional como parte de las actividades realizadas por la Dirección de Seguimiento y Control se anexa Excel con el seguimiento realizado, actividades programas por parte de las UTT para lo PIDAR en ejecución en la vigencia 2023.
Es de resaltar que la efectividad de estas acciones se ha considerado sea validada en primera instancia al evidenciar el cierre de los proyectos auditados por la CGR y objeto de este hallazgo, aunado al validar que no exista reiteración de este tipo de hallazgos (retrasos en estructuración e implementación) en auditorías practicadas por la CGR y la OCI, situación que, con las soportes aportados aún no se cumple.</t>
    </r>
  </si>
  <si>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</si>
  <si>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</si>
  <si>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</si>
  <si>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</si>
  <si>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</si>
  <si>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</si>
  <si>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</si>
  <si>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</si>
  <si>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Agilizar a nivel nacional las actividades de cierre de los proyectos productivos pendientes</t>
  </si>
  <si>
    <t>Designar un equipo de trabajo en la VIP en aras de apoyar a las UTT en el cierre financiero de los proyectos productivos pendientes, transferidos por INCODER</t>
  </si>
  <si>
    <t>Informe financiero de avance en el cierre de los proyectos</t>
  </si>
  <si>
    <t>7). CGR-CDSA N° 871</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</si>
  <si>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</si>
  <si>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</si>
  <si>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</si>
  <si>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</si>
  <si>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</si>
  <si>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Vicepresidencia de Integración Productiva - Dirección de Asistencia Técnica</t>
  </si>
  <si>
    <t>Acompañamiento técnico de las UTT-Asistencia Técnica a 5 Departamentos, para la formulación de planes de extensión agropecuaria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</si>
  <si>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</si>
  <si>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</si>
  <si>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La Dirección de Asistencia Técnica allegó soporte de veintisiete (27) Planes Departamentales de Extensión Agropecuaria - PDEA, así como las ordenanzas que donde se adoptan los mismos.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</si>
  <si>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</si>
  <si>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</si>
  <si>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</si>
  <si>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</si>
  <si>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1. Designar nuevo equipo de trabajo para terminar la formulación del Programa  PFA-ASODAT. </t>
  </si>
  <si>
    <t>Equipo conformado</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</si>
  <si>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</si>
  <si>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</si>
  <si>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</si>
  <si>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</si>
  <si>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La Vicepresidencia de integración Productiva allegó correo electrónico a través del cual se aprobó por parte del Vicepresidente de integración Productiva (e ), el documento "PROGRAMA DE FORTALECIMIENTO Y ACOMPAÑAMIENTO PARA ASOCIACIONES DE USUARIOS DE DISTRITOS DE ADECUACIÓN DE TIERRAS – PFA ASODAT", de diciembre 2022</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</si>
  <si>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</si>
  <si>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</si>
  <si>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</si>
  <si>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</si>
  <si>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</si>
  <si>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</si>
  <si>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</si>
  <si>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</si>
  <si>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1/5</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</si>
  <si>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</si>
  <si>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</si>
  <si>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</si>
  <si>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</si>
  <si>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</si>
  <si>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2/5</t>
  </si>
  <si>
    <t xml:space="preserve">2. Gestionar proceso pre contractual donde se incluye  la actualización de los estudios y diseños.
</t>
  </si>
  <si>
    <t>2. Contrato o convenio resultado del estudio previo</t>
  </si>
  <si>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</si>
  <si>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</si>
  <si>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3/5</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</si>
  <si>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</si>
  <si>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</si>
  <si>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</si>
  <si>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</si>
  <si>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</si>
  <si>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4/5</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</si>
  <si>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</si>
  <si>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</si>
  <si>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</si>
  <si>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</si>
  <si>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5/5</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</si>
  <si>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</si>
  <si>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</si>
  <si>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</si>
  <si>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</si>
  <si>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Visitas al territorio donde se identifiquen las características reales del territorio,  Cambios de predio y beneficiarios, presentación de informes y solicitud de ajuste o modificaciones de acuerdo al procedimiento de implementación</t>
  </si>
  <si>
    <t>1 Presentación de informes y solicitud de ajuste o modificaciones de acuerdo al procedimiento de implementación</t>
  </si>
  <si>
    <t xml:space="preserve">Porcentaje de avance en la implementación </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</si>
  <si>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implementación del 63% y avance técnico del  77,95%, para lo cual se allegó como soporte de la ejecución del PIDAR el Formato F-006 "Seguimiento a la Implementación" con corte a 25 de noviembre de 2022.</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</si>
  <si>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25 de noviembre de 2022, para el proyecto mencionado anteriormente, en el cual se indica que se presenta una ejecución del 63% y  avance técnico del  77,95%.
Dado a que el hallazgo hace referencia a situación encontradas en el PIDAR 505, se allegó acta del reunión del 6/08/2023, de la Mesa de trabajo para la revisión de gestión documental en la cual se programa la visita del cierre del proyecto con los beneficiarios los dias 28 a 30 de junio de 2023 y adicional como parte de las actividades realizadas por la Dirección de Seguimiento y Control se anexa Excel con el seguimiento realizado, actividades programas por parte de las UTT para lo PIDAR en ejecución en la vigencia 2023.
Ante la adopción de una acción de carácter preventivo como la presente, se considera pertinente que hasta no dar por cerrado el proyecto, no es viable viabilizar el cierre del hallazgo, esto aunado a que el proyecto desde junio de 2022, según los informes de seguimiento (formatos F-IMP-006), presenta el mismo avance de implementación, por lo cual se concluye que la causa del hallazgo persiste y como recomendación se sugiere proponer nuevas acciones de mejoramiento.</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</si>
  <si>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</si>
  <si>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</si>
  <si>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</si>
  <si>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</si>
  <si>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t>Se observó que se llevó a cabo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Teniendo en cuenta que se observó el cumplimiento de la acción, y ante la adopción de una acción para el presente hallazgo, se considera pertinente que hasta no dar por cerrado el proyecto, no es viable viabilizar el cierre del hallazgo, esto aunado a que el proyecto desde junio de 2022, según los informes de seguimiento (formatos F-IMP-006), presenta el mismo avance de implementación, por lo cual se concluye que la causa del hallazgo persiste y como recomendación se sugiere proponer nuevas acciones de mejoramiento.</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</si>
  <si>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</si>
  <si>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</si>
  <si>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</si>
  <si>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1</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</si>
  <si>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</si>
  <si>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</si>
  <si>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</si>
  <si>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t>2018 - 2019</t>
  </si>
  <si>
    <t>9). CGR-CDSA N° 877</t>
  </si>
  <si>
    <t>Incumplimiento de los fines y objetivos del proyecto Ranchería.</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</si>
  <si>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</si>
  <si>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</si>
  <si>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</si>
  <si>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Estudios y diseños actualizados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</si>
  <si>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En junio de 2023, la Vicepresidencia de Integración Productiva presentó oficio con la entrega de los productos de la actualización de los estudios y diseños del Proyecto Ranchería (Distrito Ranchería y Distrito San Juan). En el mismo se relaciona el link en donde se encuentran los informes. </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</si>
  <si>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 xml:space="preserve">Contratar la "VERIFICACIÓN, COMPLEMENTACIÓN, ACTUALIZACIÓN Y ELABORACIÓN DE ESTUDIOS Y DISEÑOS DETALLADOS PARA LA CULMINACIÓN DEL PROYECTO ESTRATÉGICO DE ADECUACIÓN DE TIERRAS DE GRAN ESCALA DEL RIO RANCHERÍA, DEPARTAMENTO DE LA GUAJIRA".
De igual forma, se allegó copia de los comunicados radicados N° 22022505009524 del 16 de noviembre de 2022 y 2202350505494 del 2 de junio de 2023, a través del cual FINDETER hizo entrega de los productos correspondientes a la Fase II de los proyectos de Mediana Escala "San Juan del Cesar" y de Gran Escala "Rio Rancheria", en lo que respecta a la actualización de estudios y diseños, el cual anexo incluye los soportes correspondientes.
De esta manera se sustenta el cumplimiento a la acción, no obstante, </t>
    </r>
    <r>
      <rPr>
        <b/>
        <u/>
        <sz val="8"/>
        <rFont val="Calibri"/>
        <family val="2"/>
        <scheme val="minor"/>
      </rPr>
      <t>se considera relevante contar con el insumo de aprobación de los productos resultantes de la contratación por parte de la supervisión, aunado al cumplimiento de las demás acciones.</t>
    </r>
    <r>
      <rPr>
        <sz val="8"/>
        <rFont val="Calibri"/>
        <family val="2"/>
        <scheme val="minor"/>
      </rPr>
      <t xml:space="preserv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</si>
  <si>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t xml:space="preserve">
Ausencia de hoja de ruta, determinada en la línea de acción 3.2 del Conpes 3926</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</si>
  <si>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</si>
  <si>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</si>
  <si>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Documento de hoja de ruta definitivo</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</si>
  <si>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</si>
  <si>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</si>
  <si>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</si>
  <si>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 xml:space="preserve">Mesas de trabajo trimestrales </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</si>
  <si>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</si>
  <si>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</si>
  <si>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 xml:space="preserve">Incumplimiento de los fines y objetivos proyecto Distrito de Riego Triángulo del Tolima. </t>
  </si>
  <si>
    <t>A la fecha se encuentra sin ejecutar la fase III del proyecto, que corresponde a la construcción del distrito propiamente dicho, para el logro del beneficio de los usuarios y hectáreas, contemplados en los objetivos del mismo.</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</si>
  <si>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</si>
  <si>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</si>
  <si>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</si>
  <si>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</si>
  <si>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t>
  </si>
  <si>
    <t>La Oficina de Control Interno observó que a través del oficio radicado MADR N° 2022-420-042268-1, se obtuvo la aprobación de la hoja de ruta del Distrito de Adecuación de Tierras Triángulo Tolima, la cual continuo con la etapa siguiente de presentación ante el Departamento Nacional de Planeación.
Dado lo anterior, se considera cumplida la presente acción.</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</si>
  <si>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</si>
  <si>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Incumplimiento de los fines y objetivos del Proyecto Tesalia Paicol</t>
  </si>
  <si>
    <t>A pesar de haberse ejecutado más de $300 mil millones  en el Proyecto Tesalia Paicol, el Distrito de Riego no se encuentra en operación. Han existido fallas en la planeación de los estudios y diseños.</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</si>
  <si>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</si>
  <si>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</si>
  <si>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En enero 2022, se allegó como evidencia aportes de entrega de productos de la actualización de los estudios y diseños del Proyecto Tesalia – Paicol (Oficio CIR-T33-228-2022 emitido por Consorcio Interventoría Riego y oficio 22022505007616 del 21 de septiembre de 2022, emitido por FINDETER, con destino a la supervisora por parte de la ADR del contrato 225 de 2016)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r>
  </si>
  <si>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</si>
  <si>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</si>
  <si>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</si>
  <si>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 xml:space="preserve">4 Mesas de trabajo trimestrales </t>
  </si>
  <si>
    <t>Proyecto de distrito de riego de mediana escala Tesalia – Paicol, diversidad de falencias en el proyecto</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</si>
  <si>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</si>
  <si>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</si>
  <si>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</si>
  <si>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Incertidumbre terminación proyectos</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</si>
  <si>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</si>
  <si>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</si>
  <si>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</si>
  <si>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 xml:space="preserve">Estudios y diseños actualizados
</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</si>
  <si>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En junio de 2023, la Vicepresidencia de Integración Productiva, presentó oficios con la entrega de los productos de la actualización de los estudios y diseños del Proyecto Ranchería (Distrito Ranchería y Distrito San Juan) y Tesalia - Paicol. En éstos se relaciona el link en donde se encuentran los informes. </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</si>
  <si>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</si>
  <si>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</si>
  <si>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Oficios de solicitud de recursos o ficha de inversión</t>
  </si>
  <si>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</si>
  <si>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t>
    </r>
  </si>
  <si>
    <t>Incumplimiento líneas de acción Conpes 3926 de 2018.</t>
  </si>
  <si>
    <t xml:space="preserve">No estructuración de la hoja de ruta para la culminación de las obras de los tres proyectos estratégicos.
</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</si>
  <si>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</si>
  <si>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</si>
  <si>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Documentos de hoja de ruta definitivos</t>
  </si>
  <si>
    <t>La ADR en las vigencias 2019 y 2020, no ha tramitado recursos para la validación y revisión técnica y financiera de los costos de los estudios y diseños de las obras pendientes de construir, con excepción del proyecto Tesalia – Paicol</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</si>
  <si>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</si>
  <si>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Coordinación interinstitucional</t>
  </si>
  <si>
    <t>Ausencia de la hoja de ruta</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</si>
  <si>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</si>
  <si>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</si>
  <si>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10). CGR-CDSA N° 887</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</si>
  <si>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</si>
  <si>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</si>
  <si>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Fortalecer el proceso de cartera, en lo relacionado con el recaudo e  identificación de los ingresos (consignaciones) de los usuarios de los distintos distritos de adecuación de tierras administrados por la ADR</t>
  </si>
  <si>
    <t>Realizar Mesa de Trabajo con la Entidad Financiera encargada del recaudo para crear instrumentos que permitan mejorar la identificación de los ingresos (consignaciones) con la participación de las UTTs, el Grupo de Cartera y Contabilidad</t>
  </si>
  <si>
    <t>Realizar Mesa de Trabajo con la Entidad Financiera</t>
  </si>
  <si>
    <t xml:space="preserve">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t>
  </si>
  <si>
    <r>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t>
    </r>
    <r>
      <rPr>
        <sz val="8"/>
        <color rgb="FFFF0000"/>
        <rFont val="Calibri"/>
        <family val="2"/>
        <scheme val="minor"/>
      </rPr>
      <t/>
    </r>
  </si>
  <si>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</si>
  <si>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t>Deficiencias en la ejecución del procedimiento PR-ADT-006 - Procedimiento recaudo de cartera</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</si>
  <si>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</si>
  <si>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</si>
  <si>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</si>
  <si>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</si>
  <si>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No se observó las conciliaciones de octubre 2020 y de marzo de 2021.
De otra parte es preciso señalar que se deben allegar los informes que presenta cartera a financiera (Informe mensual de recaudo de cartera), así como el comprobante de conciliación de recaudo, para complementar lo propuesto en la acción. 
Además se considera que se debe complementar o aclarar sobre las conciliaciones de cartera por concepto de tarifas y transferencias que hacen falta y/o el motivo por el cual se indicó no se reportó identificación de partidas.
Se concede porcentaje de avance del 100% por cuanto las actas de conciliación por concepto de recuperación de la inversión superan la meta propuesta, no obstante, si la acción se considera aporta al proceso, se considera procedente continuar aportando las actas de conciliaciones que se sigan emitiendo, especialmente por concepto de tarifas y transferencias, así como los soportes de los informes mensuales de recaudo de cartera y comprobantes de contabilización de recaudo de cada conciliación realizada.</t>
  </si>
  <si>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</si>
  <si>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 xml:space="preserve">Incumplimiento de las funciones a cargo Vicepresidencia de Integración Productiva por falta de personal en nivel central - Dirección de Adecuación de Tierras - Cartera
</t>
  </si>
  <si>
    <t>Fortalecer el proceso de facturación, mediante la contratación del personal necesario e idóneo, en el nivel central - Cartera-,  para su ejecución de forma integral</t>
  </si>
  <si>
    <t>Contratar el personal profesional y técnico - administrativo, en los procesos de apoyo, en el nivel central- Cartera-,  para llevar a cabo el proceso de facturación</t>
  </si>
  <si>
    <t>Contratos de Prestación de Servicios</t>
  </si>
  <si>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</si>
  <si>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</si>
  <si>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</si>
  <si>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Falta de depuración contable (Acta 223)</t>
  </si>
  <si>
    <t>Depurar la cartera de conformidad con la normatividad vigente en la materia</t>
  </si>
  <si>
    <t>Presentar ante el Comité de Sostenibilidad del Sistema de Información Financiera la depuración de los saldos</t>
  </si>
  <si>
    <t>Actos Administrativos o Resoluciones de Depuración</t>
  </si>
  <si>
    <t>La Vicepresidencia de integración Productiva, adjuntó cuatro (4) resoluciones de saneamiento de cartera, en el marco de la Ley 2071 de 2020 (Artículo 11), a saber:
 Resolución 562, 563, 564 y 565 de 2021.</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</si>
  <si>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</si>
  <si>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</si>
  <si>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El área de contabilidad no cuenta con un software o aplicación alterna que permita gestionar los registros contables</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</si>
  <si>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</si>
  <si>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Puesta en operación del  software alterno auxiliar del SIIF.</t>
  </si>
  <si>
    <t>Aplicativo alterno auxiliar del SIIF.</t>
  </si>
  <si>
    <t xml:space="preserve">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
</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</si>
  <si>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</si>
  <si>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</si>
  <si>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Realizar el avaluó del distrito de riego de Tesalia Paicol</t>
  </si>
  <si>
    <t>Avaluó de la estructura  del distritos  de riego de Tesalia paicol</t>
  </si>
  <si>
    <t>Documento técnico y recibido a satisfacion  que contiene el avaluó del distrito de Tesalia Paicol</t>
  </si>
  <si>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</si>
  <si>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t>Recursos entregados en administración. Se observa según comprobante No. 31428 del 12 /02/ 2020 se efectuó un único registro contable con la ejecución del contrato de la vigencia 2019, y no por cada informe presentado por la supervisión</t>
  </si>
  <si>
    <t>No se reporta con periodicidad la información financiera del contrato al área de Contabilidad</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</si>
  <si>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</si>
  <si>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</si>
  <si>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</si>
  <si>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</si>
  <si>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</si>
  <si>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REITERATIVO - INEFECTIVO INFORME CGR 967</t>
  </si>
  <si>
    <t xml:space="preserve">No se reporta con periodicidad la información financiera del contrato al área de Contabilidad </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</si>
  <si>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</si>
  <si>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</si>
  <si>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</si>
  <si>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</si>
  <si>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</si>
  <si>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No se concilia con periodicidad la información financiera del contrato remitida a contabilidad.</t>
  </si>
  <si>
    <t xml:space="preserve">Conciliar la información reportada  y registrada.
</t>
  </si>
  <si>
    <t xml:space="preserve">Conciliar la información reportada por la supervisora del contrato frente a la  registrada por el área contable
</t>
  </si>
  <si>
    <t xml:space="preserve">Acta de conciliación suscrita entre el área contable y la supervisión. </t>
  </si>
  <si>
    <r>
      <t xml:space="preserve">No existen avances al 31 de diciembre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</si>
  <si>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</si>
  <si>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</si>
  <si>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</si>
  <si>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</si>
  <si>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</si>
  <si>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</si>
  <si>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Recursos entregados en administración FAO y UNODC se evidenció que el reconocimiento producto de la legalización de los de recursos entregados en administración se efectuó de
manera global, y no de forma mensual o por operaciones</t>
  </si>
  <si>
    <t>Remitir los informes de ejecución financiera de los Convenios de Cooperación a la Dirección Administrativa y Financiera de forma periódica</t>
  </si>
  <si>
    <t>Informe de ejecución financiera remitido por periodo y por Convenio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</si>
  <si>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
Correo del 26/08/2022 envío información corte a 30/06/2022.</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</si>
  <si>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Adicionalmente se observó que frente a los convenio suscritos con FA, desde abril de 2020 a junio de 2022, se ha reportado de manera bimensual a la Dirección Financiera los informes que sustentan la ejecución financiera (convenios FAO 517-2017 y FAO 749-2017).
De esta manera, La Oficina de control Interno llevó a cabo la validación de las notas a los EEFF desde diciembre 2021 a noviembre 2022, evidenciando que en los reportes mensuales no se detallan las operaciones de manera individualizada, si no de manera global en lo que concierne a la cuenta de Recursos entregados en administración, concluyendo que aun persiste la situación observada por la CGR, por lo cual se recomienda la reformulación de estas acciones.</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</si>
  <si>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</si>
  <si>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</si>
  <si>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1/4</t>
  </si>
  <si>
    <t>Comunicar a los supervisores, apoyos a la supervisión, apoyos a la supervisión territorial su responsabilidad con el cargue y actualización de información en la herramienta de gestión de proyecto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</si>
  <si>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</si>
  <si>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</si>
  <si>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t>
  </si>
  <si>
    <t>2/4</t>
  </si>
  <si>
    <t>Fortalecer el manejo de la herramienta de gestión de proyecto mediante la elaboración de un manual de uso y capacitaciones</t>
  </si>
  <si>
    <t>Elaborar el Manual de uso de la herramienta Gestión de proyectos</t>
  </si>
  <si>
    <t>Manual</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</si>
  <si>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</si>
  <si>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debe continuar con el seguimiento al presente hallazgo, hasta tanto se valide la efectividad de las acciones ejecutadas.</t>
  </si>
  <si>
    <t>3/4</t>
  </si>
  <si>
    <t>Realizar capacitaciones a los supervisores, apoyos a la supervisión y apoyos a la supervisión territorial, para  garantizar el uso adecuado de la  herramienta de gestión de proyecto</t>
  </si>
  <si>
    <t>Capacitaciones</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</si>
  <si>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</si>
  <si>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que se debe continuar con el seguimiento al presente hallazgo, hasta tanto se valide la efectividad de las acciones ejecutadas.</t>
    </r>
  </si>
  <si>
    <t>4/4</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</si>
  <si>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</si>
  <si>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</si>
  <si>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Plan de trabajo</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</si>
  <si>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</si>
  <si>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r>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Analizados los soportes de ejecución del plan, no se observó que se contara con evidencias de la ejecución de la actividad</t>
    </r>
    <r>
      <rPr>
        <i/>
        <sz val="8"/>
        <rFont val="Calibri"/>
        <family val="2"/>
        <scheme val="minor"/>
      </rPr>
      <t xml:space="preserve"> "Atender los Informe mensual monitoreo consolidado UTT- VIP- SYC, donde se presentan situaciones que se presentan en gestión de proyectos"</t>
    </r>
    <r>
      <rPr>
        <sz val="8"/>
        <rFont val="Calibri"/>
        <family val="2"/>
        <scheme val="minor"/>
      </rPr>
      <t xml:space="preserve">, la cual no es totalmente clara.
Es importante precisar que la acción estableció la actualización y seguimiento de cada PIDAR en ejecución, de lo cual, si bien se allegaron soportes de la ejecución de la actividad </t>
    </r>
    <r>
      <rPr>
        <i/>
        <sz val="8"/>
        <rFont val="Calibri"/>
        <family val="2"/>
        <scheme val="minor"/>
      </rPr>
      <t>"Sesiones de trabajo con diferentes UTT, en las cuales se evidencia la revisión de los estados documentales de resoluciones en el repositorio SharePoint. Junto con funcionario de UTT se realiza revisión y ajuste al cargue de los registros</t>
    </r>
    <r>
      <rPr>
        <sz val="8"/>
        <rFont val="Calibri"/>
        <family val="2"/>
        <scheme val="minor"/>
      </rPr>
      <t>", no se evidencia que se ejecute de manera mensual como se propuso.
Por lo anterior, se considera que se debe continuar con el seguimiento al presente hallazgo, hasta tanto se corrobore que las acciones que se propusieron de carácter preventivo, se estén ejecutando como se dispuso.
De otra parte, es preciso señalar que la efectividad de las diferentes actividades ejecutadas, se realizará en el marco de la auditoría a la "Implementación de PIDAr", que efectuará la Oficina de Control Interno en el segundo semestre de 2022.</t>
    </r>
  </si>
  <si>
    <t>Prescripción de deudas en distritos de adecuación de tierras y gestión.</t>
  </si>
  <si>
    <t>Falta de impulso en la gestión de los procesos administrativos de cobro coactivo</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</si>
  <si>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</si>
  <si>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</si>
  <si>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Oficina Jurídica</t>
  </si>
  <si>
    <t xml:space="preserve">Oficio </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</si>
  <si>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</si>
  <si>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La Oficina de Control Interno evidenció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interrumpen los términos de prescripción, por ende, a partir de ello se busca sustentar los correctivos efectivos frente a la causa del hallazgo.</t>
  </si>
  <si>
    <t>La Oficina Jurídica remitirá los oficios de notificación por correo de los mandamientos de pago, en los  procesos iniciados por el no pago de la prestación del servicio público de adecuación de tierras prestado por  la Asociación de Usuarios</t>
  </si>
  <si>
    <t>Oficio</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</si>
  <si>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</si>
  <si>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de Control Interno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Al respecto se considera pertinente corroborar la efectiva entrega de estos documentos, con el fin de verificar se surta el efecto esperado.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interrumpen los términos de prescripción, por ende, a partir de ello se busca sustentar los correctivos efectivos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</si>
  <si>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Oficina Jurídica ordenará medidas de embargo en aquellos procesos en los que por costo beneficio o por competencia temporal, es procedente ordenar medidas</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</si>
  <si>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cual se decreta medida de embargo de bienes inmuebles de ocho (8) usuarios del Distrito de Adecuación de Tierras de Río Frío
Auto N° 081 del 1 de febrero de 2022, a través del cual se decreta medida de embargo de bienes inmuebles de seis (6) usuarios del Distrito de Adecuación de Tierras de La Doctrina y montería Mocarí
Auto N° 081 del 1 de febrero de 2022, a través del cual se decreta medida de embargo de bienes inmuebles de un (1) usuario del Distrito de Adecuación de Tierras de Montería Mocarí
</t>
  </si>
  <si>
    <t>La Oficina de Control Interno,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dispuesto a la acción.
Adicionalmente la Oficina Jurídica de la ADR precisó que de las solicitudes de inscripción de medidas cautelares solicitadas, a las diferentes Oficinas de Registro de Instrumentos Públicos, a la fecha han inscrito efectivamente 16, de las restantes se viene adelantado un seguimiento por la plataforma VUR de la Superintendencia de Notariado y Registro, situación que evidencia los avances que se han obtenido en los procesos iniciados, evidenciando efectividad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</si>
  <si>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</si>
  <si>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</si>
  <si>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Actualizar el Registro General de Usuarios de los Distritos de Adecuación de Tierras administrados por la ADR - Montería - Mocarí y La Doctrina</t>
  </si>
  <si>
    <t>La Dirección de Adecuación de Tierras adelantará la actualización de los Registros General de Usuarios de los Distritos de Adecuación de Tierras administrados por la ADR</t>
  </si>
  <si>
    <t>Actualización Registro General de Usuarios de Montería - Mocari y La Doctrina</t>
  </si>
  <si>
    <t>Deficiencia en la gestión de cobro persuasivo por parte de las UTT 2 y 3 de la ADR</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</si>
  <si>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</si>
  <si>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</si>
  <si>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</si>
  <si>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</si>
  <si>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t>
  </si>
  <si>
    <t>11). CGR-CDSA N° 913</t>
  </si>
  <si>
    <t xml:space="preserve">Hallazgo No. 1 - Facturación por tasa del servicio cobrado en los Distritos de Adecuación de Tierras (DAT) administrados por la ADR. </t>
  </si>
  <si>
    <t>No se evidencia un procedimiento para el seguimiento y control a las bases de datos de usuarios y predios que integran cada unidad de explotación agropecuaria, DAT, respecto a la seguridad y actualización de los datos registrados.</t>
  </si>
  <si>
    <t>1/6</t>
  </si>
  <si>
    <t>Actualizar el procedimiento "Administración,  Operación  conservación de los  Distritos de Adecuación de Tierras" en lo concerniente al RGU y su seguimiento y control.</t>
  </si>
  <si>
    <t>Se procederá con la actualización y socialización del Procedimiento.</t>
  </si>
  <si>
    <t>Procedimiento actualizado.</t>
  </si>
  <si>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</si>
  <si>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 y se debe continuar con el seguimiento al hallazgo, hasta tanto se cumplan la totalidad de acciones propuestas y se valide su efectividad.+</t>
  </si>
  <si>
    <t>No se cuenta  con  mecanismos adecuados de control y verificación de los saldos  de cartera  incorporados en los Estados Financieros de la ADR.</t>
  </si>
  <si>
    <t>2/6</t>
  </si>
  <si>
    <t xml:space="preserve">Secretaría General - Dirección Financiera
Vicepresidencia de Integración Productiva - Dirección  de Adecuación de Tierras  </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</si>
  <si>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</si>
  <si>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la acción indicó " la realización de la conciliación de los saldos por cada concepto de la cartera al cierre de cada período contable (mensual)", por lo cual se recomienda que se mantenga la realización de las conciliaciones por los tres tipos de cartera de manera mensual, y que las mismas se efectúen una vez termine el periodo contable para detectar oportunamente inconsistencias.
De otra parte, respecto a la cartera de tarifas, se deberá validar posteriormente los correctivos que se adopten con la entrada en operación del sistema de facturación que releve a SIFI.</t>
  </si>
  <si>
    <t>Hallazgo No. 1 - Facturación por tasa del servicio cobrado en los Distritos de Adecuación de Tierras (DAT) administrados por la ADR.</t>
  </si>
  <si>
    <r>
      <t xml:space="preserve">No reconocimiento de ingresos en el </t>
    </r>
    <r>
      <rPr>
        <i/>
        <sz val="8"/>
        <rFont val="Calibri"/>
        <family val="2"/>
        <scheme val="minor"/>
      </rPr>
      <t>DAT Valle de Segundo</t>
    </r>
  </si>
  <si>
    <t>3/6</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</si>
  <si>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</si>
  <si>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Notas a los Estados Financieros semestrales</t>
  </si>
  <si>
    <t>Los Estados Financieros de la ADR y las Notas a los Estados Financieros se encuentran publicados en la página web de la ADR en el Link https://www.adr.gov.co/estados-financieros/</t>
  </si>
  <si>
    <t>La Oficina de Control Interno observó, que en la página Web de la ADR se dispone de:
•Estados Financieros mensuales de enero 2021 a marzo 2023
•Notas a los Estados financieros mensuales de enero 2021 a marzo 2023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considera que se dio cumplimiento a la acción de mejoramiento.</t>
  </si>
  <si>
    <t>No reconocimiento de ingresos en el DAT Valle de Segundo</t>
  </si>
  <si>
    <t>4/6</t>
  </si>
  <si>
    <t>Informe que de cuenta de las gestiones adelantadas emitido por la Dirección avalado por la Vicepresidencia de Integración de manera cuatrimestral.</t>
  </si>
  <si>
    <t>No se presentaron avances frente a esta acción, no obstante, se encuentra dentro de los términos de ejecución.</t>
  </si>
  <si>
    <t>La ADR no cuenta con una política contable para el reconocimiento, recaudo y clasificación de ingresos por concepto de intereses.</t>
  </si>
  <si>
    <t>5/6</t>
  </si>
  <si>
    <t>Actualizar el procedimiento de ingresos.</t>
  </si>
  <si>
    <t>Incluir dentro del procedimiento de ingresos la política para el reconocimiento, recaudo y clasificación de ingresos por concepto de intereses.</t>
  </si>
  <si>
    <t>Procedimiento actualizado</t>
  </si>
  <si>
    <t>El procedimiento PR-FIN-003 "Ingresos" se actualizó en su versión 3 el 29 de noviembre de 2021 (disponible en Isolucion), en el cual se hizo énfasis en inclusión de actividades para el manejo de los intereses de mora</t>
  </si>
  <si>
    <t>La Oficina de Control Interno observó que en el Sistema Integrado de Gestión (Isolucion) el 29 de noviembre de 2021 se aprobó la versión 3 del procedimiento PR-FIN-003 "Ingresos", el cual, en el numeral 6 "Desarrollo", en la actividad 7 "Realizar la imputación de los documentos de recaudo por clasificar", se estableció que:
"Para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
La oficina de Control Interno considera se dio complimiento a la acción; no obstante, su efectividad se verá reflejada en la correcta aplicación del procedimiento mencionado.</t>
  </si>
  <si>
    <t>Se evidencia inconsistencia en la aplicación de la política contable definida por la ADR con base en la Resolución No. 0821 de 2018</t>
  </si>
  <si>
    <t>6/6</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</si>
  <si>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</si>
  <si>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</si>
  <si>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Conciliaciones elaboradas y firmadas de manera semestral</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</si>
  <si>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</si>
  <si>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En virtud de lo anterior se considera pertinente conceder un porcentaje del 100% al cumplir con las dos (2) conciliaciones semestrales. No obstante, se debe validar la continuidad de la ejecución de esta actividades de manera continua a fin de evitar recaer en la misma situación evidenciada por la CGR, sumado a que se estima la entrada en operación del nuevo sistema de facturación. Aunado a ello, a que se concilie la facturación de los Distritos de ADT.</t>
  </si>
  <si>
    <t>Hallazgo No. 03 Falta de identificación de la propiedad de los bienes que forman parte de los Distritos de Adecuación de Tierras.</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</si>
  <si>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</si>
  <si>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Construcción de la hoja de ruta  para determinar la identificación física y jurídica de los predios, actualización base de datos de usuarios, inventarios de predios, uso de los bienes y reconocimiento contable.</t>
  </si>
  <si>
    <r>
      <t xml:space="preserve">La Oficina de Control Interno observó que se cuenta con una versión preliminar de la Hoja de Ruta para la Identificación Predial de Distritos de Riego, no obstante dicho documento aun debe surtir sus etapas de revisión y aprobación por el vicepresidente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Dado lo anterior, si bien se tienen avances frente a la ejecución de la acción, La Oficina de Control Interno continuará realizando seguimiento a la presente acción.
</t>
    </r>
    <r>
      <rPr>
        <b/>
        <sz val="8"/>
        <rFont val="Calibri"/>
        <family val="2"/>
        <scheme val="minor"/>
      </rPr>
      <t>Nota:</t>
    </r>
    <r>
      <rPr>
        <sz val="8"/>
        <rFont val="Calibri"/>
        <family val="2"/>
        <scheme val="minor"/>
      </rPr>
      <t xml:space="preserve"> la presente acción de mejoramiento fue objeto de ampliación en los términos de ejecución por parte del área responsable, la cual se presentó y aprobó en la sesión 06-2023 del Comité de Coordinación del Sistema de Control Interno</t>
    </r>
  </si>
  <si>
    <r>
      <t xml:space="preserve">No se presentaron avances frente a esta acción, no obstante, se encuentra dentro de los términos de ejecución.
</t>
    </r>
    <r>
      <rPr>
        <b/>
        <sz val="8"/>
        <rFont val="Calibri"/>
        <family val="2"/>
        <scheme val="minor"/>
      </rPr>
      <t xml:space="preserve">Nota: </t>
    </r>
    <r>
      <rPr>
        <sz val="8"/>
        <rFont val="Calibri"/>
        <family val="2"/>
        <scheme val="minor"/>
      </rPr>
      <t>la presente acción de mejoramiento fue objeto de ampliación en los términos de ejecución por parte del área responsable, la cual se presentó y aprobó en la sesión 06-2023 del Comité de Coordinación del Sistema de Control Interno</t>
    </r>
  </si>
  <si>
    <t>Hallazgo 4. Reconocimiento y revelación contable en la cuenta de Propiedad, Planta y Equipo</t>
  </si>
  <si>
    <t>La información revelada en las Notas a los Estados Financieros de la ADR no es coherente con los saldos reflejados en el cuenta de propiedad, planta y equipo</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</si>
  <si>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</si>
  <si>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</si>
  <si>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</si>
  <si>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La Oficina de Control Interno observó, que en la página Web de la ADR se dispone de:
•Estados Financieros mensuales de enero 2021 a noviembre 2022
•Notas a los Estados financieros mensuales de enero 2021 a noviembre 2022
En virtud de lo anterior, y dado el tiempo dispuesto para la ejecución de la acción, se considera que se dio cumplimiento a la acción. Adicionalmente se sugiere aportar la evidencia de la revisión de los estados financieros por parte de profesionales diferentes a quien los elabora, de acuerdo con lo señalado en la acción.
</t>
  </si>
  <si>
    <t xml:space="preserve">Hallazgo 4 Reconocimiento y revelación contable en la cuenta de Propiedad, Planta y Equipo </t>
  </si>
  <si>
    <t>Los terrenos de los Distritos de Adecuación de Tierras DAT de propiedad de la ADR, no están registrados contablemente.</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</si>
  <si>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</si>
  <si>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</si>
  <si>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Informe de ejecución anual del cronograma
 para los distritos de propiedad de la agencia emitido por la DAT</t>
  </si>
  <si>
    <t>No se presentan avances frente a la presente acción. La misma se encuentra dentro de los términos de ejecución, por lo cual se debe continuar realizando seguimiento.</t>
  </si>
  <si>
    <t xml:space="preserve">Hallazgo No. 08 - Traslado de recursos de cofinanciación a encargos fiduciarios </t>
  </si>
  <si>
    <t>Una indebida supervisión a las actividades de los proyectos PIDAR y a la ejecución de los recursos disponibles en el encargo Fiduciario, por parte de las Unidades Técnicas Territoriales y de la Dirección de Seguimiento y Control, conforme a lo establecido en los artículos 22 y 25 del Decreto 2364 de 2015</t>
  </si>
  <si>
    <t>Adelantar capacitaciones dirigida a los supervisores, que realizan actividades de seguimiento y control en los proyectos, orientado a garantizar el cumplimiento de lo dispuesto en los artículos 22 y 25 del Decreto 2364 de 2015</t>
  </si>
  <si>
    <t>A través de las capacitaciones, se dotarán de herramientas a los supervisores con el fin de realizan actividades de seguimiento y control en los proyectos</t>
  </si>
  <si>
    <t>Jornada de capacitación/Listado de asistencia</t>
  </si>
  <si>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</si>
  <si>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Dado a que este hallazgo fue nuevamente identificado por la CGR en el marco de la Auditoria de cumplimiento realizada SEGUIMIENTO REFORMA RURAL INTEGRAL – RRI ACUERDO FINAL PARA LA TERMINACIÓN DEL CONFLICTO Y LA CONSTRUCCIÓN DE UNA PAZ ESTABLE Y DURADERA (Vigencias 2018 a 2021). Se validará en su momento efectividad conjunta con lo propuesto como acción para el hallazgos 21 de dicho informe.</t>
    </r>
  </si>
  <si>
    <t>13.) Especial Derecho de Petición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</si>
  <si>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</si>
  <si>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 los apoyos a la supervisión territorial,  en la diligenciamiento y cargue de los soportes relacionados  con la entrega de  bienes y servicios bajo los parámetros del procedimiento en la herramienta SharePoint</t>
  </si>
  <si>
    <t>Realizar seguimiento al avance financiero  y técnico de cada convenio en el marco de los Comités Técnicos y/o Comités Directivos de los Convenios vigentes, en el que se deje claro el avance del convenio y los saldos pendientes por ejecutar</t>
  </si>
  <si>
    <t>Acta de reunión Comités Técnicos y/o Comités Directivos</t>
  </si>
  <si>
    <t>No existen avances al 31 de diciembre de 2023. La acción se encuentra en términos.</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</si>
  <si>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</si>
  <si>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Elaborar el informe de liquidación del Convenio UNODC 197 por parte del supervisor para ser entregado a la Vicepresidencia de Gestión Contractual para iniciar trámite de la liquidación del Convenio</t>
  </si>
  <si>
    <t>Informe de liquidación del Convenio UNODC 197 presentado al supervisor</t>
  </si>
  <si>
    <t xml:space="preserve">14). CGR-CDSA N° 923 </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</si>
  <si>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</si>
  <si>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</si>
  <si>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1/7</t>
  </si>
  <si>
    <t>Realizar diagnóstico frente al estado actual de los PIDAR auditados</t>
  </si>
  <si>
    <t>Realizar diagnóstico de los 11 PIDAR auditados por la CGR con (Resoluciones 255/2020; 257/2020; 373/2020; 822/2019; 821/2019; 464/2019; 463/2019; 458/2019;  880/2019; 997/2019; 806/2019), por parte de los apoyos a la supervisión, supervisores, equipo técnico y UTT</t>
  </si>
  <si>
    <t>Acta de reunión por cada UTT que tiene a cargo los PIDAR</t>
  </si>
  <si>
    <t>Como soporte del avance de las actividades realizadas por la Vicepresidencia de Integración Productiva, se entrega la siguiente información:
1. Acta de reunión del 14/02/2022 con la UTT 4, en la cual se realiza realizar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5. acta de reunión del 27/04/2022 en la cual se realiza se realiza seguimiento a la ejecución del proyecto 255 de 2020 (UTT 10).
6. acta de reunión del 08/06/2022 en la cual se realiza se realiza seguimiento a la ejecución del proyecto 257 de 2020 (UTT 11).
7 Acta de reunión del 09/02/2022 con la UTT 12, donde se realizo Comité de seguimiento de PIDARES de Resoluciones 567 y 639 de 2018, 373 y 374 de 2019 , Resoluciones 199 y 440 de 2021.
8. Acta de reunión del 27 de mayo de 2022,  através de la cual se sustenta lo tratado en la  mesa técnica de verificación realizada al PIDAR 880/2019</t>
  </si>
  <si>
    <t xml:space="preserve">La Oficina de Control Interno evidenció la realización de seis (6) mesas de trabajo con las UTTs N°2, 4, 9, 10 y 11, los días: 09 de febrero de 2022 (UTT 12), 22 de marzo de 2022 (UTT 2), 14 de febrero ,21 de marzo de y 27 de mayo de 2022 (UTT 4) y 16 de noviembre de 2021 y 8 de junio de 2022 (UTT 10), 27 de abril de 2022 (UTT 11)  y 9 de febrero de 2022 (UTT 9), donde se le realizó análisis de estado de los proyectos y seguimiento a la ejecución de un total de veintidós (22) PIDAR.
De esta manera, se observó que en las soportes allegado se trató lo concerniente a 22 PIDAR,  en los cuales se observaron los once (11) proyectos que se dispuso en la acción de mejora.
</t>
  </si>
  <si>
    <t>2/7</t>
  </si>
  <si>
    <t>Realizar plan de acción de conformidad con lo establecido en el diagnóstico</t>
  </si>
  <si>
    <t>Elaborar el plan de acción cada uno de los 11 PIDAR auditados por la CGR con (Resoluciones 255/2020; 257/2020; 373/2020; 822/2019; 821/2019; 464/2019; 463/2019; 458/2019;  880/2019; 997/2019; 806/2019), por parte de los apoyos a la supervisión, supervisores, equipo técnico y UTT</t>
  </si>
  <si>
    <t>Plan de acción por cada UTT que tiene a cargo los PIDAR</t>
  </si>
  <si>
    <r>
      <t>Como soporte del avance de las actividades realizadas por la Vicepresidencia de Integración Productiva, se entrega la siguiente información:
1. Acta de reunión del 14/02/2022 con la UTT 4, en la cual se realiza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7 Acta de reunión del 09/02/2022 con la UTT 12, donde se realizo Comité de seguimiento de PIDARES de Resoluciones 567 y 639 de 2018, 373 y 374 de 2019 , Resoluciones 199 y 440 de 2021.
es pertinente precisar que los siguientes PIDAR tienen cierre administrativo y financiero, a continuación se relaciona su información:
1- PIDAR 458 del 16/07/2019 - Mejorar la calidad de vida de 60 núcleos familiares del corregimiento de Esmeraldas mediante la implementación de unidades productivas avícolas en el municipio de Rosario, Departamento de Nariño,</t>
    </r>
    <r>
      <rPr>
        <u/>
        <sz val="8"/>
        <rFont val="Calibri"/>
        <family val="2"/>
        <scheme val="minor"/>
      </rPr>
      <t xml:space="preserve"> se anexa informe de cierre del 25/05/2022.</t>
    </r>
    <r>
      <rPr>
        <sz val="8"/>
        <rFont val="Calibri"/>
        <family val="2"/>
        <scheme val="minor"/>
      </rPr>
      <t xml:space="preserve">
2. PIDAR 463 del 16/07/2019 - Mejoramiento de las capacidades productivas de 50 familias ganaderas del municipio de San Calixto - Norte de Santander, </t>
    </r>
    <r>
      <rPr>
        <u/>
        <sz val="8"/>
        <rFont val="Calibri"/>
        <family val="2"/>
        <scheme val="minor"/>
      </rPr>
      <t>se anexa informe de cierre del 6/12/2021.</t>
    </r>
    <r>
      <rPr>
        <sz val="8"/>
        <rFont val="Calibri"/>
        <family val="2"/>
        <scheme val="minor"/>
      </rPr>
      <t xml:space="preserve">
3. PIDAR 464 del 16/07/2019 - Implementación de estrategias y acciones dirigidas al fortalecimiento de los procesos productivos de plátano dominico hartón y aguacate lorena de 39 potenciales beneficiarios de la Asociación de Desplazados asentados en las veredas de San Antonio y San Cayetano - Asodesantos del Municipio de Convención del departamento de Norte de Santander, </t>
    </r>
    <r>
      <rPr>
        <u/>
        <sz val="8"/>
        <rFont val="Calibri"/>
        <family val="2"/>
        <scheme val="minor"/>
      </rPr>
      <t>se anexa informe de cierre del 22/07/2022.</t>
    </r>
    <r>
      <rPr>
        <sz val="8"/>
        <rFont val="Calibri"/>
        <family val="2"/>
        <scheme val="minor"/>
      </rPr>
      <t xml:space="preserve">
4. PIDAR 821 del 27/11/2019 - Mejorar la productividad del cultivo de caña panelera, mediante la siembra, la provisión de equipos para cosecha y poscosecha beneficiando pequeños productores de los municipios de Valledupar y Pueblo Bello en el Departamento del Cesar, </t>
    </r>
    <r>
      <rPr>
        <u/>
        <sz val="8"/>
        <rFont val="Calibri"/>
        <family val="2"/>
        <scheme val="minor"/>
      </rPr>
      <t>se anexa informe de cierre del 7/03/2022.</t>
    </r>
    <r>
      <rPr>
        <sz val="8"/>
        <rFont val="Calibri"/>
        <family val="2"/>
        <scheme val="minor"/>
      </rPr>
      <t xml:space="preserve">
5. PIDAR 822 del 27/11/2019 - Fortalecer las capacidades productivas de 190 familias campesinas, mediante la dotación de pie de cría, materiales e insumos para la explotación de ganadería doble propósito, en los municipios de Aguachica, Agustin  Codazzi y la Paz del departamento del Cesar,</t>
    </r>
    <r>
      <rPr>
        <u/>
        <sz val="8"/>
        <rFont val="Calibri"/>
        <family val="2"/>
        <scheme val="minor"/>
      </rPr>
      <t xml:space="preserve"> se anexa informe de cierre del 9/11/2021.</t>
    </r>
    <r>
      <rPr>
        <sz val="8"/>
        <rFont val="Calibri"/>
        <family val="2"/>
        <scheme val="minor"/>
      </rPr>
      <t xml:space="preserve">
6. PIDAR 997 del 27/12/2019 - 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 </t>
    </r>
    <r>
      <rPr>
        <u/>
        <sz val="8"/>
        <rFont val="Calibri"/>
        <family val="2"/>
        <scheme val="minor"/>
      </rPr>
      <t xml:space="preserve">se anexa informe de cierre del 23/07/2022.
</t>
    </r>
    <r>
      <rPr>
        <sz val="8"/>
        <rFont val="Calibri"/>
        <family val="2"/>
        <scheme val="minor"/>
      </rPr>
      <t>7. PIDAR 255 del 21/10/2020 - Fortalecimiento de la actividad extractiva de camarón como apoyo a los pescadores artesanales de la Asociación de Pescadores y Comercializadores Comunitarios del Mar "Torres Mar" mediante la adquisición de Unidades Económicas de Pesca (UEP) y equipos que garanticen pesca eficiente y responsable en el municipio de Tumaco, departamento de Nariño,</t>
    </r>
    <r>
      <rPr>
        <u/>
        <sz val="8"/>
        <rFont val="Calibri"/>
        <family val="2"/>
        <scheme val="minor"/>
      </rPr>
      <t xml:space="preserve"> se anexa informe de cierre del 31/08/2022.</t>
    </r>
    <r>
      <rPr>
        <sz val="8"/>
        <rFont val="Calibri"/>
        <family val="2"/>
        <scheme val="minor"/>
      </rPr>
      <t xml:space="preserve">
Con relación de los PIDAR con resoluciones 806/2019; 257/2020; 373/2020 se remiten los siguientes soportes:
1. PIDAR 806 del 21/11/2019 - Establecimiento de un sistema agroforestal de cacao asociado con bananito y árboles maderables para sombrío, y el establecimiento del cultivo de coco, para beneficiar a 262 familias de los Consejos Comunitarios y resguardos indígenas, ubicados en el Distrito Especial de Buenaventura - departamento del Valle del Cauca, se remite acta de reunión del 21/02/2022 en la cual se realiza mesa técnica de análisis de información general del PIDAR 806.
2. PIDAR 257 del 21/10/2020 - Mejoramiento de la productividad ganadera mediante la mecanización agrícola y establecimiento de sistemas rotacional a los 30 productores asociados al Comité de ganaderos de la Montañita - COMOGAN, del municipio de la Montañita - Caquetá, se remite acta de reunión del 08/06/2022 en la cual se realiza se realiza seguimiento a la ejecución del proyectos.
3. PIDAR 373 del 31/12/2020 - Fortalecimiento del sistema de ganadería doble propósito para 56 familias campesinas mediante la implementación de un modelo de ganadería sostenible en los municipios de Puerto Rico, San Juan de Arama  y Vista Hermosa en el departamento del Meta, se remite acta de reunión del 09/02/2022 en la cual se realiza se realiza seguimiento a la ejecución del proyectos, se remitieron actas de reunión del 9 de febrero de 2022, 11 de abril de 2022</t>
    </r>
  </si>
  <si>
    <t>La Oficina de Control Interno evidenció como primera medida, que siete (7) de los once (11) proyectos cuentan con informe de cierre financiero, lo cual se interpretaría como avances más contundentes a los descritos en la acción  (PIDAR Res. 822/2019; 821/2019; 464/2019; 463/2019; 458/2019 255/20 y 997/2019).
Adicionalmente, se observó que se han realizado reuniones para hacer seguimiento a la ejecución de los demás proyectos señalados en la acción, así:
1. PIDAR 806 del 21/11/2019 (UTT 9): el 21 de febrero de 2022 se realizó mesa técnica de análisis de información general del PIDAR y acciones a ejecutar en el marco de la implementación, que en el numeral "2) Presentación de Como se va a trabajar este año", se indican actividades a desarrollar durante 2022, donde además se indica que se va a establecer un plan de trabajo, el cual se desconoce y no permite evidenciar los avances del proyecto.
2. PIDAR 257 del 21/10/2020 (UTT 11): el  08/06/2022 se realizó  seguimiento a la ejecución del proyecto, pero no se evidencia la existencia de un plan de acción frente a lo que falta en la implementación del PIDAR.
3. Del PIDAR 373 de 2020 (UTT 12), si bien se observó que se llevó a cabo mesa de trabajo para analizar el estado del proyecto, no se observó la existencia de un plan de acción como lo indica la acción, para su cierre.
4. Del PIDAR 880 de 2019 (UTT 4) se realizó reunión el 27 de mayo de 2022 para realizar la verificación ce calidad de la construcción de corral y de equipos.
Dado lo anterior, esta Oficina Considera resalta que de los once (11) proyectos se ha avanzado con el cierre de siete (7) de ellos, no obstante, no se ha cumplido  con la meta propuesta al no contar con planes de acción para los proyectos en ejecución.
Dado a que frente a las UTT 2 y 10, se observó la existencia de la reunión de seguimiento a los PIDAR de su responsabilidad, y además dichos proyectos ya fueron cerrados, se concede un avance del 25%. No obstante, se debe señalar existen cuatro (4) UTTs adicionales que tienen PIDAR en ejecución, cuyos soportes aportados no acreditan el diseño de un plan de acción como se dispone en la acción.
. Por lo anterior, se sugiere al área responsable priorizar la ejecución de la presente acción, la cual a la fecha del presente seguimiento se encuentra vencida, o en su defecto, analizar la posibilidad de reformular el plan en busca de acciones que propendan por priorizar la ejecución y cierre de estos PIDAR.</t>
  </si>
  <si>
    <t>3/7</t>
  </si>
  <si>
    <t>Realizar el seguimiento al plan de acción definido en el diagnóstico de los PIDAR auditados</t>
  </si>
  <si>
    <t>Realizar dos seguimientos al plan de acción por UTT, por parte de los apoyos a la supervisión, supervisores, equipo técnico y UTT</t>
  </si>
  <si>
    <t>4/7</t>
  </si>
  <si>
    <t>Culminar la ejecución de los 11 PIDAR auditados</t>
  </si>
  <si>
    <t>Elaborar el respectivo documento que certifique la culminación de la ejecución de los PIDAR auditados</t>
  </si>
  <si>
    <t>Informes de cierre de los 11 PIDAR auditados</t>
  </si>
  <si>
    <t xml:space="preserve">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
5. PIDAR 464 del 16/07/2019 el cual fue suscrito el 26 de junio de 2022
6. PIDAR 821 del 27/11/2019 el cual fue suscrito el 7 de marzo de 2022
7. PIDAR 255 del 21/10/2020 el cual fue suscrito el 31 de agosto de 2022
</t>
  </si>
  <si>
    <t>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5. PIDAR 464 de 2019
6. PIDAR 821 de 2019
7. PIDAR 255 de 2020
Dado lo dispuesto en la acción, y los avances presentados, se evidencia que existe un avance parcial del 64% en la ejecución de la presente acción.</t>
  </si>
  <si>
    <t>5/7</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</si>
  <si>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</si>
  <si>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</si>
  <si>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Acta de reunión mensual por modalidad de ejecución</t>
  </si>
  <si>
    <t>Necesidades y requerimientos técnicos no previstas en la estructuración de los PIDAR</t>
  </si>
  <si>
    <t>6/7</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</si>
  <si>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</si>
  <si>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</si>
  <si>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Procedimiento aprobado</t>
  </si>
  <si>
    <t>La Vicepresidencia de integración Productiva allegó la versión 8 del procedimiento "ESTRUCTURACIÓN DE PROYECTOS INTEGRALES DE DESARROLLO AGROPECUARIO Y RURAL", aprobado en el Sistema Integrado de Gestión.</t>
  </si>
  <si>
    <r>
      <t xml:space="preserve">La Oficina de Control Interno observó el cumplimiento de la acción, al evidenciar que el 5 de mayo de 2023 se aprobó la versión 8 del procedimiento PR-EFP-001  "ESTRUCTURACIÓN DE PROYECTOS INTEGRALES DE DESARROLLO AGROPECUARIO Y RURAL", la cual se vio motivada por lo siguiente:
</t>
    </r>
    <r>
      <rPr>
        <i/>
        <sz val="8"/>
        <rFont val="Calibri"/>
        <family val="2"/>
        <scheme val="minor"/>
      </rPr>
      <t>"La actualización obedece a la implementación de la Metodología General Ajustada, para adelantar el proceso de diagnóstico (pre factibilidad) de los perfiles recibidos y habilitados por la Agencia de Desarrollo Rural para los Proyectos Integrales de Desarrollo Agropecuario y Rural - PIDAR, La Agencia de Desarrollo Rural se acoge a esta metodología, por cuanto la misma presenta una secuencia ordenada de información que se integra de manera sistemática para facilitar la toma de decisiones y la gestión de los proyectos de inversión pública. Adicionalmente, se pretenden organizar las metodologías, criterios y procedimientos que permitan integrar los sistemas para la planeación.
Al implementar esta Metodología la Agencia de Desarrollo Rural registrará progresivamente la información obtenida y trabajada en el proceso de diagnóstico (pre factibilidad) de perfiles para surtir las etapas de formulación, y así ir minimizando los riesgos para la implementación de los Proyectos. Adicional a lo anterior, se resalta que la implementación de esta metodología se encuentra acorde con el reglamento para estructuración, aprobación y ejecución de los Proyectos Integrales de Desarrollo Agropecuario y Rural vigente y sus acuerdos modificatorios"</t>
    </r>
  </si>
  <si>
    <t>7/7</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</si>
  <si>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</si>
  <si>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</si>
  <si>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r>
      <t xml:space="preserve">Se allegó Acta del 30 de mayo de 2023, cuyo objetivo fue </t>
    </r>
    <r>
      <rPr>
        <i/>
        <sz val="8"/>
        <rFont val="Calibri"/>
        <family val="2"/>
        <scheme val="minor"/>
      </rPr>
      <t>"Realizar socialización del proceso de estructuración de los PIDAR con los respectivos formatos según el ciclo de proyecto (perfil, prefactibilidad y factibilidad), adicionalmente, realizar la revisión de los perfiles presentados en la convocatoria territorial I-2023 que fueron habilitados para paso a etapa de prefactibilidad"</t>
    </r>
  </si>
  <si>
    <t>La Oficina de Control Interno observó que se llevó a cabo capacitación a la UTT N° 2, en lo que respecta a la metodología para la Estrcuturación de PIDAR. Si bien se dispuso como meta una (1) capacitación, la acción señalaba que esta debería esta dirigida a todas las UTTs, por lo cual, la acción se cumplió parcialmente, por lo que se deberá priorizar la capacitación a las demás territoriales.</t>
  </si>
  <si>
    <t>15). CGR-CDSA N° 924</t>
  </si>
  <si>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</si>
  <si>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</si>
  <si>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 xml:space="preserve">Estructurar una hoja de ruta para la contratación de la DAT. </t>
  </si>
  <si>
    <t>Reuniones con coordinadores de equipos de trabajo, para realizar planeación y establecer hoja de ruta de los procesos de contratación que se  adelantarán en la vigencia.</t>
  </si>
  <si>
    <t>Hoja de ruta  establecido por la DAT (Documento Excel)  y aprobada por el  Vicepresidente</t>
  </si>
  <si>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(en sus diferentes versiones) y actas de seguimiento.</t>
  </si>
  <si>
    <t>La Oficina de Control Interno obtuvo como evidencia nueve (9) archivos PDF y un (1) Excel, denominados "HOJA DE RUTA CONTRATACIÓN ADR 2022", los cuales se diferencian por su versión, de acuerdo con los resultados de los seguimientos realizados.
El documento "HOJA DE RUTA DE PROCESOS DE CONTRATACIÓN ADR 2022 V1 (28/02/2022)", cuenta con la aprobación del Vicepresidente de Integración Productiva, con lo cual se daría por cumplida la acción.</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</si>
  <si>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</si>
  <si>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</si>
  <si>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Actas de reuniones de seguimiento </t>
  </si>
  <si>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</si>
  <si>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</si>
  <si>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</si>
  <si>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</si>
  <si>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Procedimiento de recuperación de la inversión aprobado</t>
  </si>
  <si>
    <t>No se presentan avances frente a la presente acción.
NOTA: 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</si>
  <si>
    <t>El procedimiento vigente (PR-ADT-003 Versión 3) fue estructurado para la actividad de inversión en distritos de adecuación de tierras, presentando debilidades en las actividades inherentes a recuperación de la inversión</t>
  </si>
  <si>
    <t>Publicación y socialización del procedimiento de recuperación de la inversión</t>
  </si>
  <si>
    <t xml:space="preserve">
- Capacitación a las UTT's</t>
  </si>
  <si>
    <t xml:space="preserve">Acta de la capacitación que indique las responsabilidades que le asisten a las UTT´s con el respectivo listado de asistencia </t>
  </si>
  <si>
    <t>Falta de consolidación de la documentación y de la información de recuperación de la inversión en las obras ejecutadas en distritos de adecuación de tierras</t>
  </si>
  <si>
    <t>Validación  de  los documentos de recuperación de la inversión con que se cuenta de cada uno de los distritos intervenidos en las UTT No. 1,2,3,4,5,7,8,9,10,11,12 y 13</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</si>
  <si>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</si>
  <si>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Informe consolidando la información validada en las UTT's</t>
  </si>
  <si>
    <t>Se entrega informe de recuperación de la inversión, frente al seguimiento realizado a la validación de documentación que reposa en las unidades técnicas territoriales.</t>
  </si>
  <si>
    <r>
      <t xml:space="preserve">La Oficina de Control Interno evidenció la elaboración de informe "Recuperación de la Inversión - SEGUIMIENTO REALIZADO A LA VALIDACIÓN DE DOCUMENTACIÓN QUE REPOSA EN LAS UNIDADES TÉCNICAS TERRITORIALES", efectuado en el marco del presente hallazgo.
Del mencionado informe, se menciona que se realizó consolidación y recopilación de pagarés correspondientes a los distritos de Chitarrán, San Juan, San Francisco, Alex San Alejandro (Nariño), La Ulloa (Huila), Paso Ancho (Tolima), San Isidro y Quebrada Seca (Antioquia), así como las actividades que resultaron de esta gestión.
Al respecto, no se evidencia las actividades realizadas por cada UTT como lo indica la acción. De igual forma, se considera relevante indicar compromisos o actividades a seguir frente a cada territorial o distrito, a fin de mantener un actuar permanente sobre la recuperación de la inversión.
Dado lo anterior, si bien se valida el cumplimiento de la meta, la efectividad dependerá de la inclusión en esta actividad de la totalidad de UTTs como lo indica la acción y la información que repose en los informes sobre acciones posteriores.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t>
    </r>
  </si>
  <si>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</si>
  <si>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</si>
  <si>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Acta de reunión suscrita entre la Secretaría General y la Vicepresidencia de Integración Productiva</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</si>
  <si>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</si>
  <si>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t>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Secretaría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t>
  </si>
  <si>
    <t>Situación que permite concluir que la gestión de recaudo, seguimiento, control y registro de la cartera por concepto de TARIFAS es ineficiente; gestión antieconómica que genera riesgo de pérdida de recursos por la carencia de mecanismos de control efectivos.</t>
  </si>
  <si>
    <t>Ineficiencia en el cobro , recaudo, seguimiento registro y Control de la Cartera.</t>
  </si>
  <si>
    <t>Inactivar los predios en los sistemas de información para el control de la cartera que sean reportados por las Unidades Técnicas Territoriales una vez realizados los procesos de actualización,  verificación y validación en el marco de la estrategia de actualización del RGU.</t>
  </si>
  <si>
    <t>es evitar generar facturas que no se puedan cobrar por falta de identificación del usuario, inactivar los predios que están en esta situación y solicitar el saneamiento de esta cartera</t>
  </si>
  <si>
    <t>Soporte de inactivación de predios</t>
  </si>
  <si>
    <t>La presente acción se encuentra en términos para su ejecución.</t>
  </si>
  <si>
    <r>
      <t xml:space="preserve">La presente acción se encuentra en términos para su ejecución.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06-2023 del Comité de Coordinación del Sistema de Control Interno</t>
    </r>
  </si>
  <si>
    <t>Ineficiencia en el cobro, recaudo seguimiento registro y Control de la Cartera</t>
  </si>
  <si>
    <t>Crear una estrategia de cobro, seguimiento  y depuración de las obligaciones misionales de la Agencia.</t>
  </si>
  <si>
    <t>La estrategia estará enfocada en la realización de las actividades que permitan evitar que las situaciones establecidas en el hallazgo con relación al vencimiento de las obligaciones se sigan presentando</t>
  </si>
  <si>
    <t>Estrategia de cobro, seguimiento y depuración</t>
  </si>
  <si>
    <t>Incertidumbre por la falta de soportes y de gestión oportuna para hacer las actividades de recuperación y recaudo de la cartera de Recuperación de la Inversión</t>
  </si>
  <si>
    <t>Los recursos descritos, por concepto de recuperación de la inversión, no constituyen un derecho cierto, por la incertidumbre que representa la falta de soportes.</t>
  </si>
  <si>
    <t>Recopilar los soportes que permitan determinar el valor y estado de la cartera de recuperación de la inversión entregada por el INCODER mediante la realización de las liquidaciones por usuario de los 26 distritos de adecuación de tierras e identificando la cartera de imposible recaudo para la presentación ante el Comité de Cartera</t>
  </si>
  <si>
    <t>realización de las liquidaciones por usuario de los 26 distritos de adecuación de tierras e identificando la cartera de imposible recaudo para la presentación ante el Comité de Cartera</t>
  </si>
  <si>
    <t>Acta comité de cartera presentacndo cartera de imposible recaudo</t>
  </si>
  <si>
    <t>la gestión de la Agencia para el cobro de la cartera por recuperación de las inversiones es ineficaz</t>
  </si>
  <si>
    <t>Realizar un cronograma de gestión de cobros persuasivos en los Distritos de adecuación de tierras con obligaciones por recuperación de la inversión, en el cual se establezcan los meses, periodicidad y avances en la gestión de cobro persuasivo realizado por las UTT con apoyo de la DAT</t>
  </si>
  <si>
    <t>Cronograma de gestión de cobros persuasivos</t>
  </si>
  <si>
    <t>La gestión de Cobro de la Cartera de la Recuperación de la Inversión es ineficaz aunada la ausencia de mecanismos de control, seguimiento y monitoreo de la cartera.</t>
  </si>
  <si>
    <t>Establecer los saldos de cartera de recuperación de la inversión recibido del INCODER con el área Contable</t>
  </si>
  <si>
    <t>Realizar las conciliaciones de los saldos de Cartera de recuperación de la inversión entre el equipo de cartera de la DAT  y  la Dirección Financiera - Contabilidad</t>
  </si>
  <si>
    <t xml:space="preserve">Actas de Conciliaciones </t>
  </si>
  <si>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</si>
  <si>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</si>
  <si>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</si>
  <si>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</si>
  <si>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Procedimiento elaborado y codificado en el SGC</t>
  </si>
  <si>
    <t>En Isolucion se cuenta con el procedimiento PR-FIN-005 "RECONOCIMIENTO CONTABLE DE LOS DISTRITOS DE ADECUACION DE TIERRAS ADMINISTRADOS, OPERADOS Y CONSERVADOS POR TERCEROS Y DE LA INFORMACION FINANCIERA GENERADA", versión 1, aprobado el 22 de diciembre de 2021.</t>
  </si>
  <si>
    <t>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t>
  </si>
  <si>
    <t xml:space="preserve">Establecer por parte de la ADR  un  procedimiento  donde se establezcan los criterios y controles para el reporte y registro de adquisiciones e inversiones de bienes inmuebles de la ADR. </t>
  </si>
  <si>
    <t xml:space="preserve">Realizar como minimo 4 mesas de trabajo entre dirección administrativa y financiera y adecuacion de tierras para estructurar el procedimiento para el reporte y registro adquisiciones e inversiones de bienes inmuebles de la ADR. </t>
  </si>
  <si>
    <t>Secretaría General - Dirección Administrativa y Financiera</t>
  </si>
  <si>
    <t>No se presentan avances frente a la presente acción, no obstante,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</si>
  <si>
    <t xml:space="preserve">Inversiones en distritos de pequeña escala </t>
  </si>
  <si>
    <t>Ausencia de lineamiento para el reconocimiento de inversiones en los DAT- administrados por la ADR.</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</si>
  <si>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</si>
  <si>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</si>
  <si>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</si>
  <si>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</si>
  <si>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 xml:space="preserve">
Fichas técnicas elaboradas </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</si>
  <si>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</si>
  <si>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En los diagnósticos del 2018, se estableció que los distritos que no operan son  27, sin que hasta la fecha se tomen las acciones efectivas para dar de baja contable estos distritos</t>
  </si>
  <si>
    <t>Remitir  las fichas técnicas a Secretaría General para la inclusión de la información pertinente y la convocatoria al comité de sostenibilidad Financiera</t>
  </si>
  <si>
    <t xml:space="preserve">Correo electrónico de  remisión de la información a Secretaría General 
</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</si>
  <si>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</si>
  <si>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</si>
  <si>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Presentar  al comité de sostenibilidad Financiera la solicitud de depuración  de los estados financieros.</t>
  </si>
  <si>
    <t>Vicepresidencia de Integración productiva - Dirección de Adecuación de Tierras
Secretaría General</t>
  </si>
  <si>
    <t>un acta de Comité de sostenibilidad financiera</t>
  </si>
  <si>
    <t>Proyección del acto administrativo  que será revisado por la las áreas respectivas y firmado</t>
  </si>
  <si>
    <t>un acto administrativo firmado</t>
  </si>
  <si>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</si>
  <si>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</si>
  <si>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</si>
  <si>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</si>
  <si>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un acta de capacitación  por UTT</t>
  </si>
  <si>
    <t xml:space="preserve">La Vicepresidencia de Integración Productiva remitió soportes de las capacitaciones realizadas a las UTT No. 1, 2, 4, 7, 8, 9, 10 y 11, 3 y 5. En la UTT 6 no se realiza porque no hay distritos de pequeña escala, propiedad de la ADR.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</si>
  <si>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11. Acta de reunión del 10 de febrero de 2022, donde se capacitó a personal de la UTT 4, 9 y 10 frente Adecuación de tierras en distritos de pequeña, mediana y gran escala de propiedad de la agencia
12. Listado de asistencia del 6 de abril de 2022, donde se capacitó a personal de la UTT 13 frente a la importancia de la AOC en distritos de pequeña escala
De lo anterior se observa el cumplimiento de lo dispuesto en la acción.</t>
  </si>
  <si>
    <t xml:space="preserve"> Realizar una visita por parte de las UTTs, a los distritos de pequeña escala para verificar  el estado de la infraestructura  y de la asociación realizando el  seguimiento a los componentes de  administración, operación y conservación</t>
  </si>
  <si>
    <t>informe de  la visita</t>
  </si>
  <si>
    <t xml:space="preserve">La Vicepresidencia de Integración Productiva remitió soportes de visitas realizadas por parte de las UTTs, a los distritos de pequeña escala para verificar el estado de la infraestructura y de la asociación realizando el seguimiento a los componentes de administración, operación y conservación. </t>
  </si>
  <si>
    <t>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
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</si>
  <si>
    <t>Realizar las acciones tendientes a dar de baja contable  los distritos de pequeña escala que se encuentran inoperantes y en estado de deterioro.</t>
  </si>
  <si>
    <t xml:space="preserve">Elaborar, conjuntamente entre la Secretaría General y la Dirección de Adecuación de Tierras de la VIP, el procedimiento para tramitar la Baja del inventario y depuración financiera de los valores que correspondan a los bienes muebles y/o que hagan parte de la infraestructura de los Distritos de Adecuación de Tierras, cuando por su estado de uso, desgaste, deterioro, obsolescencia, antigüedad, perdida total o parcial, no deberían integrar el inventario de activos de la entidad.  </t>
  </si>
  <si>
    <t>Vicepresidencia de Integración productiva - Dirección de Adecuación de Tierras
Secretaría General - Dirección Administrativa y Financiera</t>
  </si>
  <si>
    <t xml:space="preserve">Presentar al Comité para la Gerencia y Administración de Bienes Muebles e Inmuebles de la Entidad, la solicitud de baja del inventario de los bienes muebles y/o que hagan parte de la infraestructura de los Distritos de Adecuación que cumplan con los requisitos establecidos en el procedimiento, así como la desafectación y descomposición de los mismos, en caso de ser necesario. . </t>
  </si>
  <si>
    <t>Acta del Comité.</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</si>
  <si>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</si>
  <si>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</si>
  <si>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Establecer la funcionalidad del Distrito de Adecuación de Tierras de OTRABANDA</t>
  </si>
  <si>
    <t>Realizar un diagnostico del distrito de adecuación de tierras de OTRABANDA.</t>
  </si>
  <si>
    <t>Informe técnico de diagnostico</t>
  </si>
  <si>
    <t>La Vicepresidencia de Integración Productiva aportó informe  de visita al Distrito OTRABANDA, ubicado en el Antioquia, realizada el 16 de noviembre de 2022.</t>
  </si>
  <si>
    <t>La Oficina de Control Interno obtuvo evidencia informe de visita a la asociación de usuarios "ASOTRABANDA", cuyo objetivo fue "Acompañamiento a la asociación de usuarios en relación con la utilización del distrito como acueducto, lo anterior en cumplimiento del plan de acción de la agencia y el cumplimiento al plan de mejoramiento elaborado para la CGR", donde se analizó la situación del distrito, en el marco de lo observado por la CGR, respecto a su operatividad, donde se resalta dentro del acápite "Compromisos, que, se "logró identificar que no toda la infraestructura del distrito es utilizada para el servicio de acueducto, pero que la infraestructura del distrito que no se encuentra en operación, está totalmente abandonada".
Dado lo anterior se evidencia el cumplimiento de la acción.</t>
  </si>
  <si>
    <t>Establecer las acciones a seguir resultantes del diagnóstico</t>
  </si>
  <si>
    <t>Reuniones para determinar las acciones con el distrito de OTRABANDA de acuerdo a lo establecido en el diagnóstico</t>
  </si>
  <si>
    <t>Acta de la reunión</t>
  </si>
  <si>
    <t>Se suministró Acta de reunión del 17 de noviembre de 2022, realizada entre la ADR y alcaldía municipal de Támesis y  acta del 09 de diciembre de 2022, en la cual se evaluaron los compromisos realizados en la visita realizada al Distrito de Otrabanda (Municipio Támesis - Antioquia).</t>
  </si>
  <si>
    <t>Se observó que el 17 de noviembre de 2022 se sostuvo reunión con la alcaldía de Támesis, cuyo asunto fue revisar el estado del Distrito de Adecuación de Tierras de pequeña escala Otrabanda, de acuerdo con lo observado por la CGR y el diagnóstico realizado por la ADR en su visita (acción anterior).
Así mismo, se allegó acta del 9 de diciembre de 2022, en la cual se socializó las acciones adelantadas para cumplimiento de la meta establecida en el plan de mejoramiento de la CGR, en relación con el Distrito de ADT de Otrabanda. en esta se plasmaron además los compromisos y acciones a seguir para solucionar lo relacionado con la operatividad del Distrito.
Dado lo anterior, se cumple con lo dispuesto en la acción, no obstante, la efectividad dependerá de lo que se aclare frente al funcionamiento que se la dará al Distrito y su posibilidad de entrega a la asociación y/o alcaldía.</t>
  </si>
  <si>
    <t>Realizar seguimiento a las acciones establecidas para el distrito de adecuación de tierras del distrito de OTRABANDA</t>
  </si>
  <si>
    <t>Constatar  el avance de las acciones establecidas para el distrito de riego.</t>
  </si>
  <si>
    <t>Informe trimestral a cargo de la Dirección de Adecuación de Tierras que de cuenta del avance de las acciones establecidas.</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</si>
  <si>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</si>
  <si>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</si>
  <si>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</si>
  <si>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</si>
  <si>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Soporte que sustente la designación de un profesional por área que realizará la labor de enlace para el trámite de requerimientos de entes de control</t>
  </si>
  <si>
    <t>Hallazgo Administrativo, Proceso Administrativo Sancionatorio Fiscal</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</si>
  <si>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</si>
  <si>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Se observó que se cumplió por parte de la Secretaría General con la emisión de la Circular para informar el proceso a seguir en la atención de requerimientos de Entes de Control, así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</si>
  <si>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Ausencia de lineamientos o directrices procedimentales frente a la gestión y trámite de requerimientos de entes de control.</t>
  </si>
  <si>
    <t>Adoptar procedimiento o instructivo para la atención de requerimientos de entes de control.</t>
  </si>
  <si>
    <t xml:space="preserve">Con la oficina de Gestión Documental y las otras áreas misionales pertinentes, se ajustará la Circular 104 de 2020 </t>
  </si>
  <si>
    <t>Circular actualizada e incluida en el procedimiento  denominado PROCEDIMIENTO DE SEGUIMIENTO DE PETICIONES, QUEJAS, RECLAMOS, SUGERENCIAS Y DENUNCIAS- PQRSD con código PR-PAC - 001</t>
  </si>
  <si>
    <r>
      <t xml:space="preserve">La Secretaría General allegó copia de la Resolución ADR N° 074 del 20 de febrero de 2023,de asunto </t>
    </r>
    <r>
      <rPr>
        <i/>
        <sz val="8"/>
        <rFont val="Calibri"/>
        <family val="2"/>
        <scheme val="minor"/>
      </rPr>
      <t>"Por lo cual se reglamenta el ejercicio de derecho de petición y el trámite interno de las peticiones misionales y administrativas presentadas ante la Agencia d eDesarrollo Rural, el acceso a información pública y se asigna una función"</t>
    </r>
  </si>
  <si>
    <t>Si bien no se emitió la circular dispuesta como meta, se observó por parte de la Oficina de Control Interno la emisión de la Resolución ADR N° 074 de 2023,  en la cual se estableció, entre otras cosas, lo siguiente:
Artículo 6°. Enlaces. Cada vicepresidencia, dependencia de la Agencia así como Unidades Técnicas Territoriales - UTT - Deberán indicar, al inicio de cada anualidad, mediante memorando dirigido a la Secretaría General, los nombre completos de las personas o persona que servirá de enlace y sus respectivos correos electrónicos, para (...) Atención a peticiones de Entes de Control (...)
Cada enlacer deberá velar porque el trámite de las solicitudes presentadas por los Entes de Control, Congreso o por los ciudadanos, se lleva a cabo de form clara, completa, oportuna y sea comunicada, llevando a cabo la consolidación de la información y su interacción con las demás áreas que tengan que participar de una respuesta(...)"
De esta manera, se considera que se dio cumplimiento a la acción, en lo que respecta a la definición de lineamientos para la atención de requerimientos, incluyendo los de los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</si>
  <si>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</si>
  <si>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</si>
  <si>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Acta de reunión con listado de asistencia o video capacitación con relación de asistentes.</t>
  </si>
  <si>
    <t>No se presentaron avances frente a esta acción.</t>
  </si>
  <si>
    <t>No se presentaron avances frente a esta acción, la cual, de acuerdo con los términos dispuestos se encuentra vencida, por lo cual se debe priroizar su ejecución.</t>
  </si>
  <si>
    <t>Falta de seguimiento y control en el cumplimiento de las funciones técnicas de supervisión de convenios y/o contratos (894 - 775 de 2020) suscritos por la ADR</t>
  </si>
  <si>
    <t xml:space="preserve">Debilidad en el seguimiento a las actividades de supervisión </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</si>
  <si>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</si>
  <si>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</si>
  <si>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Acta de la capacitación con listado de asistencia</t>
  </si>
  <si>
    <t xml:space="preserve">La Vicepresidencia de Integración Productiva remitió  dos (2) actas de capacitación a UTT 2 y listados de asistencia. 
  </t>
  </si>
  <si>
    <r>
      <t>La Oficina de Control interno obtuvo como evidencia dos (2) actas de reunión de marzo 2022, a través de las cuales se plasman los temas tratados en las capacitaciones brindadas desde la Dirección de Adecuación de Tierras a la Unidad Técnica Territorial N° 2, en lo concerniente al seguimiento de contratos de Administración Operación y conservación y los procedimientos dispuestos para dicha actividad.
Con los soportes entregados se sustenta el cumplimiento de la meta, no obstante, se debe precisar que la acción señala "Realizar plan de capacitación a l</t>
    </r>
    <r>
      <rPr>
        <u/>
        <sz val="8"/>
        <rFont val="Calibri"/>
        <family val="2"/>
        <scheme val="minor"/>
      </rPr>
      <t xml:space="preserve">os supervisores y apoyos a la supervisión de las UTT que tienen distritos de adecuación de tierra", </t>
    </r>
    <r>
      <rPr>
        <sz val="8"/>
        <rFont val="Calibri"/>
        <family val="2"/>
        <scheme val="minor"/>
      </rPr>
      <t>de lo cual no se observa participación de las demás UTTs que tienen bajo su responsabilidad la administración de Distritos o la supervisión de contratos de AOC de distritos. 
Al respecto, la Vicepresidencia de Integración Productiva informó que "Para la vigencia 2023, se está estructurando cronograma de capacitación a las UTT en las cuales hay distritos de adecuación de tierras de propiedad de la ADR. Para el mes de junio, se realizará en la UTT No. 7 (Boyacá) y en el mes de julio en la UTT No. 5 (Antioquia)", por lo cual, en el próximo seguimiento se validará el cumplimiento del cronograma de capacitación.</t>
    </r>
  </si>
  <si>
    <t xml:space="preserve">Debilidad en el seguimientos a las actividades de supervisión </t>
  </si>
  <si>
    <t>Realizar reunión de seguimiento y acompañamiento por la dirección de adecuación de tierras a las UTT que tienen distritos de adecuación de tierra</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</si>
  <si>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dado lo anterior, se considera se dio cumplimiento a lo propuesto en la presente acción.</t>
  </si>
  <si>
    <t>Debilidad en el seguimientos a las actividades de supervisión .</t>
  </si>
  <si>
    <t>Contratación del personal idóneo para el apoyo a la supervisión de los convenios y contratos.</t>
  </si>
  <si>
    <t>Contratos de prestación de servicios</t>
  </si>
  <si>
    <t>La Vicepresidencia de Integración Productiva allegó la minuta de 10 contratos de prestación de servicio de profesionales que apoyan la administración, operación y conservación de los distritos en las UTT, como se puede observar en el objeto de los contratos.</t>
  </si>
  <si>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</si>
  <si>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</si>
  <si>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</si>
  <si>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</si>
  <si>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un informe semestral por parte del operador que de cuenta sobre el diligenciamiento de los formatos.</t>
  </si>
  <si>
    <t xml:space="preserve">No se da correcta aplicación al procedimiento ADT-004, y sus formatos que corresponde a las actividades a realizarse en los distritos administrados directamente por la Agencia, de mediana escala (Santa Lucia y Repelón) .
</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</si>
  <si>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</si>
  <si>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</si>
  <si>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un informe semestral por parte del operador que de cuenta de las respuestas a las solicitudes de los usuarios.</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</si>
  <si>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</si>
  <si>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</si>
  <si>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Un informe semestral por parte del operador y avalado por el director de la UTT que den cuenta del riego atendido efectivamente.</t>
  </si>
  <si>
    <t>Los distritos de pequeña escala a cargo de las  asociaciones de usuarios, no conocen la existencia del procedimiento ADT-005.</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</si>
  <si>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</si>
  <si>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</si>
  <si>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 xml:space="preserve">listado de asistencia por UTT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</si>
  <si>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Se debe aclarar que no se observa que estas capacitaciones estén plenamente relacionadas con lo dispuesto en la acción, en lo que concierne a  los planes de cultivo y planes de riego, más cuando se busca esta acción debe ser diferente a la inmediatamente anterior, por lo cual se sugiere buscar dar cumplimiento estricto a la misma a fin de buscar mejoras frente al hallazgo-</t>
  </si>
  <si>
    <t>La Resolución 1399, no establece diferencia entre los distritos de adecuación de tierras de acuerdo a  su tamaño, lo que genera que se le debe aplicar la misma normatividad a todos sin tener en cuenta su tamaño.</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</si>
  <si>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</si>
  <si>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</si>
  <si>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Proyección acto administrativo</t>
  </si>
  <si>
    <t>La Vicepresidencia de Integración Productiva allegó documento en Word, denominado Se "Propuesta modificación Resolución 1399 de 2005"</t>
  </si>
  <si>
    <t>La OCI obtuvo como evidencia copia del documento "Propuesta modificación Resolución 1399 de 2005", el cual corresponde a borrador de acto administrativo cuyo objeto es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
Dado lo señalado en la acción de mejora, respecto a que se presentara el proyecto de acto administrativo, se considera se cumple con est acción, no obstante, la efectividad del hallazgo dependerá de la ejecución de la totalidad de acciones, sumado a la adopción de esta resolución y su implementación.</t>
  </si>
  <si>
    <t>Revisión por parte de la dependencia competente  del proyecto de acto administrativo presentado, emitiendo concepto sobre su  viabilidad y actividades a seguir.</t>
  </si>
  <si>
    <t>Documento escrito que emita un concepto sobre su viabilidad y actividades a seguir.</t>
  </si>
  <si>
    <t>La vicepesidencia de Integración Productiva allegó proyecto de Resolución de asunto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t>
  </si>
  <si>
    <r>
      <t xml:space="preserve">De acuerdo con los soportes aportados, se considera que sla Entidad ha avanzado en lo que respecto a la proyección del acto administrativo que modifique la Resolución 1399 de 2005, estableciendo lineamientos diferenciales para la entrega en Admonistración Operación y Conservación de los distritos de Adecuación de Tierras de pequeña, mediana y gran escala.
si bien con lo aportado se cumple con la meta propuesta,  en el seguimiento a junio de 2023, la Vicepresdencia de Integración Productiva informo que "(...) no fue aprobado, teniendo en cuenta lo propuesto y aprobado en el Plan Nacional de Desarrollo 2022 - 2026, Artículo 36: ..."ARTICULO 36°. DISTRITOS DE ADECUACIÓN DE TIERRAS. Las entidades territoriales y las entidades públicas del orden nacional, en su calidad de organismos ejecutores públicos o la Agencia de Desarrollo Rural ¬ ADR-, a través del Fondo Nacional de Adecuación de Tierras -FONAT-, podrán financiar obras de adecuación de tierras en los distritos entregados en propiedad a las asociaciones de usuarios de acuerdo con la normativa vigente, así como en los distritos de propiedad de las asociaciones de usuarios ejecutados en el marco de Proyectos Integrales de Desarrollo Agropecuario y Rural -PIDAR- u otros programas específicos dirigidos a implementar sistemas alternos de adecuación de tierras...
Por lo anterior, se avanza en la reglamentación del mismo por parte de la ADR, junto con el Ministerio de Agricultura y Desarrollo Rural y la UPRA, lo cual cambia lo propuesto en el proyecto de ajuste de la Resolución 1399".
</t>
    </r>
    <r>
      <rPr>
        <u/>
        <sz val="8"/>
        <rFont val="Calibri"/>
        <family val="2"/>
        <scheme val="minor"/>
      </rPr>
      <t>De esta manera, se entiende que las actuaciones surtidas no serán concluyentes, por lo que, dado lo dispuesto en el Plan naciona de  Desarrollo 2022-2026, se requerirá conocer el actuar que se emprenderá para reglamentar el artículo 36 y además contrarrestar lo observado por lo CGR en el presente hallazgo.</t>
    </r>
  </si>
  <si>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</si>
  <si>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</si>
  <si>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Realizar el acompañamiento a cada a una de las asociaciones de usuarios de los distritos de pequeña escala.</t>
  </si>
  <si>
    <t>Mediante la realización de  visitas  establecer el  diagnóstico y generar compromisos  de los DAT de pequeña escala por parte de la Agencia.</t>
  </si>
  <si>
    <t>Mediante la realización de  visitas  establecer el  diagnóstico y generar compromisos  de los DAT de pequeña escala.</t>
  </si>
  <si>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</si>
  <si>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 Seguimiento a  los compromisos acordados por las partes, estableciendo avance y cumplimientos.</t>
  </si>
  <si>
    <t>Informe anual por cada una de las asociaciones de los distritos de Adecuación de Tierras de pequeña escala.</t>
  </si>
  <si>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</si>
  <si>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</si>
  <si>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 xml:space="preserve"> Elaborar una hoja de ruta para formalizar con las Asociaciones de Usuarios, la  administración, operación  y conservación de los Distritos de Adecuación de Tierras de pequeña escala de propiedad de la ADR.</t>
  </si>
  <si>
    <t>Mediante reuniones, socialización y consultas realizadas y con los actores involucrados en el proceso construir una hoja de ruta  por parte  la Dirección de Adecuación de Tierras .</t>
  </si>
  <si>
    <t xml:space="preserve"> Hoja de ruta</t>
  </si>
  <si>
    <t>La Vicepresidencia de Integración Productiva hizo entrega de la hoja de ruta elaborada, la cual fue validad con el plan de acción de la Dirección de Adecuación de Tierras 2022</t>
  </si>
  <si>
    <t>Se evidenció archivo denominado "HOJA DE RUTA DISTRITOS DE PEQUEÑA ESCALA", el cual contempla información de los distritos de pequeña escala recibidos del extinto INCODER, se hace un diagnóstico de los distritos (RGU, Recuperación de la inversión, estado de cartera, temas ambientales, entre otros), y que en su numeral 3, establece el HOJA DE RUTA PARA EL MEJORAMIENTO DE LOS DISTRITOS DE PEQUEÑA ESCALA DE PROPIEDAD DE LA AGENCIA DE DESARROLLO, en el cual se detallan las actividades que se ejecutaron, así como acciones a desarrollar para la normalización de estos distritos y el actuar frente a los distrito que no están operando.
Dado que se tiene un plan piloto para dicha normalización de distritos y mejorar el funcionamiento y control de estos, se debe esperar los resultados obtenidos de las actividades programadas para validar su adecuado desarrollo.</t>
  </si>
  <si>
    <t xml:space="preserve">Ninguno de los 4 mecanismos estableados por normatividad que rige la materia para la entrega de distritos, se ha implementado con los Distritos de Adecuación de Tierras de pequeña escala. </t>
  </si>
  <si>
    <t>Seguimiento a la ejecución de la hoja de ruta.</t>
  </si>
  <si>
    <t>Realizar un seguimiento a la  ejecución de la hoja de ruta  de acuerdo al cronograma de trabajo y los responsables  establecidos.</t>
  </si>
  <si>
    <t>Un informe semestral por parte del Líder de la Dirección de Adecuación de Tierras, que de cuenta del avance en el cumplimiento del cronograma.</t>
  </si>
  <si>
    <r>
      <t xml:space="preserve">No se presentaron avances frente a esta acción, no obstante, se encuentra dentro de los términos de ejecución.
</t>
    </r>
    <r>
      <rPr>
        <b/>
        <sz val="8"/>
        <rFont val="Calibri"/>
        <family val="2"/>
        <scheme val="minor"/>
      </rPr>
      <t>Nota:</t>
    </r>
    <r>
      <rPr>
        <sz val="8"/>
        <rFont val="Calibri"/>
        <family val="2"/>
        <scheme val="minor"/>
      </rPr>
      <t xml:space="preserve"> la presente acción de mejoramiento fue objeto de ampliación en los términos de ejecución por parte del área responsable, la cual se presentó y aprobó en la sesión 06-2023 del Comité de Coordinación del Sistema de Control Interno</t>
    </r>
  </si>
  <si>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</si>
  <si>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</si>
  <si>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</si>
  <si>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</si>
  <si>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Solicitud oficializada y/o documento de términos de referencia emitidos por la Autoridad Ambiental.</t>
  </si>
  <si>
    <t>Con base en las solicitudes de términos de referencia, efectuadas por la ADR a las Autoridades Ambientales, en el mes de noviembre de 2021, para la elaboración del Programa de uso Eficiente y Ahorro del Agua - PUEAA en Distritos de Adecuación de Tierras pequeña y mediana escala, la Dirección de Adecuación de Tierras en el mes de junio de 2022  reiteró la solicitud a cada corporación mediante los siguientes radicados: 20223300033672 - CAM, 20223300033682 - CORANTIOQUIA, 20223300033822 - CORPORURABÁ, 20223300033832 - CRA y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</si>
  <si>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</si>
  <si>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</si>
  <si>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Matriz de seguimiento trimestral</t>
  </si>
  <si>
    <t xml:space="preserve">Debido a que la AOC presenta informes trimestrales, la Dirección de Adecuación de Tierras viene realizando los seguimientos ambientales de forma trimestral, en donde se verifica el cumplimiento de las obligaciones estipuladas por la CRA mediante los actos administrativos que renovaron las concesiones de agua para los Distritos de Repelón y Santa Lucía. Estos fueron efectuados los días 31 de marzo y 15 de julio de 2022, en donde se dio a conocer por parte de la DAT a la UTT 2 la necesidad del apoyo en los ajustes a los PUEAA, los cuales se están adelantando por parte del grupo ambiental de la DAT; sin embargo, es imperativo el apoyo de la UTT 2, como ejecutor en su jurisdicción, y de la gobernación del Atlántico, en el marco del convenio interadministrativo 775 de 2020.
Para lo anterior, se diligenció la matriz de seguimiento bimensual elaborada por el grupo ambiental de la DAT y se diligenciaron las respectivas actas de comité de seguimiento ambiental. </t>
  </si>
  <si>
    <t>La Oficina de Control Interno obtuvo como evidencia cuatro (4) actas de reunión entre la Dirección de Adecuación de Tierras y la Unidad Técnica Territorial N° 2, a través de las cuales se realizó seguimiento al cumplimiento de las obligaciones derivadas de las concesiones de agua otorgadas para los distritos de Santa Lucía y Repelón, así:
•Acta 001 del 31 de marzo de 2022
•Acta 002 del 12 de julio de 2022
•Acta 003 del 28 de octubre de 2022
•Acta 004 del 14 de diciembre de 2022
La Oficina de Control Interno considera que se ha dado cumplimiento frente a la meta propuesta de realizar cuatro (4) seguimientos a la implementación del Programa de Uso Eficiente y Ahorro del Agua PUEAA, efectuado a través de la Administración, Operación y Conservación de los distritos de mediana escala, que incluso ase ha aprovechado para analizar otros temas ambientales, no obstante, se hace necesario contar con la matriz que se indicó como entregable en la acción de mejora.</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</si>
  <si>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</si>
  <si>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</si>
  <si>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Informe de las asociaciones  el cual contendrá el  diagnostico  y los compromisos establecidos por las partes.</t>
  </si>
  <si>
    <t xml:space="preserve">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
Dado que se efectuó la última capacitación dirigida a la Asociaciones, los días 27 y 28 de octubre de 2022, en la cual se realizo la socialización de los términos para la elaboración de los PUEAA.</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</si>
  <si>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</si>
  <si>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</si>
  <si>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 xml:space="preserve">Informe  semestral </t>
  </si>
  <si>
    <t>16). CGR-CDSA N° 938</t>
  </si>
  <si>
    <t>La información relacionada con la cartera por concepto de “recuperaciones” no representa con fidelidad los hechos económicos y sus saldos, por valor de $3.104.350.728, carecen de consistencia y razonabilidad.</t>
  </si>
  <si>
    <t xml:space="preserve">Falta de depuración de la información entregada por el Incoder, con respecto a la información que carece de documentos ciertos para su efectivo cobro.                          </t>
  </si>
  <si>
    <t>Depuración de la cartera entregada por el INCODER, que no tenga soporte básico para ser reconocida.</t>
  </si>
  <si>
    <t>Se solicitara la convocatoria al comité de cartera, con el objetivo de depurar la información del acta 223/2016, que no contenga información de derechos ciertos y que carecen de documento legitimo para  su cobro.</t>
  </si>
  <si>
    <t xml:space="preserve">Acta Comité </t>
  </si>
  <si>
    <t>Falta de sistema de cartera que se pueda tener información por terceros y cada uno de los distritos.</t>
  </si>
  <si>
    <t>Migración de datos de la cartera de Recuperación de la Inversión al Dinamics</t>
  </si>
  <si>
    <t xml:space="preserve">Se migrara la Información de la Cartera de Recuperación de Inversión al Dinamiscs para poder tener información oportuna, tercerizada que genere consistencia y razonabilidad a los registros contables </t>
  </si>
  <si>
    <t>Reporte de información de la cartera de Recuperación de la inversión, migrada al sistema dimamics, con su respectiva acta de migración.</t>
  </si>
  <si>
    <t>Se informó que en el mes de Diciembre de 2022, se realizó el cargue en  ambiente UAT (pruebas) de la información de predios, usuarios y proyecto  del Distrito de San Isidro en el Sistema Dynamics, como prueba piloto. Como a la fecha del presente reporte no se tiene respaldo y soporte del sistema no se ha realizado la migración de la demás la información requerida para la producción de información y reportes.
Es importante mencionar que desde el equipo de cartera se han generado bases de datos que consolidan la información de la cartera por concepto de recuperación de la inversión y han permitido tener información confiable con respecto al recaudo.
Se ha avanzado en la depuración de información de obligaciones (Resoluciones), pagos y estados de cuenta de cada usuario de tal forma que se pueda migrar información de calidad al sistema cuando se cuente con el soporte técnico necesario. La información se encuentra en el SharePoint https://adrgov.sharepoint.com/sites/LIQUIDACIONESDISTRITOSRECUPERACIONDELAINVERSION
Evidencias:
1. Reporte de Dynamics 
- Presupuesto de Proyecto - PROYECTO DE DISTRITO SAN ISIDRO_638224350363643778. xls
- Predios y usuarios Distrito San Isidro- PREDIOS Y USUARIOS SAN ISIDRO_638224353877721719
- Usuarios Distrito San Isidro.xls
2. Liquidaciones de cada uno de los usuarios - LIQUIDACIONES SAN ISIDRO.xls</t>
  </si>
  <si>
    <t>Gestión contable eficiente y transparente de los Recursos de Acreedores Reintegrados a Tesorerías. (A) - Documento que tiene consistencia con el valor registrado en el acta No.2017 de 2016, no obstante, el tercero “Acreedores Varios Sujetos a Devolución - Acta No. 2017 de 2016 registrado contablemente en las condiciones expuestas, no precisa terceros beneficiarios finales</t>
  </si>
  <si>
    <t>No se precisa ni documenta la transición contable de un pasivo que se convierte en un activo, ni su efecto patrimonial, ni el procedimiento aplicado que, se aclara, difiere si se trata de una simple reclasificación lo cual no sería pertinente por su efecto patrimonial y debilidad de soportes, o se trata de un proceso de saneamiento</t>
  </si>
  <si>
    <t xml:space="preserve">Realizar conciliaciones con el tesoro Nacional </t>
  </si>
  <si>
    <t xml:space="preserve"> Solicitar mediante memorando a la VIP entrega de la información, de no tener identificados los terceros se solicitará al MH el reintegro de los acreedores al Tesoro.</t>
  </si>
  <si>
    <t>Memorando  VIP, Hacienda y respuesta Hacienda</t>
  </si>
  <si>
    <t>La Secretaría General allegó copia del memorando N° 20236100016243 del 28 de marzo de 2023 de asunto "Solicitud Información Acreedores Varios"</t>
  </si>
  <si>
    <t>Los PIDAR por la modalidad de ejecución directa se realiza mediante el  giro de recursos a encargos fiduciarios, concentrando  su  ejecución presupuestal en el último trimestre del año 2021</t>
  </si>
  <si>
    <t xml:space="preserve">El giro de recursos de las resoluciones de cofinanciación aprobadas se realiza directamente a la entidad Fiduciaria previa suscripción del contrato de encargo fiduciario por parte de las organizaciones. </t>
  </si>
  <si>
    <t>Las organizaciones beneficiarias determinarán que el manejo de los recursos otorgados mediante la resolución de cofinanciación, se realizará a través de la figura de encargo fiduciario</t>
  </si>
  <si>
    <t>Durante la estructuración del proyecto la organización deberá manifestar por escrito a la ADR que conoce y se acoge a lo planteado en el Procedimiento de PIDAR a través de la modalidad directa, igualmente estas remitirán una carta a la UTT autorizando de los recursos directamente al encargo fiduciario para la salvaguarda de los recursos</t>
  </si>
  <si>
    <t>Un informe semestral de la Dirección de Activos Productivos que de cuenta que la totalidad de proyectos estructurados contaron con la carta enviada por las organizaciones</t>
  </si>
  <si>
    <t>La expedición de las resoluciones de cofinanciación del 2021 en su mayoría se realizaron en el último trimestre del 2021</t>
  </si>
  <si>
    <t xml:space="preserve">Realizar un cronograma de planeación a ejecutar el segundo semestre del 2022 que de cuenta la cantidad de PIDAR a estructurar y las fechas de expedición de las resoluciones  </t>
  </si>
  <si>
    <t>Mediante reuniones por parte del equipo de estructuración se determina la cantidad de proyectos a ser estructurados en la vigencia 2022 y la posible fecha de expedición de la resolución en la vigencia 2023, para aprobación del VIP y socializar con la VP</t>
  </si>
  <si>
    <t>Un  archivo de Excel por parte de la Dirección de Activos Productivos  que contenga el cronograma de los PIDAR a estructurar, aprobado por la VIP y socializado con la VP</t>
  </si>
  <si>
    <t xml:space="preserve">
Se remite presentación en power point, Excel y correo de remisión a la Vicepresidencia de Proyectos y Vicepresidencia de Integración Productivo, en la  que especifica la estrategia de estructuración de PIDAR 2022 de fecha 10/08/2022
Se remite presentación en power point, Excel y correo de remisión a la Vicepresidencia de Proyectos y Vicepresidencia de Integración Productivo, en la  que especifica la estrategia de estructuración de PIDAR 2022 de fecha 19/09/2022
Se remite acta de reunión del 19/10/2022 relacionada con plan de choque para la ejecución de recursos de la ficha de optimización para cofinanciar PIDAR.</t>
  </si>
  <si>
    <t>Se allegó archivo Excel denominado "Matriz Seguimiento Proyectos", y presentación en Power Point, los cuales, contemplan un registro de 127 iniciativas de proyectos y el estado en que se encuentra cada uno de ellos, así como correo electrónico a través del cual se socializó este archivo con la Vicepresidencia de Proyectos. Adicional a ello se allegó acta de reunión del 19 de octubre de 2022, en la que participó la Vicepresidencia de proyectos y la Vicepresidencia de integración Productiva, donde se establece un plan de choque para la ejecución de recursos del proyecto de inversión de Optimización para cofinanciar PIDAR. Dentro de esta acta se detalla un cronograma de PIDAR priorizados para ser cofinanciados según su grado de avance en las etapas de estructuración y cofinanciación.
Dado lo anterior la Oficina de Control Interno considera se dio cumplimiento a la acción de mejoramiento propuesta.</t>
  </si>
  <si>
    <t>Los PIDAR por la modalidad de ejecución directa se realiza mediante el  giro de recursos a encargos fiduciarios, concentrando su  ejecución presupuestal en el último trimestre del año 2021</t>
  </si>
  <si>
    <t>Seguimiento del cronograma</t>
  </si>
  <si>
    <t xml:space="preserve">Reunión bimestral por parte de la dirección de activos productivos, para verificar el cumplimiento del cronograma y tomar las medidas pertinentes </t>
  </si>
  <si>
    <t>Para las EPSEAS la ejecución presupuestal no es acorde con la realidad en la aplicación de los recursos por cuanto estos fueron girados a los bancos habilitados por las entidades territoriales a finales del 2021</t>
  </si>
  <si>
    <t>Al cierre de la vigencia fiscal del año 2021 no se ha cumplido con el propósito del servicio público de extensión agropecuaria</t>
  </si>
  <si>
    <t>Implementación de herramienta de seguimiento interna para ejecución y avances de los contratos de prestación del servicio publico de extensión agropecuaria para la vigencia 2022 y posteriores.</t>
  </si>
  <si>
    <t>La Dirección de Asistencia Técnica creara una herramienta de seguimiento y control interno que permita evidenciar los avances técnicos, administrativos, financieros y jurídicos de la prestación del servicio público de extensión agropecuaria, mediante la cual se generarán correos de alerta dirigidos a la supervisión del contrato o a quien corresponda cada 15 días, con el fin de realizar seguimiento y acompañamiento a los contratos 2022 que se encuentran en ejecución.</t>
  </si>
  <si>
    <t>Herramienta</t>
  </si>
  <si>
    <t>Elaboracion de informes bimestrales de seguimiento de la Dirección de Asistencia Técnica al estado de los contratos de la estrategia territorios 2021.</t>
  </si>
  <si>
    <t>La Dirección de Asistencia Técnica realiza un informe bimestral que de cuenta del estado y de las acciones realizadas por parte de la supervisión  que le compete a los directores de las UTT y  el acompañamiento brindado desde nivel central respecto de los convenios de la estrategia territorios 2021;</t>
  </si>
  <si>
    <t>Informe de seguimiento suscrito por el líder de la dirección</t>
  </si>
  <si>
    <t>Monitoreo, seguimiento y control proyectos PIDAR (Resolución 0573) – (A), Asociación de Productores Agropecuario - Urumita “ASOPROAUR”, Municipio de Urumita, La Guajira.</t>
  </si>
  <si>
    <t>Ausencia de criterios y reglamentos que permitan establecer responsabilidades en el monitoreo,
seguimiento y control de los proyectos implementados, para que la inversión social realizada alcance los fines propuestos.</t>
  </si>
  <si>
    <t>Actualizar el Procedimiento para fortalecer el sistema de monitoreo, seguimiento y control a los PIDAR, que permita adoptar medidas preventivas y/o correctivas, frente a posibles situaciones que pongan en riesgo el cumplimiento de los objetivos del proyecto.</t>
  </si>
  <si>
    <t>Actualizar el procedimiento de monitoreo, seguimiento y control.</t>
  </si>
  <si>
    <t>Vicepresidencia de Proyectos</t>
  </si>
  <si>
    <t>Documento Procedimiento de monitoreo, seguimiento y control a los proyectos integrales de desarrollo agropecuario y rural (PIDAR) actualizado.</t>
  </si>
  <si>
    <t>Se evidenció que en el Sistema Integrado de Gestión - Isolucion, se actualizó en su versión 4 el procedimiento PR-SCP-001 MONITOREO, SEGUIMIENTO Y CONTROL A LOS PROYECTOS INTEGRALES DE DESARROLLO AGROPECUARIO Y RURAL- PIDAR</t>
  </si>
  <si>
    <t>Criterios de evaluación para viabilizar proyectos PIDAR (A)</t>
  </si>
  <si>
    <t>No se estableció en el concepto de evaluación ni en la resolución de adjudicación de cofinanciación, la obligación por parte de la organización, de obtención del permiso requerido durante la ejecución del PIDAR</t>
  </si>
  <si>
    <t>Incorporar en los conceptos de evaluación de los PIDAR y en las resoluciones de adjudicación de recursos de cofinanciación, la necesidad de obtener la titularidad de las licencias, concesiones, permisos y autorizaciones que se requieran durante la ejecución de los PIDAR</t>
  </si>
  <si>
    <t>Incorporar en los procedimientos de evaluación y calificación de los PIDAR, la información de licencias, concesiones, permisos y autorizaciones requeridos durante la ejecución de los PIDAR, que deben desarrollarse en los conceptos de evaluación y resolución de cofinanciación.</t>
  </si>
  <si>
    <t>Procedimientos ajustados de evaluación y calificación de los PIDAR</t>
  </si>
  <si>
    <t>En el sistema Integrado de Gestión (Isolucion), se observó la existencia de: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</si>
  <si>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t>No se evidenció un seguimiento por parte de la ADR en la efectiva obtención del permiso de emisiones atmosféricas (uso de suelo) para el PIDAR, anotación consignada en el formato F-EFP-009 marco lógico.</t>
  </si>
  <si>
    <t>Actualizar y ajustar el procedimiento y los formatos del procedimiento monitoreo, seguimiento y control, para incorporar el componente de estudios técnicos, licencias y permisos, establecidos en los documentos que soportan la aprobación del PIDAR  a fin de llevar a cabo un seguimiento al cumplimiento de dichos requisitos</t>
  </si>
  <si>
    <t xml:space="preserve"> 1 Documento de procedimiento actualizado y 6  formatos actulalizados.</t>
  </si>
  <si>
    <t>17). CGR-CDSA N° 966</t>
  </si>
  <si>
    <t>El MADR, la ADR y la ANT no realizó la “Ruta para Facilitar la Cofinanciación de Proyectos Integrales de Desarrollo Agropecuario Rural -PIDAR- para beneficiarios del Decreto Ley 902 de 2017”, a diciembre de 2020, en los términos establecidos y conforme a lo dispuesto en la “Línea 2</t>
  </si>
  <si>
    <t>1. Falta de acciones que propicien la articulación interinstitucional con las entidades del orden nacional (MADR y ANT), que conlleven a la implementación oportuna del Plan Nacional Sectorial -Pngi  - ECFC  (CGR)</t>
  </si>
  <si>
    <t>1. Llevar a cabo mesas de trabajo institucionales con el fin de propiciar acciones de articulación interinstitucional con las entidades del orden nacional (MADR, UPRA y ANT), dirigidas a la implementación oportuna del Plan Nacional Sectorial  -Pngi -ECFC.</t>
  </si>
  <si>
    <t>A través de las mesas de coordinación interinstitucional se asumiran tareas que garanticen la reglamentación del Decreto 902 de 2017 para poder dar lugar al cumplimiento de las metas, indicadores y estrategias establecidos en el PMI y el PNgi -ECFC.</t>
  </si>
  <si>
    <t>Vicepresidencia de Proyectos / Vicepresidencia de Integración Productiva - Dirección de Acceso a Activos Productivos</t>
  </si>
  <si>
    <t>Listados de asistencia de mesas interinstitucionales
Borrador de Decreto reglamentario del artículo 23 e inciso segundo del artículo 29 del Decreto Ley 902 de 2017</t>
  </si>
  <si>
    <t>La ADR no atiende los indicadores y metas establecidos en el PMI, y las estrategias del PNgi - ECFC del Acuerdo Final, en la implementación de las actividades del proyecto "Optimización de la Generación de Ingresos Sostenibles para Productores Rurales a Nivel Nacional"</t>
  </si>
  <si>
    <t xml:space="preserve">
La ADR, desde la Presidencia de la Agencia, la Vicepresidencia de Integración Productiva y la Oficina de Planeación, no valida y verifica que la información y contenido de los proyectos formulados y estructurados sean concordantes y cumplan con lo establecido en el artículo 23 del Decreto Ley 902 del 2017. </t>
  </si>
  <si>
    <t>Proyectar para aprobación del Consejo Directivo de la Agencia de Desarrollo Rural un Acuerdo que elimine las restricciones del reglamento PIDAR vigente Resolución 010 de 2019, para al atención de la Reforma Agraria (artículo 23 del Decreto 902 de 2017)</t>
  </si>
  <si>
    <t>Adoptar Acuerdo del Consejo Directivo de la ADR que permita que mediante PIDAR se atienda a Reforma Agraria (artículo 23 del Decreto 902 de 2017)</t>
  </si>
  <si>
    <t>Acuerdo  aprobado por el Consejo Directivo de la ADR</t>
  </si>
  <si>
    <t>La ADR no presenta informes y/o reporte de avance cualitativo y cuantitativo en el Sistema de Información para Postconflicto -SIIPO-, que guarden coherencia e integralidad con lo acordado en las metas de los indicadores establecidos en el PMI y el PNgi -ECFC.</t>
  </si>
  <si>
    <t>La situación descrita se presenta porque la Presidencia y la Oficina de Planeación de la ADR, no realizan una estructuración, seguimiento y evaluación oportuna de la gestión institucional de la Agencia, a través de la consolidación y revisión de la información contenida en los informes presentados ante las instancias competentes, conforme a lo requerido en la normatividad vigente.</t>
  </si>
  <si>
    <t xml:space="preserve">Emitir una circular para realizan una correcta estructuración, seguimiento y evaluación de manera oportuna a la gestión institucional. </t>
  </si>
  <si>
    <t xml:space="preserve">Socializar los lineamientos y recomendaciones contenidas en la circular  través de una capacitación a las áreas que participan en el proceso de reporte, seguimiento y evaluación. </t>
  </si>
  <si>
    <t>Circular - Capacitación</t>
  </si>
  <si>
    <t>La Oficina de Planeación allegó como soporte de la ejecución de la presente acción, lo siguiente:
Circular 018 del 17 de marzo de 2023 
Pieza de comunicaciones - citación socialización Circular 018 de 2023 a realziarse el 21 de junio 9 a 10 am.
Lista de asistencia  a la socialización de la circular 018/2023
Presentación de socialización de Circular 018 de 2023</t>
  </si>
  <si>
    <t>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De esta manera se considera se dio cumplimiento con lo dispuesto en la acción. Para determinar el cierre del hallazgo, se validará en el próximo seguimiento que la Entidad haya acatado los lineamientos para el adecuado y oportuno reporte de los compromisos adquiridos en el punto 1 del acuerdo de paz.</t>
  </si>
  <si>
    <t>La Agencia de Desarrollo Rural no realiza una identificación clara de los gastos tanto de funcionamiento como de inversión mediante el marcador -Construcción de Paz-, y no establece una relación trasparente con los puntos y PILAR del PMI y el PNgi - ECFC de las políticas transversales de paz de postconflicto a través del clasificador presupuestal “Construcción de Paz”</t>
  </si>
  <si>
    <t>La Agencia no ordena los gastos tanto de inversión como de funcionamiento del proyecto  de Optimización teniendo en cuenta los criterios para identificar trazador presupuestal “Construcción de Paz”, acorde a las competencias de la ADR y conforme a lo establecido en el artículo 220 de la Ley 1955 de 2018 y el numeral 4.3.3 del Documento CONPES 3932 de 2018 .</t>
  </si>
  <si>
    <t xml:space="preserve">Emitir directrices a través de una circular reiterando que se garantice la correcta identificación de los gastos de funcionamiento e inversión de acuerdo con lo establecido en el artículo 220 de la Ley 1955 de 2018 y el numeral 4.3.3 del Documento CONPES 3932 de 2018. </t>
  </si>
  <si>
    <t xml:space="preserve">
Elaborar y socializar circular mediante la cual se adoptan criterios para identificar trazador presupuestal “Construcción de Paz”, acorde a las competencias de la ADR y conforme a lo establecido en el artículo 220 de la Ley 1955 de 2018 y el numeral 4.3.3 del Documento CONPES 3932 de 2018. 
</t>
  </si>
  <si>
    <t xml:space="preserve"> 
Circular socializada a través de correo electrónico a las depedencias encargadas de adopotar los criterios para identificar trazador presupuestal "Construcción de Paz"
</t>
  </si>
  <si>
    <t>Inconsistencia en la información reportada de las resoluciones cofinanciadas y falta de integridad de los datos entregados por la Agencia de Desarrollo Rural en lo relacionado con los recursos de inversión ejecutados dentro de Trazador Presupuestal “Construcción de Paz”</t>
  </si>
  <si>
    <t>Inadecuado registro de los recursos de inversión de la ADR conforme a la política de trazador de Paz, establecido en los artículos 219, 220 y 221 de la Ley 1955 de 2018 (PND 2018 – 2022) y acorde con lo dispuesto en el Manual Operativo de Trazadores Presupuestales, DNP, 2019 y la Guía Para el Uso del Trazador Presupuestal “Construcción de Paz” en el Presupuesto de Inversión. DNP (2020).</t>
  </si>
  <si>
    <t>Emitir directrices para el adecuado registro y reporte de los recursos de inversión de la ADR conforme a la política de trazador de Paz</t>
  </si>
  <si>
    <t xml:space="preserve">
Elaborar y socializar circular mediante la cual se emiten directrices para el  adecuado registro y reporte de los recursos de inversión de la ADR conforme a la política de trazador de Paz y en cumplimiento a lo establecido en en los artículos 219, 220 y 221 de la Ley 1955 de 2018 (PND 2018 – 2022) y acorde con lo dispuesto en el Manual Operativo de Trazadores Presupuestales, DNP, 2019 y la Guía Para el Uso del Trazador Presupuestal “Construcción de Paz” en el Presupuesto de Inversión. DNP (2020).
</t>
  </si>
  <si>
    <t xml:space="preserve"> 
Circular socializada a través de correo electrónico a las depedencias encargadas del registro y reporte de los recursos de inversión conforme a la politicade trazador de Paz "Construcción de Paz"
</t>
  </si>
  <si>
    <t>Cobertura pólizas de cumplimiento PIDAR PIDAR cofinanciados sin cumplimiento de requisitos previos de constitución de garantías. No se evidencia prórroga de la garantía de cumplimiento dentro de los expedientes. Expedición de pólizas después del tiempo de terminación. Falta de soportes de las actuaciones correspondientes de la supervisión de las respectivas resoluciones</t>
  </si>
  <si>
    <t>Iniciar la ejecución de los PIDAR; sin cumplir el “requisito previo”, de la constitución de las garantías e incumplimiento de los términos para la constitución de la póliza de garantía.
Inoportuna supervisión por parte de las Unidades Técnicas Territoriales (UTT) y de la Dirección de Seguimiento y Control a las actividades de los proyectos PIDAR.</t>
  </si>
  <si>
    <t>Construir y adoptar documento que defina los lineamientos, para la verificación del cumplimiento de los requisitos previos de la constitución de las garantías, así como la aprobación y su seguimiento.</t>
  </si>
  <si>
    <t>Expedir y socializar la circular que contenga los lineamientos, para la verificación del cumplimiento de los requisitos previos de la constitución de las garantías, así como la aprobación y su seguimiento, garantizando una herramienta para que el ejercicio de supervisión aplique oportunamente los controles</t>
  </si>
  <si>
    <t>Circular/Listado de asistencia a la capacitación</t>
  </si>
  <si>
    <t>El encargo fiduciario se constituyó por fuera de la fecha establecida (Exceden 13 días hábiles para la constitución de encargo) y otras como las resoluciones 69, 173, 175, 191, 220 y 229 exceden los términos establecidos (13 meses a partir de la constitución), a corte de octubre 30 de 2022, para la ejecución de las actividades y donde no se evidencia pronunciamiento por parte de la supervisión de la ejecución de los PIDAR.</t>
  </si>
  <si>
    <t>La ADR no cuenta con el diseño y las actualizaciones requeridas para el funcionamiento Banco de Proyectos en los términos establecidos en la normatividad vigente y aplicable. No existe información de las actividades desarrolladas en cada una de las etapas de los proyectos, así como de registro de información requerido en la MGA de los 47 PIDAR relacionados como aportantes a la RRI.</t>
  </si>
  <si>
    <t>La ADR no registra información de las actividades del Proyecto en el Banco de Proyectos ni en la MGA, tampoco se evidencian ajustes en el diseño y funcionamiento de esta herramienta conforme a lo estipulado en la normativa y los reglamentos vigentes.</t>
  </si>
  <si>
    <t xml:space="preserve">Ajustar el banco de proyectos para integrar la información de los PIDAR, en los términos establecidos en la normatividad aplicable. </t>
  </si>
  <si>
    <t>Actualizar la herramienta actual del Banco de Proyectos, mediante el desarrollo de diferentes módulos alineados a la normativa actual y alineado al MGA</t>
  </si>
  <si>
    <t>Vicepresidencia de Proyectos / OTI</t>
  </si>
  <si>
    <t>Actualización de la Herramienta del Banco de Proyectos</t>
  </si>
  <si>
    <t>Actualizar el reglamento y los procedimientos para la estructuración, aprobación y ejecución de los PIDAR para que adopte la Metología General Ajustada</t>
  </si>
  <si>
    <t>Actualizar el reglamento  para la estructuración, aprobación y ejecución de los PIDAR, para adoptar la estructuración, calificación y financiación de los mismos a través de la MGA.</t>
  </si>
  <si>
    <t>Vicepresidencia de Proyectos </t>
  </si>
  <si>
    <t>Reglamento actualizado</t>
  </si>
  <si>
    <t>La ADR realiza los procesos de evaluación y clasificación y cofinanciación de los PIDAR relacionados sin los documentos que acredite la apertura o inicio del trámite a través del Formulario Único Nacional requerido, debidamente diligenciado y radicado ante la Autoridad y sin cumplir la totalidad de los requisitos establecidos en la normatividad aplicable Artículo 42</t>
  </si>
  <si>
    <t>La ADR cofinancia proyectos sin cumplir con la totalidad de los requisitos previos a la ejecución, con deficiencias en implementación de las herramientas lo que no garantiza el manejo y aprovechamiento eficiente de los recursos naturales</t>
  </si>
  <si>
    <t>Proceder a la actualización del procedimiento de estructuración de proyectos integrales de desarrollo agropecuario y rural" Cód.PR-EFP-001, con el fin de que previamente a la cofinanciación se valide el cumplimiento de la totalidad los requisitos en cumplimiento a lo dispuesto en el Articulo 42</t>
  </si>
  <si>
    <t>Mediante la actualización del procedimiento y su socialización, se garantizará establecer los lineamientos para la verificación del cumplimiento en la etapa previa, con el fin de validar que no se genere el riesgo de deterioro ambiental y la generación de impactos ambientales, en los proyectos cofinanciados</t>
  </si>
  <si>
    <t>Procedimiento ajustado conforme al reglamento vigente/ Listado de asistencia</t>
  </si>
  <si>
    <t>18). CGR-CDSA N° 967</t>
  </si>
  <si>
    <t>Respecto a la cartera constituida a 31 de diciembre de 2022 y revisado el libro auxiliar de saldos y movimientos, 13110101 Cuentas por Cobrar-Tasas, se refleja un saldo de $350.080.875  por facturación contabilizada que presenta mora, correspondiente a (18) personas jurídicas que no han realizado el pago a la Agencia de Desarrollo Rural-ADR, por la prestación del servicio de adecuación de tierras – DAT</t>
  </si>
  <si>
    <t>Falta de seguimiento y control en el recaudo de la cartera,por cuanto, no se adelantaron gestiones de apertura y/o cobro ejecutivo, por parte de la Oficina Jurídica que garantizaran el ingreso efectivo de recursos con ocasión de la prestación del servicio público de riego</t>
  </si>
  <si>
    <t>Elaborar y desarrollar un plan de trabajo que contenga actividades  de seguimiento y control en el recaudo de la cartera y que asi mismo desarrolle oportunamente las competencias establecidas en cada una de las areas.</t>
  </si>
  <si>
    <t>El plan de trabajo se construira entre la Vicepresidencia de Integración Productiva-Equipo de Cartera, las Unidades Técnicas 2 y 3 y la Oficina Jurídica con el fin de adelantar gestiones que  garanticen  desde cada area y competencia el ingreso efectivo de los recursos con ocasion a la prestacion del servicio publico.</t>
  </si>
  <si>
    <t xml:space="preserve">Plan de Trabajo </t>
  </si>
  <si>
    <t>Revisado el libro auxiliar correspondiente que contiene la información de la base de datos del Sistema DYNAMICS,  respecto de la facturación para el cobro por la prestación de servicio público de adecuación de tierras - DAT -, se observa que para los distritos de Manatí, Montería-Mocarí, Repelón, La Doctrina y Santa Lucia, la cartera se encuentra afectada, en cuantía de $1.082.146.020</t>
  </si>
  <si>
    <t xml:space="preserve">Las inconsistencias reflejadas, son producto de la facturación expedida a terceros no reconocidos por la prestación del servicio público de riego y drenaje en los distritos mencionados, lo cual se materializa como una inobservancia de las cualidades de la información contable, respecto de la representación fiel y relevante en el registro, tanto individual como colectivo, </t>
  </si>
  <si>
    <t>Elaborar y desarrollar  un plan de trabajo  orientado a garantizar  la correcta  Identificación de terceros ciertos asi como la  actualización de información de predios realizando el  ajuste o retiro del RGU colectivos e individuales  de los distritos administrados por la Agencia</t>
  </si>
  <si>
    <t>Adoptado el plan de trabajo  para la  identificacion de terceros desde la VIP en articulacion con la DAT y las UTT sus actividades  deberan garantizar  la legalizacion  o retiro de los 431 predios que tienen una identificacion por terceros no reconocidos. El presente plan tambien  contara con un cronograma  de actividades sujeto a seguimiento.</t>
  </si>
  <si>
    <t xml:space="preserve">Plan de identificacion / tablero de control </t>
  </si>
  <si>
    <t>Revisada la información de las notas a los estados financieros de la Agencia de Desarrollo Rural que describen los hechos económicos sucedidos y registrados en el Balance a 31 de diciembre de 2022, se determina como error no material, la inconsistencia referida en la nota 7.3.1. Cálculo del Deterioro de la Cartera-Tasas, para el distrito Santa Lucía, en donde se incluyó como afectación contable, la suma de $6.312.439.601 -como se evidencia en la tabla-, cifra que corresponde al total del deterioro de tasas para los cinco (5) distritos, por cuanto el cálculo real del deterioro para este distrito es de $984.181.781, como se registra en el libro auxiliar de cartera.</t>
  </si>
  <si>
    <t>Lo circunstancia expuesta, se presenta por falta de análisis y seguimiento del área contable, en la revelación de la información que afecta la comprensibilidad de los datos registrados e induce a error a los usuarios internos y externos;</t>
  </si>
  <si>
    <t xml:space="preserve">Adoptar para el seguimiento  desde el area contable una herramienta (excel) para que al realizar el traslado de la información entregada por cartera,se garantice la correcta revelacion de la información en las notas contables, asi como la fiabilidad de la informacion para usuarios internos y externos </t>
  </si>
  <si>
    <t>una vez el area contable reciba la informacion reportada por Cartera, trasladará la información a las Notas de los Estados Financieros, sin lugar a modificarla o trascribirla manualmente, mediante la captura de la misma ya sea copiando la imagen del reporte o trasladando del archivo excel no editable, entregado por cartera  con destino a las Notas de los Estados Financieros.</t>
  </si>
  <si>
    <t>Anexo de la nota / archivo Excel denominado "deterioro de cartera"</t>
  </si>
  <si>
    <t>Efectuado el análisis de los movimientos contables - Libro Auxiliar por Tercero - de la información correspondiente al Convenio Interadministrativo No. 914 de 2020 con afectación al tercero Instituto para el Desarrollo de Antioquia -IDEA &amp;RENTING de Antioquia S.A.S – RENTAN S.A.S, respecto de las legalizaciones presentadas para el registro en la subcuenta 19080101 Recursos Entregados en Administración- En Administración, se evidenció una diferencia de $212.365.073, frente a lo reportado por la Vicepresidencia de Integración Productiva en su informe de Supervisión del 22 de diciembre de 2022</t>
  </si>
  <si>
    <t>Mediante la capacitacion brindada  a las areas involucradas en el proceso se emitiran lineamientos  que garanticen  que la informacion que se reporte conserve la fiabilidad y pertinencia requerida para la rendicion de la informacion relacionada con los movimientos contables.</t>
  </si>
  <si>
    <t>Mediante  la  jornada de capacitacion se socializara y se recordara  la importancia del cumplimiento de la Resolucion 074 de 2023 que esta orientada a la coordinacion y entrega de informacion confiable y veraz a entes de control.</t>
  </si>
  <si>
    <t>Listado de asistencia /Capacitacion</t>
  </si>
  <si>
    <t>Hallazgo No. 5. Rezago Presupuestal 2022. (A) (D2)
Respecto del rezago presupuestal, se evidenció que la entidad no cumplió con los requisitos de justificación y soportabilidad que den cuenta de la efectiva materialización de un caso fortuito o fuerza mayor, así como de la solicitud por escrito de la constitución de la reserva presupuestal con sus respectivas fechas de diligenciamiento.</t>
  </si>
  <si>
    <t>Debilidades en la justificación de la fuerza mayor y/o caso fortuito por parte de la supervisión, así como de la no aplicación de los controles definidos en el procedimiento para la constitución de la reserva de la ADR, lo que genera una incorrección material cuantitativa y significativa, al sobreestimar las reservas presupuestales en cuantía $13.905.511.446</t>
  </si>
  <si>
    <t>Expedir una circular conjunta con dos lineamientos a las dependencias 1: la radicación de los procesos de selección que se tramiten bajo las modalidades de licitación pública, selección abreviada o concurso de méritos deberan radicarse en el primer cuatrimestre en la VGC, 2; la aplicación de los controles definidos para la constitución de la reserva presupuestal.</t>
  </si>
  <si>
    <t>A través de la difusión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</si>
  <si>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Secretaría General - Dirección Financiera
Vicepresidencia de Gestión Contractual</t>
  </si>
  <si>
    <t>Verificada la ejecución de los compromisos de la vigencia 2022, que fueron objeto de la muestra seleccionada por el equipo auditor, se observa que los compromisos que se detallan en la siguiente tabla, presentaron una ejecución por debajo del 60%; situación que afectó el cumplimiento de las metas y objetivos de los proyectos misionales de la Agencia para la vigencia 2022, así como la eficiencia y eficacia de la misión de la Entidad y, por ende, el cumplimiento de los fines del Estado</t>
  </si>
  <si>
    <t>Se presenta por deficiencias en los procesos de planeación contractual, que derivan en compromisos que por sus obligaciones y/o actividades, no se logran ejecutar dentro de la vigencia.</t>
  </si>
  <si>
    <t xml:space="preserve">Crear y adoptar un cronograma de seguimiento articulado con el plan anual de adquisiciones  que fortalezca por cada direccion  los procesos de planeacion contractual a desarrollar  que garanticen la ejecucion de los procesos dentro de la vigencia  </t>
  </si>
  <si>
    <t xml:space="preserve">Las  Direcciónes de la Vicepresidencia de Integración Productiva realizaran y presentaran  un cronograma de los procesos de contratación que tienen previstos para la ejecución de los recursos, para el seguimiento mensual a los procesos de contratación que se tienen previstos, garantizando la ejecucion del 100% de cumplimiento de las metas y objetivos de los proyectos misionales </t>
  </si>
  <si>
    <t>Vicepresidencia de Integración productiva - Dirección de Adecuación de Tierras - Dirección de Acceso a Activos Productivos</t>
  </si>
  <si>
    <t>un cronograma / actas de seguimiento mensual</t>
  </si>
  <si>
    <t>2018-2022</t>
  </si>
  <si>
    <t>19). CGR-CDSA N° 977</t>
  </si>
  <si>
    <t>Al verificar las actas parciales, donde se discriminan los conceptos de este cobro, se evidenció que dichos imprevistos fueron calculados sobre ítems que no se contemplaron en los precios unitarios establecidos en los estudios previos que hacen parte integral del contrato, contrario al criterio definido en dichos estudios.</t>
  </si>
  <si>
    <t>Deficiencias en función control y vigilancia de Vicepresidencia Integración Productiva de ADR, la interventoría y supervisión del contrato, al haberse autorizado pagos imprevistos por ítems diferentes a precios unitarios establecidos, lo que generó reconocimiento gastos por conceptos no pactados, afectando recursos públicos destinados al cumplimiento del objeto contractual.</t>
  </si>
  <si>
    <t>El supervisor del contrato de interventoría validará que el interventor del contrato de AOM apruebe los APUs nuevos y verifique la ejecución de los mismos, constatando que el interventor se pronuncie, a través del formato “CONCEPTO DE IMPREVISTOS”, sobre el pago de AIU, el cual deberá estar debidamente cuantificado, justificado, soportado y relacionado con la actividad del proyecto.</t>
  </si>
  <si>
    <t>La interventoría emitirá concepto a través del formato “CONCEPTO DE IMPREVISTOS”, adjuntando documentos que acrediten APUs nuevos y valoración económica, el cual irá adjunto a las cuentas de cobro mensual del operador, relacionadas con inversiones de gastos a monto agotable, actividad que deberá ser verificada por la supervisión al momento de surtir el trámite de pago.</t>
  </si>
  <si>
    <t>Formato "CONCEPTO DE IMPREVISTOS"</t>
  </si>
  <si>
    <t xml:space="preserve">Se observó que en las actas parciales mediante las cuales se discrimina el ítem “Gastos a monto agotable proyectos e insumos” que soportan las facturas de cobro por parte del contratista, se causaron y pagaron por concepto de imprevistos, sin que éstos obren en el expediente contractual. </t>
  </si>
  <si>
    <t>Deficiencias en la función de control y vigilancia de la Vicepresidencia de Integración Productiva de la Agencia, interventoría y supervisión, lo que generó pagos por concepto de imprevistos sin la soportabilidad que los justifique de conformidad con la obligación estipulada y pactada en la cláusula quinta contrato.</t>
  </si>
  <si>
    <t xml:space="preserve">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
</t>
  </si>
  <si>
    <t>La interventoría emitirá concepto con formato “CONCEPTO DE IMPREVISTOS”, adjuntando documentos que acrediten su ocurrencia, adjunto a las cuentas de cobro del operador, relacionadas con gastos a monto agotable, actividad que deberá ser verificada por la supervisión al momento del trámite de pago, garantizando el correcto pago por este concepto.</t>
  </si>
  <si>
    <t>Deficiencias en la función de control y vigilancia a los conceptos e ítems facturados por el contratista por parte de la Vicepresidencia de Integración Productiva de la Agencia, la interventoría y la supervisión, lo que generó pagos por concepto de imprevistos sin la soportabilidad y acreditación que los justifique, de conformidad con lo estipulado y pactado en la cláusula quinta del contrato.</t>
  </si>
  <si>
    <t>El supervisor del contrato de interventoría validará que el interventor del contrato de AOM verifique la acreditación de la ocurrencia del imprevisto, constatando que el interventor se pronunció sobre la acreditación de cada ítem y verificó su ejecución a través del formato “CONCEPTO DE IMPREVISTOS”, sobre el pago de AIU, el cual deberá estar debidamente cuantificado, justificado, soportado y relacionado con cada ítem de la actividad del proyecto.</t>
  </si>
  <si>
    <t>Informes de aprobación de las cuentas de cobro expedido por el Supervisor.</t>
  </si>
  <si>
    <t>Se observó que el acta de liquidación no da cuenta de todos los pagos realizados en la fase de ejecución del contrato, toda vez que, en dicho documento, se registran 14 pagos por valor de $5.928.799.660, diferente a la sumatoria de pagos registrada en el SIIF NACIÓN , los cuales ascienden a $7.482.273.526.</t>
  </si>
  <si>
    <t>Debilidades en el control y seguimiento por parte de la supervisión, al no verificar y corroborar los pagos efectivamente realizados en la fase de ejecución, circunstancia que genera inconsistencias respecto a lo consignado en el acta de liquidación frente a los pagos reportados en el SIIF Nación.</t>
  </si>
  <si>
    <t xml:space="preserve">El supervisor del contrato de interventoría validará atraves de la mesa de trabajo que el acta de liquidación proyectada por la interventoria contenga la totalidad de los pagos realizados durante la ejecución de los contratos y los mismos estén registrados en SIIF Nación. 
</t>
  </si>
  <si>
    <t xml:space="preserve">Antes de la suscripción del acta de liquidación de los contratos se llevara a cabo mesa de trabajo conjunta entre la interventoría, supervisión y contratista  con el fin de validar que  los pagos relacionados en el acta de liquidación correspondan a los reportados en SIFF Nación, garantizando que no se presenten inconsistencias. </t>
  </si>
  <si>
    <t>Acta de mesa de trabajo</t>
  </si>
  <si>
    <t>Se evidenció que el contratista presentó póliza de “Responsabilidad civil derivada de cumplimiento” con la compañía Suramericana, No 06446367-0, expedida el 06 de agosto del 2019, en razón de la suscripción del contrato. la póliza fue avalada por el supervisor durante la fase de ejecución, sin que contara con los amparos de cobertura expresa de la responsabilidad surgida por actos de contratistas y subcontratistas, amparo patronal y de vehículos propios y no propios, amparos mínimos establecidos en el artículo 2.2.1.2.3.2.9 de la Ley 1082 de 2015 y el contrato para cubrir los posibles perjuicios causados durante la ejecución del mismo.</t>
  </si>
  <si>
    <t>Falta de control y revisión por parte de la supervisión de los documentos presentados por el contratista, desconociendo los lineamientos contractuales del mismo, circunstancia que genera riesgo de ocurrencia de siniestros sin tener cobertura de los posibles perjuicios generados.</t>
  </si>
  <si>
    <t>La Entidad en los futuros procesos de selección para la Administración, Operación y Mantenimiento de los proyectos estratégicos de propiedad de la Agencia de Desarrollo Rural exigirá dentro del estudios previos, pliegos de condiciones y contratos, la desagregación de los amparos de la póliza de responsabilidad civil extracontractual conforme lo establecido en el artículo 2.2.1.2.3.2.9 del Decreto Ley 1082 de 2015</t>
  </si>
  <si>
    <t>El comité estructurador de los estudios previos para la contratación de la Administración, Operación y Mantenimiento de los proyectos estratégicos de la Agencia de Desarrollo Rural incluirá la desagregación de los amparos de la póliza de responsabilidad civil extracontractual y verificar que se replique en los pliegos de condiciones y contrato.</t>
  </si>
  <si>
    <t xml:space="preserve">Estudios Previos AOM – Minuta Contractual acápite/numeral “garantías contractuales – desagregación amparos de las pólizas” </t>
  </si>
  <si>
    <t>Al verificar los documentos allegados por la Agencia, referidos a los contratos antes mencionados, solicitados mediante oficios No. 2023EE0040506 del 17 de marzo 2023, No. 2023EE0063456 del 2 de abril, No. 2023EE0066252 del 28 de abril y 2023EE0074732, 2023EE0076687 del 11 de mayo, que soportan la ejecución contractual de los mismos, no se observan las respectivas actas de recibo a satisfacción por parte de la supervisión de la ADR a los productos entregados por FINDETER y establecidos contractualmente para cada proyecto estratégico</t>
  </si>
  <si>
    <t>Fallas en el cumplimiento de las funciones de supervisión, control y vigilancia a cargo de la Vicepresidencia de Integración Productiva de la Agencia, al no corroborar que los productos cumplan con las especificaciones técnicas establecidas en el contrato y sus anexos, lo que genera incertidumbre respecto a la validación del contenido de los productos y certeza sobre la versión final de los mismos.</t>
  </si>
  <si>
    <t xml:space="preserve">
Cuatro actas de completitud de productos en sus Fases de I. Factibilidad y cuatro actas de productos en sus Fases II. Diseños Detallados.</t>
  </si>
  <si>
    <t>Se observó que los informes de supervisión elaborados por la ADR, no dan cuenta del seguimiento técnico y financiero a los recursos destinados para la ejecución de dichos contratos, dado que, los mismos, no presentan detalle sobre el cumplimiento de las obligaciones y entrega de los productos a cargo del contratista.</t>
  </si>
  <si>
    <t>Los informes de supervisión elaborados por la ADR, no dan cuenta del seguimiento técnico y financiero.</t>
  </si>
  <si>
    <t xml:space="preserve">Informes de supervisión </t>
  </si>
  <si>
    <t>No se identificó el producto denominado “Análisis de la capacidad fiscal del sector y entidades territoriales”; no obstante, haberse relacionado en la cuenta de cobro 0126/2021 del 24/11/2021 y cancelado conforme a los pagos del SIIF Nación.</t>
  </si>
  <si>
    <t>Deficiencias en el ejercicio de la función de seguimiento y supervisión a cargo de la Vicepresidencia de Integración Productiva de la ADR, al no verificar la entrega real y efectiva de los productos contratados.</t>
  </si>
  <si>
    <t>El supervisor del contrato, al momento de realizar la recepción y recibo a satisfacción de los productos, validará a través de mesa de trabajo con el consultor y el equipo de apoyo a la supervisión, la relación de los productos a entregar, con especial atención en sus principales componentes, a efecto de garantizar que su denominación sea la correcta de acuerdo a lo contractualmente pactado.</t>
  </si>
  <si>
    <t>La Mesa de trabajo sera liderada por la supervision, con asistencia del consultor y el equipo de apoyo a la supervisión, validando que los productos esten debidamente nominados, garantizando la entrega real y efectiva de los productos.</t>
  </si>
  <si>
    <t xml:space="preserve">Mesa de trabajo / Lista de chequeo </t>
  </si>
  <si>
    <t>Al verificar la documentación que soporta la ejecución de los mencionados contratos, se identificó que la ADR elevó observaciones sobre los productos allegados por FINDETER en desarrollo del objeto contractual; no obstante, al corroborar los expedientes allegados por la Agencia, se evidenció que, en los siguientes casos, no se realizaron las correspondientes subsanaciones</t>
  </si>
  <si>
    <t>Falta de seguimiento y control por parte de la supervisión de la Agencia, al no verificar la efectivas correcciones y subsanaciones de los productos entregados por FINDETER, circunstancia que genera incertidumbre respecto al proceso de validación de los documentos finales, así como riesgos para las fases subsiguientes del proyecto.</t>
  </si>
  <si>
    <t>El supervisor, con la participación activa del grupo de Preinversion de la ADR, a través de mesas técnicas, garantizará la calidad de los estudios y diseños eliminando la incertidumbre respecto al proceso de validación de los documentos finales.</t>
  </si>
  <si>
    <t>Al interior de las mesas técnicas se abordarán las observaciones formuladas por la Agencia, tanto Findeter, el consultor, como la interventoría,  garantizarán la subsanación de aquellas que sean procedentes y que, en todo caso, la supervisión identificará las actividades que se deben cumplir al interior de las mesas técnicas queden como compromiso a cargo del consultor e interventor, y verificadas y aprobadas en su cumplimiento por Findeter.</t>
  </si>
  <si>
    <t xml:space="preserve">Mesas Técnicas  </t>
  </si>
  <si>
    <t>Deficiencias en la función de control y vigilancia a los conceptos e ítems facturados por el contratista por parte de la Vicepresidencia de Integración Productiva de la Agencia, la interventoría y la supervisión, lo generó pagos por concepto de imprevistos sin la soportabilidad y acreditación que los justifique de conformidad con lo pactado y establecido en el clausulado del contrato.</t>
  </si>
  <si>
    <t>Se evidenció que los contratistas facturaron el cobro del IVA sobre administración (A) y no con cargo a la utilidad (U) del AIU, inobservando lo que sobre el particular se expuso en los criterios tributarios (artículo 3 del Decreto 1372 de 1992, artículo 32 de la Ley 80 de 1993, capitulo 7 del Decreto 1625 de 2016 y Concepto 4761 del 26 de febrero de 2019 - Dirección de Impuestos y Aduana Nacionales).</t>
  </si>
  <si>
    <t xml:space="preserve">El supervisor del contrato de interventoría previamente a la suscripción de un contrato de AOM realizará solicitud de concepto a la Secretaria General - Oficina Financiera respecto de cómo debe ser la causación del impuesto del IVA, con el fin de que las actividades de mantenimiento en los proyectos estratégicos atiendan los gravámenes establecidos en el estatuto tributario.  </t>
  </si>
  <si>
    <t>Memorando/ solicitando el concepto a la Secretaria General.</t>
  </si>
  <si>
    <t>Memorando/concepto gravamen.</t>
  </si>
  <si>
    <t>Hallazgo Administrativo, Con Incidencia Disciplinaria y otra incidencia</t>
  </si>
  <si>
    <t>Deficiencias en la función de control y vigilancia a los conceptos e ítems facturados por el contratista por parte de la Vicepresidencia de Integración Productiva de la Agencia, interventoría y la supervisión, lo que generó pagos por concepto de imprevistos sin la soportabilidad y acreditación que los justifique.</t>
  </si>
  <si>
    <t>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t>
  </si>
  <si>
    <t>No se cumplió con la forma de pago estipulada en el contrato 455-2021.</t>
  </si>
  <si>
    <t xml:space="preserve">El supervisor a traves de la verificacion de la minuta contractual, validara el orden de entrega de los productos  efectuando los pagos en los plazos y condiciones pactados contractualmente, actividad de control que quedará plasmada en el formato de recibo a satisfaccion de los productos en la casilla de observaciones. </t>
  </si>
  <si>
    <t xml:space="preserve">A traves del formato de recibo a satisfaccion de los productos, el supervisor dejará evidencia de la validacion de los terminos y condiciones de la forma de pago, garantizando que se cumplan los lineamientos contractuales pactados por las partes. </t>
  </si>
  <si>
    <t>Formato de recibo a saltisfaccion "registro casilla de observaciones".</t>
  </si>
  <si>
    <t>Al verificar los registros presupuestales y las obligaciones con cargo a este proyecto de inversión, se identificaron objetos de gasto que no corresponden con los propósitos del proyecto.</t>
  </si>
  <si>
    <t>Deficiencias en el seguimiento a la
ejecución de los proyectos de inversión y coherencia en el gasto de los mismos, por
parte de la Vicepresidencia de Integración Productiva</t>
  </si>
  <si>
    <t xml:space="preserve">Adoptar un formato que garantice que la necesidad de contratación postulada por área cumpla con el principio de especialidad del gasto.
</t>
  </si>
  <si>
    <t>Al diligenciar el formato al interior del área que reporta la necesidad se validara en la actividad de seguimiento que realice el profesional que adelanta la estructuración que el gasto corresponda al propósito del proyecto.</t>
  </si>
  <si>
    <t>Formato de “aprobación de objetos contractuales”</t>
  </si>
  <si>
    <t>Se observó la deforestación por parte de comunidades aledañas al lugar de un área ubicada en zona de protección ambiental y de forma paralela al cuerpo de agua.</t>
  </si>
  <si>
    <t>Falta de control y seguimiento al cumplimiento de las obligaciones contenidas en la licencia ambiental del proyecto por parte de la Vicepresidencia de Integración Productiva de la Agencia de Desarrollo Rural, lo que genera riesgos de impactos ambientales negativos, así como posibles procesos sancionatorios por parte de la autoridad ambiental competente.</t>
  </si>
  <si>
    <t>Adoptar y difundir campañas de capacitacion orientadas a Dar cumplimiento al Plan de Manejo Ambiental asi como el cumplimiento efectivo de los compromisos de la licencia ambiental No. 3158 de 2005, asi mismo se procedera a  la instalación de señales que indiquen las actividades prohibidas de ejecutar en los lugares de proteccion ambiental de los proyectos.</t>
  </si>
  <si>
    <t xml:space="preserve">La supervisión a través del operador del proyecto verificara las campañas de educación ambiental a las comunidad de Caracolí, las cuales se realizarán con una periodicidad quincenal y como resultado el operador integrara al informe mensual los resultados del desarrollo de las campañas incluirá en el informe de actividades.
</t>
  </si>
  <si>
    <t xml:space="preserve">Apéndice  en el informe mensual de actividades denominado "Resultados campaña ambiental" </t>
  </si>
  <si>
    <t>Hallazgo Administrativo con  otra incidencia</t>
  </si>
  <si>
    <t>Se pudo identificar sobre las orillas de la presa “El Cercado”, material flotante inorgánico (residuos sólidos) y orgánicos (chamizos de residuos vegetales), inobservando los lineamientos establecidos en la licencia ambiental 3158 de 2005, respecto a la conservación y protección de los recursos naturales y el ambiente saludable a cargo de la Agencia como ejecutor del proyecto
Ranchería</t>
  </si>
  <si>
    <t>Falta de seguimiento y control por parte de la Agencia y el contratista, al manejo de los residuos que se encuentran sobre las orillas del embalse, lo que genera contaminación del recurso hídrico e impacto de forma directa al ecosistema y el hábitat que allí se encuentra, por la falta de limpieza de los residuos orgánicos e inorgánicos.</t>
  </si>
  <si>
    <t>Adoptar y difundir jornadas de sensibilización en educación ambiental orientadas a dar cumplimiento al Plan de Manejo Ambiental y los compromisos de la licencia ambiental No. 3158 de 2005 otorgada por CORPOGUAJIRA.</t>
  </si>
  <si>
    <t>El supertisor a traves del operador realizará de manera preventiva jornadas de sensibilización en educación ambiental a las comunidades asentadas aguas arriba del embalse, las cuales se realizarán quincenalmente, de igual manera efectuará la remoción de los residuos sólidos semanalmente y en el seguimiento a la actividad se validaran y registraran las acciones por parte del operador al informe de actividades.</t>
  </si>
  <si>
    <t xml:space="preserve">Apendice en el informe mensual de actividades denominado "Resultado jornada de sensibilización y remoción de los residuos solidos"
</t>
  </si>
  <si>
    <t>En visita técnica adelantada por la CGR en la semana del 24 al 27 de abril del presente año, y en recorrido realizado sobre el embalse que contiene las aguas del río Ranchería, se evidenciaron prácticas de actividades no permitidas dentro del proyecto como pesca y recorridos en Kayak, tal como se evidencia en imágenes al interior del informe de la Contraloría. Igual situación, se pudo evidenciar en visita realizada por parte de la CGR, al proyecto estratégico Triángulo del Tolima en la semana del 17 al 21 de abril, en la que se observaron, actividades de recreación, lavado de ropas y baño personal, por parte de comunidades aledañas al proyecto, tal como se evidencia en la visita de campo donde  la Contraloria suministra imagen.</t>
  </si>
  <si>
    <t>Falta de seguimiento y control de la Agencia de Desarrollo Rural y el operador OR Construcciones e Ingeniería S.A.S., al permitir la utilización de los embalses para fines diferentes a los objetivos del proyecto, lo cual genera riesgos de contaminación del recurso hídrico, así como responsabilidades de la Agencia frente a eventualidades, accidentes o imprevistos que le sucedan a estos terceros.</t>
  </si>
  <si>
    <t>Adoptar y difundir jornadas de sensibilización con las comunidades asentadas en las áreas aledañas del embalse del proyecto de Ranchería y de los canales principales de distribución del Triángulo del Tolima, asi mismo se procederá a  la instalación de señales que indiquen las actividades prohibidas de ejecutar en los lugares de proteccion ambiental de los proyectos, lo cual se evidenciará mediante el informe de actividades del operador.</t>
  </si>
  <si>
    <t xml:space="preserve">La supervisión a través del operador del proyecto constatará las jornadas de sensibilización ambiental realizadas mensualmente a las comunidades cercanas al área de influencia del embalse de Ranchería y canales de distribución del Triángulo del Tolima, además realizará la instalación de señales prohibitivas que indiquen a los particulares abstenerce a realizar actividades cde recreacion, pezca, lavado de ropas y baño personal, el resultado obtenido de estas acciones se incluirá en el informe de actividades, constatando el cumplimiento de las actividades para garantizar los compromisos ambientales. </t>
  </si>
  <si>
    <t>Apéndice  en el informe mensual de actividades denominado " Resultados campañas de concientización y   señalizacion".</t>
  </si>
  <si>
    <t xml:space="preserve">se observa que la ADR suscribe contratos de prestación de servicios con personas naturales, para que estos ejerzan funciones de dirección y liderazgo en las Direcciones de la estructura orgánica de la Agencia, sin que los mismos ostenten la calidad de funcionarios públicos, requisito sine qua non para el ejercicio de estas funciones. </t>
  </si>
  <si>
    <t>Inobservancia de los fundamentos normativos antes referidos, por parte del correspondiente ordenador del gasto, lo que genera riesgos de legalidad, respecto a la competencia para la expedición y/o aprobación de los actos administrativos donde participen estos contratistas, como en las demás actuaciones que desarrollen en el ejercicio de sus funciones de líder de dependencia.</t>
  </si>
  <si>
    <t>Elaborar el estudio técnico que contenga la propuesta de rediseño institucional (modificación de la estructura organizacional y fortalecimiento de la planta de personal), sustentarlo ante las instancias de su aprobación: Consejo Directivo, Min Agricultura, DAFP, Min Hacienda y Presidencia de la Republica</t>
  </si>
  <si>
    <t>El equipo del proyecto de rediseño institucional será el responsable de actualizar el estudio técnico junto con sus anexos y realizar la sustentación ante el Consejo Directivo y las entidades del Gobierno Nacional encargadas de emitir concepto previo (Dapre), viabilidad presupuestal (MHCP) y viabilidad técnica (DAFP).</t>
  </si>
  <si>
    <t>Secretaría General - Dirección de Talento Humano</t>
  </si>
  <si>
    <t>Estudio técnicos radicado ante el Departamento Administrativo de la Función Pública</t>
  </si>
  <si>
    <t>20). CGR-CDSA N° 978</t>
  </si>
  <si>
    <t>Revisados los documentos de los beneficiarios del PIDAR cofinanciado mediante Resolución No. 577 de 2018, en los formatos “F-EFP-001 Certificación y autorización potenciales beneficiarios” y “EFP-002 Caracterización población beneficiaria”; se evidenció la falta antecedente judicial para un beneficiario en cumplimiento del requisito establecido en el procedimiento antes referido.</t>
  </si>
  <si>
    <t xml:space="preserve">Falta de verificación en la fase de estructuración del PIDAR a cargo del Comité Estructurador, así como a deficiencias en la aplicación del procedimiento referenciado. </t>
  </si>
  <si>
    <t>Actualización del  formato F-EFP-001 Certificación y autorización potenciales beneficiarios” y “EFP-002 Caracterización población beneficiaria” implementando un control efectivo en la verificación del cumplimiento de los requisitos de predios, organizaciones y beneficiarios, establecidos en el procedimiento de estructuración</t>
  </si>
  <si>
    <t>Una vez realizada la actualización del "formato F-EFP-035 verificación juridica de organizaciones, beneficiarios y  predios", a cargo de la Vicepresidencia de Integración Productiva, se procederá a adoptar y difundir los controles integrados en el procedimiento los cuales se aplicarán en la  validación en el cumplimiento de los requisitos habilitantes para los beneficiarios.</t>
  </si>
  <si>
    <t>Vicepresidencia de Integración productiva  - Dirección de Acceso a Activos Productivos</t>
  </si>
  <si>
    <t>Formato actualizado "EFP-035 verificación juridica de organizaciones, beneficiarios y  predios"</t>
  </si>
  <si>
    <t xml:space="preserve">Verificada la información del PIDAR, cofinanciado mediante Resolución No. 577 de 2018, en el municipio de Guaduas Cundinamarca al realizar visita técnica por parte de la CGR, a beneficiarios del proyecto, el día 19 de abril del 2023, se constató que, no se ha cumplido con el objeto del proyecto, por cuanto no se han implementado los sistemas de recirculación (hornillas). </t>
  </si>
  <si>
    <t xml:space="preserve">Deficiencias en la planeación y estructuración del PIDAR, por parte del Comité Estructurador de la ADR, así como debilidades en el proceso de ejecución y coordinación entre la Agencia, UNODC y la asociación beneficiaria. </t>
  </si>
  <si>
    <t xml:space="preserve">Elaborar y adoptar de manera  conjunta un cronograma  de actividades para ejecución del recurso asignado  a los  bienes y servicios previstos en el proyecto.  </t>
  </si>
  <si>
    <t xml:space="preserve">Con el cumplimiento del cronograma la Organización beneficiaria,  UTT , la VIP y UNODC garantizarán   la entrega  bienes y servicios previstos en el proyecto.  </t>
  </si>
  <si>
    <t xml:space="preserve">Cronograma de  actividades  
</t>
  </si>
  <si>
    <t>Realizada la verificación de los documentos de la Resolución No. 243 de 2018, se evidenció que las actividades del proyecto y la entrega de bienes y/o servicios, no se cumplieron según los lineamientos establecidos en el plan de inversión.</t>
  </si>
  <si>
    <t>Debilidades en el ejercicio de la supervisión a cargo de la Unidad Técnica Territorial - UTT No. 1, al no verificar la efectiva entrega de bienes y/o servicios por parte de la Fundación ejecutora del proyecto</t>
  </si>
  <si>
    <t>Adoptar  un cronograma  conjunto  ADR/UNODC  para el  cierre del proyecto  de la  resolución 243-2018,   perteneciente al convenio N°  197/2016 .</t>
  </si>
  <si>
    <t xml:space="preserve">En el desarrollo del cronograma se procederá a la verificación de los soportes y evidencias  de las actividades  relacionadas  con las entregas de bienes y/o servicios establecidos en el  proyecto 243 del 2018, en el orden de $678.418.684 en donde una vez verificada por parte de la UTT, ADR  y UNODC la no ejecución, se procedera a hacer efectivo  el reintegro, por parte del UNODC. </t>
  </si>
  <si>
    <t>Cronograma  de verificación 243-2018</t>
  </si>
  <si>
    <t>Hallazgo Administrativo, Con Incidencia Disciplinaria y apertura de indagación preliminar</t>
  </si>
  <si>
    <t>Revisados los documentos de la Resolución No. 243 de 2018, se evidenciaron deficiencias en el ejercicio de la supervisión, en razón, a que se presentaron diversas irregularidades respecto a la ejecución del proyecto relacionadas con las semillas y tutores de madera, entre otros.</t>
  </si>
  <si>
    <t xml:space="preserve">Debilidades en el cumplimiento de las funciones de supervisión y seguimiento del proyecto de la Agencia de Desarrollo Rural. </t>
  </si>
  <si>
    <t xml:space="preserve">Desarrollar una jornada de capacitación para fortlecer  el conocimiento y las  capacidades    de la supervisión  para el correcto seguimiento de las actividades a desarrollar en relacion con la  Ejecución de los Proyectos Integrales de Desarrollo Agropecuario y Rural con Enfoque Territorial en el Marco de Convenios de Cooperación </t>
  </si>
  <si>
    <t xml:space="preserve">Através de la jornada de capacitación a cargo de la Vicepresidencia de Integración Productiva se pretende eliminar las debilidades en el cumplimieno de las funciones de supervisión y seguimiento, aplicadas  en la ejecución de los proyectos Integrales de Desarrollo Agropecuario y Rural. 
</t>
  </si>
  <si>
    <t>Revisados los documentos de la Resolución 209 del 23 de marzo de 2018, se observó que la UNODC suscribió Memorando de Acuerdo con la Corporación PROAGROAMBIENTE, la cual presentó  reiterados incumplimientos en la entrega de los bienes y/o servicios contratados para los beneficiarios</t>
  </si>
  <si>
    <t xml:space="preserve">La situación descrita, se presentó debido a que la Unidad Técnica Territorial – UTT No. 1 no ejerció de manera eficiente, eficaz y oportuna sus funciones de supervisión, seguimiento y control a la ejecución del proyecto y por ende de la entrega de los bienes e insumos por parte de la Corporación PROAGROAMBIENTE. </t>
  </si>
  <si>
    <t xml:space="preserve">Elaborar y adoptar de manera  conjunta entre UTT, VIP y UNODC, un cronograma  de actividades para ejecución del recurso asignado  a los  bienes y servicios previstos en el proyecto.  </t>
  </si>
  <si>
    <t xml:space="preserve">En el desarrollo del cronograma a cargo de las organizaciones beneficiarias, UTT, VIP y UNODC se procederá a la verificación de los soportes y evidencias  de las actividades  de entregas de bienes y/o servicios establecidos en el  proyecto  209 del 2018, en el orden de $ 802.241.084. </t>
  </si>
  <si>
    <t xml:space="preserve">Cronograma de  verficación  y ejecución de actividades
</t>
  </si>
  <si>
    <t>Analizados los documentos de la Resolución 209 de 2018, se observó que conforme al Plan Operativo de Inversiones – POI, se debían realizar 120 talleres, de acuerdo con el plan de capacitación, y presentar 12 informes sobre el desarrollo de los talleres de capacitación, de los cuales no se presentaron ni listados de asistencia, ni soportes de actas de visitas debido a los sistemáticos incumplimientos por parte del operador. No obstante, dentro de los nuevos términos de referencia definidos por UNODC, no se incluyó la asistencia técnica, ni quedó establecida ninguna actividad que permita subsanar las deficiencias frente a este componente para el adecuado desarrollo del proyecto.</t>
  </si>
  <si>
    <t>Omisión de la Agencia de Desarrollo Rural, en el ejercicio de la supervisión y control a la ejecución contractual, especificamente, en el correcto seguimiento al plan de capacitación establecido en el proyecto, asi como las debilidades en la validación de las actividades por parte del Comité Técnico de Gestión Local – CTGL..</t>
  </si>
  <si>
    <t xml:space="preserve">Adoptar al interior del los Comites Tecnicos de Gestión Local actividades de seguimiento orientadas a evaluar el  avance del Plan Operativo de Inversión -POI </t>
  </si>
  <si>
    <t xml:space="preserve">
 En el desarrollo de los CTGL, a cargo del apoyo a la supervisión ( Director UTT o su designado ) se identificarán las  activdades previstas en POI , que  a la fecha del comite presenten incumplimiento con el fin establecer compromisos en la  ejecución de las  actividades no desarrolladas y que presenten mora  a la fecha.</t>
  </si>
  <si>
    <t xml:space="preserve">Acta de CTGL
</t>
  </si>
  <si>
    <t>Efectuada la revisión de los documentos del PIDAR 209 del 2018, se evidenció que el proyecto inició su implementación desde julio del 2018 y, conforme a las actas de Comité Técnico de Gestión Local – CTGL, se observaron situaciones de incumplimiento por parte del ejecutor del PIDAR, con respecto de la entrega de los bienes y/o servicios establecidos en el Plan Operativo de Inversiones – POI,  y que los bienes y/o servicios disminuyeron frente al Plan de Inversión inicialmente aprobado para el PIDAR.</t>
  </si>
  <si>
    <t xml:space="preserve">Falta de un debido y pertinente control y seguimiento a la ejecución de los recursos por parte de la Unidad Técnica
Territorial – UTT No. 1 </t>
  </si>
  <si>
    <t xml:space="preserve">Elaborar y adoptar de manera  conjunta entre UTT, VIP y UNODC,  un cronograma  de actividades para ejecución del recurso asignado  a los  bienes y servicios previstos en el proyecto.  </t>
  </si>
  <si>
    <t>En el desarrollo del cronograma a cargo de las organizaciones beneficiarias, UTT, VIP y UNODC se procederá a la verificación de los soportes y evidencias  de las actividades  de entregas de bienes y/o servicios establecidos en el  proyecto  209 del 2018.</t>
  </si>
  <si>
    <t>Revisado el expediente de la Resolución No. 316 de 2020, se observó que, para la ejecución de las actividades establecidas en el proyecto y aprobadas en el Plan Operativo de Inversión – POI, la asociación beneficiaria ASOPROVIPAZ suscribió el contrato de prestación de servicios de EPSEA, sin embargo no se observan ni se registran los soportes que den cuenta de la efectiva ejecución de los recursos pagados por concepto del anticipo.</t>
  </si>
  <si>
    <t>Debilidades en el ejercicio de la supervisión, verificación y seguimiento técnico, administrativo, financiero y jurídico por parte de la Unidad Técnica Territorial UTT No. 5,  así como en los controles establecidos para la correcta inversión del anticipo.</t>
  </si>
  <si>
    <t xml:space="preserve">A través del desarrollo de una mesa de trabajo conjunta entre la asociación y la UTT 5, se identificarán las actividades que no se se cumplieron en el desarrollo la implementación componente de asistencia técnica, con el fin de determinar y adelantar las acciones efectivas orientadas a obtener el reintegro de los recursos  no ejecutados, y en todo caso,  estableciendo si la cifra corresponde al orden de $ 64.172.560. </t>
  </si>
  <si>
    <t>Como resultado de las mesas de trabajo  conjuntas y de acuerdo con la documentación soporte que evidencie la ejecución o no del PIDAR. Se adelantarán las acciones que garanticen que los recursos desembolsados al proveedor de Asistencia Técnica en el proyecto sean reintegrados al erario público, lo anterior, como resultado de los compromisos y garantías adoptadas al interior de las mesas de trabajo.</t>
  </si>
  <si>
    <t xml:space="preserve"> Mesa de trabajo </t>
  </si>
  <si>
    <t>Analizados los documentos allegados para la Resolución No. 316 de 2020, se verificaron y compararon las cuatro (4) hojas de vida de los profesionales  encargados de prestar el servicio de extensión agropecuaria con los Términos de Referencia – TDR 001 EPSEAS del contrato, evidenciándose que, tres de los profesionales, no cumplen con lo determinado en los requisitos que sobre el particular establecieron los TDR</t>
  </si>
  <si>
    <t>Falencias en la supervisión, seguimiento y verificación por parte de la ADR, de la adecuada evaluación integral, selección y
contratación de los servicios profesionales para la ejecución del proyecto</t>
  </si>
  <si>
    <t xml:space="preserve">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tecnica del PIDAR, determinados en los terminos de referencia.
</t>
  </si>
  <si>
    <t>atendiendo que ya se cuenta con la herramienta dispuesta para la evalución de propuestas, el supervisor conjuntamente con el CTGL realizarán el seguimiento, antes, durante y despues de la ejecución contractual,  del cumplimiento de las condiciones determinadas para los profesionales a contratar, actividad que quedará plasmada como punto especifico en el orden del día del desarrollo del comité.</t>
  </si>
  <si>
    <t>Acta de CTGL.</t>
  </si>
  <si>
    <t xml:space="preserve">Analizada y verificada la información a la Resolución No.117 de 21 de febrero de 2018, se evidenció, conforme a lo descrito en el “Informe Final – Cierre Financiero” que debido a los reiterados incumplimientos en la ejecución del PIDAR de la fundación FUNSONH, se solicitó, por parte de la UNODC, el reintegro de los recursos no ejecutados y desembolsados a la fundación.
Solicitudes de las que no se observó respuesta por parte de FUNSONH, ni se encuentran soportes que den cuenta del reintegro solicitado o la reclamación de los mismos por parte de UNODC ante la aseguradora.
</t>
  </si>
  <si>
    <t>Falencias en el ejercicio de la supervisión, seguimiento y control por parte de la Unidad Técnica Territorial No. 3 de la ADR, lo que generó un presunto daño patrimonial por valor de $535.498.417, por concepto de los bienes e insumos no entregados por parte de FUNSONH, afectando el cumplimiento del objeto del PIDAR._x000D_</t>
  </si>
  <si>
    <t>Adoptar  un cronograma  conjunto  ADR/UNODC  para el  cierre del proyecto  de la  resolución 117-2018,   perteneciente al convenio N°  197/2016 .</t>
  </si>
  <si>
    <r>
      <t>En el cumplimiento del cronograma se procederá a la verificación de los soportes y evidencias  de las actividades  relacionadas  con las entregas de bienes y/o servicios establecidos en el  proyecto 117del 2018, en el orden de $535.498.417,</t>
    </r>
    <r>
      <rPr>
        <sz val="8"/>
        <color rgb="FFFF0000"/>
        <rFont val="Calibri"/>
        <family val="2"/>
        <scheme val="minor"/>
      </rPr>
      <t xml:space="preserve"> </t>
    </r>
    <r>
      <rPr>
        <sz val="8"/>
        <color rgb="FF000000"/>
        <rFont val="Calibri"/>
        <family val="2"/>
        <scheme val="minor"/>
      </rPr>
      <t>en donde una vez verificada su no ejecución se procederá a garantizar  el reintegro, por parte de UNODC.</t>
    </r>
  </si>
  <si>
    <t>Cronograma  de verificación 117-2018</t>
  </si>
  <si>
    <t xml:space="preserve">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 cuenta la Agencia de Desarrollo Rural, el cooperante UNODC, ni la Fundación Social Nuevo 
Horizonte -FUNSONH. </t>
  </si>
  <si>
    <t xml:space="preserve">Elaborar y adoptar de manera  conjunta entre  la UTT, Organización y UNODC, un cronograma  de actividades para ejecución del recurso asignado en el orden de $797.768.000 para la entrega efectiva  de los  bienes y servicios previstos en el proyecto con resolución 502 de 2018 </t>
  </si>
  <si>
    <t>Con el cumplimiento del cronograma se procederá  por parte de la UTT, Organización y UNODC,  a la verificación de los soportes y evidencias  de las actividades  relacionadas  con las entregas de bienes y/o servicios establecidos en el  proyecto 502 del 2018, en el orden de $$797.768.000</t>
  </si>
  <si>
    <t>Se desembolsó a esta fundación, un valor de $797.768.000, para la ejecución de actividades; sin embargo, en la visita realizada por la CGR al proyecto, no se evidenció avance del PIDAR, ni soportes que den cuentan de la devolución por parte de la fundación FUNCOLDIE de los recursos girados.</t>
  </si>
  <si>
    <t xml:space="preserve"> 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dan cuenta la agencia -ADR-, el cooperante UNODC, ni la FUNDACIÓN COLOMBIA DIVERSA Y ETNICA – FUNCOLDIE.</t>
  </si>
  <si>
    <t xml:space="preserve">Elaborar y adoptar de manera  conjunta entre  la UTT, Organización y UNODC, un cronograma  de actividades para ejecución del recurso asignado en el orden de $797.768.000 para la entrega de los  bienes y servicios previstos en el proyecto con resolución 502 de 2018 </t>
  </si>
  <si>
    <t>En cumplimiento del cronograma se procederá  por parte de la UTT, Organización y UNODC,  la verificación de los soportes y evidencias  de las actividades  relacionadas  con las entregas de bienes y/o servicios establecidos en el  proyecto 502 del 2018, en el orden de $$797.768.000</t>
  </si>
  <si>
    <t>Analizados los expedientes relacionados con la Resolución 502/2018, se evidencian dos memorandos de acuerdo - M.A - entre UNODC - y las fundaciones FUNSONH y FUNCOLDIE con el fin de ejecutar el PIDAR, sin que se ejecutaran las  actividades establecidas y pactadas dentro en los MA, ni adelantaran las devoluciones de los recursos desembolsados, esto teniendo en cuenta que, los plazos de ejecución de los M.A. ya finalizaron.</t>
  </si>
  <si>
    <t xml:space="preserve">Debilidades en el ejercicio de la
supervisión ejercida por parte de la UTT No. 3 y del cooperante – UNODC </t>
  </si>
  <si>
    <t xml:space="preserve">Atraves de la jornada de capacitación a cargo de la Vicepresidencia de Integración Productiva se pretende eliminar las debilidades en el cumplimieno de las funciones de supervisión y seguimiento, aplicadas  en la ejecución de los proyectos en el marco de convenios de Cooperación 
</t>
  </si>
  <si>
    <t>Al realizar la verificación de los ítems contratados y pagados del contrato referido se identificó que los siguientes componentes de las bodegas no fueron ejecutados ni entregados, al realizar la verificación de los ítems contratados y pagados se identificó que hubo ítems sin entregar a los beneficiarios, tales como el piso y las puertas de la bodega</t>
  </si>
  <si>
    <t xml:space="preserve">Deficiencias en el seguimiento y control por parte de la supervisión a cargo de la UTT No. 1, así como del representante legal del  resguardo indígena nuevo espinal, al no verificar la entrega de los ítems de obra antes mencionados en virtud del proyecto PIDAR 341 del 2020.
</t>
  </si>
  <si>
    <t xml:space="preserve">A través de la supervisión, se llevará cabo la verificación en la fase de liquidación, entre la organización y el contratista, con el fin de garantizar que los ítems establecidos en el contrato (pisos y puerta)  hayan sido recibidos a satisfacción por parte de la organización. Situación de la cual se dejará constancia en el acta de liquidación 
</t>
  </si>
  <si>
    <t xml:space="preserve">En cumplimiento de la verificación en la fase de cierre a cargo de la supervisión, serán objeto de evaluación los soportes de los ítems 2.1 Concreto pobre de 140 kg/cm² (2000 psi) de limpieza e= 0,05, en cantidad de 4,18 por valor $1.997.658 y el item 6.1 Carpintería metálica.: Suministro e instalación de puerta metálica en lámina cal. 16, galvanizada, con cantidad de 3,24m2, por valor de $356.170, a fin de verificar su entrega o no a la asociación, adelantando  las acciones enfocadas al reintegro de los recursos, en caso que no se soporte su entrega </t>
  </si>
  <si>
    <t>Acta de liquidacion.</t>
  </si>
  <si>
    <t>En visita realizada por la CGR al resguardo indígena Nuevo Espinal, el 28 de abril de 2023, en el municipio de Barrancas, departamento de La Guajira, con acompañamiento del personal de la ADR, se constató que los apriscos destinados para el cuidado de los semovientes, producto de este contrato, se encuentran vacíos, durante la visita se verificó que la cantidad de semovientes  establecidos en el POI del PIDAR 341, no han sido entregados.</t>
  </si>
  <si>
    <t>Debilidades en la aplicación de controles de seguimiento y cumplimiento del contrato.</t>
  </si>
  <si>
    <t xml:space="preserve">A través de la supervisión se llevará a cabo la verificación  en la fase de liquidación, entre la organización y el contratista, con el fin de garantizar que los   ítems contratados  (semovientes)  hayan sido recibidos a satisfacción por parte de la organización. Situación de la cual se dejará constancia en el acta de liquidación 
</t>
  </si>
  <si>
    <t>En cumplimiento de la verificación en la fase de cierre a cargo de la supervisión,  serán objeto de evaluación los soportes de la entrega de Ovinos a la organizacion indígena beneficiaria, una vez verificada la entrega o no de los semovientes, se adelantarán las acciones administrativas que estén orientadas a constatar la correcta ejecución del recurso público en el orden de $ 212.796.000,  sin perjuicio de las demás acciones a que haya lugar.</t>
  </si>
  <si>
    <t>Al verificar los soportes de ejecución e implementación de la Resolución 144 de 2021, no se evidenciaron los soportes que den cuenta de la ejecución del proyecto tales como actas de entrega, facturas, recibos o documentos que permita verificar la correcta inversión del primer desembolso; ni soportes de devolución de recursos por parte de la Fundación Linkers. A pesar de que la fecha de terminación del M-A estaba definida para el 30 de octubre del 2022.</t>
  </si>
  <si>
    <t>Fallas en la supervisión de la ADR, en relación con el monitoreo y seguimiento de las actividades contratadas para la ejecución y cumplimiento del PIDAR</t>
  </si>
  <si>
    <t xml:space="preserve"> Adoptar  un cronograma  conjunto  ADR/UNODC  y organización para  cierre del proyecto  con resolución 144-2021,   perteneciente al convenio N°  684/2017  para garantizar la ejecución de los recursos pendientes  por valor de  $322.322.199 a través de la entrega efectiva de bienes y servicios a los 36 beneficiarios.</t>
  </si>
  <si>
    <t xml:space="preserve">En el cumplimiento del cronograma se procederá  por parte de la UTT, Organización y UNODC,  la verificación de los soportes y evidencias  de las actividades  relacionadas  con las entregas de bienes y/o servicios establecidos en el  proyecto 144 del 2021, por el orden de  $322.322.199 </t>
  </si>
  <si>
    <t xml:space="preserve">La plataforma de gestión de la información de los PIDAR denominada Banco de Proyectos  no permite hacer seguimiento a la trazabilidad del proyecto, en sus diferentes fases ni la interrelación con las dependencias de la ADR que hacen parte de la gestión de PIDAR. </t>
  </si>
  <si>
    <t xml:space="preserve">Falta de seguimiento por parte de la Vicepresidencia de Proyectos en cabeza del funcionario de la Dirección de calificación y financiación de proyectos </t>
  </si>
  <si>
    <t xml:space="preserve">Realizar el mejoramiento tecnológico de la plataforma denominada “banco de proyectos” como herramienta que cumpla con los procedimientos vigentes garantizando el registro integral de todas las fases de PIDAR e interrelación con las demás dependencias. </t>
  </si>
  <si>
    <t xml:space="preserve">A través de seguimiento bimestral aplicado al registro de la información de los PIDAR a cargo del profesional del área de la dirección de calificación y financiación asignado al manejo de la plataforma, se garantizar que constituya un herramienta de apoyo a la gestión y permita aplicar controles sobre la información cargada. </t>
  </si>
  <si>
    <t>Documento (Informe técnico de actualización de la plataforma)</t>
  </si>
  <si>
    <t>En el marco de la supervisión y vigilancia del convenio interadministrativo 1162 de 2021de acuerdo al informe en mención, y según este órgano de control se evidenciaron circunstancias que generaron deficiencias en el ejercicio de la supervisión a cargo de la UTT No 5, al no realizar la corroboración de los soportes que den cuenta de la ejecución del convenio, así como no adelantar de manera oportuna la contratación requerida para el cumplimiento de las actividades dispuestas en el convenio interadministrativo</t>
  </si>
  <si>
    <t>Debilidades en el ejercicio de seguimiento y supervisiòn a cargo de la UTT 5, al no realizar la corroboracion de los soportes que den cuenta de la ejecucion del convenio, asi como no adelantar de manera oportuna la contratacion requerida para el cumplimiento de las actividades dispuestas en el convenio interaministrativo.</t>
  </si>
  <si>
    <t>Fortalecer el seguimiento al  convenio 1162 para  obtener  los soportes correspondientes que sustenten el cumplimiento de las obligaciones contractuales.</t>
  </si>
  <si>
    <t>En cada municipio realizar la recopilación,  consolidado y revisiòn de los soportes que sustenten el cumplimiento de las obligaciones contractuales del convenio 1162 a través de requerimientos, solicitudes, visitas a territorios, reuniones presenciales y virtuales.</t>
  </si>
  <si>
    <t>UTT 5</t>
  </si>
  <si>
    <t>Un informe con el estado de avance de las actividades realziadas en los municipios.</t>
  </si>
  <si>
    <t>Verificada la información contenida en los expedientes del servicio público de extensión agropecuaria prestada bajo los contratos 775 y 778 de 2022, se evidenció que en los mismos, fueron suspendidos por vencimiento de la vigencia de la habilitación de la EPSEA, sin mediar actuación por parte de la Agencia respecto a dicha novedad administrativa, y que según el procedimiento establece un término de 40 día hábiles para su trámite.</t>
  </si>
  <si>
    <t>Falta de control y seguimiento por parte de la supervisión, al no verificar las condiciones de habilitación legal por parte de la EPSEA durante el plazo estipulado para la ejecución de los contratos</t>
  </si>
  <si>
    <t>Generar una notificación/mensaje de alerta en el cual el aplicativo remita el correo correspondiente a el representante legal de la Epsea, al equipo de habilitación a nivel central y de igual forma a la UTT  en la cual corrsponda el domicilio de la Epsea.</t>
  </si>
  <si>
    <t>Generar una notificación de alerta automatica desde el aplicativo que se esta desarrollando actualmente con la OTI, donde se sistematizara todo lo concerniente a los tramites de solicitud de habilitación de Epsea; por ende desde esté aplicativo  se generara la notificación/mensaje que se remitira a el representante legal de la Epsea, al equipo de habilitación a nivel central y de igual forma a la UTT  en la cual corrsponda el domicilio de la Epsea.</t>
  </si>
  <si>
    <t>Vicepresidencia de Integración productiva  - Dirección de Asistencia Técnica</t>
  </si>
  <si>
    <t xml:space="preserve">Herramienta de Sistematización Digital </t>
  </si>
  <si>
    <t>No se presentaron avances para la presente acción, la cual se encuentra en términos.</t>
  </si>
  <si>
    <t>se evidenció que la prestación del servicio de extensión agropecuaria, a través de la estrategia digital, no se presta de manera eficiente.</t>
  </si>
  <si>
    <t xml:space="preserve"> No adelantar actividades tendientes a corroborar la efectividad del servicio prestado al usuario final, circunstancias que generan riesgos respecto a la eficiencia del recurso público invertido para la estrategia digital.</t>
  </si>
  <si>
    <t>Adelantar un Comité técnico coordinador del contrato con el objetivo de corroborar la efectividad del servicio prestado al usuario final, evaluando las actividades desarrolladas, en función de la prestación del servicio de extensión agropecuaria bajo la estrategia digital, a  través de la valoración de los soportes presentados por la Universidad Tecnológica de Pereira (UTP) en cumplimiento de las obligaciones del contrato interadministrativo número 9962021.</t>
  </si>
  <si>
    <t>Al interior del comité, se evaluaran las pruebas documentales que soportan el cumplimento de cada objetivo, producto, entregable y actividad correspondiente al contrato durante la ejecución de contrato donde a través de cada una de ellas que se corrobore que la prestación del servicio de extensión agropecuaria con la estrategia digital cumplió sus objetivos.</t>
  </si>
  <si>
    <t xml:space="preserve">Acta de comité tecnico </t>
  </si>
  <si>
    <t>Hallazgos cerrados en Informe de Seguimiento con corte a 30 de junio de 2023</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</si>
  <si>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</si>
  <si>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</si>
  <si>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</si>
  <si>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</si>
  <si>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</si>
  <si>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SI</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</si>
  <si>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</si>
  <si>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como actividades adicionales se tiene lo siguiente:
La Entidad en la vigencia 2022 adelanto visitas de diagnósticos a diferentes Dsitritos de Adecuación de Tierras del País, con el fin de validar el estado de la infraestructura y de la asociación, realizando además el seguimiento a los componentes de administración, operación y conservación (Se obutvo como evidencia los informes d elas visitas realizadas), A su vez diseñó para la vigecnai 2023 un cronograma de visitas, en los que se buscará tratar diferentes temas, como: cambio climático, Fortalecimiento del manejo del recurso hídrico, enfocado a los PUEAA, proyectos de reconversión agroecológica, temas organizacionales o asociativos, operación de sistemas de riego, entre otros.
Por otra parte, y con el fin de fortalecer a las asociaciones a cargo de los Distritos de Adecuación de Tierras de pequeña escala, la ADR adoptó el MANUAL PARA LA ADMINISTRACIÓN, OPERACIÓN Y CONSERVACIÓN DE DISTRITOS DE ADECUACIÓN DE TIERRAS EN PEQUEÑA ESCALA (O RIEGO EN PEQUEÑA ESCALA), cuya versión inicial fue aprobada en agosto de 2022, la cual se socializó a través de correo electrónico y en capacitaciones presenciales con diferentes asociaciones.
Dado lo expuesto, se considera que la ADR ha adoptado y desarrollado actividades tendientes a atacar la causa del hallazgos en lo que respecta a la falta de acompañamiento a los Distritos de Adecuación de Tierras de pequeña escala, por lo cual se considera que el presente hallazgo se puede dar por cerrado.</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</si>
  <si>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</si>
  <si>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</si>
  <si>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</si>
  <si>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</si>
  <si>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</si>
  <si>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</si>
  <si>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</si>
  <si>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</si>
  <si>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r>
      <t xml:space="preserve">La oficina de Control Interno observó lo siguiente:
Respecto al </t>
    </r>
    <r>
      <rPr>
        <b/>
        <sz val="8"/>
        <rFont val="Calibri"/>
        <family val="2"/>
        <scheme val="minor"/>
      </rPr>
      <t>Trimestre 1 de 2021</t>
    </r>
    <r>
      <rPr>
        <sz val="8"/>
        <rFont val="Calibri"/>
        <family val="2"/>
        <scheme val="minor"/>
      </rPr>
      <t xml:space="preserve">,  el 28 de julio de 2021, se emitió cuatro (4) memorandos de asunto "Saldo en cuenta de recursos entregados en administración", con corte a 30 de abril de 2021, a saber:
20216000020883 dirigido al Vicepresidente de Integración Productiva
20216000020933 dirigido a funcionaria de la Dirección de Adecuación de Tierras
20216000020913 dirigido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 de Integración Productiva
20216000037463 dirigido a funcionaria de la Dirección de Adecuación de Tierras
20216000037483 dirigido a la Directora Territorial de Cartagena
Respecto al </t>
    </r>
    <r>
      <rPr>
        <b/>
        <sz val="8"/>
        <rFont val="Calibri"/>
        <family val="2"/>
        <scheme val="minor"/>
      </rPr>
      <t>Trimestre 3 de 2021</t>
    </r>
    <r>
      <rPr>
        <sz val="8"/>
        <rFont val="Calibri"/>
        <family val="2"/>
        <scheme val="minor"/>
      </rPr>
      <t xml:space="preserve">,  el 19 de octubre de 2021, se emitió cuatro (4) memorandos de asunto "Saldo en cuenta de recursos entregados en administración", con corte a 30 de septiembre de 2021, a saber:
20216100041203 dirigido al Vicepresidente de Integración Productiva
20216100041053 dirigido a funcionaria de la Dirección de Adecuación de Tierras
20216100041233 dirigido a la Directora Territorial de Cartagena
20216100041043 dirigido a funcionaria de la Secretaría General
A partir de lo expuesto, se pudo corroborar que se ha dado cumplimiento cabal a la acción, por lo cual se asigna porcentaje del 100%.
</t>
    </r>
    <r>
      <rPr>
        <b/>
        <sz val="8"/>
        <rFont val="Calibri"/>
        <family val="2"/>
        <scheme val="minor"/>
      </rPr>
      <t>EFECTIVIDAD:</t>
    </r>
    <r>
      <rPr>
        <sz val="8"/>
        <rFont val="Calibri"/>
        <family val="2"/>
        <scheme val="minor"/>
      </rPr>
      <t xml:space="preserve">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t>
    </r>
  </si>
  <si>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</si>
  <si>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</si>
  <si>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</si>
  <si>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</si>
  <si>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</si>
  <si>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</si>
  <si>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la actualización del  formato  F-GCO-004 “Informe de Supervisión”, en lo correspondiente al seguimiento financiero y contable.
De otra parte, y analizada las diferentes actuaciones surtidad por la Entidad en busca de subsanar las desviaciones observadas en cuanto a la información dispuesta en los Estados Financieros, en la cuenta de recursos entregados en administración,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
Sea preciso señalar, que si bien la CGR en el informe de auditoría financiera 2022 indicó que las gestiones adelantadas son inefectivas ante la reiteración de un hecho relacionado con la cuenta de recursos entregados en administración, bajo el análisis de la Oficina de Control Interno los hechos que originan el presente hallazgo dirimen del elevado para 2022, el cual se relaciona con la revelación de información financiera al cierre de vigencia (31 de diciembre de 2022) de un convenio interadministrativo (914 de 2020) con información de ejecución presupuestal y financiera al 30 de noviembre de 2022, lo cual fue justificado en las notas a los estados financieros, sobre lo cual la Entidad de igual forma dispuso de acciones para evitar la reiteración de esta situación.</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</si>
  <si>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</si>
  <si>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</si>
  <si>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Actas de conciliación de tasas de enero a marzo 2023</t>
  </si>
  <si>
    <t>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Conciliación de tasas (tarifas) de enero a marzo de 2023.
En virtud de lo anterior, esta Oficina evidenció la realización de seis (6) conciliaciones mensuales para cada tipo de cartera (tarifas, Recuperación de la inversión y Transferencias), lo cual cumple la meta dispuesta en la acción.
Al respecto, la Oficina de Control Interno llevó a cabo la validación de la información consignada el las actas de conciliación a marzo 2023 VS los Estados Financieros emitidos al mismo corte, observando que la información concuerda, por lo cual se puede señalar que la ADR ha propendido por corregir la situación observada en lo que respecta a las diferencias entre Contabilidad y Cartera.
No obstante lo anterior, se recomienda que se mantenga la realización de las conciliaciones por los tres tipos de cartera de manera mensual, y que las mismas se efectúen una vez termine el periodo contable para detectar oportunamente inconsistencias.</t>
  </si>
  <si>
    <t>Contrato de Obra 939 de 2014 - sobrecostos en actividades del contrato de obra 939 de 2014 (IP)</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</si>
  <si>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</si>
  <si>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</si>
  <si>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</si>
  <si>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 xml:space="preserve"> Un informe escrito por el líder de la DAT en el que se indiquen los procesos de obra y los respectivos  diagnostico </t>
  </si>
  <si>
    <t>Hallazgo Administrativo con Indagación Preliminar</t>
  </si>
  <si>
    <t>Se entrega informe sobre los procesos de obras de rehabilitación ejecutados en la vigencia 2022, junto con los soportes.</t>
  </si>
  <si>
    <r>
      <rPr>
        <b/>
        <sz val="8"/>
        <rFont val="Calibri"/>
        <family val="2"/>
        <scheme val="minor"/>
      </rPr>
      <t>Acción 1:</t>
    </r>
    <r>
      <rPr>
        <sz val="8"/>
        <rFont val="Calibri"/>
        <family val="2"/>
        <scheme val="minor"/>
      </rPr>
      <t xml:space="preserve"> La Oficina de Control Interno obtuvo como evidencia copia de informe ejecutivo del 30 de diciembre de 2022, el cual contempla el diagnóstico de los procesos de rehabilitación ejecutados en 2022, que contempla información como, antecedente, Alcance Y Generalidades Del Proyecto y Estado actual del contrato:
PROYECTO DE REHABILITACIÓN Y COMPLEMENTACIÓN BELLAVISTA EL PUENTE (Contrato de obra 7322022 y contrato de interventoría 7332022)
PROYECTO DE REHABILITACIÓN Y/O COMPLEMENTACIÓN DISRIEGO #2, SANJUANÍA Y LÁZARO FONTE (contrato de obra 7652022 y contrato de interventoría 7772022)
</t>
    </r>
    <r>
      <rPr>
        <b/>
        <sz val="8"/>
        <rFont val="Calibri"/>
        <family val="2"/>
        <scheme val="minor"/>
      </rPr>
      <t xml:space="preserve">Acción 2: </t>
    </r>
    <r>
      <rPr>
        <sz val="8"/>
        <rFont val="Calibri"/>
        <family val="2"/>
        <scheme val="minor"/>
      </rPr>
      <t>La Oficina de Control Interno obtuvo como evidencia copia de informe ejecutivo del 30 de diciembre de 2022, el cual contempla el diagnóstico de los procesos de construcción ejecutados en 2022, que contempla información como, antecedente, Alcance Y Generalidades Del Proyecto y Estado actual del contrato:
PROYECTO DE CONSTRUCCIÓN DISTRITO DISCAL (Contrato de obra 7672022 y contrato de interventoría 7662022)
De esta manera, se corroboró por parte de la Oficina de Control Interno el cumplimiento de las dos (2) acciones propuestas.
Adicionalmente, se informó por parte de la Vicepresidencia de Integración Productiva, que, para el contrato 765 de 2022 cuyo objeto es “EJECUTAR LAS OBRAS DE REHABILITACIÓN Y/O COMPLEMENTACIÓN DE LOS DISTRITOS DE RIEGO DE PEQUEÑA ESCALA DE LÁZARO FONTE Y DISRIEGO NO. 2 EN EL DEPARTAMENTO DE CUNDINAMARCA Y SANJUANÍA EN EL DEPARTAMENTO DEL META“ se definió dentro del alcance, además de las obras de rehabilitación, la ejecución del diagnóstico de los distritos de riego de pequeña escala, el cual debía contemplar conforme lo descrito en el Anexo técnico un plan de ingeniería que, mediante su aplicación, permitiera ejecutar de forma lógica y constructiva las actividades para la rehabilitación de la infraestructura existente total o parcial que se encontraran deterioradas, fuera de servicio o que hubieran cumplido su vida útil. A fin de que cumplieran con las funciones para las que originalmente fueron construidas o dotadas de acuerdo a las necesidades de cada distrito.
Dicho lo anterior, una vez iniciado el contrato 765 de 2022 la firma INGENIERIA DE RIEGOS Y OBRAS CIVILES LTDA, inició con las actividades de verificación del estado actual de los distritos, levantamiento topográfico, estudios geotécnicos, estudios hidráulicos y estudios estructurales conforme las necesidades de cada distrito así como la elaboración del respectivo plan de ingeniería, costeo y programación para su ejecución dentro del mismo periodo contractual, dicho diagnóstico debía contar con la respectiva revisión y aval de la interventoría. Una vez generada su aprobación para la rehabilitación se realizó el respectivo pago de acuerdo a lo establecido en documentos contractuales así:
“(…) La ADR pagará el valor total del contrato resultante del presente proceso, en pesos colombianos, de la siguiente manera:
a) UN PRIMER PAGO EN LA ETAPA DE DIAGNÓSTICO: este se pagará en su totalidad, en un único pago, una vez recibido y aprobado por la interventoría el diagnostico efectuado a cada uno de los distritos. El valor a cancelar corresponderá al ofertado por el contratista. (…)
De esta manera, se considera por parte de la Oficina de Control Interno, que se han realizado actividades de monitoreo permanente  a la contratación de obra existente, aunado a que contractualmente se han establecido claramente las condiciones de pago, a fin de vitar los sobrecostos en la ejecución contractual.
Por lo expuesto, la Oficina de Control interno considera procedente el cierre del hallazgo, al evidenciar correctivos procedimentales que eviten la reiteración de los hechos que originaron el hallazgo.</t>
    </r>
  </si>
  <si>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</si>
  <si>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</si>
  <si>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 la validación realizada durante la vigencia 2022 por el grupo de pre inversión de la Dirección de adecuación de tierras en cada uno de sus componentes</t>
  </si>
  <si>
    <t xml:space="preserve">Se entrega informe sobre los procesos de obras de construcción ejecutados en la vigencia 2022, junto con los soportes. </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</si>
  <si>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</si>
  <si>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</si>
  <si>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La Oficina de Control Interno observó, que en la página Web de la ADR se dispone de:
•Estados Financieros mensuales de enero 2021 a marzo 2023
•Notas a los Estados financieros mensuales de enero 2021 a marzo 2023
•Se observó que en las notas a los estados financieros se registra la información respecto al saldo de proyectos productivos transferidos por el INCODER
En virtud de lo anterior, y dado el tiempo dispuesto para la ejecución de la acción, se considera que se dio cumplimiento a la acción de mejoramiento.
Adicionalmente, se allegó el "MANUAL DE POLÍTICAS CONTABLES DE LA AGENCIA DEL DESARROLLO RURAL – ADR - BAJO EL MARCO CONCEPTUAL Y NORMATIVO PARA ENTIDADES DE GOBIERNO", versión 3 de diciembre 2022, adoptado mediante Resolución ADR 024 de 2023.
La Oficina de Control Interno llevó a cabo un análisis de los estados financieros emitidos a diciembre 2022, observando que las situaciones observadas por el Ente de Control se han ido corrigiendo en lo que respecta a la información revelada en los Estados Financieros y sus notas, aunado a que con la actualización del manual de políticas contables se propende por el fortalecimiento del proceso. Por lo anterior, se considera viable el cierre del hallazgo.</t>
  </si>
  <si>
    <t>Riesgo sobre la continuidad de los proyectos que requieren de un mayor apoyo técnico y financiero del Estado; Riesgo en el manejo de los recursos o frente a la sostenibilidad de los proyectos, a causa de las falencias de supervisión y seguimiento PIDAR</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</si>
  <si>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</si>
  <si>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</si>
  <si>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</si>
  <si>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Documento</t>
  </si>
  <si>
    <t>Al interior de la Vicepresidencia de Proyectos, desde la Dirección de Seguimiento y Control se adelantaron múltiples mesas de trabajo encaminadas a subsanar o mitigar el riesgo planteado bajo auditoria suscrita por la Contraloría, producto de lo cual se elaboró el documento "Propuestas frente al Hallazgo 16 de la Auditoria Financiera de 2019 Contraloría General de la República", el cual fue aprobado por la Vicepresidente de Proyectos y presentado ante la Presidencia de la ADR para consideración.</t>
  </si>
  <si>
    <t>La Oficina de Control Interno observó que la Vicepresidencia de Proyectos, a través de la Dirección de Seguimiento y Control realizó múltiples mesas de trabajo con la participación de otras áreas involucradas con la situación que se busca corregir del hallazgo de la CGR, obteniendo como resultado el documento "Propuestas frente al Hallazgo 16 de la Auditoria Financiera de 2019 Contraloría General de la República", aprobado por la Vicepresidente de Proyectos y presentado a la Presidencia de la ADR mediante memorando 20224000027803 del 29 de julio de 2022, con el fin que se analicen las disposiciones de dicho documento
Esta oficina llevó a cabo el análisis del documento presentado por la Vicepresidencia de Proyectos, de donde se evidencio que:
La Entidad, llevó a cabo el análisis de los lineamientos que regulan la ejecución de los PIDAR, a partir de lo estipulado en el "Reglamento para la estructuración, aprobación y ejecución de los PIDAR" aprobado por el consejo directivo de la ADR, lo que llevó incluso a identificar oportunidades de mejora en etapas como la recepción de perfiles, diagnóstico y estrcuturación de proyectos.
Frente a la sostenibilidad de los proyectos se identificó que las asociaciones requieren un mayor fortalecimiento de sus capacidades asociativas, las cuales no alcanzan a ser atendidas con los planes de fortalecimiento que actualmente se están incorporando en los proyectos, por lo tanto se hace necesario robustecer dichos planes, para lo cual se detelló en el documento las diferentes gestiones emprendidas para mitigar esta situación.
Como conclusión del análisis realizado, en lo que respecta al posible riesgo indicado por la CGR, la ADR consideró no es viable extener el seguimiento a los PIDAR, basados en lo siguiente:
No se considera pertinente extender el periodo de monitoreo, seguimiento y control a los PIDAR, más
allá del cierre administrativo y financiero de los mismos, teniendo en cuenta lo siguiente:
La integralidad de los PIDAR, mencionada en los apartados anteriores busca la generación de capacidades, para que las organizaciones continúen con sus actividades productivas, una vez la Agencia culmina su acompañamiento, evitando con esto la dependencia indefinida de la población, frente a intervenciones estatales.
Se generaría un problema en términos de la asegurabilidad de los proyectos, pues los mismos requerirían la constitución de una garantía de cumplimiento por un tiempo mayor al que actualmente se solicita, afectando a la población objeto de intervención
Se resalta además, que la continuidad de los proyectos en el mediano o largo plazo, responde a una decisión voluntaria por parte de la Organización y al análisis de la pertinencia de continuar con la actividad productiva
que contempla el proyecto, por lo que no e sviable coaccionar a las organizaciones a través de instrumentos legales, a continuar con las actividades productivas.
Teniendo en cuenta las conclusiones anteriores, y buscando fortalecer los procesos institucionales, la Entidad actualizó en su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Por lo anterior, se considera viable el cierre del hallazgo.</t>
  </si>
  <si>
    <t>ESPECIAL PIDAR NARIÑO</t>
  </si>
  <si>
    <t>12). CGR-CDSA N° 917</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</si>
  <si>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</si>
  <si>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</si>
  <si>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</si>
  <si>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</si>
  <si>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 xml:space="preserve"> Formatos F-IMP-006  ajustado, aprobado y cargado en aplicativo Isolucion </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</si>
  <si>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</si>
  <si>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r>
      <rPr>
        <b/>
        <sz val="8"/>
        <rFont val="Calibri"/>
        <family val="2"/>
        <scheme val="minor"/>
      </rPr>
      <t>ACCIÓN 1</t>
    </r>
    <r>
      <rPr>
        <sz val="8"/>
        <rFont val="Calibri"/>
        <family val="2"/>
        <scheme val="minor"/>
      </rPr>
      <t xml:space="preserve">
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
</t>
    </r>
    <r>
      <rPr>
        <b/>
        <sz val="8"/>
        <rFont val="Calibri"/>
        <family val="2"/>
        <scheme val="minor"/>
      </rPr>
      <t xml:space="preserve">
ACCIÓN 2</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
</t>
    </r>
    <r>
      <rPr>
        <b/>
        <sz val="8"/>
        <rFont val="Calibri"/>
        <family val="2"/>
        <scheme val="minor"/>
      </rPr>
      <t xml:space="preserve">ACCIÓN 3
</t>
    </r>
    <r>
      <rPr>
        <sz val="8"/>
        <rFont val="Calibri"/>
        <family val="2"/>
        <scheme val="minor"/>
      </rPr>
      <t xml:space="preserve">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Evidenciado el cumplimiento de las tres (3) acciones propuestas, la Oficina de Control Interno solicitó allegar soporte que detalle el estado de avance en la ejecución de los siete (7) proyectos objeto de auditoría por parte de la CGR, de lo cual, se obtuvo un informe que contiene el estado de avance de los 7 proyectos cofinanciados con resoluciones 232; 255; 256; 312; 325; 326 y 340, así como copia del  formato F14 elaborado para cada proyecto con corte a 25/08/2022.
A partir de la información suministrada, se observó que:
Cuatros (4) proyectos sustentan el 100% de ejecución financiera, quedando pendiente actividades de carácter administrativo para dar cierre a los mismos.
Un (1) proyecto inició procedimiento administrativo para la declaratoria de pérdida de fuerza ejecutoria, lo cual concluye en la no ejecución del proyecto.
Dos (2) proyectos evidencian un avance financiero inferior al 10%, dadas situaciones que han ameritado el ajuste de los Planes Operativos de Inversión.
Dado lo anterior, esta Oficina considera que, la implementación del formato F-IMO-014, permite llevar a cabo un control a la implementación de los proyectos, en aspectos técnicos, financieros y administrativos, atacando así la causa del hallazgo. De otra parte, en las auditorías realizadas por parte de la Oficina de Control Interno al Proceso de Implementación de PIDAR y Seguimiento y Control de PIDAR, se ha observado que se ha dado un mayor control al cumplimiento de los cronogramas, y que, los posibles desfases que se presentan, no afectan la integridad y naturaleza de los proyectos.
</t>
    </r>
  </si>
  <si>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</si>
  <si>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Mesas de trabajo del equipo de ejecución directa de la DAAP y la VIP   para revisar, ajustar y presentar para aprobación el formato elaborado</t>
  </si>
  <si>
    <t xml:space="preserve">Procedimiento PR-IMP-002 ajustado en general y puntualmente en el numeral "Desarrollo", aprobado y cargado en el  aplicativo isolucion </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</si>
  <si>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</si>
  <si>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</si>
  <si>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</si>
  <si>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Listado de asistencia a la  capacitación</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</si>
  <si>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</si>
  <si>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</si>
  <si>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</si>
  <si>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Actualización conjunta con el cooperante FAO del Plan Operativo de Actividades de actividades para ejecución del PIDAR</t>
  </si>
  <si>
    <t>Mesa de trabajo en la que se actualiza Plan Operativo de Actividades</t>
  </si>
  <si>
    <t>Plan Operativo de Actividades actualizado</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</si>
  <si>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</si>
  <si>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r>
      <t xml:space="preserve">La oficina de control Interno obtuvo como evidencia del cumplimiento de las acciones, lo siguiente:
</t>
    </r>
    <r>
      <rPr>
        <b/>
        <sz val="8"/>
        <rFont val="Calibri"/>
        <family val="2"/>
        <scheme val="minor"/>
      </rPr>
      <t xml:space="preserve">Acción 1: </t>
    </r>
    <r>
      <rPr>
        <sz val="8"/>
        <rFont val="Calibri"/>
        <family val="2"/>
        <scheme val="minor"/>
      </rPr>
      <t xml:space="preserve">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
</t>
    </r>
    <r>
      <rPr>
        <b/>
        <sz val="8"/>
        <rFont val="Calibri"/>
        <family val="2"/>
        <scheme val="minor"/>
      </rPr>
      <t xml:space="preserve">Acción 2:  </t>
    </r>
    <r>
      <rPr>
        <sz val="8"/>
        <rFont val="Calibri"/>
        <family val="2"/>
        <scheme val="minor"/>
      </rPr>
      <t xml:space="preserve">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
</t>
    </r>
    <r>
      <rPr>
        <b/>
        <sz val="8"/>
        <rFont val="Calibri"/>
        <family val="2"/>
        <scheme val="minor"/>
      </rPr>
      <t xml:space="preserve">Acción 3: </t>
    </r>
    <r>
      <rPr>
        <sz val="8"/>
        <rFont val="Calibri"/>
        <family val="2"/>
        <scheme val="minor"/>
      </rPr>
      <t xml:space="preserve">Se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t>
    </r>
    <r>
      <rPr>
        <b/>
        <sz val="8"/>
        <rFont val="Calibri"/>
        <family val="2"/>
        <scheme val="minor"/>
      </rPr>
      <t xml:space="preserve">
Acción 4: </t>
    </r>
    <r>
      <rPr>
        <sz val="8"/>
        <rFont val="Calibri"/>
        <family val="2"/>
        <scheme val="minor"/>
      </rPr>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Adicionalmente, se hizo entrega del entrega formato F-IMP-007 - Informe Final – Cierre Financiero, con el cual se puede evidenciar el cierre administrativo y financiero del PIDAR 458 de 16/07/2019 el cual fue suscrito el 24 y 25 de mayo de 2022.
De esta manera se considera que, en primera medida, se dio cierre al PIDAR objeto de verificación por parte de la CGR, de otra parte, se tomaron correctivos a fin de prevenir sea reiterativo lo observado por el Ente de Control, en el sentido de fortalecer el proceso de Seguimiento y Control, en busca de alertas oportunas y eficientes que mitiguen la materialización de riesgos en la implementación de PIDAR.
Dado lo anterior, se considera procedente el cierre del hallazgo.</t>
    </r>
  </si>
  <si>
    <t xml:space="preserve">Ejecución del Plan Operativo  de actividades del PIDAR </t>
  </si>
  <si>
    <t>Realizar al menos 2 visitas a los predios de los beneficiarios para hacer seguimiento a la implementación</t>
  </si>
  <si>
    <t>Formato de seguimiento a la implementación (F-IMP-010) que incluye el  registro fotográfico,  y el informe de comisión</t>
  </si>
  <si>
    <t>Se realizaron visitas de seguimiento a la ejecución del PIDAR resolución 458 del 2019 del 20 al 22 de octubre, se anexa informe de comisión</t>
  </si>
  <si>
    <t>Deficiencias en planeación y seguimiento por parte de la ADR, que ocasionó problemas en el cumplimiento de las metas en el tiempo programado, aunadas a la falta de supervisión.</t>
  </si>
  <si>
    <t>Seguimiento al cumplimiento del Plan Operativo de Actividades Actualizado</t>
  </si>
  <si>
    <t>Revisión mensual conjunta en el marco del CTGL  y Comité de Gestión con Cooperante FAO</t>
  </si>
  <si>
    <t>Acta de reunión que contiene los soportes de cumplimiento (Actas de entrega)</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</si>
  <si>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</si>
  <si>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</si>
  <si>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</si>
  <si>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</si>
  <si>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</si>
  <si>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 xml:space="preserve">Manual  elaborado </t>
  </si>
  <si>
    <t>La Vicepresidencia de integración Productiva suministró documento denominado "MANUAL PARA LA ADMINISTRACIÓN, OPERACIÓN Y CONSERVACIÓN DE DISTRITOS DE ADECUACIÓN DE TIERRAS EN PEQUEÑA ESCALA (O RIEGO EN PEQUEÑA ESCALA), versión 1, AGOSTO DE 2022.
Acta de reunión del 1 de septiembre de 2022, que recopila las actividades desarrolladas en la Escuela de Campo Asociación de usuarios distritos de adecuación de tierras de Nariño, donde se realizó entrega del manual citado anteriormente, buscando contar con recomendaciones o sugerencias para fortalecer este manual
Correos electrónicos del 7 de julio de 2022 y del 27 de septiembre de 2022, donde se socializó a los Directores de las UTTs y al interior de la Dirección de Adecuación de Tierras, respectivamente, el manual elaborado, buscando conocer la existencia de observaciones o ajustes al mismo.</t>
  </si>
  <si>
    <t>La Oficina de Control Interno obtuvo como evidencia el MANUAL PARA LA ADMINISTRACIÓN, OPERACIÓN Y CONSERVACIÓN DE DISTRITOS DE ADECUACIÓN DE TIERRAS EN PEQUEÑA ESCALA (O RIEGO EN PEQUEÑA ESCALA), cuya versión inicial fue aprobada en agosto de 2022. Además se observó que el mismo fue inicialmente suministrado a Asociaciones de usuarios de Distritos de Nariño, buscando el mismo sea de su utilidad, aunado a poder recibir sugerencias que fortalezcan este documento.</t>
  </si>
  <si>
    <t>Establecer un manual  de plan de administración,  operación y conservación, para distritos de pequeña escala.</t>
  </si>
  <si>
    <t>Socialización del manual  elaborado, con las asociaciones de usuarios de los distritos de pequeña escala, para su adopción.</t>
  </si>
  <si>
    <t xml:space="preserve">Acta de reunión de socialización </t>
  </si>
  <si>
    <t>La Vicepresidencia de Integración Productiva allegó evidencia de la siguiente documentación:
Correo electrónico del 29 de noviembre de 2022, a través del cual se socializó con las asociaciones de usarios que administran distritos de Adecuación de Tierras de pequeña escala, el proyecto de minuta de contrato de Administración, Operación y Conservación (AOC) de Distritos  de Riego y el Manual para la AOC de Distritos de pequeña escala.
Actas de reunión del 1 de septiembre y 27 de octubre de 2022 entre la ADR y las asociaciones de usuarios distritos de adecuación de tierras de pequeña de los departamentos de Nariño, Huila y Meta, donde se les hizo entrega formal del manual de AOC y se socializó su contenido.</t>
  </si>
  <si>
    <t>De acuerdo con la información aportada, la Oficina de Control Interno considera que se dio cumplimiento a la acción en lo que corresponde a la socialización del Manual de Administración, Operación y conservación de Distritos de Adecuación de Tierras de pequeña escala, lo cual se realizó tanto a través de correo electrónico cómo a través de capacitaciones presenciales con las asociaciones.
Frente al hallazgo, es preciso señalar que el procedimiento PR-ADT-005 "CONTROL Y SUPERVISIÓN A LA ADMINISTRACIÓN, OPERACIÓN Y CONSERVACIÓN DE DISTRITOS DE ADECUACIÓN DE TIERRAS PROPIEDAD DEL ESTADO, ENTREGADOS A LAS ASOCIACIONES DE USUARIOS Y/O OPERADORES", versión 5, señala que en los aspectos de Administración, Operación y Conservación así como en los temas Administativos y Financieros, en lo que respecta a los distritos de pequeña escala, los lineamientos quedan sujetos al tipo de distrito, por su área, número de usuarios y a la existencia de recursos administrativos y financieros.
De esta manera, y en el entendido que la ADR ha brindado el acompañamiento a fin de que las asociaciones de usuarios de Dsitritos de pequeña escala adopten los manuales de AOC y los ajusten a la operatividad particular de cada Distrito, se considera que se han surtido medidas tendientes a subsanar lo descrito en el hallazgo, por ende se considera viable el cierre del mismo.</t>
  </si>
  <si>
    <t>Recursos entregados en administración – proyectos PIDAR – ejecución directa (A) - El saldo de la subcuenta 1.9.08.01.01- “En administración” no representa un activo real , sobrestimando el saldo de la cuenta 1908-Recursos Entregados en Administración</t>
  </si>
  <si>
    <t>La operación de pago descrita no representa la constitución de un encargo fiduciario de la ADR para la administración de recursos, ni tiene los elementos para ser considerado un encargo constituido a través de otra entidad, tampoco representa recursos de la ADR entregados en administración a terceros en ejecución de convenios.</t>
  </si>
  <si>
    <t xml:space="preserve">Revisión del procedimiento contable establecido por la CGN , para el reconocimiento de la cuenta 190801 - recursos entregados en administración.  Solicitud de  los informes de supervisión de cada uno de los terceros registrados en la cuenta 190801 con el fin de adelantar las respectivas Conciliaciones  de saldos entre contabilidad y la supervisión </t>
  </si>
  <si>
    <t xml:space="preserve">se adelantara a través de Correos de solicitud los  informes de supervisión, y se Conciliaran con los  saldos registrados en los Estados Contables, Se solicitara mesa de trabajo a  la Contaduría General de la Nación  la verificación del Procedimiento contable para la cuenta 190801 Dineros entregados en Administración </t>
  </si>
  <si>
    <t>Correo Electrónico de Envío, Reporte Conciliación de saldos, oficio respuesta CGN</t>
  </si>
  <si>
    <t>La Secretaría General allegó copia de 13 memorandos internos, a través de los cuales se informa a las Unidades Técnicas Territoriales los recursos por legalizar de los proyectos a su cargo, además de solicitar se alleguen informes financieros expedidos por la Fiduciaria frente a cada PIDAR, certificados de cuentas contables donde se registra el manejo de los recursos y el informe detallado de la ejecución financiera de cada resolución de cofinanciación, toda esta información con corte a noviembre de 2022.
Dichos memorandos son los siguientes:
20226100042043 dirigido a la UTT N° 2 CARTAGENA
20226100043023 dirigido a la UTT N° 1 SANTA MARTA
20226100043043 dirigido a la UTT N° 3 MONTERIA
20226100043053 dirigido a la UTT N° 4 CUCUTA
20226100043063 dirigido a la UTT N° 5 MEDELLIN
20226100043073 dirigido a la UTT N° 6 MANIZALES
20226100043083dirigido a la UTT N° 7  TUNJA
20226100043103 dirigido a la UTT N° 9 POPAYAN
20226100043113 dirigido a la UTT N° 10  PASTO
20226100043123 dirigido a la UTT N° 11 NEIVA
20226100043133 dirigido a la UTT N° 12 VILLAVICENCIO
20226100043143 dirigido a la UTT N° 13 BOGOTA
20226100044433 dirigido a la UTT N°8  IBAGUE
Se allegó además, acta de reunión realizada con la Contaduría General de la Nación el 25 de julio de 2022, a su vez, se entregó copia del oficio radicado CGN N° 20221100036381 del 27 de mayo de 2022, cuyo tema tratado es "Procedimiento contable para el registro de los recursos entregados en
administración".</t>
  </si>
  <si>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observó que la Dirección Financiera realizó conciliaciones a diciembre de 2022 por cada PIDAR, con el fin de reconocer en los Estados Financieros de mencionada vigencia, el saldo real de ejecución, para lo cual la Oficina de Control Interno solicitó los soportes de la conciliación de saldos realizada en archivo plano para todas las UTTs y el detalle documental de 10 PIDAR, observando que la información concuerda con el detalle del total de Proyectos y lo publicado en los Estados Financieros vigencia 2022, por lo cual considera viable el cierre del hallazgo.</t>
    </r>
  </si>
  <si>
    <t>Determinación de la materialidad en los estados contables de la ADR - Los estados contables de la ADR muestran que el patrimonio total tomado como base para el cálculo de la materialidad general, distorsiona el resultado a nivel de clases particulares de transacciones reconocidas en las diferentes cuentas o grupos de cuentas</t>
  </si>
  <si>
    <t>No permite la identificación clara, explícita e inequívoca de hechos materiales significativos específicos, errores u omisiones que sean materiales de forma individual que, al no superar el umbral de la materialidad general, no garantizan la revelación adecuada en los estados contables de la entidad</t>
  </si>
  <si>
    <t>Revisión de la guía para el cálculo de materialidad como punto de referencia de las categorías de los resultados que figuran en los Estados Financieros, tales como los activos, pasivos y patrimonio y los ingresos, gastos y utilidad</t>
  </si>
  <si>
    <t>se solicitara a Mesa de trabajo con la CGN, y  se elaborara  documento del análisis del    calculo  actual de materialidad de los estados financieros.</t>
  </si>
  <si>
    <t xml:space="preserve">Acta e informe   Documento de Revisión </t>
  </si>
  <si>
    <t>La Secretaría General suministró Acta de reunión sostenida con la CGN el 25 de julio de 2022.</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</si>
  <si>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"La entidad realiza la revisión y el análisis de la base de estimación de la materialidad con el fin de subsanar la causa del hallazgo".
Adicionalmente, se allegó la versión 3 del "MANUAL DE POLÍTICAS CONTABLES DE LA AGENCIA DEL DESARROLLO RURAL – ADR - BAJO EL MARCO CONCEPTUAL Y NORMATIVO PARA ENTIDADES DE GOBIERNO", que data de diciembre de 2022, el cual, en su numeral 1.3.5.1. "Materialidad", estableció</t>
    </r>
    <r>
      <rPr>
        <i/>
        <sz val="8"/>
        <rFont val="Calibri"/>
        <family val="2"/>
        <scheme val="minor"/>
      </rPr>
      <t xml:space="preserve"> "Para determinar si un error, omisión o inexactitud es material, la Agencia establece la materialidad con base a los activos, pasivos, patrimonio, utilidad, ingresos y gastos. Se considera que un error es material cuando supera el porcentaje (%) correspondiente para cada clase, la cual se podrá considerar proporcionalmente para cada grupo o cuenta en la fecha de presentación de los estados financieros de la entidad o en la fecha en que se encontró el error u omisión. Para calcular la materialidad se debe elegir la clase de la referencia (Activos, Pasivos, Patrimonio, Utilidad, Ingresos y Gastos), la cual deberá ser multiplicada por el porcentaje establecido (...)"
</t>
    </r>
    <r>
      <rPr>
        <sz val="8"/>
        <rFont val="Calibri"/>
        <family val="2"/>
        <scheme val="minor"/>
      </rPr>
      <t>De esta manera se considera que la ADR cumplió la acción propuesta, aunado a que la misma corrigió lo observado por la CGR, respecto a definir e identificar de manera clara, explícita e inequívoca de hechos materiales significativos específicos, errores u omisiones que sean materiales de  forma individual, no dejandolo limitado de manera específico al patrimonio Total de la Entidad, si no dependiendo de su clase de referencia.
Por lo anterior la Oficina de Control Interno considera viable el cierre del hallazgo ante la corrección de lo observado por la CG, lo cual ya se ve reflejado en los estados financieros emitidos a marzo de 2023.</t>
    </r>
  </si>
  <si>
    <t>Utilidad de la información contable en la toma de decisiones (A) - Se observa ausencia de una política consistente relacionada con la adopción de un catálogo de cuentas para el registro de sus operaciones contables</t>
  </si>
  <si>
    <t>la política contable de la entidad no hace referencia al catálogo de cuentas como elemento fundamental del sistema contable adoptado, generando discrecionalidad para el registro y clasificación de las operaciones; en consecuencia, la información financiera no es útil para la toma de decisiones y dificulta el seguimiento y control de la gestión contable</t>
  </si>
  <si>
    <t>Revisión con la Contaduría General de la Nación, la aplicación al principio de devengo para sus operaciones contables, de acuerdo con el Marco Normativo y el Catálogo de Cuentas para Entidades de Gobierno</t>
  </si>
  <si>
    <t>Se realizará mesa de trabajo con el grupo de contabilidad para  revisar la Política contable  referente a las cuentas mencionadas proceder al ajuste.</t>
  </si>
  <si>
    <t xml:space="preserve">Acta  Documento de Revisión </t>
  </si>
  <si>
    <t>La Secretaría General suministró Acta de reunión sostenida con la CGN el 25 de julio de 2022 y Manual de Políticas contables de la ADR actualizado y aprobado.</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</si>
  <si>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t>
    </r>
    <r>
      <rPr>
        <i/>
        <sz val="8"/>
        <rFont val="Calibri"/>
        <family val="2"/>
        <scheme val="minor"/>
      </rPr>
      <t xml:space="preserve"> "De acuerdo con lo informado por la entidad no hay claridad sobre las causas que dieron origen al hallazgo formulado por la CGR, no obstante, la entidad considera que el hallazgo obedece al desarrollo de los procedimientos internos los cuales no se encuentran alineados a las políticas contables de la entidad".</t>
    </r>
    <r>
      <rPr>
        <sz val="8"/>
        <rFont val="Calibri"/>
        <family val="2"/>
        <scheme val="minor"/>
      </rPr>
      <t xml:space="preserve">
A partir de lo anterior, al ADR llevó a cabo la actualización del "MANUAL DE POLÍTICAS CONTABLES DE LA AGENCIA DEL DESARROLLO RURAL – ADR - BAJO EL MARCO CONCEPTUAL Y NORMATIVO PARA ENTIDADES DE GOBIERNO", cuya versión 3 data de diciembre de 2022.
De otra parte, y de acuerdo con la verificación realizada por la Oficina de Control Interno para probar la efectividad de la acción propuesta se corroboró:
De acuerdo con los resultados plasmados en el informe de cumplimiento OCI-2023-007 "Control Interno Contable vigencia 2022" emitido en febrero 2023, donde se evidenció la existencia de cuentas contables en el Catálogo de Cuentas de la ADR que no se encuentran referidas en el Marco Técnico Normativo para Entidadese Gobierno de la Contaduría General de la Nación  (Versión 2015.15), mencionando que</t>
    </r>
    <r>
      <rPr>
        <i/>
        <sz val="8"/>
        <rFont val="Calibri"/>
        <family val="2"/>
        <scheme val="minor"/>
      </rPr>
      <t xml:space="preserve"> "(...) es importante precisar que estas no presentaron movimientos durante la vigencia 2022, sin embargo, se deben hacer los ajustes correspondientes para dar cumplimiento a la normatividad vigente y aplicable a la entidad", </t>
    </r>
    <r>
      <rPr>
        <sz val="8"/>
        <rFont val="Calibri"/>
        <family val="2"/>
        <scheme val="minor"/>
      </rPr>
      <t>para tal asunto, esta oficina solicitó a la Dirección Financiera a través de correo electrónico el día 28 de julio 2023 el balance de prueba de los movimientos realizados con corte a junio 2023 donde se realizó la respectiva verificación y corroboró de que estas cuentas detectadas anteriormente no presentan movimientos en el mismo, por lo cual se puede concluir que el catálogo de cuentas de la Agencia de Desarrollo Rural  se encuentra alineado a lo establecido por la Contaduría General de la Nación.</t>
    </r>
  </si>
  <si>
    <t>Aplicación de mecanismos de control interno en procesos financieros (A) - análisis a la documentación suministrada a través de las actas de comité e informes de la Oficina de Control Interno, el equipo auditor encontró que no se aplican mecanismos de seguimiento y control oportunos y eficientes en los procesos contables para la generación de informes financieros y presupuestales.</t>
  </si>
  <si>
    <t>No se aplican mecanismos de seguimiento y control oportunos y eficientes en los procesos contables para la generación de informes financieros y presupuestales, que faciliten la toma de decisiones de la Entidad.</t>
  </si>
  <si>
    <t>Llevar ante el Comité institucional, la información insumo de los estados financieros que se emiten de manera trimestral para validar la confiabilidad y razonabilidad de dicha información.</t>
  </si>
  <si>
    <t xml:space="preserve">Presentar ante el Comité de Coordinación del Sistema de Control Interno de manera trimestral los insumos de la información contable, para verificar la confiabilidad y relevancia de los estados financieros. </t>
  </si>
  <si>
    <t>Actas de Comité</t>
  </si>
  <si>
    <t>La Secretaría General allegó copia del Acta II de la Sesión Extraordinaria del Consejo Directivo de la Agencia de Desarrollo Rural realizada el 14 de febrero de 2023, a través de la cual la aprobación del proyecto de acuerdo "Por medio de la cual se aprueban los Estados Financieros de la Agencia de Desarrollo Rural con corte al 31 de diciembre de 2021".
Así mismo, se cuenta con las siguientes Actas del Comité de Coordinación del Sistema de Control Interno:
*Acta sesión 1-2023 del 14 de febrero de 2023 "Revisar la información contenida en los estados financieros de la Agencia de Desarrollo Rural (ADR) con corte a 31 de diciembre de 2022 Revisar la información contenida en los estados financieros de la Agencia de Desarrollo Rural (ADR) con corte a 31 de diciembre de 2022 y emitir las recomendaciones u observaciones a que haya lugar."
*Acta sesión 3-2023 del 227 de junio de 2023 "(...)presentación por parte de la Dirección Administrativa y financiera de los Estados Financieros con corte a 31 de marzo de 2023".</t>
  </si>
  <si>
    <t>La presente acción fue modificada en cuanto a su fecha de terminación, la cual fue aprobada por el Comité de Coordinación del Sistema de Control Interno en sesión 03 del 08 de septiembre de 2022.
De acuerdo con los avances reportados por la Secretaría General, se observó que los Estados Financieros de la vigencia 2022 fueron presentados ante el Comité de Coordinación del Sistema de Control Interno para revisión, a su vez que se presentaron al Consejo Directivo de la Entidad para aprobación, sobre lo cual es preciso señalar que previó a dicha sesión del consejo se surten mesas técnicas de revisión. A esto se suma que en cumplimiento de lo establecido "El Decreto 1083 de 2015, en su artículo 2.2.21.1.6  (adicionado por el Decreto 648 de 2017) determina que una de las funciones del Comité de Coordinación del Sistema de 
Control Interno es la de: "d. Revisar la información contenida en los estados financieros de la entidad y hacer las recomendaciones a que haya lugar",  la Entidad presentó ante el Comité Institucional de Coordinación del Sistema de Control Interno, los Estados Financieros emitidos con corte al 31 de diciembre de 2022 y marzo de 2023, actividades con las cuales, se considera que se ha propendido por fortalecer lo concerniente al seguimiento y control oportuno de la información financiera, por lo cual, se considera procedente el cierre del hallazgo.</t>
  </si>
  <si>
    <t xml:space="preserve">Evidencia de un desfaz en el estado de ejecución y el tiempo previsto en el proyecto, derivados por los atrasos en la construcción de los secaderos, donde  se evidencio la falta de planeación ya que no es claro la fecha de culminación y entregas de los 41 faltantes </t>
  </si>
  <si>
    <t>Deficiencias en el seguimiento financiero de manera conjunta al avance  técnico reportado, en los espacios de seguimiento y documentos remitidos por el cooperante</t>
  </si>
  <si>
    <t>Oficio de solicitud aclaratorio a la  UNODC, del estado financiero del proyecto</t>
  </si>
  <si>
    <t xml:space="preserve">Realizar requerimiento a la UNODC, desde la supervisión del convenio,  con el fin de se  indique , por que dentro de los informes emitidos (técnico y financiero)  por el organismo de cooperación los recursos de la Res 351 se encuentran ejecutados y legalizados , Anexo "E" ( M.A) </t>
  </si>
  <si>
    <t>Oficio de solicitud a UNODC, del estado financiero del proyecto</t>
  </si>
  <si>
    <t>La Vicepresidencia de Integración Productiva allegó copia del memorando 20223000063282 del 6 de septiembre de 2022, a través del cual, el Vicepresidente de Integración Productiva solicitó al representante de la UNODC información frente al retraso en la ejecución técnica del proyecto cofinanciado con Resolución 351 de 2018.</t>
  </si>
  <si>
    <r>
      <t xml:space="preserve">La Oficina de Control Interno observó que a través del Oficio radicado ADR N° 20223000063282 del 6 de septiembre de 2022, se solicitó a la UNODC informar </t>
    </r>
    <r>
      <rPr>
        <i/>
        <sz val="8"/>
        <rFont val="Calibri"/>
        <family val="2"/>
        <scheme val="minor"/>
      </rPr>
      <t xml:space="preserve">"las razones por las cuales los informes de progreso </t>
    </r>
    <r>
      <rPr>
        <sz val="8"/>
        <rFont val="Calibri"/>
        <family val="2"/>
        <scheme val="minor"/>
      </rPr>
      <t>[del convenio 648 de 2017]</t>
    </r>
    <r>
      <rPr>
        <i/>
        <sz val="8"/>
        <rFont val="Calibri"/>
        <family val="2"/>
        <scheme val="minor"/>
      </rPr>
      <t xml:space="preserve"> de los meses de enero 2021 a julio 2022, no detallan la situación de retraso en la ejecución técnica del proyecto</t>
    </r>
    <r>
      <rPr>
        <sz val="8"/>
        <rFont val="Calibri"/>
        <family val="2"/>
        <scheme val="minor"/>
      </rPr>
      <t>", cofinanciado con Resolución 351 de 2018, solicitando además, adoptar medidas para garantizar la oportuna y eficaz implementación de los proyectos, y exigir el cumplimiento de los compromisos, acuerdos y/o contratos celebrados para la ejecución de proyectos.
De esta manera se considera que se dio cumplimiento a la acción de mejoramiento,  a lo que se suma que se allegó copia de dos (2) Informes de Progreso y Contrapartida de los meses de marzo y noviembre del 2022 del CONVENIO DE COOPERACIÓN INTERNACIONAL No. 684 DE 2017, en estos  informes se encuentra, en la página 3, el convenio 351 del municipio del Neiva, departamento del Huila, y en los que se puede evidenciar los efectos del Oficio radicado ADR N° 20223000063282 del 6 de septiembre de 2022, ya que se redujo el valor presentado como ejecutado del proyecto, correspondiendo ahora a la realidad.</t>
    </r>
  </si>
  <si>
    <t>Seguimiento Comités Técnico de Gestión Local.</t>
  </si>
  <si>
    <t xml:space="preserve">Por medio del comité de gestión local se aprueba el cronograma de actividades, para la entrega de los 41 secaderos y finalizar el proyecto y  el seguimiento al compromiso de cumplimiento asumido por  la UNODC  realizando acciones que correspondan de manera oportuna </t>
  </si>
  <si>
    <t xml:space="preserve">Acta de comité Técnico de Gestión Local </t>
  </si>
  <si>
    <t xml:space="preserve">Como soporte del avance de las actividades realizadas por la Vicepresidencia de Integración Productiva, se entrega la siguiente información:
1. Acta de reunión del 25/07/2022, en la cual se realizó mesa técnica del proyecto del PIDAR con resolución 351/2018
2. Acta de reunión del 25/08/2022, en la cual se realizó mesa técnica del proyecto del PIDAR con resolución 351/2018
3. Acta de reunión del 6/09/2022, en la cual se realizó mesa técnica del proyecto del PIDAR con resolución 351/2018
4. Acta de reunión del 14/09/2022, en la cual se realizó mesa técnica del proyecto del PIDAR con resolución 351/2018
5. Acta de reunión del 7/12/2022, en la cual se realizó mesa técnica del proyecto del PIDAR con resolución 351/2018
Adicionalmente, en junio de 2023 Se suministró soporte del acta de entrega y recibo a satisfacción de bienes y/o servicios del proyecto "Construcción e implementación de sistema de secado solar para el manejor de café especial de 45 pequeños productores cafeteros del municipio de Neiva del departamento del Huila", firmadas por los beneficiarios los días 09/06/2020; 18/08/2021; 16/11/2022 y 6/03/2023.
y soporte de las mesas de seguimiento de las UTT 11 los siguientes días
1.  Acta de reunión del 13-09-2022 seguimiento PIDAR UTT 11
2. Acta de reunión del 31-10-2022 seguimiento PIDAR UTT 11
3. Acta de reunión del 3-03-2023 seguimiento PIDAR UTT 11
</t>
  </si>
  <si>
    <t>De los soportes allegados se observó lo siguiente:
En reunión del 25-jul-2022, se realizó un seguimiento a compromisos planteados en sesión anterior.
En reunión del 25-ago-2022, se llevó a cabo la presentación del contratista encargado de realizar las obras y establecer compromisos para inicio de obras, dentro de lo que se señaló que al 20 de diciembre de 2022 finalizaría la construcción de los 31 secadores restantes.
En reunión del 6-sep-2022 se realiza una contextualización de los avances frente a los compromisos planteados en sesión del 25-ago-2022, donde además se detallan limitaciones por causa de problemas de orden público.
En acta de reunión del 14-sep-2022, se documenta la visita de verificación de cumplimiento de especificaciones técnicas de secadores construidos
En acta de reunión del 7-dic-2022, se realiza seguimiento a los avances obtenidos a la fecha en la construcción de los secadores, donde se ha avanzado con la entrega de 10 de los 31 secadores pendientes.
la Oficina de control Interno considera que se ha dado cumplimiento a la ejecución de los Comités Técnicos de Gestión local para la entrega de los secadores. 
Adicionalmente, se allegó soportes de las entregas de la infraestrcutura de los 41 secadores propuestos en el proyecto a los beneficiarios, por lo cual, se considera que frente a lo observado por la CGR, respecto al atraso en la entrega de los secaderos, la Entidad llevó a cabo gestiones para culminar esta actividad, por lo cual se considera procedente el cierre del hallazgo.</t>
  </si>
  <si>
    <t>No se da aplicación al Proceso de Valoración de Costos Ambientales.</t>
  </si>
  <si>
    <t>No se aportó evidencia de aplicación de las metodologías del Principio de Valoración de Costos Ambientales, dentro de los procesos y políticas de gestión ambiental.</t>
  </si>
  <si>
    <t xml:space="preserve">Establecer directrices para incorporar la valoración económica ambiental en la
elaboración de los estudios ambientales de los proyectos estratégicos
sujetos a licenciamiento ambiental a cargo de la Agencia de Desarrollo
Rural. </t>
  </si>
  <si>
    <t>Realizar una circular ambiental a fin de establecer los lineamientos y alcance dentro del principio de valoración económica ambiental en los proyectos estratégicos en propiedad de la Agencia de Desarrollo Rural - ADR</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</si>
  <si>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La Vicepresidencia de Integración Productiva allegó copia de la Circular ADR N° 026 del 25 de mayo de 2023, de asunto </t>
    </r>
    <r>
      <rPr>
        <i/>
        <sz val="8"/>
        <rFont val="Calibri"/>
        <family val="2"/>
        <scheme val="minor"/>
      </rPr>
      <t>"Directrices para incorporar la valoración económica ambiental en la elaboración de los estudios ambientales de los proyectos estratégicos sujetos a licenciamiento ambiental a cargo de la Agencia de Desarrollo Rural"</t>
    </r>
  </si>
  <si>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evidenció el cumplimiento de la acción a partir de la emisión de lar circular ADR N° 026 de 2023, suscrita por el Presidente de la ADR y dirigida a los Vicepresidentes de la Entidad, en la cual se detallan los resultados del análisis de la normatividad relacionada con la valoración de costos ambientales, y se imparten directrices para acatar las disposiciones normativas (Resolución 1669 del 15 de agosto de 2017 expedida por el Ministerio de Ambiente y Desarrollo Sostenible) en lo que respecta al trámite o modificación de las licencias ambientales en distritos o proyectos de distritos de adecuación de tierras, en lo que se resalta la necesidad de que lleve a cabo la elaboración del estudio del impacto ambiental y la evaluación económica de los impactos positivos y negativo.
A partir de lo anterior, se considera que, de acuerdo con el diagnóstico realizado frente a la aplicabilidad de la normatividad relacionada con la Valoración de Costos ambientales, la entidad adoptó lineamientos para que se los mismos sean tenidos en cuenta en las obras de adecuación o construcción de Distritos de Adecuación de Tierras, lo cual busca contrarrestar lo evidenciado por el Ente de Control Fiscal, por lo cual se considera viable el cierre del hallazgo.</t>
    </r>
  </si>
  <si>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</si>
  <si>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</si>
  <si>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</si>
  <si>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Contratar  con una firma especialista el software  para efectuar seguimiento y control a los distritos, en los ámbitos financiero y contable, sobre las carteras que surgen del servicio público de adecuación de tierras prestado</t>
  </si>
  <si>
    <t xml:space="preserve">Software de cartera para los distritos de adecuación de tierras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</si>
  <si>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</si>
  <si>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</si>
  <si>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</si>
  <si>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</si>
  <si>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en primera instancia se observó se dio cumplimiento a la acción de mejora propuesta, con la cual se subsana lo observado por la CGR frente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anterior, se considera viable el cierre del hallazgo.</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</si>
  <si>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</si>
  <si>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</si>
  <si>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</si>
  <si>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</si>
  <si>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</si>
  <si>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</si>
  <si>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</si>
  <si>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 xml:space="preserve"> Formato de informes de  seguimiento ajustado </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</si>
  <si>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</si>
  <si>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r>
      <rPr>
        <b/>
        <u/>
        <sz val="8"/>
        <rFont val="Calibri"/>
        <family val="2"/>
        <scheme val="minor"/>
      </rPr>
      <t>ACCIÓN 1</t>
    </r>
    <r>
      <rPr>
        <sz val="8"/>
        <rFont val="Calibri"/>
        <family val="2"/>
        <scheme val="minor"/>
      </rPr>
      <t xml:space="preserve">
La Oficina de Control Interno obtuvo evidencia de las versiones 6 y 7 del formato F-IMP-006, el cual fue objeto de ajuste en la vigencia 2020, así como los soportes de la socialización del formato actualizado a la UTT y de la aplicación del mismo.
Adicionalmente, La Oficina de Control Interno recibió como insumo adicional, soportes de actas de reuniones a través de las cuales se realiza un seguimiento a los avances en la implementación de PIDAR, de acuerdo con su modalidad de ejecución.
</t>
    </r>
    <r>
      <rPr>
        <b/>
        <u/>
        <sz val="8"/>
        <rFont val="Calibri"/>
        <family val="2"/>
        <scheme val="minor"/>
      </rPr>
      <t>ACCIÓN 2</t>
    </r>
    <r>
      <rPr>
        <sz val="8"/>
        <rFont val="Calibri"/>
        <family val="2"/>
        <scheme val="minor"/>
      </rPr>
      <t xml:space="preserve">
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con lo cual se considera se dio cumplimiento a la acción propuesta.
A partir de lo anterior, en lo que concierne a la efectividad la Oficina de Control Interno considera que la ADR ha adoptado controles adicionales tendientes a buscar exista mayor seguimiento frente al avance en la implementación de los PIDAR. Aunado a esto, en auditorías internas a los procesos de "Implementación de Proyectos Integrales" y "Seguimiento y control de PIDAR" (disponibles en la página Web de la ADR), se ha observado que la ejecución de proyectos bajo modalidad directa, ha permitido disminuir los atrasos en la ejecución de PIDAR como lo evidenció la CGR, evitando estos impacten el propósito de los proyectos.
A partir de lo expuesto, la Oficina de control Interno considera pertinente el cierre del hallazgo
</t>
    </r>
  </si>
  <si>
    <t>Presentación de informes periódicos por parte de la CTG avalados por las supervisiones de los convenio</t>
  </si>
  <si>
    <t>Se establecerá un control de aprobación a los informes de seguimiento por parte de los supervisores en el procedimiento PR-IMP-001</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</si>
  <si>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</si>
  <si>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Triangulo Tolima</t>
  </si>
  <si>
    <t>8). CGR-CDMA-019</t>
  </si>
  <si>
    <t>Recursos del 3% de la obra del proyecto distrito de riego Triangulo del Tolima, para adquisición de áreas estratégicas para la conservación de recursos hídricos.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</si>
  <si>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</si>
  <si>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La DAT establecerá un procedimiento, manual o instructivo que regule los requisitos jurídicos y técnicos, para la adquisición de predios y mejoras para obras de Adecuación de Tierras  y o compensación ambiental </t>
  </si>
  <si>
    <t xml:space="preserve">Diseñar y publicar el procedimiento, manual o instructivo </t>
  </si>
  <si>
    <t xml:space="preserve">Instructivo, procedimiento o manual </t>
  </si>
  <si>
    <t>Hallazgo Administrativo, Con Incidencia Disciplinaria, Fiscal y Penal</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</si>
  <si>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</si>
  <si>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</si>
  <si>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</si>
  <si>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</si>
  <si>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</si>
  <si>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</si>
  <si>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
Adicionalmente, se allegó oficio ADR 20226100036802 dirigido al Ministerio de Agricultura la solicitándole,  como cabeza de sector, que se presente la solicitud de saneamiento de los cuatro (4) predios restantes.</t>
    </r>
  </si>
  <si>
    <r>
      <t xml:space="preserve">De acuerdo con la información reportada, se generaron cinco (5) resoluciones de corrección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rFont val="Calibri"/>
        <family val="2"/>
        <scheme val="minor"/>
      </rPr>
      <t xml:space="preserve">Nota: </t>
    </r>
    <r>
      <rPr>
        <sz val="8"/>
        <rFont val="Calibri"/>
        <family val="2"/>
        <scheme val="minor"/>
      </rPr>
      <t xml:space="preserve">Las actas de entrega se consideran actos administrativos por cuanto: </t>
    </r>
    <r>
      <rPr>
        <i/>
        <sz val="8"/>
        <rFont val="Calibri"/>
        <family val="2"/>
        <scheme val="minor"/>
      </rPr>
      <t>" Los actos administrativos constituyen la expresión unilateral de la voluntad de la Administración capaz de producir efectos jurídicos y, en consecuencia, vincular a los administrados"</t>
    </r>
    <r>
      <rPr>
        <sz val="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liquidatario,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rFont val="Calibri"/>
        <family val="2"/>
        <scheme val="minor"/>
      </rPr>
      <t>"Los predios tienen afectaciones que pueden ocasionar la devolución de la solicitud de registro de la transferencia ante las oficinas de registro e instrumentos públicos"</t>
    </r>
    <r>
      <rPr>
        <sz val="8"/>
        <rFont val="Calibri"/>
        <family val="2"/>
        <scheme val="minor"/>
      </rPr>
      <t xml:space="preserve">
</t>
    </r>
    <r>
      <rPr>
        <i/>
        <sz val="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</si>
  <si>
    <t>Cumplir los requerimientos referidos a la compensación ambiental del proyecto, lo cual incluye culminar la transferencia del dominio de predios a CORTOLIMA que hoy se registran aún a nombre de INCODER.</t>
  </si>
  <si>
    <t>La ADR -VIP- DAT - Solicitará al MADR la respectiva articulación técnica y jurídica que permita culminar la transferencia del dominio de predios a CORTOLIMA que hoy se registran aún a nombre de INCODER.</t>
  </si>
  <si>
    <t>Unidad: Oficio de solicitud al MADR</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</si>
  <si>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</si>
  <si>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rFont val="Calibri"/>
        <family val="2"/>
        <scheme val="minor"/>
      </rPr>
      <t xml:space="preserve"> El Porvenir</t>
    </r>
    <r>
      <rPr>
        <sz val="8"/>
        <rFont val="Calibri"/>
        <family val="2"/>
        <scheme val="minor"/>
      </rPr>
      <t xml:space="preserve">, </t>
    </r>
    <r>
      <rPr>
        <u/>
        <sz val="8"/>
        <rFont val="Calibri"/>
        <family val="2"/>
        <scheme val="minor"/>
      </rPr>
      <t>Buenos Aires - Mameyal,</t>
    </r>
    <r>
      <rPr>
        <sz val="8"/>
        <rFont val="Calibri"/>
        <family val="2"/>
        <scheme val="minor"/>
      </rPr>
      <t xml:space="preserve"> El Pabellón, </t>
    </r>
    <r>
      <rPr>
        <u/>
        <sz val="8"/>
        <rFont val="Calibri"/>
        <family val="2"/>
        <scheme val="minor"/>
      </rPr>
      <t>El Auxilio 1,</t>
    </r>
    <r>
      <rPr>
        <sz val="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rFont val="Calibri"/>
        <family val="2"/>
        <scheme val="minor"/>
      </rPr>
      <t xml:space="preserve">"Finalizar el acto de entrega material con la Corporación Autónoma Regional del Tolima - Cortolima, de los predios denominados </t>
    </r>
    <r>
      <rPr>
        <i/>
        <u/>
        <sz val="8"/>
        <rFont val="Calibri"/>
        <family val="2"/>
        <scheme val="minor"/>
      </rPr>
      <t>el Auxilio</t>
    </r>
    <r>
      <rPr>
        <i/>
        <sz val="8"/>
        <rFont val="Calibri"/>
        <family val="2"/>
        <scheme val="minor"/>
      </rPr>
      <t xml:space="preserve"> (FMI No 355-6701), y el Meridiano (FMI No_355-7276) en el municipio de Rioblanco en el departamento del Tolima"</t>
    </r>
    <r>
      <rPr>
        <sz val="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</si>
  <si>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</si>
  <si>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</si>
  <si>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</si>
  <si>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</si>
  <si>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</si>
  <si>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Hallazgo Administrativo, Con Incidencia Disciplinaria y Penal e Indagación Preliminar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</si>
  <si>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</si>
  <si>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</si>
  <si>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</si>
  <si>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</si>
  <si>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Fortalecer el proceso de facturación, mediante la contratación del personal necesario e idóneo, en las UTTs, para su ejecución en forma integral</t>
  </si>
  <si>
    <t>Contratar el personal profesional y técnico - administrativo,  en los procesos de misionales (UTTs) para llevar a cabo el proceso de facturación</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</si>
  <si>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</si>
  <si>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propuesta.</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</si>
  <si>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</si>
  <si>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Obsolescencia del software de facturación</t>
  </si>
  <si>
    <t>Fortalecer el proceso de facturación mediante la puesta en funcionamiento de un Software para las distinta carteras de los distritos de adecuación de tierras administrados por la Agencia de Desarrollo Rural - ADR</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</si>
  <si>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</si>
  <si>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</si>
  <si>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No se documentaron las acciones realizadas respecto del seguimiento del desembolso de los recursos para la ejecución de los PIDAR.</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</si>
  <si>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</si>
  <si>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</si>
  <si>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Lo anterior denota que la actividad se cumplió conforme fue planteada.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r>
  </si>
  <si>
    <t>No se documentaron las acciones realizadas respecto del seguimiento del desembolso de los recursos para la ejecución de los PIDAR</t>
  </si>
  <si>
    <t>Incluir en Comité Técnico de Gestión Local la presentación y revisión de los extractos de la fiducia</t>
  </si>
  <si>
    <t>Realizar el ajuste del procedimiento PR-IMP-004 EJECUCIÓN DE PROYECTOS INTEGRALES DE DESARROLLO AGROPECUARIO Y RURAL CON ENFOQUE TERRITORIAL A TRAVÉS DE MODALIDAD DIRECTA</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</si>
  <si>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</si>
  <si>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</si>
  <si>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</si>
  <si>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</si>
  <si>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</si>
  <si>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 xml:space="preserve">Hallazgo No. 02 - Facturación por tasa del servicio cobrado en los Distritos de Adecuación de Tierras (DAT) propiedad de la ADR, administrados por las asociaciones. </t>
  </si>
  <si>
    <t>El sistema contable de la entidad no cuenta con un procedimiento, en su política contable, para el reconocimiento y revelación del ingreso facturado por los DAT de su propiedad administrados por terceros.</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</si>
  <si>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</si>
  <si>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</si>
  <si>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Procedimiento Elaborado y socializado</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</si>
  <si>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</si>
  <si>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r>
      <rPr>
        <b/>
        <sz val="8"/>
        <rFont val="Calibri"/>
        <family val="2"/>
        <scheme val="minor"/>
      </rPr>
      <t>ACCIÓN 1</t>
    </r>
    <r>
      <rPr>
        <sz val="8"/>
        <rFont val="Calibri"/>
        <family val="2"/>
        <scheme val="minor"/>
      </rPr>
      <t xml:space="preserve">
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
</t>
    </r>
    <r>
      <rPr>
        <b/>
        <sz val="8"/>
        <rFont val="Calibri"/>
        <family val="2"/>
        <scheme val="minor"/>
      </rPr>
      <t xml:space="preserve">ACCIÓN 2 Y 3
</t>
    </r>
    <r>
      <rPr>
        <sz val="8"/>
        <rFont val="Calibri"/>
        <family val="2"/>
        <scheme val="minor"/>
      </rPr>
      <t xml:space="preserve">
La Oficina de Control Interno observó, que en la página Web de la ADR se dispone de:
•Estados Financieros mensuales de enero 2021 a noviembre 2022, con los cuales se da cumplimiento a la acción 2
•Notas a los Estados financieros mensuales de enero 2021 a noviembre 2022, con lo cual se garantiza el cumplimiento de la acción 3
Se observó además que  la Vicepresidencia de Integración Productiva remitió a la Secretaría General, memorandos con la información de los Distritos de mediana y Gran Escala, en lo que respecta a 2021 y 2022.
Se evidencia que las notas a los estados financieros a diciembre 2021, contempla información de los distrito administrados por asociación, tales como: Valor saneado de acuerdo con la Ley 2071 de 2020 e inversiones realizadas. Frente a lo observado por la CGR, frente a la no inclusión de </t>
    </r>
    <r>
      <rPr>
        <b/>
        <sz val="8"/>
        <rFont val="Calibri"/>
        <family val="2"/>
        <scheme val="minor"/>
      </rPr>
      <t>información relacionada con facturación y recaudo de distritos administrados por asociaciones</t>
    </r>
    <r>
      <rPr>
        <sz val="8"/>
        <rFont val="Calibri"/>
        <family val="2"/>
        <scheme val="minor"/>
      </rPr>
      <t xml:space="preserve">, se allegó copia de concepto emitido por la CGN con radicado 20221100036381 del 27 de mayo de 2022, el cual, al inspeccionar dicho documento, se corroboró que la información financiera de los Distritos de Adecuación de Tierras Administrados por terceros debe estar centralizada en las asociaciones a cargo de los mismos y no en los Estados Financieros de la ADR, según los términos expuestos enseguida:
</t>
    </r>
    <r>
      <rPr>
        <i/>
        <sz val="8"/>
        <rFont val="Calibri"/>
        <family val="2"/>
        <scheme val="minor"/>
      </rPr>
      <t xml:space="preserve">
c. “¿Debe la ADR incluir en su contabilidad la cartera de deudores que se genere en el proceso del cobro de los servicios que se prestan en el distrito? 
R/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d. “¿Debe la ADR reconocer los recaudos e ingresos que se generen en la asociación producto de la ejecución del contrato de administración, operación y conservación? ¿Debe la ADR reconocer los gastos que se generen en la ejecución del respectivo contrato de administración, operación y conservación?
R/ De acuerdo con la respuesta del numeral anterior, la ADR cedió el monto del recaudo de los servicios prestados a ASORUT para las actividades de administración, operación, conservación y el porcentaje de contraprestación, con lo cual no se genera para la ADR el reconocimiento de derechos de cobro o recaudo, al tiempo que tampoco se crean obligaciones por gastos (…)”</t>
    </r>
    <r>
      <rPr>
        <sz val="8"/>
        <rFont val="Calibri"/>
        <family val="2"/>
        <scheme val="minor"/>
      </rPr>
      <t xml:space="preserve">
En virtud de lo anterior, dado lo conceptuado por la Contaduría General de la Nación, la Oficina de Control Interno considera que no existe los supuestos de hecho o derecho que dieron origen al hallazgo, por lo cual se determina el cierre del hallazgo.</t>
    </r>
  </si>
  <si>
    <t>No fue posible obtener evidencia contable sobre el saldo cierto de los recursos facturados, los efectivamente recaudados y del uso o destinación de estos, en los DAT administrados por las asociaciones de usuarios</t>
  </si>
  <si>
    <t>Incorporación de la Información de los DAT administrados por las asociaciones de usuarios en los Estados Financieros de la ADR</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</si>
  <si>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</si>
  <si>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Estados Financieros actualizados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</si>
  <si>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 así como copia del memorando N° 20223300031813 del 9 de septiembre de 2022, a través del cual se remitió archivo consolidado de Distritos de Adecuación de Tierras de Mediana y Gran Escala con corte al 30 de junio de 2022.</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</si>
  <si>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</si>
  <si>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</si>
  <si>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</si>
  <si>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Notas a los Estados Financieros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</si>
  <si>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</si>
  <si>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t>En la revisión de extractos bancarios de junio de 2020 - abril de 2021 presenta un saldo con corte a 30 de abril, por valor de $1.236.784.331.05 y se presentan rendimientos financieros por valor de $87.565.57</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</si>
  <si>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</si>
  <si>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</si>
  <si>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Pronunciamiento ante la UNODC por parte del supervisor de convenio sobre  la inclusión de la cláusula en los memorandos de acuerdo sobre el uso que se debe de dar a los rendimientos financieros que se generen</t>
  </si>
  <si>
    <t xml:space="preserve">Un oficio dirigido a la UNOD por parte del supervisor del convenio de cooperación </t>
  </si>
  <si>
    <t>Se suministra oficio con Radicado ADR N° 20213200093952 del 14 de diciembre de 2021, solicitando a la UNODC que los memorandos de acuerdo que suscriba a partir de la fecha de la expedición del mencionado comunicado, contemple que se rinda cuentas del manejo adecuado y oportuno que debe darse a los recursos que son producto de rendimientos financieros</t>
  </si>
  <si>
    <r>
      <t xml:space="preserve">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Al respecto, se allegó copia de los dos (2) memorandos de acuerdo (MA) que se relacionan a continuación:
MA 364 DE 2021 del 22 de noviembre de 2022 (PIDAR Res. 321 de 2021)
MA 381 de 2022 del 14 de junio de 2022 (PIDAR Res. 096 de 2022)
En dichos documentos se observó que se establecieron los siguientes clausulados:
"9.3. Luego de la finalización de las actividades del proyecto o una vez cumplido el plazo establecido en el numeral Ill DURACIÓN, los fondos no utilizados o cuyo gasto no estuviere debidamente soportado y  justificado </t>
    </r>
    <r>
      <rPr>
        <u/>
        <sz val="8"/>
        <rFont val="Calibri"/>
        <family val="2"/>
        <scheme val="minor"/>
      </rPr>
      <t>deben reintegrarse a la cuenta que UNODC designe para tal efecto, dentro de un término no mayor  a treinta (30) días. Durante este término y por única vez, los gastos bancarios que estén relacionados con dicho reintegro podrán ser considerados elegibles por parte de UNODC."</t>
    </r>
    <r>
      <rPr>
        <sz val="8"/>
        <rFont val="Calibri"/>
        <family val="2"/>
        <scheme val="minor"/>
      </rPr>
      <t xml:space="preserve">
"9.10 ASOCIACIÓN DE PRODUCTORES DE CAFÉ DE ALTA CALIDAD CUCHILLA DEL SAN JUAN, acuerda que</t>
    </r>
    <r>
      <rPr>
        <u/>
        <sz val="8"/>
        <rFont val="Calibri"/>
        <family val="2"/>
        <scheme val="minor"/>
      </rPr>
      <t xml:space="preserve"> todos los intereses generados, si se llegaren a presentar, por los fondos recibidos de UNODC para la ejecución del presente Acuerdo, serán reintegrados a UNODC al vencimiento del Acuerdo, en la cuenta que para el efecto le sea indicada</t>
    </r>
    <r>
      <rPr>
        <sz val="8"/>
        <rFont val="Calibri"/>
        <family val="2"/>
        <scheme val="minor"/>
      </rPr>
      <t xml:space="preserve">. No obstante, si UNODC conforme a lo acordado con el donante y/o Cooperante, aprobará el uso de los intereses generados, los mismos podrán reinvertirse en la ejecución de las actividades planteadas en el Anexo B."
De esta manera, se considera que se dio cumplimiento a la inclusión de clausulas que señalen el proceder de los rendimientos financieros derivados de los recursos de los PIDAR entregados a través de memorando de acuerdo, corrigiendo así lo señalado por la CGR en el hallazgo.
Por lo anterior, la Oficina de Control Interno considera pertinente el cierre del hallazgo.
</t>
    </r>
  </si>
  <si>
    <t>Gestión Documental la entidad subsanó parte de la observación sin embrago, en el proceso de auditoría se observó que esto fue insuficiente, por cuanto no se realizó un barrido general a todos los documentos cargados al aplicativo SharePoint</t>
  </si>
  <si>
    <t xml:space="preserve">Falta revisar soportes documentales antes de ser subidos en  la herramienta Share point, desconocimiento de las normas generales de gestión documental y reconocer la importancia del repositorio documental, para el seguimiento de los PIDAR </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</si>
  <si>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</si>
  <si>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</si>
  <si>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</si>
  <si>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</si>
  <si>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</si>
  <si>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</si>
  <si>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 xml:space="preserve"> Acta de reunión por UTT de la mesa documental</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</si>
  <si>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</si>
  <si>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</si>
  <si>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</si>
  <si>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</si>
  <si>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</si>
  <si>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</si>
  <si>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Circular conjunta de la VGC - VIP a los comités estructuradores de contratos.</t>
  </si>
  <si>
    <t>Se expidió la circular No. 031  del 22 de abril de 2022, cuyo asunto es: Acción de mejora consignación de los rendimientos financieros, la cual se anexa.</t>
  </si>
  <si>
    <t>La Oficina de Control interno observó que desde la Vicepresidencia de Integración Productiva y la Vicepresidencia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Sumado a lo anterior, se allegó copia del Contrato Interadministrativo No. 9142021, en el cual se incluyó la obligación del Instituto para el Desarrollo de Antioquia IDEA de reconocer rendimientos financieros y su reintegro a la Agencia (clausula cuarta, numeral 6), según las instrucciones del ordenador del gasto (circular 031 de 2022).
Dado lo anterior, la Oficina de Control Interno considera que se dio cumplimiento a la acción de mejora, aunado a que se observó que el lineamiento definido como medida correctiva ya ha sido implementado por la Entidad, por lo cual se considera viable el cierre del hallazgo.</t>
  </si>
  <si>
    <t>Recursos entregados en administración - Convenios- Municipios de Colombia (A) - El saldo de los recursos entregados en administración – Convenios – Municipios de Colombia, no representa un activo real que pueda medirse con fiabilidad, generando sobrestimación del saldo de la cuenta contable 1.9.08.01.01 Recursos entregados en administración, Convenios- Municipios de Colombia</t>
  </si>
  <si>
    <t>El mecanismo adoptado para el control de los recursos transferidos a los municipios, no constituye para la ADR un encargo fiduciario para su administración. En efecto, el convenio establece es una obligación a cargo de la ADR de transferir los recursos a los entes territoriales para la ejecución del proyecto</t>
  </si>
  <si>
    <t xml:space="preserve"> Solicitud de  los informes de supervisión de cada uno de los terceros registrados en la cuenta 190801 con el fin de adelantar las respectivas Conciliaciones  de saldos entre contabilidad y la supervisión </t>
  </si>
  <si>
    <t>Secretaría General</t>
  </si>
  <si>
    <t>Solicitud de concepto a la Contaduría General de la Nación</t>
  </si>
  <si>
    <t>Se allegó copia de respuesta dada por la Contaduría General de la Nación a solicitud de concepto elevado por la Adr a través de Oficio Radicado 20220010054812 del 2 de diciembre de 2022.</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</si>
  <si>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suscirtos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</si>
  <si>
    <t>Secretaría General - Contabilidad</t>
  </si>
  <si>
    <t xml:space="preserve">Elaborar y remitir memorandos dirigidos a directores de las UTT, solicitando los extractos bancarios de ejecución de los convenios interadministrativos pendientes por legalizar en los Municipios </t>
  </si>
  <si>
    <r>
      <t xml:space="preserve">Se allegó copia de los siguientes oficios, dentro de los cuales se solicitó a las Unidades Técnicas Territoriales, aportar, entre otras cosas </t>
    </r>
    <r>
      <rPr>
        <i/>
        <sz val="8"/>
        <rFont val="Calibri"/>
        <family val="2"/>
        <scheme val="minor"/>
      </rPr>
      <t>"Extractos Bancarios de la cuenta exclusiva para el manejo de los recursos de cada municipio desde la fecha de inicio del convenio hasta 30 de noviembre de 2022</t>
    </r>
    <r>
      <rPr>
        <sz val="8"/>
        <rFont val="Calibri"/>
        <family val="2"/>
        <scheme val="minor"/>
      </rPr>
      <t xml:space="preserve">", e </t>
    </r>
    <r>
      <rPr>
        <i/>
        <sz val="8"/>
        <rFont val="Calibri"/>
        <family val="2"/>
        <scheme val="minor"/>
      </rPr>
      <t>"Informe detallado de la Ejecución Financiera del convenio, aprobada por el supervisor, desde la fecha inicio hasta el 30 de noviembre de 2022"</t>
    </r>
    <r>
      <rPr>
        <sz val="8"/>
        <rFont val="Calibri"/>
        <family val="2"/>
        <scheme val="minor"/>
      </rPr>
      <t>:
20226100042003 del 30-nov-2022, dirigido a la UTT N° 2
20226100042023 del 30-nov-2022, dirigido a la UTT N° 4
20226100042163 del 30-nov-2022, dirigido a la UTT N° 5
20226100042173 del 30-nov-2022, dirigido a la UTT N° 6
20226100042193 del 30-nov-2022, dirigido a la UTT N° 11
20226100042203 del 30-nov-2022, dirigido a la UTT N° 12
20226100042223 del 30-nov-2022, dirigido a la UTT N° 13
20226100042393 del 2-dic-2022, dirigido a la UTT N° 1
20226100042563 del 5-dic-2022, dirigido a la UTT N° 3
20226100042573 del 5-dic-2022, dirigido a la UTT N° 7
20226100042583 del 5-dic-2022, dirigido a la UTT N° 9
20226100044423 del 15-dic-2022, dirigido a la UTT N° 8</t>
    </r>
  </si>
  <si>
    <t>Criterios de reconocimiento, medición, revelación y representación fiel del efectivo (A) - Revelo en la Nota 5, el saldo de la cuenta corriente recaudadora, tal y como lo evidencia el extracto, las demás cuentas propiedad de la ADR no se reflejaron, toda vez que no poseían saldos; se encontraban en cero (0).</t>
  </si>
  <si>
    <t>la información reflejada en los estados financieros y en las notas a los estados financieros de la ADR con corte al 31 de diciembre de 2021 presentan incorrección material cualitativa que afecta la razonabilidad y confiabilidad para la toma de los usuarios.</t>
  </si>
  <si>
    <t>Reflejar en las notas de los estados financieros la razonabilidad y confiabilidad del manejo de los recursos de la entidad, como son las cuentas recaudadora, pagadora y caja menor</t>
  </si>
  <si>
    <t>se revelaran en las Notas de los Estados Financieros la razonabilidad de las cifras presentadas  y que reflejan el efectivo  y las  conciliaciones realizadas a  las cuentas bancarias manejadas por la entidad al cierre de cada periodo</t>
  </si>
  <si>
    <t xml:space="preserve">Secretaría General  </t>
  </si>
  <si>
    <t xml:space="preserve">Notas a los Estados Contables </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</si>
  <si>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Analizadas las notas a los estados financieros se observó que, en lo correspondiente a junio, julio y agosto de 2022, en la Nota N° 5 "EFECTIVO Y EQUIVALENTES AL EFECTIVO" donde e indica que "En el código contable 1.1.10.05 (Depósitos en instituciones financieras), se reflejan los recursos administrados por la ADR en cuentas corrientes para el recaudo por concepto de recuperación de la cartera, y los recursos destinados al funcionamiento de la caja menor constituida para la vigencia 2022".
en lo correspondiente a septiembre, octubre y noviembre de 2022, se tiene como primera nota lo correspondiente a "EFECTIVO Y EQUIVALENTES AL EFECTIVO (1.1.10.05)", en donde se presenta la relación de las cuentas bancarias activas a cada corte, en el que se incluyen los saldos en libros, en extracto y valores
pendientes por conciliar.
En todos los meses se señala que "Las cuentas bancarias se encuentran conciliadas, evidenciando que están debidamente clasificadas, controladas y soportadas documentalmente. De igual forma es importante señalar que no tienen ninguna restricción legal".
De esta manera se considera que se dio cumplimiento a la acción, además de haber corregido lo evidenciado por la CGR, al detallar en la cuenta de "EFECTIVO Y EQUIVALENTES AL EFECTIVO", las cuentas de pagado, recaudo y caja menor, que se omitieron en su momento por estar en saldo cero (0), detallando además que las cuentas se encuentran conciliadas. Por tal asunto, se considera procedente el cierre del hallazgo.
</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</si>
  <si>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</si>
  <si>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</si>
  <si>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 xml:space="preserve"> Vicepresidencia de Integración Productiva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</si>
  <si>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</si>
  <si>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</si>
  <si>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</si>
  <si>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</si>
  <si>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Vicepresidencia de integración Productiva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</si>
  <si>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</si>
  <si>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</si>
  <si>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</si>
  <si>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</si>
  <si>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</si>
  <si>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</si>
  <si>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Vicepresidencia de Integración Productiva</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</si>
  <si>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</si>
  <si>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</si>
  <si>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</si>
  <si>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</si>
  <si>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</si>
  <si>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Constitución errada de reservas sin el debido soporte documental que avala en términos legales la creación de las mismas, así como de recursos que en su defecto debieron ser liberados.</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</si>
  <si>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</si>
  <si>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</si>
  <si>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</si>
  <si>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Vicepresidencia de Gestión Contractual</t>
  </si>
  <si>
    <t>Otrosí con la respectiva justificación revisada y avalada</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</si>
  <si>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</si>
  <si>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</si>
  <si>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Fortalecer la etapa de planeación en los procesos de contratación</t>
  </si>
  <si>
    <t>Emitir alertas dirigidas a las dependencias a partir del Plan Anual de Adquisiciones, en aras de propender la ejecución oportuna de contratación que se pretenda adelantar en la ADR, evitando la constitución indebida de reservas presupuestales.</t>
  </si>
  <si>
    <t>Alertas</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</si>
  <si>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</si>
  <si>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Deficiencias en la planeación contractual propiciando el incumpliendo los requisitos establecidos por la normatividad vigente para la constitución de la reserva presupuestal.</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</si>
  <si>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</si>
  <si>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</si>
  <si>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</si>
  <si>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Emitir circular entre la Oficina de Planeación y la Dirección Financiera frente a los requisitos que debe cumplir un compromiso para que se constituya en reserva</t>
  </si>
  <si>
    <t>Circular conjunta</t>
  </si>
  <si>
    <t>Vicepresidencia de Gestión Contractual
Secretaria General 
Oficina Planeación</t>
  </si>
  <si>
    <t>Emitir circular características de la Reserva Presupuestal.</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</si>
  <si>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</si>
  <si>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t>Inobservancia por parte de los supervisores de contratos y convenios con respecto a los elementos de juicio con base en los cuales invocan la constitución de una reserva presupuestal aduciendo causales de fuerza mayor y/o caso fortuito, sustento.</t>
  </si>
  <si>
    <t xml:space="preserve">Elaborar un instructivo para la constitución, pago y liquidación de las reservas presupuestales </t>
  </si>
  <si>
    <t>Elaborar y socializar  un instructivo para la constitución, pago y liquidación de las reservas presupuestales, en el cual se detalle el paso a paso para cada una de las actividades propias del rezago presupuestal.</t>
  </si>
  <si>
    <t>Secretaria General 
Oficina Planeación</t>
  </si>
  <si>
    <t>Procedimiento elaborado, aprobado y socializado</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</si>
  <si>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</si>
  <si>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t>Elaborar un formato para la constitución de las Reservas Presupuestales</t>
  </si>
  <si>
    <t>Elaborar un formato exclusivo para la constitución de las reservas presupuestales, el cual será un requisito indispensable para que el área de presupuesto pueda realizar los registros  en el SIIF</t>
  </si>
  <si>
    <t>Formato Elaborado, aprobado y Publicado</t>
  </si>
  <si>
    <t>Elaborar Circular para la constitución de las Reservas presupuestales de la vigencia  2021.</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</si>
  <si>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</si>
  <si>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Secretaria General 
Vicepresidencia de Gestión Contractual</t>
  </si>
  <si>
    <t>Circular elaborada, aprobada y publicada</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</si>
  <si>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</si>
  <si>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 xml:space="preserve">Realizar Seguimiento mensual a la ejecución presupuestal 2021 </t>
  </si>
  <si>
    <t>Realizar seguimiento a la ejecución presupuestal de la vigencia 2021, en atención al artículo 13 Decreto 2364 en el Comité Directivo (Primario) con el fin de tomar las decisiones de forma oportuna, con base con los informes reportados mensualmente.</t>
  </si>
  <si>
    <t>Oficina de Planeación
Secretaría General</t>
  </si>
  <si>
    <t>Actas de comité de manera mensual</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</si>
  <si>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</si>
  <si>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</si>
  <si>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</si>
  <si>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</si>
  <si>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Falta de seguimiento a la ejecución de la subcontratación de los convenios</t>
  </si>
  <si>
    <t xml:space="preserve">Pago sin cumplimiento de requisitos del Contrato de Obra No. 0122/17 </t>
  </si>
  <si>
    <t>Hallazgo Administrativo, Con Incidencia Disciplinaria y Penal</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</si>
  <si>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</si>
  <si>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</si>
  <si>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</si>
  <si>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</si>
  <si>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</si>
  <si>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Circular
Acta mesa de trabajo</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</si>
  <si>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</si>
  <si>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</si>
  <si>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Ingresar al aplicativo Apoteosys (Entradas de Almacén) los bienes adquiridos o recibidos, para reconocer los mismos en los estados Financieros</t>
  </si>
  <si>
    <t>Entradas de almacén  (2) Proyectos Estratégicos Nacionales</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</si>
  <si>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</si>
  <si>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</si>
  <si>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</si>
  <si>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</si>
  <si>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</si>
  <si>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Se suministraron seis (6) informes de seguimiento a la incorporación de activos y mejoras en el inventario de la ADR, con sus respectivos anexos.</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</si>
  <si>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</si>
  <si>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</si>
  <si>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</si>
  <si>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</si>
  <si>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</si>
  <si>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</si>
  <si>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</si>
  <si>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</si>
  <si>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</si>
  <si>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</si>
  <si>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</si>
  <si>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</si>
  <si>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</si>
  <si>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Desarticulación en la definición de las actividades y registros del proceso, con lo establecido normativamente para la constitución de reservas, lo cual conduce al incumplimiento de los preceptos legales en la constitución del rezago presupuestal.</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</si>
  <si>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</si>
  <si>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</si>
  <si>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</si>
  <si>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</si>
  <si>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</si>
  <si>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</si>
  <si>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</si>
  <si>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</si>
  <si>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</si>
  <si>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</si>
  <si>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</si>
  <si>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</si>
  <si>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</si>
  <si>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</si>
  <si>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</si>
  <si>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</si>
  <si>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</si>
  <si>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</si>
  <si>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</si>
  <si>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</si>
  <si>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</si>
  <si>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</si>
  <si>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</si>
  <si>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</si>
  <si>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</si>
  <si>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</si>
  <si>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</si>
  <si>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</si>
  <si>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</si>
  <si>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</si>
  <si>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</si>
  <si>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</si>
  <si>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</si>
  <si>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</si>
  <si>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</si>
  <si>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</si>
  <si>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</si>
  <si>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</si>
  <si>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</si>
  <si>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</si>
  <si>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</si>
  <si>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</si>
  <si>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</si>
  <si>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</si>
  <si>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</si>
  <si>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</si>
  <si>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</si>
  <si>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</si>
  <si>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</si>
  <si>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</si>
  <si>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</si>
  <si>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</si>
  <si>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</si>
  <si>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</si>
  <si>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</si>
  <si>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</si>
  <si>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</si>
  <si>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 xml:space="preserve">Desnaturalización de un contrato de obra en un contrato remunerado por suministro a través de una modificación </t>
  </si>
  <si>
    <t>Dar cumplimiento al Manual de Contratación y Supervisión de la ADR en lo relacionado a los Comités de Estructuración y Evaluación</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</si>
  <si>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</si>
  <si>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</si>
  <si>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</si>
  <si>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</si>
  <si>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</si>
  <si>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 xml:space="preserve">La causa del hallazgo se basa en la desnaturalización de un contrato de obra en un contrato remunerado por suministro a través de una modificación </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</si>
  <si>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</si>
  <si>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</si>
  <si>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</si>
  <si>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Reglamento y/o Procedimiento ajustado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</si>
  <si>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</si>
  <si>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</si>
  <si>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t>Impacto ambiental por inadecuado uso de los descoles de los canales 2, 3 y 4</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</si>
  <si>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</si>
  <si>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Cumplimiento en la realización de monitorios de agua superficial en las condiciones establecidas en las Resoluciones Nos. 01146 del 1 de julio de 2020 y 1534 del 15 de septiembre de 2020 proferidas por la Autoridad Nacional de Licencias Ambientales - ANLA.</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</si>
  <si>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</si>
  <si>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</si>
  <si>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</si>
  <si>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</si>
  <si>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</si>
  <si>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</si>
  <si>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</si>
  <si>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</si>
  <si>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Vicepresidencia de Integración Productiva - Dirección de Adecuación de Tierras</t>
  </si>
  <si>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</si>
  <si>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</si>
  <si>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</si>
  <si>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</si>
  <si>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</si>
  <si>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</si>
  <si>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</si>
  <si>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</si>
  <si>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</si>
  <si>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</si>
  <si>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</si>
  <si>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</si>
  <si>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</si>
  <si>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</si>
  <si>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</si>
  <si>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</si>
  <si>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</si>
  <si>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</si>
  <si>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</si>
  <si>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</si>
  <si>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</si>
  <si>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</si>
  <si>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</si>
  <si>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</si>
  <si>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</si>
  <si>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</si>
  <si>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</si>
  <si>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Ajustar el procedimiento de ejecución directa en lo referente a los tiempos en que se surten las etapas de notificación y de constitución del encargo fiduciario</t>
  </si>
  <si>
    <t>Vicepresidencia de Integración Productiva - Dirección de Activos Productivos</t>
  </si>
  <si>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</si>
  <si>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t>Insuficiente tiempo reglado para la notificación del acto administrativo y constitución de encargo fiduciario</t>
  </si>
  <si>
    <t>Ajustar al procedimiento de ejecución directa en lo referente a los tiempos en que se surten las etapas de notificación y de constitución del encargo fiduciario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</si>
  <si>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</si>
  <si>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</si>
  <si>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</si>
  <si>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</si>
  <si>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</si>
  <si>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Garantizar la coherencia entre el objeto del contrato y las actividades del proyecto que lo financia</t>
  </si>
  <si>
    <t>Cotejar el proyecto de inversión  y actividad del mismo,  relacionada en la solicitudes de CDP con el  objeto contrato a financiar.</t>
  </si>
  <si>
    <t>Oficina de Planeación</t>
  </si>
  <si>
    <t>Matriz verificación y control solicitud CDPs</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</si>
  <si>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</si>
  <si>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</si>
  <si>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Insuficiente apropiación para cubrir las necesidad del personal administrativo de la agencia</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</si>
  <si>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</si>
  <si>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</si>
  <si>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Cadenas de valor publicadas, de aquellos proyectos que se hayan actualizado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</si>
  <si>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</si>
  <si>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</si>
  <si>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</si>
  <si>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</si>
  <si>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 xml:space="preserve">Hallazgo No. 05 - Rezago presupuestal con diferencias </t>
  </si>
  <si>
    <t>Constitución de reservas por encima de lo que arroja la ecuación presupuestal de compromisos menos obligaciones.</t>
  </si>
  <si>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</si>
  <si>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Vicepresidencia de Gestión Contractual 
Oficina de Planeación
Secretaría General</t>
  </si>
  <si>
    <t xml:space="preserve">Hallazgo No. 06 - Refrendación y Justificación Reservas </t>
  </si>
  <si>
    <t>Deficiencias en el proceso de planeación  y de seguimiento a la ejecución contractual.</t>
  </si>
  <si>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</si>
  <si>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06 - Refrendación y Justificación Reservas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</si>
  <si>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</si>
  <si>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</si>
  <si>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 xml:space="preserve">Vicepresidencia de Gestión Contractual 
</t>
  </si>
  <si>
    <t xml:space="preserve"> 
Estudios Previos que contengan la condición especial
</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</si>
  <si>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</si>
  <si>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</si>
  <si>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t>Hallazgo No. 7 - Reservas modificada el 25 enero y 9 de febrero de 2021</t>
  </si>
  <si>
    <t>Inconsistencias en la información reportada, denotando falta de control y seguimiento e incumplimiento a lo establecido en el artículo 10 de la Ley 2063 de 2020</t>
  </si>
  <si>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</si>
  <si>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</si>
  <si>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</si>
  <si>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</si>
  <si>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</si>
  <si>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</si>
  <si>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</si>
  <si>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</si>
  <si>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</si>
  <si>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</si>
  <si>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</si>
  <si>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</si>
  <si>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</si>
  <si>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</si>
  <si>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</si>
  <si>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</si>
  <si>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</si>
  <si>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</si>
  <si>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</si>
  <si>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</si>
  <si>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</si>
  <si>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</si>
  <si>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</si>
  <si>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</si>
  <si>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</si>
  <si>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</si>
  <si>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</si>
  <si>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</si>
  <si>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</si>
  <si>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</si>
  <si>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</si>
  <si>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</si>
  <si>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</si>
  <si>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</si>
  <si>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</si>
  <si>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</si>
  <si>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</si>
  <si>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</si>
  <si>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</si>
  <si>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</si>
  <si>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</si>
  <si>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</si>
  <si>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</si>
  <si>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</si>
  <si>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</si>
  <si>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</si>
  <si>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</si>
  <si>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</si>
  <si>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</si>
  <si>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</si>
  <si>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</si>
  <si>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</si>
  <si>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</si>
  <si>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</si>
  <si>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</si>
  <si>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</si>
  <si>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</si>
  <si>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</si>
  <si>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</si>
  <si>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</si>
  <si>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Informe mensual de las comisiones pendientes de legalizar, y de las gestiones realizadas.</t>
  </si>
  <si>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</si>
  <si>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t>Debilidades en la supervisión de los convenios interadministrativos</t>
  </si>
  <si>
    <t>Falta de devolución oportuna de rendimientos Financieros de los convenios interadministrativos</t>
  </si>
  <si>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</si>
  <si>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</si>
  <si>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</si>
  <si>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</si>
  <si>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</si>
  <si>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cartera radicará  (memorando) ante Oficina Jurídica los soportes documentales requeridos para adelantar el cobro coactivo de la cartera identificada </t>
  </si>
  <si>
    <t>Hallazgo Administrativo, Con Incidencia Disciplinaria e Indagación Preliminar</t>
  </si>
  <si>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</si>
  <si>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</si>
  <si>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</si>
  <si>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</si>
  <si>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</si>
  <si>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</si>
  <si>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</si>
  <si>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</si>
  <si>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</si>
  <si>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</si>
  <si>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</si>
  <si>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Actas de comités de depuración de cartera realizados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</si>
  <si>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</si>
  <si>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</si>
  <si>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</si>
  <si>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</si>
  <si>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</si>
  <si>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</si>
  <si>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</si>
  <si>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</si>
  <si>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</si>
  <si>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</si>
  <si>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</si>
  <si>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</si>
  <si>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</si>
  <si>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</si>
  <si>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</si>
  <si>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</si>
  <si>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</si>
  <si>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</si>
  <si>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</si>
  <si>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</si>
  <si>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</si>
  <si>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</si>
  <si>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Remoción de la cobertura vegetal del área de inundación del embalse Zanja Honda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</si>
  <si>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</si>
  <si>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</si>
  <si>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</si>
  <si>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</si>
  <si>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</si>
  <si>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</si>
  <si>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</si>
  <si>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2. Luego se realizará actualización de inventario forestal para determinar la cobertura arbórea objeto del corte y apeo en el embalse</t>
  </si>
  <si>
    <t>Unidad: 1 informe de inventario forestal</t>
  </si>
  <si>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</si>
  <si>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</si>
  <si>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3. Ejecución de la actividad de corte y apeo, con su respectiva disposición final de material forestal aprovechable.</t>
  </si>
  <si>
    <t>Unidad: 1 informe técnico de ejecución del corte y apeo de especies arbóreas en una extensión de 100 hectáreas</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</si>
  <si>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</si>
  <si>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</si>
  <si>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</si>
  <si>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</si>
  <si>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</si>
  <si>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</si>
  <si>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</si>
  <si>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Plan de contingencia Presa Zanja Honda</t>
  </si>
  <si>
    <t>Falta de un plan de contingencia que no permite contar con acciones establecidas para minimizar y prevenir riesgos</t>
  </si>
  <si>
    <t>La Presa Zanja Honda cuente con un plan de contingencia para la prevención de riesgos</t>
  </si>
  <si>
    <t>Contar con un plan de Contingencia para la Presa Zanja Honda, con la finalidad de minimizar y prevenir los riesgos.</t>
  </si>
  <si>
    <t xml:space="preserve">Plan de Contingencia </t>
  </si>
  <si>
    <t>Hallazgo Administrativo, Con Incidencia Disciplinaria y Otra Incidencia</t>
  </si>
  <si>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</si>
  <si>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</si>
  <si>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</si>
  <si>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</si>
  <si>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</si>
  <si>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</si>
  <si>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Unidad: Recurso de Reposición</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</si>
  <si>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</si>
  <si>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</si>
  <si>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</si>
  <si>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</si>
  <si>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La VIP -DAT Remitirá a CORTOLIMA reportes trimestrales que evidencien los caudales efectivamente captados en la bocatoma del proyecto para que se ajuste el cobro trimestral de la TUA</t>
  </si>
  <si>
    <t>Unidad: Reportes trimestrales.</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</si>
  <si>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</si>
  <si>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</si>
  <si>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</si>
  <si>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</si>
  <si>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</si>
  <si>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</si>
  <si>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</si>
  <si>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</si>
  <si>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Lote de terreno – Tesalia Paicol (IP)</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</si>
  <si>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</si>
  <si>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</si>
  <si>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</si>
  <si>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Informe técnico del profesional</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</si>
  <si>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</si>
  <si>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</si>
  <si>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</si>
  <si>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</si>
  <si>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Contrato de transporte</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</si>
  <si>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</si>
  <si>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</si>
  <si>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</si>
  <si>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Incluir en el procedimiento que cuando en un proyecto haya varias organizaciones beneficiarias se delegue a una de ellas para que los represente. Cuando en el proyecto se tenga una sola organización, esta no podrá delegar su representación</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</si>
  <si>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</si>
  <si>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 xml:space="preserve">
Ejecución de proyectos estructurados bajo el Acuerdo 007 de 2016 donde se aceptaba al proponente (el cual podido ser parte o no de los beneficiarios del proyecto) como representante de las organizaciones.</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</si>
  <si>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</si>
  <si>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</si>
  <si>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</si>
  <si>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Implementación de actividades en el plan de adecuación y mantenimiento que permitan la fácil accesibilidad a la población en general con discapacidad (movilidad reducida, sensorial y visual)</t>
  </si>
  <si>
    <t>Realizar, Adecuación de baños para  discapacitados en las UTTS:  6 Manizales
8. Ibagué.
9: Popayán.
11: Neiva</t>
  </si>
  <si>
    <t>Plan de mantenimiento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</si>
  <si>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</si>
  <si>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</si>
  <si>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No se solicitó en vigencias anteriores a la oficina de la OTI y Comunicaciones los ajustes tecnológicos y presentación en la WEB para discapacidad visual.</t>
  </si>
  <si>
    <t>Solicitar, a la OTI y Comunicaciones efectuar los ajustes tecnológicos en la WEB aumento de texto, cambio de colores</t>
  </si>
  <si>
    <t>Oficio que incluye requerimientos</t>
  </si>
  <si>
    <t xml:space="preserve">
01/08/2020</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</si>
  <si>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</si>
  <si>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Implementar,  señalización lenguaje braille en la sede central y UTTs que permitan efectiva comunicación con los usuarios que presentan discapacidad sensorial</t>
  </si>
  <si>
    <t xml:space="preserve">Se implementará señalización lenguaje braille en la sede central y UTTs </t>
  </si>
  <si>
    <t>Registro fotográfico</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</si>
  <si>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</si>
  <si>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Falta de cumplimiento por parte de la ANT al Convenio Interadministrativo 375 de 2019, frente al mantenimiento de ascensores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</si>
  <si>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</si>
  <si>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</si>
  <si>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</si>
  <si>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</si>
  <si>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</si>
  <si>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Pese a que la entrega fue efectiva, los resultados no se ha podido obtener ya que ADR no ha cumplido con el proceso de instalación se tiene pendiente de realizar tanto la instalación como el acompañamiento del uso apropiado de los tanques tina</t>
  </si>
  <si>
    <t xml:space="preserve">Elaboración conjunta con la organización del cronograma de actividades para ejecución en cada uno de los predios de los beneficiarios del PIDAR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</si>
  <si>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</si>
  <si>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</si>
  <si>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</si>
  <si>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</si>
  <si>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 xml:space="preserve">Ejecución del cronograma de actividades en cada uno de los predios de los beneficiarios del PIDAR </t>
  </si>
  <si>
    <t>Visitas a los predios de beneficiarios para efectuar la Instalación de los tanques tina y brindar la capacitación para su buen uso, realizadas por los profesionales de asistencia técnica</t>
  </si>
  <si>
    <t xml:space="preserve">Formato de visita que incluye el  registro fotográfico establecido por la organización y firmado por el  profesional de asistencia técnica, el beneficiario y el Representante Legal de la organización </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</si>
  <si>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</si>
  <si>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</si>
  <si>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Seguimiento al cumplimiento del cronograma establecido para la instalación de los tanques tina y la capacitación para el uso efectivo de los equipos</t>
  </si>
  <si>
    <t xml:space="preserve">Revisión mensual en CGTL conjunta con supervisión UTT y organización del informe técnico de visitas, elaboradas por los profesionales de asistencia técnica de la organización </t>
  </si>
  <si>
    <t>Acta mensual  de reunión del CGTL  que contiene los Informes con sus respectivos soportes (Actas de visitas) firmados y avalados por la supervisión del PIDAR</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</si>
  <si>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</si>
  <si>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</si>
  <si>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Efectuar 12 visitas aleatorias  por parte de la supervisión y apoyo del nivel central al seguimiento para verificación en campo de las actividades ejecutadas</t>
  </si>
  <si>
    <t>Informe Comisión</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</si>
  <si>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</si>
  <si>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</si>
  <si>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Hallazgos cerrados en Informe de Seguimiento con corte a 30 de junio de 2021 (OCI-2021-016)</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</si>
  <si>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</si>
  <si>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</si>
  <si>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</si>
  <si>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</si>
  <si>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Vicepresidencia de Gestión Contractual
Oficina de Planeación</t>
  </si>
  <si>
    <t>Directrices a través de circular o memorando</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</si>
  <si>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</si>
  <si>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</si>
  <si>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</si>
  <si>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 xml:space="preserve"> 2/3 </t>
  </si>
  <si>
    <t xml:space="preserve">Ajustar las condiciones especiales de los procedimientos </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</si>
  <si>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</si>
  <si>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t>Procedimientos ajustados</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</si>
  <si>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</si>
  <si>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 xml:space="preserve"> 3/3 </t>
  </si>
  <si>
    <t>Socializar procedimiento</t>
  </si>
  <si>
    <t xml:space="preserve">Socializar a través de los canales internos de la Agencia, los instrumentos de planeación y procedimientos vigentes.
Oficina de Planeación. </t>
  </si>
  <si>
    <t>Documentos publicados</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</si>
  <si>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</si>
  <si>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</si>
  <si>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</si>
  <si>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Actualizar la Política Contable de la entidad</t>
  </si>
  <si>
    <t>Revisar, analizar y actualizar la Política Contable de la entidad</t>
  </si>
  <si>
    <t>Manual de Políticas Contables actualizado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</si>
  <si>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</si>
  <si>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</si>
  <si>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</si>
  <si>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</si>
  <si>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</si>
  <si>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</si>
  <si>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</si>
  <si>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</si>
  <si>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</si>
  <si>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</si>
  <si>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Emitir lineamientos a las Unidades Técnicas Territoriales, en aras de unificar criterios de seguimiento a la ejecución de los proyectos</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</si>
  <si>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</si>
  <si>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Mejorar y precisar los lineamientos de seguimiento a la ejecución de los proyectos</t>
  </si>
  <si>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</si>
  <si>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</si>
  <si>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</si>
  <si>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 xml:space="preserve">1. 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</si>
  <si>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</si>
  <si>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Secretaría General
Oficina de Planeación</t>
  </si>
  <si>
    <t xml:space="preserve">
01/08/2019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</si>
  <si>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</si>
  <si>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</si>
  <si>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</si>
  <si>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Actualizar el procedimiento de  Gestión de Peticiones, Quejas, Reclamos, Sugerencias y Denuncias</t>
  </si>
  <si>
    <t>Revisar y modificar el procedimiento de Gestión de Peticiones, Quejas, Reclamos, Sugerencias y Denuncias.</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</si>
  <si>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</si>
  <si>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</si>
  <si>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</si>
  <si>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</si>
  <si>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</si>
  <si>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</si>
  <si>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</si>
  <si>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</si>
  <si>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</si>
  <si>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</si>
  <si>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</si>
  <si>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Elaborar el Plan de Mantenimiento de las sedes de la ADR para el año 2019 - 2020.</t>
  </si>
  <si>
    <t>Efectuar un diagnóstico físico del estado de las sedes de la ADR y elaborar el correspondiente Plan de Mantenimiento.</t>
  </si>
  <si>
    <t>Plan de Mantenimiento de las sedes .</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</si>
  <si>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</si>
  <si>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</si>
  <si>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Realizar el seguimiento a la ejecución del Plan de Mantenimiento de las  sedes de la ADR.</t>
  </si>
  <si>
    <t>Revisar y realizar seguimiento a las ejecución de las actividades del Plan de Mantenimiento de las sedes de la ADR.</t>
  </si>
  <si>
    <t>Informe de Seguimiento.</t>
  </si>
  <si>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</si>
  <si>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</si>
  <si>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</si>
  <si>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</si>
  <si>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</si>
  <si>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</si>
  <si>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</si>
  <si>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</si>
  <si>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</si>
  <si>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Hallazgos cerrados en Informe de Seguimiento con corte a 31 de diciembre de 2020 (OCI-2021-004)</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</si>
  <si>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</si>
  <si>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</si>
  <si>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</si>
  <si>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</si>
  <si>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Comprobante Manual</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</si>
  <si>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</si>
  <si>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</si>
  <si>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</si>
  <si>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</si>
  <si>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</si>
  <si>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</si>
  <si>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</si>
  <si>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</si>
  <si>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</si>
  <si>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</si>
  <si>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</si>
  <si>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</si>
  <si>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</si>
  <si>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Generar una estrategia dirigida a organizaciones de la economía campesina, familiar y comunitaria que propenda por el fortalecimiento organizativo y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</si>
  <si>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</si>
  <si>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Estrategia de fortalecimiento organizacional y participativo de organizaciones de la economía campesina, familiar y comunitaria.</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</si>
  <si>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</si>
  <si>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</si>
  <si>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</si>
  <si>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</si>
  <si>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</si>
  <si>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</si>
  <si>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</si>
  <si>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</si>
  <si>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</si>
  <si>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Hallazgos cerrados en Informe de Seguimiento con corte a 30 de junio de 2020 (OCI-2020-020)</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</si>
  <si>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</si>
  <si>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</si>
  <si>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</si>
  <si>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</si>
  <si>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</si>
  <si>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</si>
  <si>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</si>
  <si>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</si>
  <si>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Capacitación</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</si>
  <si>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</si>
  <si>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</si>
  <si>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</si>
  <si>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</si>
  <si>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</si>
  <si>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 xml:space="preserve">Ficha Ebi actualizada </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</si>
  <si>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</si>
  <si>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</si>
  <si>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</si>
  <si>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</si>
  <si>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</si>
  <si>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</si>
  <si>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</si>
  <si>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</si>
  <si>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</si>
  <si>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</si>
  <si>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</si>
  <si>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</si>
  <si>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</si>
  <si>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</si>
  <si>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</si>
  <si>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</si>
  <si>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</si>
  <si>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</si>
  <si>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</si>
  <si>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</si>
  <si>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</si>
  <si>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</si>
  <si>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</si>
  <si>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</si>
  <si>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</si>
  <si>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</si>
  <si>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</si>
  <si>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</si>
  <si>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</si>
  <si>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</si>
  <si>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</si>
  <si>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</si>
  <si>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</si>
  <si>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</si>
  <si>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La Oficina Jurídica adelantará el trámite de notificación de los mandamientos de pago</t>
  </si>
  <si>
    <t>La Oficina Jurídica remitirá los oficios de notificación por correo de los mandamientos de pago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</si>
  <si>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</si>
  <si>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</si>
  <si>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</si>
  <si>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</si>
  <si>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</si>
  <si>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</si>
  <si>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</si>
  <si>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Demoras en las actividades a cargo de los Cooperantes en el marco de la implementación de los PIDAR cofinanciados</t>
  </si>
  <si>
    <t>Fortalecer el seguimiento a la implementación de los PIDAR y exigir agilidad en los procedimientos internos de los cooperantes</t>
  </si>
  <si>
    <t>Formular requerimientos a los cooperantes, en aras de evitar que se presenten estas situaciones</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</si>
  <si>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</si>
  <si>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</si>
  <si>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</si>
  <si>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</si>
  <si>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</si>
  <si>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</si>
  <si>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</si>
  <si>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Realizar requerimiento a los cooperantes solicitando celeridad en la implementación de los PIDAR</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</si>
  <si>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</si>
  <si>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</si>
  <si>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</si>
  <si>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</si>
  <si>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</si>
  <si>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</si>
  <si>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</si>
  <si>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</si>
  <si>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</si>
  <si>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</si>
  <si>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</si>
  <si>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</si>
  <si>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</si>
  <si>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</si>
  <si>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1. Actas de CTL, directivos y técnicos, e informes del Convenio en el marco de la implementación de los PIDAR</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</si>
  <si>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</si>
  <si>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</si>
  <si>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 xml:space="preserve">2.  Analizar nuevas propuestas sobre nuevos modelos de ejecución de los PIDAR para próximas vigencias. </t>
  </si>
  <si>
    <t xml:space="preserve">2. Propuestas sobre nuevos modelos de ejecución de los PIDAR para próximas vigencias. </t>
  </si>
  <si>
    <t>2. Propuesta de  Modelo de  Operación aprobada por Presidencia</t>
  </si>
  <si>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</si>
  <si>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CGR-CDMA-019</t>
  </si>
  <si>
    <t>Regulación de los caudales de rio Chenche, Presa Zanja Honda en el distrito de riego Triangulo del Tolima</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</si>
  <si>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</si>
  <si>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</si>
  <si>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</si>
  <si>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</si>
  <si>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</si>
  <si>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</si>
  <si>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Hallazgos cerrados en Informe de Seguimiento con corte a 30 de junio de 2019 (OCI-2019-020)</t>
  </si>
  <si>
    <t>CGR-CDSA Nº 791</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</si>
  <si>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</si>
  <si>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</si>
  <si>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</si>
  <si>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</si>
  <si>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</si>
  <si>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</si>
  <si>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</si>
  <si>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</si>
  <si>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</si>
  <si>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</si>
  <si>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</si>
  <si>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</si>
  <si>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</si>
  <si>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</si>
  <si>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</si>
  <si>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</si>
  <si>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Documento Orientador</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</si>
  <si>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</si>
  <si>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</si>
  <si>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</si>
  <si>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</si>
  <si>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</si>
  <si>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</si>
  <si>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</si>
  <si>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</si>
  <si>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Observación resumida</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</si>
  <si>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</si>
  <si>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</si>
  <si>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</si>
  <si>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</si>
  <si>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</si>
  <si>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</si>
  <si>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</si>
  <si>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</si>
  <si>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</si>
  <si>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Efectiva - Cerrada</t>
  </si>
  <si>
    <t>hallazago cerrado</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</si>
  <si>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</si>
  <si>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</si>
  <si>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</si>
  <si>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</si>
  <si>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</si>
  <si>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</si>
  <si>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</si>
  <si>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</si>
  <si>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</si>
  <si>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</si>
  <si>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</si>
  <si>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</si>
  <si>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</si>
  <si>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</si>
  <si>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</si>
  <si>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</si>
  <si>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</si>
  <si>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</si>
  <si>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Instruir a los funcionarios y contratistas </t>
  </si>
  <si>
    <t xml:space="preserve">Instruir a los funcionarios y contratistas sobre la estructuración de las etapas previas a la contratación  </t>
  </si>
  <si>
    <t>Se realizaron 2 capacitaciones acerca del tema de Estructuración de la Fase pre contractual para la celebración de convenios, la primera el 30 de mayo de  2017 y la segunda el  30 de junio de 2017.
Adjuntan lista de asistencia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</si>
  <si>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</si>
  <si>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</si>
  <si>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</si>
  <si>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</si>
  <si>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</si>
  <si>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</si>
  <si>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</si>
  <si>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</si>
  <si>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</si>
  <si>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</si>
  <si>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</si>
  <si>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</si>
  <si>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</si>
  <si>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</si>
  <si>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</si>
  <si>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</si>
  <si>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</si>
  <si>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</si>
  <si>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</si>
  <si>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</si>
  <si>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</si>
  <si>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</si>
  <si>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</si>
  <si>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</si>
  <si>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</si>
  <si>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</si>
  <si>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</si>
  <si>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</si>
  <si>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</si>
  <si>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</si>
  <si>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</si>
  <si>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</si>
  <si>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</si>
  <si>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</si>
  <si>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</si>
  <si>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</si>
  <si>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</si>
  <si>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</si>
  <si>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</si>
  <si>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</si>
  <si>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</si>
  <si>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</si>
  <si>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</si>
  <si>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</si>
  <si>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</si>
  <si>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</si>
  <si>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</si>
  <si>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</si>
  <si>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</si>
  <si>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</si>
  <si>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</si>
  <si>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</si>
  <si>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</si>
  <si>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</si>
  <si>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</si>
  <si>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</si>
  <si>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</si>
  <si>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</si>
  <si>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</si>
  <si>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</si>
  <si>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</si>
  <si>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</si>
  <si>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</si>
  <si>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</si>
  <si>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</si>
  <si>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</si>
  <si>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</si>
  <si>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</si>
  <si>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</si>
  <si>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</si>
  <si>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</si>
  <si>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</si>
  <si>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</si>
  <si>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</si>
  <si>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</si>
  <si>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</si>
  <si>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</si>
  <si>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</si>
  <si>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</si>
  <si>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</si>
  <si>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</si>
  <si>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</si>
  <si>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</si>
  <si>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</si>
  <si>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</si>
  <si>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</si>
  <si>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</si>
  <si>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</si>
  <si>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</si>
  <si>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</si>
  <si>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</si>
  <si>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</si>
  <si>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</si>
  <si>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</si>
  <si>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</si>
  <si>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</si>
  <si>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</si>
  <si>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</si>
  <si>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</si>
  <si>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</si>
  <si>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</si>
  <si>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</si>
  <si>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</si>
  <si>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</si>
  <si>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</si>
  <si>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</si>
  <si>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</si>
  <si>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</si>
  <si>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</si>
  <si>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</si>
  <si>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</si>
  <si>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</si>
  <si>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</si>
  <si>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</si>
  <si>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</si>
  <si>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</si>
  <si>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</si>
  <si>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</si>
  <si>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</si>
  <si>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</si>
  <si>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</si>
  <si>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</si>
  <si>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</si>
  <si>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</si>
  <si>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</si>
  <si>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</si>
  <si>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</si>
  <si>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</si>
  <si>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</si>
  <si>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</si>
  <si>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</si>
  <si>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</si>
  <si>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</si>
  <si>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</si>
  <si>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</si>
  <si>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</si>
  <si>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</si>
  <si>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</si>
  <si>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</si>
  <si>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</si>
  <si>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</si>
  <si>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</si>
  <si>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</si>
  <si>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</si>
  <si>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</si>
  <si>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</si>
  <si>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</si>
  <si>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</si>
  <si>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</si>
  <si>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</si>
  <si>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</si>
  <si>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</si>
  <si>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</si>
  <si>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</si>
  <si>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</si>
  <si>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</si>
  <si>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</si>
  <si>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</si>
  <si>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</si>
  <si>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</si>
  <si>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</si>
  <si>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</si>
  <si>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</si>
  <si>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</si>
  <si>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</si>
  <si>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</si>
  <si>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</si>
  <si>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</si>
  <si>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</si>
  <si>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</si>
  <si>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</si>
  <si>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</si>
  <si>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</si>
  <si>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</si>
  <si>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</si>
  <si>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</si>
  <si>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</si>
  <si>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</si>
  <si>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</si>
  <si>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</si>
  <si>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</si>
  <si>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</si>
  <si>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</si>
  <si>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</si>
  <si>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</si>
  <si>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</si>
  <si>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</si>
  <si>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</si>
  <si>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</si>
  <si>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</si>
  <si>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</si>
  <si>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</si>
  <si>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</si>
  <si>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</si>
  <si>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</si>
  <si>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</si>
  <si>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</si>
  <si>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</si>
  <si>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</si>
  <si>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</si>
  <si>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</si>
  <si>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</si>
  <si>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</si>
  <si>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</si>
  <si>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</si>
  <si>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</si>
  <si>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</si>
  <si>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</si>
  <si>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</si>
  <si>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</si>
  <si>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</si>
  <si>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</si>
  <si>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</si>
  <si>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</si>
  <si>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</si>
  <si>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</si>
  <si>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</si>
  <si>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</si>
  <si>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</si>
  <si>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</si>
  <si>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</si>
  <si>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</si>
  <si>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</si>
  <si>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</si>
  <si>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</si>
  <si>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</si>
  <si>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</si>
  <si>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</si>
  <si>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</si>
  <si>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</si>
  <si>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</si>
  <si>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</si>
  <si>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</si>
  <si>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</si>
  <si>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</si>
  <si>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</si>
  <si>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</si>
  <si>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</si>
  <si>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</si>
  <si>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</si>
  <si>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</si>
  <si>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</si>
  <si>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</si>
  <si>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</si>
  <si>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</si>
  <si>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</si>
  <si>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</si>
  <si>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</si>
  <si>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</si>
  <si>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</si>
  <si>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</si>
  <si>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</si>
  <si>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</si>
  <si>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</si>
  <si>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</si>
  <si>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</si>
  <si>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</si>
  <si>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</si>
  <si>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</si>
  <si>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</si>
  <si>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</si>
  <si>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</si>
  <si>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</si>
  <si>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</si>
  <si>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</si>
  <si>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</si>
  <si>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</si>
  <si>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</si>
  <si>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</si>
  <si>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</si>
  <si>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</si>
  <si>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</si>
  <si>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</si>
  <si>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</si>
  <si>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</si>
  <si>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</si>
  <si>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</si>
  <si>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</si>
  <si>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</si>
  <si>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</si>
  <si>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</si>
  <si>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</si>
  <si>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</si>
  <si>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</si>
  <si>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</si>
  <si>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</si>
  <si>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</si>
  <si>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</si>
  <si>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</si>
  <si>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</si>
  <si>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</si>
  <si>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</si>
  <si>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</si>
  <si>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</si>
  <si>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</si>
  <si>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</si>
  <si>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</si>
  <si>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</si>
  <si>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</si>
  <si>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</si>
  <si>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</si>
  <si>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</si>
  <si>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</si>
  <si>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</si>
  <si>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</si>
  <si>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</si>
  <si>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</si>
  <si>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</si>
  <si>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</si>
  <si>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</si>
  <si>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</si>
  <si>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</si>
  <si>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</si>
  <si>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</si>
  <si>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</si>
  <si>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</si>
  <si>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</si>
  <si>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</si>
  <si>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</si>
  <si>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</si>
  <si>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</si>
  <si>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</si>
  <si>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</si>
  <si>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</si>
  <si>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</si>
  <si>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</si>
  <si>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</si>
  <si>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</si>
  <si>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</si>
  <si>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</si>
  <si>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</si>
  <si>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</si>
  <si>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</si>
  <si>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</si>
  <si>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</si>
  <si>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</si>
  <si>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</si>
  <si>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</si>
  <si>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</si>
  <si>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</si>
  <si>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</si>
  <si>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</si>
  <si>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</si>
  <si>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Se suministro por parte de la Secretaría General la Circular 053 del 11 de octubre de 2023, de asunto "Acción de mejora Reservas Presupuestales"</t>
  </si>
  <si>
    <t>La Oficina de control Interno observó el cumplimiento de la acción, con la emisión de la circular 053 de 2023, se pone en contexto de toda la entidad los lineamientos normativos que regulan la constitución de reservas legales, así como los aspectos a tener en cuenta para llevar a cabo dicha actividad en caso de requerirlo. dicha circular fue socializada a toda le Entidad el 12 de octubre de 2023 a través de correo electrónico.
Para tal asunto, la Oficina de Control Interno considera que el cierre del hallazgo se verá supeditado a corroborar la constitución de reservas presupuestales en la vigencia 2023 (derivadas de 2023), buscando verificar exista la documentación que sustente y justificque que obedece a una situación de fuerza mayor o caso fortuito y se surtió el respectivo proceso de aprobación, así como tambi´ne, que dichas reservas no superan los topes permitidos.</t>
  </si>
  <si>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en la que se abordan temas relacionados con:
Los plazos de reporte de la platafroma definidos por el MADR
Complementar el formato de reporte de información cuantitativo y cualitativo, siguiendo estandares definidos por planeación
Fortalecer la gestión documental de los soportes cargados
De esta manera se considera se dio cumplimiento con lo dispuesto en la meta.
En en cuanto a la identificación del trazador presupuestal “Construcción de Paz”, se informó que </t>
    </r>
    <r>
      <rPr>
        <i/>
        <sz val="8"/>
        <rFont val="Calibri"/>
        <family val="2"/>
        <scheme val="minor"/>
      </rPr>
      <t>"Para las vigencias 2022 y  2023, en el Proyecto de Optimización de la generación de ingresos sostenibles de los productores rurales en los territorios a nivel Nacional, se realizó la focalización de recursos para el trazador de Construcción de Paz, en las plataformas dispuestas por en DNP, como son SPI y PIIP respectivamente, a continuación se registra pantallazo de identificación de recursos y reportes de ejecución"</t>
    </r>
    <r>
      <rPr>
        <sz val="8"/>
        <rFont val="Calibri"/>
        <family val="2"/>
        <scheme val="minor"/>
      </rPr>
      <t>, de lo cual se observó soporte de la desagregación presupuestal en las plataformas de SPI y PIIP del DNP, de los recursos asignados al proyecto de inversión de Optimizaciónde manera focalizada por tipo de beneficiario, dentro de lo que se encuentra el trazador de construcción de paz. A esto se suma que, de acuerdo con los lineamientos internos frente al seguimiento a los proyectos de inversión, la Vicepresidencia de Proyectos mensaulmente presenta el seguimiento al proyecto de optimización a través del formato F-DER-008, en el cual se observó el registro de información relacionada con el trazador de Construcción de Paz, de lo que se observó que a octubre de 2023, se habían cofinanciado tres (3) PIDAR correspondientes a la categoria de "1. Reforma Rural Integral - 1.99. Iniciativas PATR (sin indicadores PMI)", sobre lo cual, se observó además que la Vicepresidencia de Proyectos cuenta con una matriz en excel  donde se controla el tipo de beneficiario por PIDAR, sobre lo cual, se corroboró a través de cinco (5) PIDAR cofnanciados, que se encontraran dentro de la base de control mencionada, obteniendo resultado favorable para la totalidad, así:
677 de 2023: Beneficiarios Indigenas
678 de 2023: Beneficiarios victimas
679 de 2023: Beneficiarios víctimas y PDET sin PMI 1.99
680 de 2023: Beneficiarios mujeres rurales y PDET sin PMI 1.99
686 de 2023: Beneficiarios Indigenas y víctimas
Por lo anterior, la Oficina de Control Interno pbservó que la Entidad adoptó correctivos que buscan controlar la situación observada por el Ente de Control, por lo cua se considera viable el cierre del hallazgo.</t>
    </r>
  </si>
  <si>
    <r>
      <t xml:space="preserve">La Oficina de Control Interno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Al analizar las actualizaciones del procedimiento aludido, se observa a grandes razgos cambios sustanciales como:
Numeral 5.2 Monitoreo, Seguimiento y Control: </t>
    </r>
    <r>
      <rPr>
        <i/>
        <sz val="8"/>
        <rFont val="Calibri"/>
        <family val="2"/>
        <scheme val="minor"/>
      </rPr>
      <t>"(...) El sistema de monitoreo, seguimiento y control a los Proyectos Integrales de Desarrollo Agropecuario y Rural- PIDAR,</t>
    </r>
    <r>
      <rPr>
        <i/>
        <u/>
        <sz val="8"/>
        <rFont val="Calibri"/>
        <family val="2"/>
        <scheme val="minor"/>
      </rPr>
      <t xml:space="preserve"> se enfocará en verificar el cumplimiento de los objetivos y metas trazados en los Proyectos</t>
    </r>
    <r>
      <rPr>
        <i/>
        <sz val="8"/>
        <rFont val="Calibri"/>
        <family val="2"/>
        <scheme val="minor"/>
      </rPr>
      <t>, generando la posibilidad de revisar e informar el avance de los proyectos que permite conocer a los interesados el estado actual de las medidas adoptadas, de las proyecciones del presupuesto, del avance del cronograma y su alcance, permitiendo agilizar y mejorar la toma de decisiones para la gestión de los Proyectos"</t>
    </r>
    <r>
      <rPr>
        <sz val="8"/>
        <rFont val="Calibri"/>
        <family val="2"/>
        <scheme val="minor"/>
      </rPr>
      <t xml:space="preserve">, de lo cual se resalta que dicha actividad se limita a la proyección que se estime en la estrcuturación del PIDAR cofinanciado.
a su vez, en dicho numeral se determina la programación de actividades a través de ciertas etapas de priorización definidas, señalando también la realización de visitas de campo de acuerdo con la priorización mencionada.
Se destaca además lo dispuesto en cuanto a </t>
    </r>
    <r>
      <rPr>
        <i/>
        <sz val="8"/>
        <rFont val="Calibri"/>
        <family val="2"/>
        <scheme val="minor"/>
      </rPr>
      <t>"se realizarán mesas técnicas con las Unidades Técnicas Territoriales a fin de diagnosticar el estado de los proyectos y hacer seguimiento participativo a las actividades encaminadas a prevenir o corregir situaciones que representen desfases, amenazas o alertas identificadas a los proyectos",</t>
    </r>
    <r>
      <rPr>
        <sz val="8"/>
        <rFont val="Calibri"/>
        <family val="2"/>
        <scheme val="minor"/>
      </rPr>
      <t xml:space="preserve"> reforzado en la actividad 5, del numeral 6 "DESARROLLO", lo que refleja la participación más activa de la Dirección de Seguimiento y Control y mayor articulación entre los procesos y áreas involucradas.
Por último, se considera relevante lo señalado en la Actividad 6</t>
    </r>
    <r>
      <rPr>
        <i/>
        <sz val="8"/>
        <rFont val="Calibri"/>
        <family val="2"/>
        <scheme val="minor"/>
      </rPr>
      <t xml:space="preserve"> “Hacer seguimiento mensual al avance y cumplimiento de las acciones propuestas, mediante la revisión documental de las bases de información disponibles en la Agencia, visitas de verificación en campo o el seguimiento en los espacios de articulación participativa con los actores que intervienen según la fase del proyecto”</t>
    </r>
    <r>
      <rPr>
        <sz val="8"/>
        <rFont val="Calibri"/>
        <family val="2"/>
        <scheme val="minor"/>
      </rPr>
      <t>, lo cual, al establecer una periodicidad, configura esta como un control preventivo para alertar oprotunamente sobre posibles desviaciones.
La Oficina de Control Interno validó la ejecución de actividades procedimentales en el PIDAR cofinanciado con Resolución  250 del 31 mayo de 2022 (como se sustenta en el documento "Gestiones Realizadas para Efectividad"), sobre lo cual se considera el proceso aplicó los lineamientos procedimentales ajustados, por lo cual considea viable el cierre del hallazgo.</t>
    </r>
  </si>
  <si>
    <t xml:space="preserve">Se informó que en ISOLUCION se actualizaron los siguientes documentos:
Procedimento MONITOREO, SEGUIMIENTO Y CONTROL A LOS PROYECTOS INTEGRALES DE DESARROLLO AGROPECUARIO Y RURAL- PIDAR
- F-SCP-003 "Acta de visita de Proyectos"  
- F- SCP-041 "Informe Apertura Alerta" 
- F-SCP-042 "Informe de visita de verificación de campo"
- F-SCP-043 "Informe de cierre de alerta"  
- F-SCP-044 "Plan Operativo de Actividades" 
- F-SCP- 045 Formato Informe Dirección de Seguimiento y Control 
- F-SCP- 046 Formato Lecciones Aprendidas
- F-SCP-047 Formato Matriz de Diagnóstico 
- F-SCP-048 Formato Matriz de Alertas  
- F- SCP–049 Formato Consolidación de PIDAR  </t>
  </si>
  <si>
    <t>Actualizar el Procedimiento para fortalecer el sistema de monitoreo, seguimiento y control a los PIDAR,  qie permita la verificación de estudios técnicos, licencias y permisos y actializar los formatos para el registro de la s actividades y acciones realizadas en la aplicación del monitoreo, seguimiento y control.</t>
  </si>
  <si>
    <r>
      <t xml:space="preserve">La Oficina de Control Interno llevó a cabo la inspección de los procedimientos aprobados en el Sistema integrado de gestión de la ADR, observando que, en el procedimiento PR-ECC-002, en su Numeral 5.2.2.3.5.4 Análisis de riesgos del proyecto, y el procedimiento PR-ECC-004, en el acápite "MÓDULO DE PROGRAMACIÓN", establecen en las Notas 2 y 3, respectivamente, lo siguiente: 
</t>
    </r>
    <r>
      <rPr>
        <i/>
        <sz val="8"/>
        <rFont val="Calibri"/>
        <family val="2"/>
        <scheme val="minor"/>
      </rPr>
      <t>"para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t>
    </r>
    <r>
      <rPr>
        <sz val="8"/>
        <rFont val="Calibri"/>
        <family val="2"/>
        <scheme val="minor"/>
      </rPr>
      <t>.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De esta manera la OCI considera se dio cumplimiento a la acción de mejora.
Ahora bien, la Oficina de Control Interno tomó como muestra las Resoluciones de cofinanciación de PIDAR N° 762 del 17 de noviembre de 2023,  800 del 4 de diciembre de 2023, 900 del 28 de diciembre de 2023, 
las cuales, en su  ARTÍCULO CUARTO o QUINTO (Según resolución) "Obligaciones derivadas de la cofinanciación del PIDAR", señala:</t>
    </r>
    <r>
      <rPr>
        <i/>
        <sz val="8"/>
        <rFont val="Calibri"/>
        <family val="2"/>
        <scheme val="minor"/>
      </rPr>
      <t xml:space="preserve">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De esta manera se considera que se corrgió la situación observada por la CGR, por lo cual se considera viable el cierre del hallazgo.</t>
    </r>
  </si>
  <si>
    <t xml:space="preserve">Se evidencia por parte de la Oficina de Control Interno la actualización del procedimiento PR- SCP-001 "MONITOREO, SEGUIMIENTO Y CONTROL A LOS PROYECTOS INTEGRALES DE DESARROLLO AGROPECUARIO Y RURAL- PIDAR", actualizado a la versión No. 4 del 6 de junio de 2023 y los siguientes formatos se visualizan en ISOLUCION: 
- F-SCP-003 "Acta de visita de Proyectos"  del 16 de junio de 2023 versión 5
- F- SCP-041 "Informe Apertura Alerta" del 7 de junio de 2023 versión 2
- F-SCP-042 "Informe de visita de verificación de campo" del 16 de junio de 2023 versión 2
- F-SCP-043 "Informe de cierre de alerta" del 16 de junio de 2023 versión 2 
- F-SCP-044 "Plan Operativo de Actividades" del 28 de junio de 2023 versión 1
- F-SCP- 045 Formato Informe Dirección de Seguimiento y Control  versión 1
- F-SCP- 046 Formato Lecciones Aprendidas versión 2
- F-SCP-047 Formato Matriz de Diagnóstico  versión 1
- F-SCP-048 Formato Matriz de Alertas  versión 1
- F- SCP–049 Formato Consolidación de PIDAR  versión 1
De esta manera se dio po cumplida la acción.
al analizar la actualización del procedimiento PR-SCP-001, se observó que en su numeral 5.2 se señaló: Una vez recolectada la información vinculada a las fases administrativa, contractual, de implementación o de cierre, que
hacen parte de la ejecución de los Proyectos Integrales de Desarrollo Agropecuario y Rural- PIDAR, se realiza la
consolidación de los datos necesarios en el Formato Plan Operativo Actividades de cada proyecto, a través del cual se realizará el análisis y evaluación de la información reportada por las Unidades Técnicas Territoriales, a fin de reflejar los avances administrativos, físicos, financieros, cronológicos y conocer el estado general del proyecto, para así poder evidenciar las posibles desviaciones de los objetivos de los Proyectos Integrales de Desarrollo Agropecuario y RuralPIDAR". y así como en la actividad 3 "Realizar la verificación del cumplimiento de las actividades en los términos de cantidad, calidad y oportunidad propuestos, para generar la información que permita el análisis para la toma de decisiones y contribuir a retroalimentar los procesos de la ruta PIDAR y las fases de implementación del Proyecto".
Al respecto se considera que el rpcoedimiento de Monitoreo, Seguimiento y control adoptó controles oportunos que permitan alertar sobre desviaciones en el proceso de implementación.
Dado lo anterior, se considera viable el cierre del hallazgo.
</t>
  </si>
  <si>
    <t>Se allegó copia del acuerdo ADR 011 del 26 de abril de 2023 "Por medio de la cual se adopta el Reglamento para los Proyectos Integrales de Desarrollo Agropecuario y Rural con Enfoque Territorial - PIDAR y se dictan disposiciones"
Acuerdo 16 del 14 de agosto de 2023, "por medio del cual se modifica parcialmente el Acuerdo 011 de 2023, que adopta el Reglamento para los Proyectos Integrales de Desarrollo Agropecuario y Rural con enfoque territorial - PIDAR y se dictan otras disposiciones."</t>
  </si>
  <si>
    <r>
      <t xml:space="preserve">La Oficina de Control Interno evidenció el cumplimiento parcial de la acción, al haberse emitido el Acuerdo 011 de 2023 (modificado por el acuerdo 16 de 2023), a través del cual la ADR adoptó una nueva versión del Reglamento para la Estrcuturación,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Siendo este último ítem el enfoque que se requiere  de acuerdo con lo dispuesto en la acción.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t>
    </r>
    <r>
      <rPr>
        <b/>
        <sz val="8"/>
        <rFont val="Calibri"/>
        <family val="2"/>
        <scheme val="minor"/>
      </rPr>
      <t xml:space="preserve">
Se bien se cumple la meta propuesta, se considera que se debe aportar el procedimiento de Estructuración de PIDAR actualizado al último reglamento adoptado, a fin de dar cobertura total a la acción de mejoramiento.</t>
    </r>
  </si>
  <si>
    <t>La Vicepresidencia de Proyectos manifestó que "actualmente nos encontramos realizando el proceso de levantamiento de requerimientos de la nueva herramienta de manera articulada con el equipo de la DAAP de la VIP, el equipo de Desarrollo de la OTI, el equipo de trabajo de la DCF de la VP y la oficina de Planeación con el fin de abarcar todos los requerimientos del Flujo del Proyecto (perfil, prefactibilidad, factibilidad y proyecto en ejecución) desencadenando esto en una herramienta que permita realizar el proceso de seguimiento de manera transversal y logrando dar cumplimiento a la normatividad actual vigente frente a la herramienta.
De igual manera se debe tener presente que para dicho proceso de implementación se debe disponer de una partida presupuestal importante para la compra o contratación del personal requerido para dicha implementación"</t>
  </si>
  <si>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La fecha de términación de la presente acción fue ampliada en virtud de lo requerido por el área responsable y aprobado en sesión 06-2023 del Comité de Coordinación del Sistema de Control Interno, previa justificación presentada.</t>
    </r>
  </si>
  <si>
    <t>Se remite  acta en la cual se deja trazabilidad suficiente de las actuaciones de supervisión, verificación y validación del cumplimiento de las labores relacionadas con el plan de mejoramiento elaborado con la ejecución del contrato interadministrativo 9962021</t>
  </si>
  <si>
    <r>
      <t>La Oficina de Control Interno obtuvo como evidencia lo siguiente:
Acta de reunión del 12 al 14 de septiembre de 2023, cuyo objetivo fue "Realizar Mesas Técnicas de Trabajo Conjunto para la Validación de Productos para el Quinto Pago del Contrato Interadministrativo No. 9962021", en la cual se observó que, inicialmente se acordó una programación de mesas técnicas de trabajo, realizada slos días 12, 13 y 14 de septiembre de 2023, como consta en los listados de asistencia adjuntos al acta.
De otra parte, en dicho comité se realizó la "Validación de productos quinto pago Contrato Interadministrativo No. 9962021", en los cuales se abordó los cinco (5) objetivos del Proyecto y el componente administrativo y financiero, dentro de lo que se destaca:
en el numeral 2.3.1.</t>
    </r>
    <r>
      <rPr>
        <i/>
        <sz val="8"/>
        <rFont val="Calibri"/>
        <family val="2"/>
        <scheme val="minor"/>
      </rPr>
      <t xml:space="preserve"> "Actividades Nos. 3.1.1. y 3.1.2. Reporte de articulación territorial"</t>
    </r>
    <r>
      <rPr>
        <sz val="8"/>
        <rFont val="Calibri"/>
        <family val="2"/>
        <scheme val="minor"/>
      </rPr>
      <t>, se indicó que</t>
    </r>
    <r>
      <rPr>
        <i/>
        <sz val="8"/>
        <rFont val="Calibri"/>
        <family val="2"/>
        <scheme val="minor"/>
      </rPr>
      <t xml:space="preserve"> "Se lleva a cabo la revisión y validación por parte del Apoyo Técnico a la Supervisión del contrato de la Articulación con los entes territoriales con apoyo de las UTT", señalando que "Se validó y verificó un porcentaje de avance del 100% respecto a la gestión y articulación con entes territoriales y/o UTT (30 departamentos - 13 UTT) de manera bimestral durante la vigencia 2023".
</t>
    </r>
    <r>
      <rPr>
        <sz val="8"/>
        <rFont val="Calibri"/>
        <family val="2"/>
        <scheme val="minor"/>
      </rPr>
      <t xml:space="preserve">
En el numeral 2.5.4. </t>
    </r>
    <r>
      <rPr>
        <i/>
        <sz val="8"/>
        <rFont val="Calibri"/>
        <family val="2"/>
        <scheme val="minor"/>
      </rPr>
      <t>"Actividad 5.2.1. Elaborar treinta (30) informes de resultados"</t>
    </r>
    <r>
      <rPr>
        <sz val="8"/>
        <rFont val="Calibri"/>
        <family val="2"/>
        <scheme val="minor"/>
      </rPr>
      <t>, se indicó que:</t>
    </r>
    <r>
      <rPr>
        <i/>
        <sz val="8"/>
        <rFont val="Calibri"/>
        <family val="2"/>
        <scheme val="minor"/>
      </rPr>
      <t xml:space="preserve"> "se procedió a revisar los informes de resultados (...) se identificó que se generaron documentos de apoyo que contribuyeron a la comprensión, relevancia y eficiencia de los indicadores propuestos para evaluar los resultados de la SPEAD desde el equipo de la EPSEA UTP"
</t>
    </r>
    <r>
      <rPr>
        <sz val="8"/>
        <rFont val="Calibri"/>
        <family val="2"/>
        <scheme val="minor"/>
      </rPr>
      <t xml:space="preserve">
Adicionalmente, se aportó el informe final de supervisión del contrato 9962021 y Acta de liquidación del mencionado contrato la cual data del 24 de noviembre de 2024.
En virtud de lo anterior, la Oficina de Control Interno considera que la acción se cumplió con la mesa técnica realizada, en la que se validó el cumplimiento de los objetivos derivados del contrato, resaltando lo previamente mencionado, lo cual dio lugar a  la liquidación del mismo, por lo cual se considera pertinente el cierre del hallazgo.</t>
    </r>
  </si>
  <si>
    <t>La Dirección de Asistencia Técnica allegó soporte de treinta y dos (32) Planes Departamentales de Extensión Agropecuaria - PDEA, así como las ordenanzas que donde se adoptan los mismos, en los que, que además de haberles apropiado recursos de la ADR, se efectuó el acompañamiento a la Secretarias de Agricultura Departamentales en su formulación.</t>
  </si>
  <si>
    <r>
      <t xml:space="preserve">La Oficina de Control Interno obtuvo como evidencia de la ejecución de las acciones propuestas, lo siguiente:
Soporte de los treinta y dos (32) Planes Departamental de Extensión Agropecuario - PDEA formulados y adoptados a través de ordenanza, superando las metas disupuestas y dando cobertura total a lo requerido normativamente, cumpliendo así las acciones propuestas.
 En lo que respecta a  las acciones emprendidas para dar cumplimiento a los lineamientos de la política pública para la ACFC según el artículo 9, numerales 1 y 2 de la Resolución 464 del 2017, la Vicepresidencia de Integración Productiva allegó archivo denominado "Justificación efectividad Plan CGR- 2017-2018", en el que se detallan los avances emprendidoos y gestionados por la ADR en cumplimiento de las disposiciones dadas en los numerales 1 y 2 del artículo 9 de la Resolución 464 de 2017, dentro de lo que se destaca:
</t>
    </r>
    <r>
      <rPr>
        <b/>
        <sz val="8"/>
        <rFont val="Calibri"/>
        <family val="2"/>
        <scheme val="minor"/>
      </rPr>
      <t xml:space="preserve">1) </t>
    </r>
    <r>
      <rPr>
        <sz val="8"/>
        <rFont val="Calibri"/>
        <family val="2"/>
        <scheme val="minor"/>
      </rPr>
      <t xml:space="preserve">Frente al numeral 1 del artículo 9: Como soporte se adjuntaron registros de usuarios objeto de la prestación del servicio público de extensión agropecuaria, donde su línea productiva es ACFC.
</t>
    </r>
    <r>
      <rPr>
        <b/>
        <sz val="8"/>
        <rFont val="Calibri"/>
        <family val="2"/>
        <scheme val="minor"/>
      </rPr>
      <t xml:space="preserve">2) </t>
    </r>
    <r>
      <rPr>
        <sz val="8"/>
        <rFont val="Calibri"/>
        <family val="2"/>
        <scheme val="minor"/>
      </rPr>
      <t>Frente al numeral 2 del artículo 9, se hace referencia a dos puntos:
*Formación en extensión agropecuaria: Ha desarrollado 3 convenios con la UNAD, FUNDAPANACA y Universidad Nacional para apoyar en la formación como extensionistas a los técnicos, tecnólogos y profesionales del sector agropecuario y adicionalmente ha acompañado estos procesos con AGROSENA.
*Vinculación de jóvenes extensionistas: Desde la Agencia de Desarrollo Rural se estableció en los contratos derivados de la prestación del servicio público de extensión agropecuaria  la vinculación de jóvenes extensionistas sin experiencia según el Numeral 2 de la cláusula 7 OBLIGACIONES ESPECIFICAS DEL CONTRATISTA.
Dichas situaciones se encuentran soportadas.
Por lo anterior expuesto, la Oficina de Control Interno considera que la ADR tomo medidas para corregir las diferentes situaciones observadas en el hallazgo, por lo que se considera viable el cierre del hallazgo.</t>
    </r>
  </si>
  <si>
    <t>La Vicepresidencia de Integración Productiva adoptó como herramienta un archivo excel, a través del cual se realiza seguimiento de manera quincenal a los convenios suscritos para la prestación del Servicio Público de Extensión Agropecuaria, en los aspectos técnicos, jurídicados y financieros.
Frente a lo anterior, se allegó soportes de la aplicación de la herramienta de seguimiento, para los ocho (8) convenios suscritos en 2022 para la prestación del servicio público de extensión apropecuaria, a saber:
7402022, 7412022, 7422022, 7732022, 7742022, 7752022, 7762022 y 7782022.
Aunado a ello, y de conformidad con lo dispuesto en la acción de mejoramiento, se suministró los correos electrónicos y comunicados oficiales a través de los cuales se estuvo alertando a los contratistas de las situaciones identificadas desde la ADR sobre situaciones que podrían impactar la ejecución de los convenios.</t>
  </si>
  <si>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obtuvo evidencias de la ejecución de la acción de acuerdo con lo descrito en la columna de "Avances verificado por el auditor", en donde se logró corroborar la aplicación de la herramienta de seguimiento a los convenios suscritos en 2022 para la prestación del servicio público de extensión apropecuaria, aunado a que, en las situaciones que hubo lugar a ello, se generaron comunicados alertando al contratista sobre las situaciones identificadas desde la supervisión, con el fin de tomar correctivos oportunos.
Adicional, a lo anterior, se entregó cinco (5) informes de seguimiento a los convenios suscritos enla vigencia 2023 con diferentes universidades, para la prestación del servicio de Extensión Agropecuaria, en los que se detallan los avances técnicos y financieros, así como las alertas observadas y comunicadas.
De esta manera se considera se dio cumplimiento a la acción de mejoramiento.</t>
    </r>
  </si>
  <si>
    <t>La Vicepresidencia de Integración Productiva suminist´ro como evidencia cinco (5) INFORMES DE SEGUIMIENTO CONVENIOS ESTRATEGIA TERRITORIOS DIRECCIÓN DE ASISTENCIA TÉCNICA, elabroados de manera bimestral entre marzo y diciembre de 2023, a través de los cuales se realizó seguimiento y acompañamiento a los convenio de la estrategia Territorios 2021, con los respectivos soportes que sustentan los avances allí referenciados.</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</si>
  <si>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En los informes aportados por el área responsable de la acción, se evidenció que se realizó seguimiento a los diferentes convenios suscritos en las trece (13) unidades técnicas territoriales, detallando las actividades realizadas en cada bimestre. En el informe del mes de diciembre de 2023, se detallo que los 28 convenios suscritos se encontraban en proceso de liquidación, recopilando las evidencias faltantes frente a la ejecución de cada uno de ellos.
Con los soportes aportados, la Oficina de Control Interno considera se cumplió con lo dispuesto en las dos (2) acciones de mejoramiento. Ahora bien, frente a la efectividad del hallazgo, y trayendo a colación la causa identificada respecto a </t>
    </r>
    <r>
      <rPr>
        <i/>
        <sz val="8"/>
        <rFont val="Calibri"/>
        <family val="2"/>
        <scheme val="minor"/>
      </rPr>
      <t xml:space="preserve">"Al cierre de la vigencia fiscal del año 2021 </t>
    </r>
    <r>
      <rPr>
        <i/>
        <u/>
        <sz val="8"/>
        <rFont val="Calibri"/>
        <family val="2"/>
        <scheme val="minor"/>
      </rPr>
      <t>no se ha cumplido con el propósito del servicio público</t>
    </r>
    <r>
      <rPr>
        <i/>
        <sz val="8"/>
        <rFont val="Calibri"/>
        <family val="2"/>
        <scheme val="minor"/>
      </rPr>
      <t xml:space="preserve"> de extensión agropecuaria",</t>
    </r>
    <r>
      <rPr>
        <sz val="8"/>
        <rFont val="Calibri"/>
        <family val="2"/>
        <scheme val="minor"/>
      </rPr>
      <t xml:space="preserve"> se considera necesario obtener soporte que sustente el impacto que generó la ejecución de los convenios suscritos por la Entidad para la prestacón del servicio público de Extensión Agropecuaria, a fin de contrarrestar lo observado por la CGR.</t>
    </r>
  </si>
  <si>
    <t>No se presentaron avances para la presente acción, la cual se encuentra en términos.
Nota: la presente acción de mejoramiento fue objeto de modificación por parte del área responsable, la cual se presentó y aprobó en la sesión 06-2023 del Comité de Coordinación del Sistema de Control Interno</t>
  </si>
  <si>
    <t xml:space="preserve"> Los informes de supervisión elaborados por la ADR, vincularán un mayor detalle del componente técnico y financiero de los recursos destinados para la ejecución de los proyectos derivados del Contrato 225 de 2016; de manera que se elimine el grado de incertidumbre respecto al cumplimiento del objeto contractual.</t>
  </si>
  <si>
    <t>Dentro de los informes de supervisión, se ampliará el seguimiento técnico y financiero, a través de la relación de los productos aprobados por la interventoría y validados por FINDETER, de conformidad con lo requerido en el MANUAL DE CONTRATACIÓN, SUPERVISIÓN E INTERVENTORÍA de la ADR.</t>
  </si>
  <si>
    <t>La Vicepresidencia de Integración Productiva suministró como evidencia el Informe de Supervisión del contrato 225 de 2016, el cual data del 15 de noviembre de 2023.</t>
  </si>
  <si>
    <t>Al analizar el informe aportado por el área responsable de la acción, se observó que el mismo, a partir del numeral Eje de inversión No 02: ANALISIS, DISEÑO Y CONSTRUCCIÓN DE DISTRITOS DE RIEGO Y DRENAJE A NIVEL NACIONAL, detalla el seguimiento técnico y financiero a los contratos derivados del contrato 225 de 2016, dentro de los que se observó los contratos de consultoría e interventoria observado spor la CGR en su hallazgo, como lo son:
Ranchería- San Juan del Cesar: CTO consultoría - 68573-002-2021-PAF-C-025-2020 y CTO Interventoría - 68573-001-2021-PAF-ADR-I-066-2020 (páginas 36 a 39)
Tesalia Paicol: CTO consultoría -68573-011-2021-PAF-C-012-2020 y CTO Interventoría - 68573-012-2021-PAF-ADR-I-043-2020 (paginas 33 y 34 del informe)
Triangulo Tolima: CTO Consultoría N°68573-004-2021/PAF-ADR-C-027-2020 y CTO Interventoría N°68573-003-2021 / PAF-ADR-I-064-2020 (páginas 35 y 36)
De esta manera se consdiera se cumplió parcialmente la acción (50%), al allegar uno de los dos informes propuestos como meta. 
Dado lo anterior, la acción deberá seguir siendo objeto de seguimiento, sobre lo cual se recomienda priorizar su ejecución por cuanto se encuentra vencida.</t>
  </si>
  <si>
    <t>La Vicepresidencia de Integración Productiva remitió las actas de entrega de los productos del Contrato No. 4552021 suscrito con la Financiera de Desarrollo Nacional - FDN, con la siguiente salvedad "Tengase en cuenta que el contrato auditado fue el 455-2021, no obstante ese contrato se terminó, por lo cual las acciones de mejora se implementaron con el Contrato No. 707-2022, también suscrito con la FDN para la "Estructuración financiera y legal de esquemas de transacción preferidos para la financiación y operación sostenible" de los Proyectos Estratégicos Ranchería (La Guajira) y Triángulo del Tolima".
Los dos contratos suscritos en el marco del Convenio Marco de Cooperación No 802200.</t>
  </si>
  <si>
    <r>
      <t xml:space="preserve">La Oficina de Control Interno evidenció el acta de reunión sostenida el 26 de octubre de 2023 entre la Financiera de Desarrollo Nacional y la Agencia de Desarrollo Nacional, con el objetivo de </t>
    </r>
    <r>
      <rPr>
        <i/>
        <sz val="8"/>
        <rFont val="Calibri"/>
        <family val="2"/>
        <scheme val="minor"/>
      </rPr>
      <t xml:space="preserve">"Entrega de productos del contrato 707 de 2022 cuyo objeto es la estructuración legal y financiera de los esquemas de transacción que permitan la financiación y operación sostenible de los proyectos de distrito de adecuación de tierras de Ranchería-San Juan del Cesar y Triángulo del Tolima"
</t>
    </r>
    <r>
      <rPr>
        <sz val="8"/>
        <rFont val="Calibri"/>
        <family val="2"/>
        <scheme val="minor"/>
      </rPr>
      <t xml:space="preserve">
Analizado el contenido del acta de considera se cumple con lo establecido en la acción de mejoramiento al detallar los entregables derivados del contrato y evidenciar los avances sobre cada uno, dejando como ultimo paso la aceptación de la Entidad sobre los mismos y continuar con la liquidación del contrato como paso final, la cual busca contrarrestar lo observado por el Ente de Control, respecto a mayor control en la recpeción de los productos derivados de cada contrato.
Dado lo anterior, esta oficina considera que se corrigió la situación y por ende se puede dar por cerrado el hallazgo, dejando la recomendación de que dicha actividad se contemple como un control frente a los diferentes contratos, con el fin de mitigar la reiteración de estas situaciones.</t>
    </r>
  </si>
  <si>
    <t xml:space="preserve">La Vicepresidencia de Integración Productiva remitió  dos (2) actas soporte de las mesas técnicas realizadas para la verificación de las efectivas correcciones y subsanaciones de los productos entregados por FINDETER de la actualización de los estudios y diseños de los Proyectos Estratégicos Triángulo del Tolima y Tesalia - Paicol (Huila), por medio de las cuales garantiza la calidad de los estudios y diseños, eliminando la incertidumbre respecto al proceso de validación de documentos finales. </t>
  </si>
  <si>
    <r>
      <t>La Oficina de Control Interno obtuvo evidencias de lo siguiente:
Dos actas de reunión del 27 de diciembre de 2023, de asunto "</t>
    </r>
    <r>
      <rPr>
        <i/>
        <sz val="8"/>
        <rFont val="Calibri"/>
        <family val="2"/>
        <scheme val="minor"/>
      </rPr>
      <t>Mesa de seguimiento observaciones asociadas a los estudios para la actualización y elaboración de Estudios y Diseños Detallados para la culminación del Proyecto de Adecuación de Tierras de Gran Escala del Triángulo del Tolima, Departamento del Tolima y del del Proyecto de Adecuación de Tierras de Mediana Escala Tesalia – Paicol, Municipios de Tesalia y Paicol, Departamento del Huila"</t>
    </r>
    <r>
      <rPr>
        <sz val="8"/>
        <rFont val="Calibri"/>
        <family val="2"/>
        <scheme val="minor"/>
      </rPr>
      <t xml:space="preserve">, con participación de FINDETER y la ADR, en las cuales se analizaron las observaciones presentadas por la ADR frente a los informes de avances presentados por FINDETER.
En virtud de lo anterior, se considera que se dio cumplimiento a la acción de mejoramiento. En lo que respecta a la efectividad para el cierre del mismo, se considera oportuno y pertinente que obtener soporte que sustente la corrección de las observaciones y situaciones plasmadas en las actas de reunión, a fin de dar cumplimiento al compromiso plasmado en ella, como lo es en lo que respect al Triángulo Tolima donde se señaló: "Para poder emitir concepto favorable de no objeción total de los estudios y diseños, se debe atender las recomendaciones manifestadas en el presente documento. La responsabilidad de la aprobación de la Fase I- Factibilidad y Fase II Diseños detallados, es de la interventoría Consorcio Interventoría Riego, quien debe garantizar el cumplimiento del objeto contractual del consultor y a su vez de sebe garantizar que se efectúe respuesta a las recomendaciones presentadas por la Agencia de Desarrollo Rural – ADR.
Una vez presentadas las respuestas a las observaciones por parte del Consorcio Diseños TP, serán valoradas en mesa técnica por parte de la ADR y se procederá a emitir concepto de no objeción total de los estudios y diseños". Lo anterior con el fin de corroborar se corrigió lo obervado por la CGR en cuanto a la verificación de las efectivas correcciones y subsanaciones de los productos entregados.
Po rlo anterior se continuará con el seguimiento al presente hallazgo.
</t>
    </r>
  </si>
  <si>
    <t>Se remiten documentos para el trámite del quinceavo, dieciseisavo, diecisieteavo pago del Contrato No. 7072022, los cuales estaban sujetos a la entrega de los productos: numero 10.2 “Estructura de transacción preliminar Triangulo del Tolima retroalimentada comunitariamente”, número 12 “Documentos contractuales y de autorizaciones presupuestales para Ranchería y San Juan del Cesar” y numero 13 “Documentos contractuales y de autorizaciones presupuestales para Triángulo del Tolima”, respectivamente, dentro de los cuales se encuentra el respectivo formato de recibo a satisfacción de los productos, debidamente diligenciado.</t>
  </si>
  <si>
    <t>Omisión de la supervisión a cargo de la Vicepresidencia de Integración Productiva, al inobservar los lineamientos contractuales pactados por las partes.</t>
  </si>
  <si>
    <r>
      <t xml:space="preserve">Dentro de los soportes paortados para la presente acción, se observó lo siguiente:
Soportes de la Radicación de documentos para trámite de pago del contrato 7070 de 2022 del 27 de octubre de 2023, de los pagos N° 15, 16 y 17 , en los cuales, en el formato de "CERTIFICACIÓN DE RECIBO A SATISFACCIÓN DE BIENES Y/O SERVICIOS", adjunto a cada uno de ellos, se plasmó en el apartado de observaciones lo siguiente: 
</t>
    </r>
    <r>
      <rPr>
        <i/>
        <sz val="8"/>
        <rFont val="Calibri"/>
        <family val="2"/>
        <scheme val="minor"/>
      </rPr>
      <t xml:space="preserve">"Se deja constancia de que esta supervición (SIC) validó los términos y condiciones de la forma de pago, identificando que el valor a cobrar corresponde con la forma de pago establecida en el otrosí N° 2 del contrato 707 de 2022"
</t>
    </r>
    <r>
      <rPr>
        <sz val="8"/>
        <rFont val="Calibri"/>
        <family val="2"/>
        <scheme val="minor"/>
      </rPr>
      <t>La Oficina de Control Interno que a partir de la actividades ejecutadas, se está dejando sustento del cumplimiento de los términos contractuales para el desembolso del pago correspondiente, por lo cual se considera viable el cierre del hallazgo.</t>
    </r>
  </si>
  <si>
    <t>Se remite formato “CONCEPTO DE IMPREVISTOS” elaborado por  Profesionales pertenecientes a la Dirección de Adecuación de Tierras, Agencia de Desarrollo Rural. Se integrara a los formatos del  futuro proceso de selección donde será obligatoria su presentación para el cobro del imprevisto por el contratista y será así mismo obligación del interventor su validación y aprobación para el trámite de pagos, por lo que se crearán las obligaciones para los dos dentro de los estudios previos  así:
Contratista obligación:
9) Entregar el formato de concepto de imprevistos con los soportes para la verificación y validación del interventor.
Interventor obligación:
23) Vigilar que el formato de “Concepto Imprevistos” para el pago por la Administración, Operación y Mantenimiento de los proyectos de infraestructura corresponda a las reales cantidades de obra y/o bienes y/o servicios ejecutados por el contratista de AOM, contenga los soportes que corresponda. Por ello deberá expedir las constancias necesarias para proceder al pago por dichos conceptos técnicos.</t>
  </si>
  <si>
    <t>La Oficina de Control Interno obtuvo como evidencia archivo Excel denominado "Formato Acreditación Imprevistos", frente a lo cual es preciso señalar lo siguiente:
1( Al Revisar en el Sistema Integrado de Gestión de la Entidad (Isolucion), dicho formato no se encuentra dispuesto en la plataforma, lo cual permite concluir no es una versión oficial aprobada por la instancia correspondiente, lo cual genera incertidumbre sobre la obligatoriedad de su aplicación en la actualidad.
2) De otra parte, de acuerdo con lo descrito en la acción, aunado a lo señalado como avance cualitativo por parte del área responsable, respecto a la aplicabilidad del formato y a la creación de nuevas obligaciones contractiales, se considera necesario corroborar estas actividades, a fin de evidenciar si la situación observada por la CGR  fue corregida y prevenida mediante estos nuevos controles.
Dado lo anterior, no se considera cumplida la acción de mejoramiento, más cuando la acción esta redactada en términos en los que se entiende el formato tuvo que ser aplicado, no sobre la creación del formato.
Por lo expuesto, la acción se mantiene abierta y deberá seguir siendo objeto de seguimiento, sobre lo que se recomienda ejecutar las gestiones necesarias para cumplir lo aquí descrito dado que al corte del presente seguimiento, esta se encuentra vencida.</t>
  </si>
  <si>
    <t>La Vicepresidencia de Integración Productiva informó que "A la fecha no se han ejecutado obras de mantenimiento por lo tanto no se ha afectado el concepto de imprevistos"</t>
  </si>
  <si>
    <t>En primera medida no es claro para la Oficina de Control Interno el hecho de que la presente acción sea similar a la de los hallazgos 1 y 2, no obstante, la unidad de medida en este caso es diferente en el entregable y la cantidad. Sin perjuicio de lo menconado, frente a lo aqui expuesose entedería que los "Informes de aprobación de las cuentas de cobro expedido por el Supervisor" propuestos como entregables, deberán llevar adjunto el concepto de imprevistos emitido por el interventor.
Si bien la acción se encuentra en términos al corte del presente seguimiento, se recomienda validar la viabilidad en su ejecución de acuerdo con la cantidad de unidad de medida dispuesto.</t>
  </si>
  <si>
    <t>La Vicepresidencia de Integración Productiva informó que  "Actualmente está en curso la liquidación del contrato 497 de 2021 AOM de los Proyectos de Ranchería y Triangulo, y los contratos de interventoría 503 y 504, se realizara acta de mesa de trabajo donde se evidencie la validación de los pagos relacionados en acta de liquidación y lo reportado en SIFF Nación".</t>
  </si>
  <si>
    <t>Respecto a la acción de mejoramiento propuesta, en la cual no se detalla el contrato al cuál se le aplicará lo señalado en la actividad, se podría concluir que esta´deberá ser ejecutada en la totalidad de contratos asociados al proceso.
Ahora bien, frente a lo indicado por parte del área responsable no hubo soporte alguno. Así mismo, si bien se encuentra en curso los tres (3) contratos mencionados, no se observó actividades asociadas a lo dispuesto en la acción de mejoramiento, la cual se indicó se realizaría de manera previa a la ejecución del contrato.
Sea importante recordar que, a la fecha del corte del presente seguimiento, la acción se encuentra vencida, por lo que se deberá validar la pertinencia y viabilidad de la misma a fin de tomar los correctivos necesarios.</t>
  </si>
  <si>
    <t xml:space="preserve">Actualmente se incluye dentro de los estudios previos AOM - Minuta Contractual Acápite/numeral "garantías contractuales, Numeral 9 garantías, amparar los riesgos derivados de la responsabilidad civil extracontractual, mediante un contrato de SEGURO dando cumplimiento a las coberturas express de perjuicios del numeral 2.2.1.2.3.2.9 del Dec. 1082/2015  </t>
  </si>
  <si>
    <t>La Oficina de Control Interno llevó a cabo la inspección en el aplicativo SECOP II, de la documentación asociada a la licitación públic 02-2023 de objeto "ADMINISTRAR, OPERAR Y MANTENER LA INFRAESTRUCTURA DEL PROYECTO MULTIPROPÓSITO DEL RIO RANCHERÍA FASE I, DEPARTAMENTO DE LA GUAJIRA Y EL PROYECTO DE RIEGO DEL TRIÁNGULO DEL TOLIMA FASES I Y II, DEPARTAMENTO DEL TOLIMA", observando que:
Tanto los estudios previos como el pliego de condiciones se estableció lo samparos requeridos para el contrato en virtud de lo establecido en el artículo 7 de la Ley 1150 de 2007, artículos 2.2.1.2.3.1.7, 2.2.1.2.3.1.8. y 2.2.1.2.3.2.9 del Decreto 1082 de 2015, de esta manera se considera se dio cumplimiento a la acción prouesto, sobre lo cual se considera que esta, por si misma, corrigió lo observado por la CGR en su hallazgo, concluyendo entonces que es viable el cierre del presente hallazgo.</t>
  </si>
  <si>
    <t>El supervisor, en apoyo del grupo de preinversion de la ADR, verificará que los productos allegados por FINDETER estén  aprobados por el interventor y avalados por la supervisión designada de FINDETER. Posteriormente, verificará la completitud de dichos productos, según las especificaciones técnicas consignadas en los contratos de consultoría y sus anexos; esta actividad, será soportada con la suscripción de actas de completitud de productos para cada una de las fases del proyecto, de manera que se elimine el grado de incertidumbre respecto al proceso de validación del contenido de los productos.</t>
  </si>
  <si>
    <t>Estas actas de completitud de productos, se diseñarán en terminos de identificar que los proyectos desarrollen el Manual de la Unidad de Planificación Rural Agropecuaria - UPRA, en sus Fases de I. Factibilidad y II. Diseños Detallados, permitiendo la validación de los productos y certeza sobre la versión final de los mismos.</t>
  </si>
  <si>
    <t>No se presentó avances sobre la presente acción, la misma se encuentra dentro de términos para su ejecución.</t>
  </si>
  <si>
    <t>No se presentó avances sobre la presente acción con corte al 31 de diciembre de 2023.</t>
  </si>
  <si>
    <t>No se presentó avances sobre la presente acción con corte al 31 de diciembre de 2023, sobre el cual es importante indicar que la acción se encuentra vencida, por lo que se deberá validar la pertinencia y viabilidad de la misma a fin de tomar los correctivos necesarios.</t>
  </si>
  <si>
    <t xml:space="preserve">Se remite formato “CONCEPTO DE IMPREVISTOS” elaborado por los Profesionales Juan Manuel Reina, Donaldo Tous, Maryery Vera Pérez pertenecientes a la Dirección de Adecuación de Tierras, Agencia de Desarrollo Rural. Se integrara a los formatos del  futuro proceso de selección donde será obligatoria su presentación para el cobro del imprevisto por el contratista y será así mismo obligación del interventor su validación y aprobación para el trámite de pagos, por lo que se crearan las obligaciones para los dos dentro de los estudios previos  así:
Contratista obligación:
9) Entregar el formato de concepto de imprevistos con los soportes para la verificación y validación del interventor.
Interventor obligación:
23) Vigilar que el formato de “Concepto Imprevistos” para el pago por la Administración, Operación y Mantenimiento de los proyectos de infraestructura corresponda a las reales cantidades de obra y/o bienes y/o servicios ejecutados por el contratista de AOM, contenga los soportes que corresponda. Por ello deberá expedir las constancias necesarias para proceder al pago por dichos conceptos técnicos.
</t>
  </si>
  <si>
    <t>Omisión en el ejercicio de la supervisión e interventoría, al no verificar la correcta causación del impuesto sobre las ventas en las correspondientes facturas del contratista, lo que genera posibles riesgos de evasión y/o elusión al pagar IVA sobre un porcentaje inferior (A) al causado sobre la utilidad (U).</t>
  </si>
  <si>
    <r>
      <t xml:space="preserve">Se anexa por parte de la Vicepresidencia de Integración Productiva,  memorando 20233300055583 con Asunto: </t>
    </r>
    <r>
      <rPr>
        <i/>
        <sz val="8"/>
        <rFont val="Calibri"/>
        <family val="2"/>
        <scheme val="minor"/>
      </rPr>
      <t>"Concepto financiero – tributario sobre el pago del IVA en los contratos de Administración, Operación y Mantenimiento – AOM de los proyectos estratégicos Ranchería – La Guajira y Triangulo del Tolima"</t>
    </r>
    <r>
      <rPr>
        <sz val="8"/>
        <rFont val="Calibri"/>
        <family val="2"/>
        <scheme val="minor"/>
      </rPr>
      <t>, a través del cual se realiza solicitud de concepto a la Secretaria General - Oficina Financiera respecto de cómo debe ser la causación del impuesto del IVA, con el fin de que las actividades de mantenimiento en los proyectos estratégicos atiendan los gravámenes establecidos en el estatuto tributario, actualmente se está a la espera de respuesta de parte de Secretaria General.</t>
    </r>
  </si>
  <si>
    <t>La Oficina de Control Interno evidenció que a través de memorando 20233300055583 se dio cumplimiento a la acción propuesto, respecto a solicitar concepto a la Secretaría General sobre la causación del IVA en los contratos de Administración, Operación y Mantenimiento.
Se recomienda reiterar dicha solicitud ante la no respuesta de la misma, o en caso de no tener claridad total sobre la posible solución, elevar la consulta a otra instancia, puesto que la efectividad de este plan de medirá a partir de la aplicación del concepto que se emita al respecto.</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</si>
  <si>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</si>
  <si>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r>
      <t xml:space="preserve">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t>
    </r>
    <r>
      <rPr>
        <b/>
        <sz val="8"/>
        <rFont val="Calibri"/>
        <family val="2"/>
        <scheme val="minor"/>
      </rPr>
      <t>Nota:</t>
    </r>
    <r>
      <rPr>
        <sz val="8"/>
        <rFont val="Calibri"/>
        <family val="2"/>
        <scheme val="minor"/>
      </rPr>
      <t xml:space="preserve"> La fecha de terminación de la presente acción fue ampliada de acuerdo con solicitud realizada por el área responsable, la cual fue aprobada por el Comité de Coordinación del Sistema de Control Interno en sesión 06-2023, en cuanto a que se depende de un tercero la ejecución total de la acción, por lo cual se debe continuar con el seguimiento a la misma.</t>
    </r>
  </si>
  <si>
    <t>La Oficina de Control Interno evidenció que se avanzó con la solicitud de información en materia ambiental para realizar acompañamiento en la formulación de los PUEAA, Así mismo, se observó que se realizaron capacitaciones a asociaciones de Distritos de pequeña escala, para lo cual se aportó:
•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 Acta de reunión del 21 de julio de 2022, cuyo objetivo fue "Realizar acompañamiento y seguimiento a la asociación de usuarios ASOJUANIA, con relación a la Administración, Operación y Conservación del Distrito de Riego de San Juania"
• Acta de reunión del 10 de agosto de 2022, cuyo asunto tratado fue "Realizar acompañamiento y seguimiento a la asociación de usuarios ASOJUANIA, con relación a la Administración, Operación y Conservación del Distrito de Riego de San Juania"
Frente a lo anterior se considera se dio cumplimiento a la acción.</t>
  </si>
  <si>
    <t>Se hizo entrega del cinco (5) informes de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Se debe señalar que, basados en las acciones anteriores se dio cumplimiento a lo dispuesto en la acción.
De otra parte, por parte de la Vicepresidencia de Integración Productiva se informo que, con base en la información recopilada en lo que va corrido del año 2023, conforme a los oficios enviados en el año 2022, se elaboró Guía Técnica para la formulación del Programa de Uso Eficiente y Ahorro del Agua - PUEAA, para los distritos de Adecuación de Tierras de la Agencia de Desarrollo Rural - ADR. En este sentido, se están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Sobre dicha afirmación, se observó la versión preliminar de la guía mencionada, cuyo objetivo es "Orientar a las Asociaciones de Usuarios de los Distritos de Riego de pequeña, mediana y gran escala en la formulación y elaboración del Programa de Uso Eficiente y Ahorro del Agua". Adicionalmente, se observó que en los meses de julio, septiembre y octubre de 2023, se lle´vo a cabo capacitaciones a los líderes de las asociaciones de usuarios de los departamentos de Neiva, Boyacá, Cundinamarca y Nariño, en temas relacionados con las concesiones de agua y los PUEAA.
Al respecto, una vez ejecutadas las acciones propuestas para el presente hallazgo, y observando que la entidad ha emprendido correctivos frente a fortalecer a las asociaciones de usuarios en aspectos ambientales, dentro de lo que se encuentra la formulación de los PUEAA, siendo la debilidad en las asociaciones la situación la que se consideró era la causa del hallazgo, la Oficina de Control Interno considera es viable el cierre del hallazgo.</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</si>
  <si>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Adicionalmente, se allegó como soporte las primeras 20 fichas de viabilidad para la actualización del RGU  del distrito la Doctrina realizadas según la normatividad del servicio púbico de adecuación de tierras y atendiendo lo reglamentado en el procedimiento PR-ADT-004, situación que denota que la ADR ha gestionado actividades tendientes a subsanar lo relacionado con la desactualización del RGU.</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</si>
  <si>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Sea preciso mencionar, que la Oficina de Control Interno evidenció que la ADR, ante la poca planta de personal que posee, y en busca de evitar reiteración de situaciones asociadas a falencias en la supervisión de contratos, ha mantenido la actividad de designar apoyos de acuerdo con las competencias profesionales, lo cual busca minimizar riesgos asociados a la falta de seguimiento a los cumplimientos contractuales, por lo cual se considera viable el cierre del hallazgo.</t>
  </si>
  <si>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se dio cumplimiento a la acción de mejora propuesta.</t>
  </si>
  <si>
    <t>La Oficina de Control Interno obtuvo como evidencia el documento denominado "PROGRAMA DE FORTALECIMIENTO Y ACOMPAÑAMIENTO PARA ASOCIACIONES DE USUARIOS DE DISTRITOS DE ADECUACIÓN DE TIERRAS – PFA ASODAT", así como correo electrónico emitido por el Vicepresidente de integración Productiva (e ) mediante el cual se aprueba el mencionado documento.
De esta manera se sustenta el cumplimiento de la presente acción.</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</si>
  <si>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Por lo anterior, la Oficina de Control Interno considera que, se dio cumplimiento a la acción de mejora propuesta.
en términos de efectividad, la Vicepresidencia de Integración Productiva aportó el "INFORME DE SEGUIMIENTO PROGRAMA DE FORTALECIMIENTO Y ACOMPAÑAMIENTO PARA ASOCIACIONES DE USUARIOS DE DISTRITOS DE ADECUACIÓN DE TIERRAS – PFA ASODAT", el cual data de noviembre 2023, en el que se detallan las diferentes actividades de acompañamiento a las asociaciones que administran Distritos de Adecuación de Tierras, a lo que se suma la emisión de la GUÍA TÉCNICA PARA LA FORMULACIÓN DELPUEAA, sobre la cual también se desarrollaron actividades de capacitación.
Dado que se observó la ejecución de las tres (3) acciones propuestas, aunado a las gestiones que evidencian la mitigación o prevención de lo shechos observados por la CGR, se considera viable el cierre del hallazgo.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</si>
  <si>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t>
  </si>
  <si>
    <r>
      <t xml:space="preserve">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t>
    </r>
  </si>
  <si>
    <r>
      <t xml:space="preserve">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t>
    </r>
  </si>
  <si>
    <r>
      <t xml:space="preserve">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t>
    </r>
    <r>
      <rPr>
        <b/>
        <u/>
        <sz val="8"/>
        <rFont val="Calibri"/>
        <family val="2"/>
        <scheme val="minor"/>
      </rPr>
      <t>hasta no contar con los estudios y diseños actualizados y aprobados por parte de la supervisión</t>
    </r>
    <r>
      <rPr>
        <sz val="8"/>
        <rFont val="Calibri"/>
        <family val="2"/>
        <scheme val="minor"/>
      </rPr>
      <t xml:space="preserve">,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</si>
  <si>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t>
    </r>
    <r>
      <rPr>
        <b/>
        <sz val="8"/>
        <rFont val="Calibri"/>
        <family val="2"/>
        <scheme val="minor"/>
      </rPr>
      <t xml:space="preserve">
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</si>
  <si>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t>
    </r>
    <r>
      <rPr>
        <b/>
        <sz val="8"/>
        <rFont val="Calibri"/>
        <family val="2"/>
        <scheme val="minor"/>
      </rPr>
      <t xml:space="preserve">Nota: </t>
    </r>
    <r>
      <rPr>
        <sz val="8"/>
        <rFont val="Calibri"/>
        <family val="2"/>
        <scheme val="minor"/>
      </rPr>
      <t>La presente acción fue objeto de ampliación de la fecha de ejecución, la cual aprobada en sesión 06-2023 del Comité de Coordinación del Sistema de Control Interno, previa justificación presentada por los responsables de su ejecución.</t>
    </r>
  </si>
  <si>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anterior,corroboró que FINDETER hizo entre de los productos de la actualización de los estudios y diseños actualizados de la Fase II de los Proyectos de Adecuación de Tierras de Rio Rancheria y San Juan del Cesar y Tesalia Paicol, dando así cumplimiento parcial a la acción, haciendo falta lo correspondiente al Proyecto de Triángulo Tolima. De esta manera, la Oficina de Control Interno considera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se hará necesario contar con los soportes que acrediten el recibido a satisfacción por parte de la supervisión de dichos estudios y diseños actualizados.</t>
    </r>
    <r>
      <rPr>
        <sz val="8"/>
        <rFont val="Calibri"/>
        <family val="2"/>
        <scheme val="minor"/>
      </rPr>
      <t xml:space="preserve">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</si>
  <si>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r>
      <rPr>
        <b/>
        <sz val="8"/>
        <rFont val="Calibri"/>
        <family val="2"/>
        <scheme val="minor"/>
      </rPr>
      <t>SEGUIMIENTO 2021</t>
    </r>
    <r>
      <rPr>
        <sz val="8"/>
        <rFont val="Calibri"/>
        <family val="2"/>
        <scheme val="minor"/>
      </rPr>
      <t xml:space="preserve">
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r>
      <rPr>
        <b/>
        <sz val="8"/>
        <rFont val="Calibri"/>
        <family val="2"/>
        <scheme val="minor"/>
      </rPr>
      <t xml:space="preserve">SEGUIMIENTO 2022
</t>
    </r>
    <r>
      <rPr>
        <sz val="8"/>
        <rFont val="Calibri"/>
        <family val="2"/>
        <scheme val="minor"/>
      </rPr>
      <t xml:space="preserve">La Vicepresidencia de Integración Productiva remitió 20 Fichas de viabilidad de actualización del RGU del Distrito Montería – Mocarí (Córdoba).
</t>
    </r>
    <r>
      <rPr>
        <b/>
        <sz val="8"/>
        <rFont val="Calibri"/>
        <family val="2"/>
        <scheme val="minor"/>
      </rPr>
      <t>SEGUIMIENTO 2023</t>
    </r>
    <r>
      <rPr>
        <sz val="8"/>
        <rFont val="Calibri"/>
        <family val="2"/>
        <scheme val="minor"/>
      </rPr>
      <t xml:space="preserve">
La Vicepresidencia de Integración Productiva remitió 20 Fichas de viabilidad de actualización del RGU del Distrito de la Doctrina.</t>
    </r>
  </si>
  <si>
    <r>
      <t xml:space="preserve">De los avances reportados a diciembre 2022, la Oficina de Control Interno observó que, conforme a lo dispuesto en el procedimiento PR-ADT-004 "ADMINISTRACIÓN, OPERACIÓN Y CONSERVACIÓN DE LOS DISTRITOS DE ADECUACIÓN DE TIERRAS", la Entidad emitió 20 fichas de actualización de registro general de usuario del Distrito de Montería Mocarí, cuyos formatos se encuentran suscritos por el Vicepresidente de Integración Productiva. 
De esta manera, ante los avances existentes, se cumplió la acción al evidenciar avances en la actualización del RGU de los Distritos de Mocarí y la Doctrina.
En cuanto a la efectividad de las acciones ejecutadas, se necesario validar que los mismos ya han sido implementados en los actividades de facturación, cobro y cartera.
</t>
    </r>
    <r>
      <rPr>
        <b/>
        <sz val="8"/>
        <rFont val="Calibri"/>
        <family val="2"/>
        <scheme val="minor"/>
      </rPr>
      <t xml:space="preserve">NOTA: </t>
    </r>
    <r>
      <rPr>
        <sz val="8"/>
        <rFont val="Calibri"/>
        <family val="2"/>
        <scheme val="minor"/>
      </rPr>
      <t>La Oficina de Control Interno continuará realizando seguimiento a la presente acción, la cual se encuentra dentro de los términos de ejecución,  en virtud de la solicitud de ampliación de fecha de ejecución aprobada en sesión 04-2022 del Comité de Coordinación del Sistema de Control Interno, previa justificación presentada por los responsables de su ejecución.</t>
    </r>
  </si>
  <si>
    <t>Revelar en las Notas a los Estados Financieros información correspondiente al DAT del Valle del Sibundoy</t>
  </si>
  <si>
    <t>Determinar e implementar el cobro de los servicios para los usuarios del Distrito de Valle de Sibundoy</t>
  </si>
  <si>
    <t>Adelantar las diferentes gestiones técnicas, administrativas y jurídicas  tendientes a realizar el reconocimiento de los ingresos en el Distrito de Valle de Sibundoy</t>
  </si>
  <si>
    <t>La Vicepresidencia de Integración Productiva allegó INFORME TRIMESTRAL DE ENTREGA DE FACTURAS, COBROS PERSUASIVOS Y RECAUDO DEL DISTRITO DE ADECUACION DE TIERRAS MONTERÍA MOCARÍ, correspondiente al periodo de 1 de julio al 30 de septiembre de 2023, suscrito por el Director Técnico de la UTT 3 - Monteria, así como cuatro archivos en excel denominados Informes de cobro persuarivo, con corte a 31 de diciembre de 2022</t>
  </si>
  <si>
    <t>Al analizar los soportes remitidos por la Vicepresidencia de Integración Productiva, se considera los mismos no cumplen con lo señalado en la acción, en cuanto a informes que den cuenta de las gestiones técnicas, administrativas y jurídicas  tendientes a realizar el reconocimiento de los ingresos en el Distrito de Valle de Sibundoy, suscrito por el Vicepresidente de Integración Productiva.
Al respecto, se recuerda que la acción esta vencida al corte del presente seguimiento, por lo que se deberá validar la viabilidad de la acción en los términos propuestos, o en su defecto determinar la necesidad de modificar el plan.</t>
  </si>
  <si>
    <r>
      <t xml:space="preserve">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t>
    </r>
    <r>
      <rPr>
        <b/>
        <u/>
        <sz val="8"/>
        <rFont val="Calibri"/>
        <family val="2"/>
        <scheme val="minor"/>
      </rPr>
      <t xml:space="preserve">
Frente a la efectividad, es preciso señalar que se debe confrontar la información que reposa en cartera y los estados Financieros del cierre de la vigencia 2022, teniendo en cuenta que este es el periodo facturado a través del nuevo aplicativo, a fin de validar la consistencia e integridad de la información, así como verificar si los datos concilian entre las dos dependencias. De otra parte, se deberá sustentar el control que se tiene a nivel de auxiliar contable frente a lo que adeuda cada usuario.</t>
    </r>
  </si>
  <si>
    <t>Frente a la presente acción, se allegó nueve (9) actas de seguimiento a la hoja de ruta de contratación 2022.
Adicionalmente se suministró acta de seguimiento a contratación 2023, eleborada en el mes de octubre de 2023.</t>
  </si>
  <si>
    <t xml:space="preserve">La Oficina de control Interno observó que se elaboró el Acta N° 1 del 31 de marzo de 2022, Acta N° 2 del 29 de abril de 2022,  Acta N° 3 del 31 de mayo de 2022, Acta N° 4 del 30 de junio de 2022, Acta N° 5 del 31 de julio de 2022, Acta N° 6 del 31 de agosto de 2022, Acta N° del 30 de septiembre de 2022, Acta N° 8 del 31 de octubre de 2022 y Acta N° 9 del 30 de noviembre de 2022, cuyo objeto fue realizar Seguimiento a la hoja de Ruta dispuesta para la vigencia 2022, en el cual se realiza seguimiento a los contratos a elaborar y suscribir desde la Dirección de Adecuación de Tierras, se detalla lo acontecido en los procesos de contratación programados,  analizan nuevas necesidades y de ser necesario se actualizaba la hoja de ruta proyectada
Como adicional se observó que en la vigencia 2023 se continuó con el seguimiento a la contratación programada para el proceso de Prestación y Apoyo al servicio Público de Adecuación de Tierras, observando que en el seguimiento a 2023, se detalla los avances frente a cada contratación, y en los casos que se requiere, se plamó se iniciaría constitución de vigencias futuras, evitando recaer en lo observado por la CGR en el hallazgo.
Dado lo anterior, se considera que se dio cumplimiento a la acción y se esta propendiendo por mantener un moniteo y control sobre la contratación de cada vigencia, sobre lo cual la Oficina de Control Interno considera pertinente el cierre del hallazgo, con la recomendación de continuar con la ejecución de dicha actividad. 
</t>
  </si>
  <si>
    <t>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De otra parte en junio de 2022 se allegó copia de las actas de conciliaciones por concepto de Recuperación de la inversión, de diciembre de 2021 y de enero, febrero, marzo y mayo de 2022
en junio 2023, se suministró las actas N° 011 de 2022 del 6 de julio de 2022, con la conciliación de abril 2022, Acta N° 12 de 2022 del 30 de enero de 2023, con la conciliación a 31 de diciembre de 2022 y Acta N° 1 de 2023 del 28 de febrero de 2023 con la conciliación a 31 de enero de 2023.
En diciembre de 2023, se suministró las actas de conciliación por concepto de tarifas y recuperación de la inversión, elaboradas para los meses comprendidos entre enero y septiembre de 2023.</t>
  </si>
  <si>
    <t>Una vez analizada la información aportada como avance frente a la presente acción, esta oficina considera que, de acuerdo con lo descrito en la acción,  el acta N° 12 donde se concilia lo correspondiente a diciembre de 2021, así como las actas de conciliación de enero, febrero, marzo, abril, mayo y diciembre de 2022 y enero a septiembre de 2023, aplican frente a lo señalado en la acción, teniendo en cuenta los plazos dispuestos  en la acción propuesta.
En tal sentido, se considera se dio cumplimiento a la acción. no obstante, en el entendido que dichas conciliaciones se realizan de manera periodica, no es claro la razón de la auencia de conciliaciones de algunos meses en la vigencia 2022 (julio a novimebre), así como se considera relevante contar con las conciliaciones de octubre a diciembre de 2023 a fin de corroborar que dichos valores conciliados se reflejan en los estados financieros. 
Se debe continuar con el seguimiento al hallazgo, dado que existen dos (2) acciones en ejecución.
Adicionalmente, es recomendable establecer un control de ejecución de concliaciones periodicas con fecha específica de ejecución, a fin de fortalecer la gestión de la cartera y el cómo se expersa esta información en los EEFF.</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</si>
  <si>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t>
  </si>
  <si>
    <t>La Oficina de Control Interno obtuvo evidencia del Acta 001 de la PRIMERA SESIÓN ORDINARIA (VIGENCIA 2023) DEL COMITÉ PARA LA GERENCIA Y ADMINISTRACIÓN DE BIENES MUEBLES E INMUEBLES DE LA ADR, realizada el 15 de mayo de 2023, en el cual se llevo a cabo la "PRESENTACIÓN DE LOS DISTRITOS DE ADECUACIÓN TIERRAS PARA DESAFECTACIÓN, DESCOMPOSICIÓN Y DEPURACIÓN DE LOS VALORES CONTABLES", de los Distritos de Pequeña escala de Aguas Vivas, Coco, Bonguito, Guaibaná y Loma del Caballo, situados en el departamento del Atlántico. Al respecto se observó que la votación para la desfectación, desconposisción y depuración contable de mencionados distritos fue aprobada por unanimidad.</t>
  </si>
  <si>
    <r>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conceptúa dar de baja estos distritos.
L</t>
    </r>
    <r>
      <rPr>
        <u/>
        <sz val="8"/>
        <rFont val="Calibri"/>
        <family val="2"/>
        <scheme val="minor"/>
      </rPr>
      <t>os formatos carecen de las firmas dispuestas, por lo cual se requiere se aporten los documentos finales aprobados por las instancias correspondientes, lo cuales deberán ser insumo para llevar a cabo las actividades subsiguientes.</t>
    </r>
  </si>
  <si>
    <t xml:space="preserve">Para el cumplimiento de la presente acción, se avanzó con la emisión de la Resolución 791 de 2022 "Por la cual se adiciona el artículo primero y modifica los artículos segundo y tercero de la Resolución 1475 del 19 de octubre de 2017, modificada por la Resolución 0396 de 2019; y se dictan otras disposiciones"
Adicionalmente se observó que en el aplicativo ISOLUCION se adoptó el procedimiento PR-GAD-008 "BAJA DE BIENES MUEBLES Y/O SOLICITUDES DE DESAFECTACIÓN, DESCOMPOSICIÓN Y DEPURACIÓN CONTABLE DE LOS DISTRITOS DE ADECUACIÓN DE TIERRAS DE PEQUEÑA ESCALA", aprobado el 5 de octubre de 2023.
</t>
  </si>
  <si>
    <t>La Oficina de Control interno evidenció que la ADR emitió la Resolución 791 de 2022 "Por la cual se adiciona el artículo primero y modifica los artículos segundo y tercero de la Resolución 1475 del 19 de octubre de 2017, modificada por la Resolución 0396 de 2019; y se dictan otras disposiciones", con la cual se establecen nuevas responsabilidades para el comité frente a la baja definitiva de bienes, su uso o destinación cuando estos no útiles para el desarrollo de la gestión administrativa y misionalidad de la Entidad.
De otra parte, se observó la adopción en el Sistema integrado de Gestión, del procedimiento PR-GAD-008, cuyo objetivo es "Establecer la metodología para tramitar las solicitudes de baja de los bienes muebles que hagan parte del
inventario de activos de la Agencia de Desarrollo Rural (Agencia), cuando en virtud de su desgaste, obsolescencia, daño, perdida o hurto, dejan de ser útiles para el desarrollo de la gestión administrativa; así como las solicitudes de desafectación, descomposición y depuración contable de los distritos de adecuación de tierras de pequeña escala, cuando dejan de ser útiles para el desarrollo de la misionalidad de la Agencia".
De esta manera se considera se dio cumplimiento a la acción.</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</si>
  <si>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
Posterior a ello, en sesión del 31 de octubre de 2023 se presentó ante el Comité de Sostenibilidad Financiera de la ADR quienes analizan y aprueban la la desafectación y descomposición de 5 Distritos de Adecuación de Tierras de Pequeña Escala</t>
  </si>
  <si>
    <t xml:space="preserve">La Oficina de Control Interno evidenció que aen Acta N° 13 del Comité de Sostenibilidad del Sistema de Información Financiera, realizado el 31 de octubre de 2023, en el numeral 4 del orden del día se trató lo concerniente a "Presentación de Acta de baja de bienes muebles, desafectación, descomposición de DAT y solicitud de depuración contable" de conformidad con los resultados de la sesión 001 del 15 de mayo de 2023 del Comité para la Gerencia y  Administración de Bienes Muebles e Inmuebles de la Agencia de Desarrollo Rural.
En virtud de lo anterior se considera se do cumplimiento a la acción propuesta.
 </t>
  </si>
  <si>
    <r>
      <t xml:space="preserve">No se presentan avances frente a la presente acción.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</si>
  <si>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r>
      <t xml:space="preserve">La Oficina de Control Interno obtuvo evidencia del clausulado de:
CONTRATO 9322022 UTT N° 4
CONTRATO 8062022 UTT N° 1
CONTRATO 8082022 UTT N° 5
CONTRATO 6992022 UTT N° 1
CONTRATO 8682022 UTT N° 3
CONTRATO 8112022 UTT N° 10
CONTRATO 8372022 UTT N° 3
CONTRATO 8672022 UTT N° 3
CONTRATO 8072022 UTT N° 2
CONTRATO 8182022 UTT N° 2
Dentro de los objetos contractuales se observa que se encuentran relacionados con el acompañamiento y orientación técnico o jurídicos a las UTT en los temas relacionados con el funcionamiento de los distritos.
Dado lo anterior, se considera se dio cumplimiento a lo propuesto en la presente acción. 
</t>
    </r>
    <r>
      <rPr>
        <b/>
        <u/>
        <sz val="8"/>
        <rFont val="Calibri"/>
        <family val="2"/>
        <scheme val="minor"/>
      </rPr>
      <t xml:space="preserve">
De otra parte, en lo que respecta a la efectividad, la Oficina de Control Interno considera en la Entidad aun existen falencias relacionadas con la supervisión de contratos tanto en la UTT como a nivel central, por lo que se considera que se deben estandarizar controles tendientes a disminuir los impactos que esto genera, como por ejemplo, a través de acciones como la presente en cuanto a apoyo a la supervisión de los contratos que lo requieren, y mantener un registro de dichas actuaciones para conocimiento general.</t>
    </r>
  </si>
  <si>
    <t xml:space="preserve">La Vicepresidencia de Integración productiva, suministró lo siguiente:
Plan de riego y de siembra del Distrito Repelón (Atlántico), elaborado en la vigencia 2022, en el marco del Convenio interadministrativo suscrito entre el Departamento del Atlántico y la Agencia de Desarrollo Rural – ADR No 775 de 2020, con el objeto de “Aunar esfuerzos interinstitucionales, administrativos, técnicos y financieros entre la Agencia de Desarrollo Rural – ADR y el Departamento del Atlántico para realizar conjuntamente la administración, operación y conservación – AOC- de los Distritos de adecuación de Tierras de Repelón, Santa Lucía y Manatí ubicados en el Departamento del Atlántico de Propiedad de la Agencia.”
Adicionalmente, para diciembre 2023 se aportó los documentos "PLAN DE SIEMBRAS Y DE RIEGO 2023" de los Distritos de Adecuación d eTierras de Repelón y Santa Lucía.
</t>
  </si>
  <si>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Dado lo anterior, se considera que se cumplió con la meta propuesta.
</t>
  </si>
  <si>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t>
    </r>
    <r>
      <rPr>
        <b/>
        <u/>
        <sz val="8"/>
        <rFont val="Calibri"/>
        <family val="2"/>
        <scheme val="minor"/>
      </rPr>
      <t xml:space="preserve">
Dado lo anterior, se considera que se cumplió con lo dispuesto en la metano ostante, no se considera que estos informes den cumplimiento a lo señalado en la acción, en lo que respecta a la respuesta a las solicitudes de riego que presenten los usuarios del distrito. Sobre lo cual se deberá validar como su cumple con lo descrito en la acción.</t>
    </r>
  </si>
  <si>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Dichos informes en primera medida no cuentan con el aval del Director de la UTT como lo señala la acción. De otra parte, no presentan el seguimiento del riego brindado a los usuarios, por lo cual no se considera compla con lo dispuesto en la acción, </t>
    </r>
    <r>
      <rPr>
        <b/>
        <sz val="8"/>
        <rFont val="Calibri"/>
        <family val="2"/>
        <scheme val="minor"/>
      </rPr>
      <t>por lo cual el área responsable deberá validar la existencia de soportes adicionales que sustentes este aspecto, y priorizar dicha gestión teniendo en cuenta que la presente s eencuentra VENCIDA.</t>
    </r>
  </si>
  <si>
    <t>REPORTE REALIZADO POR LA DEPENDENCIA RESPONSABLE</t>
  </si>
  <si>
    <t>AVANCE VERIFICADO POR EL AUDITOR Y CONCLUSIÓN</t>
  </si>
  <si>
    <t>La Vicepresidencia de Integración Productiva "en la vigencia 2023 se realizó visitas de acompañamiento a  21 distritos de pequeña escala de propiedad de la ADR, de lo cual se remiten los informes".</t>
  </si>
  <si>
    <t>La Oficina de Control Interno obtuvo como evidencia, los formatos F-ADT-068 "INFORME DE VISITA DISTRITOS DE
ADECUACIÓN DE TIERRAS", de los siguientes Distritos de Adecuación de Tierras de pequeña escala:
1. FARALLONES ubicado en el Cauca
2. ALEX-SAN ALEJANDRO Ubicado en Nariño
3. CHITARRAN, ubicado en Nariño
4. AGUA BLANCA, ubicado en Nariño
5. LA ESPERANZA PITAYO, ubicado en Nariño
6. LA MARIA, Ubicado en el Cauca, 
7. SAN LORENZO, ubicado en el Cauca
8. TOEZ, ubicado en el Cauca
9. LOMO MEDIO, ubicado en Nariño
10. QUEBRADA SECA, ubicado en Antiquia
11. SAN FRANCISCO, ubicado en Nariño
12. SAN ISIDRO, ubicado en Antioquia
13. SANTA BARBARA, ubicado en Antioquia
14. EL MOLINO, Ubicado en la Guajira
15. TABACO RUBIO, ubicado en la Guajira
16. CHERELA, ubicado en el Norete de Santander
17. TULANTA, ubicado en el Norete de Santander
18. VENUDITES, ubicado en el Norete de Santander
19. VILLANUEVA, ubicado en el Norete de Santander
20. Acta Visita realizada en julio de 2023 a ASODIRIEGO, ubicado en Cundinamarca
21. Listado de Asistencia de Visita realizada en julio a SANJUANIA, Ubicado en el Meta
De esta manera se corroboró que la ADR en la vigencia 2023, realizó visitas a 21 Distritos de Adecuación de Tierras de pequeña Escala. 
Se debe continuar con el seguimiento teniendo en cuenta que se ha avanzado en un 30% en la ejecución de la acción, la cual se encuentra en términos.</t>
  </si>
  <si>
    <r>
      <t xml:space="preserve">La Oficina de Control Interno obtuvo como evidencia, lo siguiente: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Acta de reunión del 21 de julio de 2022, cuyo objetivo fue "Realizar acompañamiento y seguimiento a la asociación de usuarios ASOJUANIA, con relación a la Administración, Operación y Conservación del Distrito de Riego de San Juania"
Acta de reunión del 10 de agosto de 2022, cuyo asunto tratado fue "Realizar acompañamiento y seguimiento a la asociación de usuarios ASOJUANIA, con relación a la Administración, Operación y Conservación del Distrito de Riego de San Juania"
Acta de reunión e informe técnico del 27 de octubre de 2022, producto de la capacitación realizada asociaciones de usuarios de distritos de pequeña escala de Cundinamarca, Huila y Meta, en temas de administración, operación y conservación de los distritos, así como en la elaboración de presupuestos. esta última se considera no aplica a la presente acción, pues no se trataron temas relacionados con el uso y ahorro del agua.
En cuanto a informes, se hizo entrega del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Si bien se observó la realización de reuniones con distritos de adecuación de tierras de pequeña escala, y se hizo la entrega de informes de diagnósticos de cinco (5) distritos de adecuación de tierras de pequeña escala,  esta oficina concede el 100% por lo dispuesto en la acción, </t>
    </r>
    <r>
      <rPr>
        <b/>
        <sz val="8"/>
        <rFont val="Calibri"/>
        <family val="2"/>
        <scheme val="minor"/>
      </rPr>
      <t>no obstante, considera que es necesario tener claridad frente a la cantidad de distritos o asociaciones que se harían participes de esta actividad, aunado al hecho de que no se observó en los informes que se plasmaran compromisos de seguimiento, para facilitar la ejecución de la siguiente acción.</t>
    </r>
  </si>
  <si>
    <t>La Vicepresidencia de Integración Produciva informó:
Con base en la información recopilada en lo que va corrido del año 2023, conforme a los oficios enviados en el año 2022, Se elaboró Guía básica para la formulación del Programa de Uso Eficiente y Ahorro del Agua - PUEAA, para los distritos de Adecuación de Tierras de la Agencia de Desarrollo Rural - ADR.
En este sentido, se estan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Se anexa guía, soportes de capacitaciones y matriz de seguimiento.</t>
  </si>
  <si>
    <r>
      <t xml:space="preserve">Frente a los avances reportados se observó lo siguiente:
• Se estructuró la "Guía básica para la formulación del Programa de Uso Eficiente y Ahorro del Agua - PUEAA"
• Se tienen soportes de capacitaciones y acompañamiento brindado a las asociaciones de usuarios de Dsitritos de Adecuación de Tierras.
• Se cuenta con una matriz de seguimiento ambiental en la que se detallan las diferentes gestiones realizadas en materia ambiental para los Distritos de pequeña, mediana y gran escala.
Al respecto, se considera la matriz recoge las diferentes actuaciones emprendidas por la Entidad en cuanto al acompañamiento que se brinda a las asociaciones de usuarios de los Distritos de Adecuación de Tierras, en temas ambientales. </t>
    </r>
    <r>
      <rPr>
        <b/>
        <sz val="8"/>
        <rFont val="Calibri"/>
        <family val="2"/>
        <scheme val="minor"/>
      </rPr>
      <t>Sin embargo, se hace necesario se detalle si esta matriz cuenta con una periodicicdad de actualización o si de la misma se desprenden informes que se comunican a alguna instancia superior dentro de la Entidad, toda vez que como meta se dispuso dos (2) Informes Semestrales, con lo cual no es posible señalar la acción se cumplió en su totalidad.</t>
    </r>
  </si>
  <si>
    <r>
      <rPr>
        <b/>
        <sz val="8"/>
        <rFont val="Calibri"/>
        <family val="2"/>
        <scheme val="minor"/>
      </rPr>
      <t>JUNIO DE 2023</t>
    </r>
    <r>
      <rPr>
        <sz val="8"/>
        <rFont val="Calibri"/>
        <family val="2"/>
        <scheme val="minor"/>
      </rPr>
      <t xml:space="preserve">
La Vicepresidencia de integración productiva informó lo siguiente:
Teniendo en cuenta el estado de la cartera de la Entidad, se instalaron unas mesas en las que se pudieran socializar las diferentes situaciones que se presentan con respecto a la cartera por el servicio público de adecuación de Tierras y por concepto de Recuperación de la inversión, para poder estructurar y informar ante el Comité de Cartera las acciones que como Entidad sean necesarias implementar para gestionar la misma. Por ello ante la la falta de información con respecto a la ubicación de los predios, resoluciones, pagarés y demás documentos que soportes que dan facultad para el cobro de las obligaciones, se realizará con el grupo de Gestión Documental dado que está atado a un proceso de reconstrucción por perdida documental
Evidencias: Actas mesas institucionales:
Acta de Reunión 13 de marzo de 2023
Acta de Reunión 05 de mayo de 2023
Acta de Reunión 05 de junio de 2023
</t>
    </r>
    <r>
      <rPr>
        <b/>
        <sz val="8"/>
        <rFont val="Calibri"/>
        <family val="2"/>
        <scheme val="minor"/>
      </rPr>
      <t xml:space="preserve">DICIEMBRE DE 2023
</t>
    </r>
    <r>
      <rPr>
        <sz val="8"/>
        <rFont val="Calibri"/>
        <family val="2"/>
        <scheme val="minor"/>
      </rPr>
      <t>Durante la vigencia 2023 se adelantó un plan de trabajo para organizar y completar la información y documentos asociados a la cartera de recuperación de la inversión que maneja la entidad priorizando la recibida del extinto INCODER, este trabajo se adelantó con el apoyo de gestión documental, secretaria general y las UTT., resultado de este ejercicio se elaboran 5 fichas de calificación de cartera para ser presentadas al comité de cartera de las cuales 3 están incluidas en la solicitud elevada a oficina jurídica desde la vip el 10 de octubre del presente año. Adicionalmente con el proceso financiero se vienen adelantando conciliaciones de las partidas registradas por asociación en los estados financieros con base en las liquidaciones periódicas que viene adelantando el equipo de cartera.</t>
    </r>
  </si>
  <si>
    <r>
      <t>La Oficina de Control Interno evidenció la realización de las mesas de trabajo adelantadas el 13 de marzo, 5 de mayo y 5 de junio de 2023, cuyo asunto fue realizar el "Diagnóstico de Cartera", en las que participaron Oficina Jurídica, Oficina de Tecnología, Oficina Asesora de Planeación, Secretaría General y la Vicepresidencia de Integración Productiva, en las que se han establecido planes de trabajo en temas particulares como el la reconstrucción del archivo documental y funcionalidad del aplicativo de cartera Dynamics.
De otra parte, se observó que el 10 de octubre de 2023, el Vicepresidente de Integración Productiva solicitó a la Oficina Jurídica que el Comité de Cartera sesionara para tratar temas de clasificación de cartera de imposible recaudo por concepto de recuperación de la inversión de los Distritos de Cherela, Hato Grande - Llano Grande, Venudites y Maria la Baja (un usuario). Sobre esto se obtuvo las fichas de analisis de cartera de cada Distrito.
Si bien se observan gestiones para llevar a cabo el fin de la acción, en lo que respecta en presentar al comité de cartera la depuración de cartera de imposible recuado, aún no se cumple con lo dispuesto en la meta, por lo cual no se concede avance y se sugiere priorizar el actuar que lleve a este cometido, puesto que</t>
    </r>
    <r>
      <rPr>
        <b/>
        <u/>
        <sz val="8"/>
        <rFont val="Calibri"/>
        <family val="2"/>
        <scheme val="minor"/>
      </rPr>
      <t xml:space="preserve"> la acción se encuentra vencida.</t>
    </r>
    <r>
      <rPr>
        <sz val="8"/>
        <rFont val="Calibri"/>
        <family val="2"/>
        <scheme val="minor"/>
      </rPr>
      <t xml:space="preserve">
La presente acción fue objeto de solicitud de ampliación de la fecha de ejecución, la cual fue aprobada en sesión 04-2022 del Comité de Coordinación del Sistema de Control Interno, previa justificación presentada por los responsables de su ejecución.</t>
    </r>
  </si>
  <si>
    <r>
      <t>De acuerdo con lo indicado por los responsables de la acción, la ADR se encuentra en la ejecución de pruebas en lo que respecta a la migración de información, por lo cual, se concluye que no existe el soporte que acredite el cumplimiento de la meta, en cuanto al acta que acredite la migración total de la infomación de recuperación de la inversión al aplicativo Dynamics. Por lo anterior, se concluyen no existe avance a junio 2023.</t>
    </r>
    <r>
      <rPr>
        <b/>
        <u/>
        <sz val="8"/>
        <rFont val="Calibri"/>
        <family val="2"/>
        <scheme val="minor"/>
      </rPr>
      <t xml:space="preserve">
</t>
    </r>
    <r>
      <rPr>
        <sz val="8"/>
        <rFont val="Calibri"/>
        <family val="2"/>
        <scheme val="minor"/>
      </rPr>
      <t xml:space="preserve">
En diciembre de 2023, no se allegó información de avance sobre la presente acción,  sobre lo cual se sugiere priorizar esta gestión por cuanto la acción se encuentra </t>
    </r>
    <r>
      <rPr>
        <b/>
        <u/>
        <sz val="8"/>
        <rFont val="Calibri"/>
        <family val="2"/>
        <scheme val="minor"/>
      </rPr>
      <t>Vencida.</t>
    </r>
    <r>
      <rPr>
        <sz val="8"/>
        <rFont val="Calibri"/>
        <family val="2"/>
        <scheme val="minor"/>
      </rPr>
      <t xml:space="preserve">
La presente acción fue objeto de solicitud de ampliación de la fecha de ejecución, la cual fue aprobada en sesión 04-2022 del Comité de Coordinación del Sistema de Control Interno, previa justificación presentada por los responsables de su ejecución.</t>
    </r>
  </si>
  <si>
    <t>En la vigencia 2023 con ocasión de la auditoria  financiera 2022 desde la V.I.P se elaboró el plan de trabajo para fortalecer el proceso de recaudo de la cartera misional producto de este plan se elaboró un tablero de control que se viene monitoreando desde el mes de agosto para garantizar el cumplimiento de las actividades establecidas. ( Mesas institucionales y tablero de control)</t>
  </si>
  <si>
    <t>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con el tablero de control estructurado.
Frente a la efectividad de esta actividad, se hace necesario indicar si a partir del control que se tiene sobre el tablero de control, se emite algun tipo de informe o detalle que propenda por atacar la causa que busca garantizar la correcta identificación de terceros, así como lo señalado en la actividad en cuanto al "retiro de los 431 predios que tienen una identificacion por terceros no reconocidos".</t>
  </si>
  <si>
    <t>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Frente a la efectividad de esta actividad, se hace necesario indicar cómo a partir del control que se tiene sobre el tablero de control, se puede atacar la causa respecto se a la no notificación o inicio del proceso de cobro coactivo o en su defecto, mejoras en la gestión de recaudo observada por la CGR, por lo menos, a las personas jurídicas.</t>
  </si>
  <si>
    <r>
      <t xml:space="preserve">La presente acción se encuentra vencida y no hubo soportes de avances.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06-2023 del Comité de Coordinación del Sistema de Control Interno</t>
    </r>
  </si>
  <si>
    <t>ESTADO ACCIÓN</t>
  </si>
  <si>
    <t>No se presentaron avances frente a esta acción, la cual se encuentra en términos de ejecución.</t>
  </si>
  <si>
    <t>La Oficina de Control Interno observó que se avanzó parcialmente con lo dispuesto en la acción de mejoramiento, con la solicitud de información realizada a la Vicepresidencia d eintegración Productiva. No obstante, no se observó que se realziará la consulta al Ministerio de Hacienda, y por ende, tampoco se cuenta con la respuesta de dicha entidad que se señaló en la meta.
Por lo anterior, la presente acción presenta un avance del 25%, sobre lo cual se sugiere priorizar su ejecución por cuanto la misma se encuentra vencida.
La presente acción fue objeto de solicitud de ampliación de la fecha de ejecución, la cual fue aprobada en sesión 06-2023 del Comité de Coordinación del Sistema de Control Interno, previa justificación presentada por los responsables de su ejecución.</t>
  </si>
  <si>
    <r>
      <t xml:space="preserve">La Oficina de Control Interno observó:
</t>
    </r>
    <r>
      <rPr>
        <b/>
        <sz val="8"/>
        <rFont val="Calibri"/>
        <family val="2"/>
        <scheme val="minor"/>
      </rPr>
      <t xml:space="preserve">Acción 1: </t>
    </r>
    <r>
      <rPr>
        <sz val="8"/>
        <rFont val="Calibri"/>
        <family val="2"/>
        <scheme val="minor"/>
      </rPr>
      <t xml:space="preserve">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•Se observó que en seis (6)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comunicó el estado de los saldos de los proyectos que se tenían en el área de Contabilidad.
Teniendo en cuenta que se ha cumplido con la emisión de los Estados Financieros, Notas Financieras y con  6 soportes de comunicación del estado de los proyectos productivos, se considera se cumple el 100% de la acción.
</t>
    </r>
    <r>
      <rPr>
        <b/>
        <sz val="8"/>
        <rFont val="Calibri"/>
        <family val="2"/>
        <scheme val="minor"/>
      </rPr>
      <t xml:space="preserve">Acción 2: </t>
    </r>
    <r>
      <rPr>
        <sz val="8"/>
        <rFont val="Calibri"/>
        <family val="2"/>
        <scheme val="minor"/>
      </rPr>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t>
    </r>
    <r>
      <rPr>
        <b/>
        <sz val="8"/>
        <rFont val="Calibri"/>
        <family val="2"/>
        <scheme val="minor"/>
      </rPr>
      <t xml:space="preserve">
Efectividad: </t>
    </r>
    <r>
      <rPr>
        <sz val="8"/>
        <rFont val="Calibri"/>
        <family val="2"/>
        <scheme val="minor"/>
      </rPr>
      <t>La Oficina de Control Interno realizó el comparativo del saldo presupuestal de los proyectos productivos transferidos por el INCODER a 31 de diciembre de 2021, cuya suma asciende a $3.127.174.571, lo cual guarda correspondencia con lo registrado en los estados financieros a dicho corte. Aunado a ello, se observó que mensaulmente se efectuan conciliaciones por concepto de cartera, buscanto prevenir la revelación de información errada en los estados financieros. Al respecto se ha observado mejoras en la revelación de la información de provisiones y recursos entregado en administración, aplicando los lineamientos impartidos por la CGN en consulta realizada al respecto, como se observa en los Estados Financieros dispuestos en la página Web.
Por lo anterior se considera viable el cierre del hallazgo.</t>
    </r>
  </si>
  <si>
    <t>Frente a la presente acción, se suminstró:
Comunciado DA/GG/2023/1890 del 18 de diciembre de 2023, proveniente de UNODC y dirigido al Vicepresidente d eIntegración Productiva en su calidad de supervisor del Convenio de Cooperación No. 197 de 2016
Respuesta a dicho comunicado a través de correo electrónico del 19 de diciembre de 2023</t>
  </si>
  <si>
    <r>
      <t xml:space="preserve">La Oficina de Control Interno evidenció que a través de comunicado DA/GG/2023/1890 la UNODC hizo entrega del informe financiero final Convenio de Cooperación No. 197 de 2016, solicitando información para el reintegro de recursos no ejecutados. Dicha solicitud fue atendida por la ADR a través de correo electrónico del 19 de diciembre de 2023.
Al respecto se observan gestiones adelantadas en busca de la liquidación del convenio que es el objetivo de la acción, por lo cual se deberá continuar con el seguimiento a la misma, hasta lograr llegar a feliz término.
</t>
    </r>
    <r>
      <rPr>
        <b/>
        <sz val="8"/>
        <rFont val="Calibri"/>
        <family val="2"/>
        <scheme val="minor"/>
      </rPr>
      <t xml:space="preserve">Nota: </t>
    </r>
    <r>
      <rPr>
        <sz val="8"/>
        <rFont val="Calibri"/>
        <family val="2"/>
        <scheme val="minor"/>
      </rPr>
      <t>Los términos de ejecución de la acción fueron modificados por el Comité de Coordinación del Sistema de Control Interno  en sesión 06-2023.</t>
    </r>
  </si>
  <si>
    <t>La Vicepresidencia de Integración Productiva informó que  "Se ha avanzado en esta actividad y se adjuntan los soportes de las actas realizadas en los convenios", para lo cual aportó:
CONVENIO 517/2017: Acta Comité Técnico No. 23, del 9-may-2023 y Acta Comité Directivo. No. 21 del 9-jun-2023
CONVENIO 518/2017: Actas  Comité Técnico No. 47, 48, 49 y 50 del 21 -feb, 14-abr, 11-sep y 28-nov de 2023, respectivamente.
CONVENIO 684/2017:   Actas Comité Directivo. No. 19, 20 y 21 del 27-oct-2022, 27-feb, 26-abr-2023 y Actas  Comité Técnico No. 41, 42, 43, 44 y 45 del 21-nov-2022, 27-feb, 18-abr, 11-sep y 28 nov-2023, respectivamente.
CONVENIO 289/2018: Actas  Comité Técnico No. 29, 31, 32, 33 Y 34, del 19-oct-2022, 22-feb, 17-abr, 19 a 23-may, y 11-sep-2023, respectivamente, y  Actas Comité Directivo. No.15, 16, 17 y 18 del 6-mar, 27-abr, 23-may y 2-oct-2023, respectivamente.
CONVENIO 785/2017: Actas  Comité Técnico No. 38, 39, 40 y 41 del 22-feb, 17-abr, 11-sep y 28-nov-2023, y  Actas Comité Directivo. No. 18 del 27-abr-2023</t>
  </si>
  <si>
    <r>
      <t xml:space="preserve">a partir de la información suministrada por parte del área responsable, se logró evidenciar se han realizado un total de 28 comités entre técnicos y directivos de los convenios, así:
</t>
    </r>
    <r>
      <rPr>
        <u/>
        <sz val="8"/>
        <rFont val="Calibri"/>
        <family val="2"/>
        <scheme val="minor"/>
      </rPr>
      <t>517-2017:</t>
    </r>
    <r>
      <rPr>
        <sz val="8"/>
        <rFont val="Calibri"/>
        <family val="2"/>
        <scheme val="minor"/>
      </rPr>
      <t xml:space="preserve"> 1 Comité Técnico y 1 Comité Directivo
</t>
    </r>
    <r>
      <rPr>
        <u/>
        <sz val="8"/>
        <rFont val="Calibri"/>
        <family val="2"/>
        <scheme val="minor"/>
      </rPr>
      <t xml:space="preserve">518-2017: </t>
    </r>
    <r>
      <rPr>
        <sz val="8"/>
        <rFont val="Calibri"/>
        <family val="2"/>
        <scheme val="minor"/>
      </rPr>
      <t xml:space="preserve">4 Comités Técnicos
684-2017: 3 Comités Técnicos y 5 Comités Directivos
785-2017: 3 Comités Técnicos y 1 Comité Directivos
289-2018: 5 Comités Técnicos y 4 Comités Directivos
De esta manera se ha avanzado en un 58% en la meta propuesta.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</si>
  <si>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t>Como soporte del avance de las actividades realizadas por la Vicepresidencia de Integración Productiva, se entrega la siguiente información:
1. Se realizar visita de seguimiento entre el 13 al 15/12/2021 al PIDAR 458/2019.
A continuación se relacionan las reuniones de seguimiento realizar a los PIDAR con resoluciones 257/2020, 373/2020, 255/2020, 257/2020, 880/2019
1. Acta de reunión del 08/06/2022, donde se realizó seguimiento al PIDAR con resolución No. 257 de 2020
2. Acta de reunión del 11/04/2022, donde se realizó seguimiento al PIDAR con resolución 373 de 2020
3. Acta de reunión del 29/06/2022, donde se realizó seguimiento al PIDAR con resolución 255 de 2020
4. Acta de reunión del 31/10/2022, donde se realizó seguimiento al PIDAR con resolución 257 de 2020
Así mismo, se allegaron soportes de seguimientos por UTT, de la siguiente manera:
5.  Acta de reunión del 30-05-2023 seguimiento PIDAR UTT 4
6. Acta de reunión del 26-06-2023 seguimiento PIDAR UTT 4
7. Acta de reunión del 26-12-2022 seguimiento PIDAR UTT 9
8. Acta de reunión del 13-09-2022 seguimiento PIDAR UTT 11
9. Acta de reunión del 31-10-2022 seguimiento PIDAR UTT 11
10. Acta de reunión del 3-03-2023 seguimiento PIDAR UTT 11
11. Acta de reunión del 11-04-2022 seguimiento PIDAR UNODC UTT 12
12. Acta de reunión del 21-06-2022 seguimiento PIDAR UNODC UTT 12
13. Acta de reunión del 24-08-2022 seguimiento PIDAR UNODC UTT 12
14. Acta de reunión del 26-12-2022 seguimiento PIDAR UNODC UTT 12
En Diciembre 2023, se aportó listado sde asistencia de once (11) reuniones que se realizaron durante lo corrido de la vigencia, para realizar seguimiento a los PIDAR en ejecución</t>
  </si>
  <si>
    <r>
      <t xml:space="preserve">La Oficina de Control Interno obtuvo evidencia del documento de Visita de Seguimiento al Proyecto cofinanciado con Resolución 458 de 2019, la cual se efectuó entre el 13 y el 15 de diciembre de 2021, así como actas de reunión de seguimiento a los PIDAR 255, 257 y 373 de 2020
De otra parte, se observó actas de reunión por UTT, en lo que se evidenció lo siguiente:
</t>
    </r>
    <r>
      <rPr>
        <b/>
        <sz val="8"/>
        <rFont val="Calibri"/>
        <family val="2"/>
        <scheme val="minor"/>
      </rPr>
      <t>UTT 4:</t>
    </r>
    <r>
      <rPr>
        <sz val="8"/>
        <rFont val="Calibri"/>
        <family val="2"/>
        <scheme val="minor"/>
      </rPr>
      <t xml:space="preserve"> Reuniones del 30 de mayo y 26 de junio de 2023, donde se realizó seguimiento a los PIDAR a cargo de la territorial, dentro de lo que se observó el proyecto 880 de 2019, con avance técnico del 60% y avance financiero del 92,67%
</t>
    </r>
    <r>
      <rPr>
        <b/>
        <sz val="8"/>
        <rFont val="Calibri"/>
        <family val="2"/>
        <scheme val="minor"/>
      </rPr>
      <t xml:space="preserve">UTT 9: </t>
    </r>
    <r>
      <rPr>
        <sz val="8"/>
        <rFont val="Calibri"/>
        <family val="2"/>
        <scheme val="minor"/>
      </rPr>
      <t xml:space="preserve">Reunión del 26 de diciembre de 2022, donde se realizó seguimiento a los PIDAR a cargo de la Territorial, observando detalles en lo relacionado con el proyecto 806 de 2019.
</t>
    </r>
    <r>
      <rPr>
        <b/>
        <sz val="8"/>
        <rFont val="Calibri"/>
        <family val="2"/>
        <scheme val="minor"/>
      </rPr>
      <t xml:space="preserve">UTT 11: </t>
    </r>
    <r>
      <rPr>
        <sz val="8"/>
        <rFont val="Calibri"/>
        <family val="2"/>
        <scheme val="minor"/>
      </rPr>
      <t xml:space="preserve">De las </t>
    </r>
    <r>
      <rPr>
        <b/>
        <sz val="8"/>
        <rFont val="Calibri"/>
        <family val="2"/>
        <scheme val="minor"/>
      </rPr>
      <t>r</t>
    </r>
    <r>
      <rPr>
        <sz val="8"/>
        <rFont val="Calibri"/>
        <family val="2"/>
        <scheme val="minor"/>
      </rPr>
      <t xml:space="preserve">euniones del 13 de septiembre y 31 de octubre de 2022 y 3 de marzo de 2023, sno se observó que en ninguna de estas se realizara seguimiento al PIDAR 257 de 2020 (aludido en el hallazgo y acción).
</t>
    </r>
    <r>
      <rPr>
        <b/>
        <sz val="8"/>
        <rFont val="Calibri"/>
        <family val="2"/>
        <scheme val="minor"/>
      </rPr>
      <t>UTT 12</t>
    </r>
    <r>
      <rPr>
        <sz val="8"/>
        <rFont val="Calibri"/>
        <family val="2"/>
        <scheme val="minor"/>
      </rPr>
      <t xml:space="preserve">: Se observó que en las reuniones del 11 de abril, 21 de junio, 24 de agosto y 26 de diciembre de 2022, se realizó seguimiento a los PIDAr a cargo de la UTT, dentro de los que se encuentra el proyecto 373 de 2020.
De lo anterior, se debe precisar que, si bien se observa que se ha realizado un seguimiento al estado de los proyectos objeto de auditoría por la CGR y mencionados en la acción, no se evidencia una periodicidad frente a este moniteo, como a su vez no se detallan compromisos para buscar agilizar la ejecución de los mismos. De otra parte, la acción indica </t>
    </r>
    <r>
      <rPr>
        <i/>
        <sz val="8"/>
        <rFont val="Calibri"/>
        <family val="2"/>
        <scheme val="minor"/>
      </rPr>
      <t>"</t>
    </r>
    <r>
      <rPr>
        <i/>
        <u/>
        <sz val="8"/>
        <rFont val="Calibri"/>
        <family val="2"/>
        <scheme val="minor"/>
      </rPr>
      <t xml:space="preserve">Realizar dos seguimientos al plan de acción por UTT, </t>
    </r>
    <r>
      <rPr>
        <i/>
        <sz val="8"/>
        <rFont val="Calibri"/>
        <family val="2"/>
        <scheme val="minor"/>
      </rPr>
      <t>por parte de los apoyos a la supervisión, supervisores, equipo técnico y UTT</t>
    </r>
    <r>
      <rPr>
        <sz val="8"/>
        <rFont val="Calibri"/>
        <family val="2"/>
        <scheme val="minor"/>
      </rPr>
      <t>", de lo cual, en primera medida se debe señalar que</t>
    </r>
    <r>
      <rPr>
        <u/>
        <sz val="8"/>
        <rFont val="Calibri"/>
        <family val="2"/>
        <scheme val="minor"/>
      </rPr>
      <t xml:space="preserve"> </t>
    </r>
    <r>
      <rPr>
        <b/>
        <sz val="8"/>
        <rFont val="Calibri"/>
        <family val="2"/>
        <scheme val="minor"/>
      </rPr>
      <t xml:space="preserve">no se ha evidencio el plan de acción por cada UTT o proyecto (acción anterior), lo cual dificulta estimar si se está realizando un seguimiento a dicho plan y por ende asignar porcentaje de avance a esta acción
</t>
    </r>
    <r>
      <rPr>
        <sz val="8"/>
        <rFont val="Calibri"/>
        <family val="2"/>
        <scheme val="minor"/>
      </rPr>
      <t xml:space="preserve">
Por lo anterior, se sugiere revisar la viabilidad de este plan de mejoramiento, y en caso de considerarlo, reformular el mismo buscando que estos proyectos sean priorizados en lo que resta de su ejecución. La presente acción se encuentra </t>
    </r>
    <r>
      <rPr>
        <b/>
        <u/>
        <sz val="8"/>
        <rFont val="Calibri"/>
        <family val="2"/>
        <scheme val="minor"/>
      </rPr>
      <t>VENCIDA.</t>
    </r>
  </si>
  <si>
    <t>EJECUCIÓN DIRECTA
Se hace entrega de los siguientes listados de asistencia de las reuniones de seguimiento realizadas por el equipo de nivel central a la ejecución de los PIDAR modalidad ejecución directa:
1. Listado de asistencia del 01-11-2021
2. Listado de asistencia del 08-02-2022
3. Listado de asistencia del 28-06-2022
4. Listado de asistencia del 30-08-2022
5. Listado de asistencia del 20-09-2022
6. Listado de asistencia del 28-09-2022
7. Listado de asistencia del 28-06-2022
8. Listado de asistencia del 12-12-2022
Adicional se anexa soporte de los siguiente seguimiento realizados a las UTT con relación a la ejecución de los PIDAR del modelo de ejecución directa
1. Acta de reunión del 28-02-2022 seguimiento UTT 2
2. Acta de reunión del 22-03-2022 seguimiento UTT 2
3. Acta de reunión del 26-04-2022 seguimiento UTT 2
FAO
Se hace entrega de las siguientes actas de reunión de siguiente en las UTT con relación al avance en los PIDAR con cargo a los Convenios de FAO 517 y 749
1. Acta de reunión del 16-11-2021 seguimiento UTT 10
2. Acta de reunión del 14-02-2022 seguimiento UTT 4
3. Acta de reunión del 16-02-2022 seguimiento UTT 1
4. Acta de reunión del 25-02-2022 seguimiento UTT 5
5. Acta de reunión del 26-02-2022 seguimiento UTT 2
6. Acta de reunión del 25-05-2022 seguimiento UTT 2
7. Acta de reunión del 24-06-2022 seguimiento UTT 2
UNODC
Se hace entrega de las siguientes actas de reunión de siguiente en las UTT con relación al avance en los PIDAR con cargo a los Convenios UNODC de los PIDAR en ejecución por parte de la UTT 2
1. Acta de reunión del 9-11-2022 seguimiento UTT 2
2. Acta de reunión del 14-02-2022 seguimiento UTT 2
3. Acta de reunión del 22-03-2022 seguimiento UTT 2
4. Acta de reunión del 29-04-2022 seguimiento UTT 2
5.Acta de reunión del 26-05-2022 seguimiento UTT 2
6. Acta de reunión del 24-06-2022 seguimiento UTT 2
7. Listado de asistencia del 11-10-2022
Se hace entrega de las siguientes actas de reunión de siguiente en las UTT con relación al avance en los PIDAR con cargo a los Convenios UNODC de los PIDAR en ejecución por parte de la UTT 12
1. Acta de reunión del 9-02-2022 seguimiento UTT 12
Se hace entrega de las siguientes actas de reunión de siguiente en las UTT con relación al avance en los PIDAR con cargo a los Convenios UNODC de los PIDAR en ejecución por parte de la UTT 3
1. Acta de reunión del 30-06-2022 seguimiento UTT 3
2. Acta de reunión del 29-07-2022 seguimiento UTT 3
En diciembre de 2023, se allegaron once (11) listados de asistencia de reuniones cuyo objeto fue el seguimiento a los PIDAR en ejecución, así: 28-feb, 30-mar, 28-abr, 31-may, 30-jun, 31-jul, 31, ago, 29-sep, 18-oct, 26-oct, 9-nov, 23-nov y 7-dic-2023.</t>
  </si>
  <si>
    <r>
      <t xml:space="preserve">La Oficina de Control Interno obtuvo como evidencia lo siguiente:
Para los PIDAR ejecutados bajo modalidad directa, se obtuvo tres (3) actas de reunión donde se realizó seguimiento a los proyectos cofinanciados bajo dicha modalidad, realizadas en febrero, marzo y abril de 2022, así como se allegó también ocho (8) listados de asistencia de reuniones realizadas en noviembre 2021, febrero, junio, agosto, dos (2) en septiembre, noviembre y diciembre de 2022.
Para los PIDAR ejecutados por convenio FAO, se obtuvo tres (3) actas de reuniones realizadas en febrero de 2022, de seguimiento a ejecución de PIDAR de las UTTS 1, 4 y 5, tres (3) actas de reuniones de abril, mayo, junio y julio de 2022, correspondientes a la UTT 2 y acta de noviembre de 2022 de seguimiento a PIDAR de la UTT 10
Para PIDAR ejecutados por convenio de cooperación con UNODC, seis (6) actas de la UTT 2, de los meses de febrero a junio de 2022 y noviembre de 2022, dos (2) actas de seguimiento UTT 3 correspondientes a junio y julio de 2023, un (1) acta de seguimiento de PIDAR de la UTT 12 realizada en febrero de 2022 y un listado de asistencia de seguimiento a convenios de cooperación realizada el 11 de octubre de 2022.
Para diciembre 2023, se allegó evidencia de once listado de asistencia de reuniones sostenidas a nivel central, para el seguimiento a los PIDAR en ejecución.
De lo anterior se debe precisar que: 
en total se obtuvo evidencia de diecinueve (19) actas de reunión y diecinueve (19) listados de asistencia, de lo cual:
La acción indica que se realizaría un seguimiento mensual por modalidad, es decir, deberían existir doce (12) actas por modalidad (FAO, UNODC y Ejecución Directa), para un total de 36 actas.
En las reuniones efectuadas a partir de febrero 2023, se logra evidenciar situaciones que requieren atención y conclusiones frente a cierre de proyectos.
No se observa congruencia en los seguimiento a la ejecución de PIDAR (a excepción de la ejecución a través de modalidad directa), pues solo se allegan soportes de las UTTs 1, 2, 3, 4, 5, 10 y 12, haciendo falta evidencia de seguimiento a las demás UTTS.
</t>
    </r>
    <r>
      <rPr>
        <b/>
        <sz val="8"/>
        <rFont val="Calibri"/>
        <family val="2"/>
        <scheme val="minor"/>
      </rPr>
      <t xml:space="preserve">
Por lo anterior, se sugiere brindar especial atención a la presente acción y priorizar su ejecución, la cual a la fecha del presente seguimiento se encuentra vencida.</t>
    </r>
  </si>
  <si>
    <r>
      <rPr>
        <b/>
        <sz val="8"/>
        <rFont val="Calibri"/>
        <family val="2"/>
        <scheme val="minor"/>
      </rPr>
      <t>Junio 2023</t>
    </r>
    <r>
      <rPr>
        <sz val="8"/>
        <rFont val="Calibri"/>
        <family val="2"/>
        <scheme val="minor"/>
      </rPr>
      <t xml:space="preserve">
La Vicepresidencia de Integración Productiva hizo entrega de informe de seguimiento de la Dirección de Acceso a Activos Productivos con corte 22/12/2022, donde se detalla el estado de la estructuración de los PIDAR.
</t>
    </r>
    <r>
      <rPr>
        <b/>
        <sz val="8"/>
        <rFont val="Calibri"/>
        <family val="2"/>
        <scheme val="minor"/>
      </rPr>
      <t xml:space="preserve">Diciembre 2023
</t>
    </r>
    <r>
      <rPr>
        <sz val="8"/>
        <rFont val="Calibri"/>
        <family val="2"/>
        <scheme val="minor"/>
      </rPr>
      <t xml:space="preserve"> La Vicepresidencia de Integración Productiva hizo entrega de tres (2) INFORMES SEMESTRAL CUENTA DE PROYECTOS ESTRUCTURADOS CON CARTA ENVIADA POR LAS ORGANIZACIONES VIGENCIA SEGUNDO SEMESTRE AÑO 2022, PRIMER Y SEGUNDO SEMESTRE 2023.</t>
    </r>
  </si>
  <si>
    <t>La Oficina de Control Interno analizó los soportes aportados, observando que los tres (3) "informes semestrales cuenta de proyectos estructurados con carta enviada por las organizaciones", dan cumplimiento a lo señalado en la acción, al indicar dentro de ellos la relación de  los proyectos PIDAR bajo el modelo de ejecución directa a los cuales se les realiza el giro de recursos aencargos fiduciarios, y donde las organizaciones beneficiarias presentan por escrito a la ADR una carta a su respectiva UTT manifestando que conoce y se acoge a lo planteado en el procedimiento de ejecución directa.
Adicionalmente se allegó los soportes de las cartas suscritas por los representantes de las asociaciones, donde manifiestan conocer el modelo de ejecución de PIDAr directa, aunado a la autorización del desembolso de los recursos al encargo fiduciario.
De esta manera se considera se dio cumplimiento a la acción propuesta.</t>
  </si>
  <si>
    <t>La Vicepresidencia de Integración Productiva allegó soporte de la reunión realizada el 19/10/2022, en la cual se establece el plan de choque para la estructuración y evaluación de proyectos PIDAR 2022.
De otra parte, en diciembre de 2023 informaron que "Se han realizado mesas previas con Vicepresidencia de proyectos, con otras direcciones y el equipo de estructuración para socializar el estado de los proyectos de estructuración y validar las etapas que se encuentran cada uno de ellos para darle celeridad a los procesos de cofinanciación".</t>
  </si>
  <si>
    <r>
      <t xml:space="preserve">Dentro de los soportes aportados e evidenció lo siguiente:
Acta de Reunión allegada igualmente para la acción inmediatamente anterior, donde se establece el plan de choque para la ejecución de recursos  de la ficha de optimización para cofinanciar PIDAR., por ende, no se considera como insumo para dar cumplimiento a la presente acción.
Listado 2 de octubre de 2023, de asunto "Presentación Banco de Proyectos ADR".
Listado de Asistencia del 3 de octubre de 2023, entre la Dirección de Calificación y Cofinanciación y la Dirección de Acceso a Activos Productivos, de asunto "Precisar entre las dos direcciones el valor a entregar a Convenio UNODC"
Listados de Asistencia del 2 y 3 de noviembre de 2023, de asunto Articulación entre la DAAP y DCyF, en las cuales se revisó el estado de proyectos en estructuración para planeación de actividades y compromisos.
Sea preciso mencionar que la presente acción indicaba la "Realización de reunión bimestral por parte de la dirección de activos productivos, para verificar el cumplimiento del cronograma y tomar las medidas pertinentes", de lo que se propuso entregar 4 soportes de reunión, sobre lo cual se considera se ha avanzado al 50 % con los listados de asistencia del 2 y 3 de noviembre de 2023. Al respecto sea oportuno señalar que no se cumplió con los plazos dispuestos en la acción, por lo cual la misma se encuentra </t>
    </r>
    <r>
      <rPr>
        <b/>
        <sz val="8"/>
        <rFont val="Calibri"/>
        <family val="2"/>
        <scheme val="minor"/>
      </rPr>
      <t>VENCIDA</t>
    </r>
    <r>
      <rPr>
        <sz val="8"/>
        <rFont val="Calibri"/>
        <family val="2"/>
        <scheme val="minor"/>
      </rPr>
      <t>, aunado a considerar que se está recayendo en la situación observada por la CGR, por cuanto el seguimiento a la programación de cofinanciación de PIDAR se está realizando en los dos últimos meses del año, por lo cual se sugiere priorizar la acción y/o validar alternativas adicionales para subsanar el presente hallazgo.</t>
    </r>
  </si>
  <si>
    <t>La Vicepresidencia de Integración Productiva  informó que "Se cumple con la elaboración del Borrador de Decreto reglamentario del artículo 23 e inciso segundo del artículo 29 del Decreto Ley 902 de 2017, el cual se carga en las carpetas de soportes".</t>
  </si>
  <si>
    <r>
      <t>La Oficina de Control Interno observó:
que el 6 de octubre de 2023 se expidió el decreto 1623, el cual, en su Artículo 7, señala</t>
    </r>
    <r>
      <rPr>
        <i/>
        <sz val="8"/>
        <rFont val="Calibri"/>
        <family val="2"/>
        <scheme val="minor"/>
      </rPr>
      <t xml:space="preserve"> “Adiciónese el Título a la 14 del Libro 2 Decreto 1071 de 2015, Decreto ÚnicoReglamentario del Sector Administrativo Agropecuario, Pesquero y de Desarrollo Rural, el cual quedará así: TITULO 24 PROYECTOS PRODUCTIVOS SOSTENIBLES(...)",</t>
    </r>
    <r>
      <rPr>
        <sz val="8"/>
        <rFont val="Calibri"/>
        <family val="2"/>
        <scheme val="minor"/>
      </rPr>
      <t xml:space="preserve"> de esta manera se reglamentó el artículo articulo 23 del decreto ley 902 de 2017.
Adicionalmente, la ADR adelantó el borrador del documento "ACAPITE DE REGLAMENTO PARA FORMULACIÓN, ESTRUCTURACIÓN, APROBACIÓN Y EJECUCIÓN DE LOS PROYECTOS INTEGRALES DE DESARROLLO AGROPECUARIO Y RURAL EN SU TIPOLOGÍA “PROYECTOS PRODUCTIVOS SOSTENIBLES” EN MODALIDAD INDIVIDUAL Y COMUNITARIA", el cual data de septiembre de 2023, que de acuerdo con lo informado por el área responsable, este será discutido en la vigencia 2024.
Dado lo anterior, la OCI considera que, si bien no se aportó los listados de asistencia de articulación, se logró el objetivo final relacionado con la reglamentación del artículo 23 del Decreto Ley 902 de 2017, sobre lo cual la ADR ha avanzado con la estrcuturación del acápite a incluir en el reglamento interno de PIDAR, para su implementación.
Dado lo anterior, se considera la acción se cumplió, no obstante, y de acuerdo con lo señalado en el hallazgo, se considera interiorice y adopte dicha reglamentación en su documentación interna para iniciar con su implementación. De esta manera se consdiera pertinente continuar con el seguimiento hasta lograr contar con el reglamento PIDAR ajustado a lo expresado en el Decreto 1623 de 2023.</t>
    </r>
  </si>
  <si>
    <t>La Oficina de Control Interno evidenció que se emitió el Acuerdo 011 de 2023 (modificado por el acuerdo 16 de 2023), a través del cual la ADR adoptó una nueva versión del Reglamento para la Estrcuturación,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Al respecto se informó que, acorde a la expedición del decreto 1623 de 2023, el reglamento PIDAR deberá ser ajustado, para lo cual ya se cuenta con el acápite en versión borrador, el cual será discutido en 2024.
Si bien se cumple con la acción de mejoramiento propuesta, se hace necesario corroborar el ajuste del reglamento con la inclusión de lo establecido en el Decreto 1623 de 2023, con el fin de atender lo requerido en la reforma agraria.. 
En virtud de lo anterior, el presente hallazgo continuará siendo objeto de seguimiento.</t>
  </si>
  <si>
    <t>No se presentaron avances al 31 de diciembre de 2023.</t>
  </si>
  <si>
    <r>
      <t xml:space="preserve">No se presentaron avances al 31 de diciembre de 2023. Es preciso señalar que la presente acción se encuentra </t>
    </r>
    <r>
      <rPr>
        <b/>
        <sz val="8"/>
        <rFont val="Calibri"/>
        <family val="2"/>
        <scheme val="minor"/>
      </rPr>
      <t>VENCIDA.</t>
    </r>
  </si>
  <si>
    <t>En el sistema Integrado de Gestión (Isolucion), se observó la existencia de:
Procedimiento PR-EFP-001 "ESTRUCTURACIÓN DE PROYECTOS INTEGRALES DE DESARROLLO AGROPECUARIO Y RURAL", versión 1 del 5 mayo de 2023.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</si>
  <si>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La Oficina de Control interno observó que en el Sistema Integrado de Gestión (Isolucion) el 5 de mayo de 2023 se aprobó la versión 8 del procedimiento PR-EFP-001 "ESTRUCTURACIÓN DE PROYECTOS INTEGRALES DE DESARROLLO AGROPECUARIO Y RURAL", cual, en su numeral 5.2.2. "Presentar y verificar los estudios y/o diseños, licencias y/o permisos", reza lo siguiente:
</t>
    </r>
    <r>
      <rPr>
        <i/>
        <sz val="8"/>
        <rFont val="Calibri"/>
        <family val="2"/>
        <scheme val="minor"/>
      </rPr>
      <t xml:space="preserve">"La Organización, Ente Territorial y/o Esquema Asociativo presentará los estudios y/o diseños al equipo
estructurador de la Agencia de Desarrollo Rural, cuando sean solicitados, quienes verificarán la idoneidad y
calidad para desarrolló del proyecto, atendiendo los siguientes aspectos: (...) c) </t>
    </r>
    <r>
      <rPr>
        <i/>
        <u/>
        <sz val="8"/>
        <rFont val="Calibri"/>
        <family val="2"/>
        <scheme val="minor"/>
      </rPr>
      <t>Permisos, concesiones, licencias, autorizaciones ambientales y/o registros técnicos necesarios para desarrollar el proyecto</t>
    </r>
    <r>
      <rPr>
        <i/>
        <sz val="8"/>
        <rFont val="Calibri"/>
        <family val="2"/>
        <scheme val="minor"/>
      </rPr>
      <t>, o su respectivo radicado para trámite, emitidos por la autoridad competente, según sea el caso".</t>
    </r>
    <r>
      <rPr>
        <sz val="8"/>
        <rFont val="Calibri"/>
        <family val="2"/>
        <scheme val="minor"/>
      </rPr>
      <t xml:space="preserve">
De esta manera se considera se cumple la acción de mejoramiento propuesta.
A esto se debe sumar que, luego de pasar la etapa de estrcuturación, los PIDAR pasan a proceso de evaluación y calificación (buscando minimizar posibilidades de que lo observado por la CGR sea reiterativo), para lo cual dicho proceso en sus procedimientos contempla lo siguiente:
Procedimiento PR-ECC-002, en su Numeral 5.2.2.3.5.4 Análisis de riesgos del proyecto, y el procedimiento PR-ECC-004, en el acápite "MÓDULO DE PROGRAMACIÓN", establecen en las Notas 2 y 3, respectivamente, lo siguiente: 
</t>
    </r>
    <r>
      <rPr>
        <i/>
        <sz val="8"/>
        <rFont val="Calibri"/>
        <family val="2"/>
        <scheme val="minor"/>
      </rPr>
      <t xml:space="preserve">
"para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
</t>
    </r>
    <r>
      <rPr>
        <sz val="8"/>
        <rFont val="Calibri"/>
        <family val="2"/>
        <scheme val="minor"/>
      </rPr>
      <t xml:space="preserve">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Ahora bien, la Oficina de Control Interno tomó como muestra las Resoluciones de cofinanciación de PIDAR N° 762 del 17 de noviembre de 2023,  800 del 4 de diciembre de 2023, 900 del 28 de diciembre de 2023, 
las cuales, en su  ARTÍCULO CUARTO o QUINTO (Según resolución) </t>
    </r>
    <r>
      <rPr>
        <i/>
        <sz val="8"/>
        <rFont val="Calibri"/>
        <family val="2"/>
        <scheme val="minor"/>
      </rPr>
      <t xml:space="preserve">"Obligaciones derivadas de la cofinanciación del PIDAR", señala: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 xml:space="preserve">
De esta manera se considera que se corrgió la situación observada por la CGR, por lo cual se considera viable el cierre del hallazgo.
</t>
    </r>
  </si>
  <si>
    <t>La Vicepresidencia de Integración Productiva informó que "El 30 de octubre del 2023, se realizo una reunión para exponer los alcances y las visitas que se realizarian en el cronograma estipulado en este hallazgo, se adjunta el cronograma y el acta de reunión como soporte".</t>
  </si>
  <si>
    <t>La Vicepresidencia de Integración Productiva aportó el formato F-EFP-035 ajustado en su versión 2, el cual fue socializado a toda la Entidad el 6 de octubre de 2023.</t>
  </si>
  <si>
    <r>
      <t>La Oficina de Control Interno evidenció que se comunicó a toda la Entidad, a través de correo electrónico, sobre la actualización del formato F-EFP-035 "verificación juridica de organizaciones, beneficiarios y  predios", en su versión 2.</t>
    </r>
    <r>
      <rPr>
        <b/>
        <sz val="8"/>
        <rFont val="Calibri"/>
        <family val="2"/>
        <scheme val="minor"/>
      </rPr>
      <t xml:space="preserve">
Al respecto, si bien se cumple la meta, es preciso mencionar, que no se encuentra total congruencia en la redacción del presente plan, toda vez que, la acción menciona la actualización de dos (2) formatos (F-EFP-001 y E-EFP-002), mientras que la actividad derivada de la acción indica que se actualizará el formato F-EFP-035, aunado a que se procederá a adoptar y difundir controles porcedimentales, de esta manera, el entregable que sustente su cumplimiento se extiende a diferentes documentos, por lo cual se sugiere validar la pertinencia de lo aquí propuesto, sumado a la aplicación de dichos controles para corroborar la efectividad de esta acción.
Por lo anterior se deberá continuar con el seguimiento al presente hallazgo.</t>
    </r>
  </si>
  <si>
    <t xml:space="preserve">La Vicepresidencia de Integración Productiva informó que "Se adjunta el cronograma elaborado para el seguimiento de las actividades ejecutadas en relación con las entregas de bienes y servicios establecidos en el proyecto 243-2018 y se adjunta el informe de ejecución". </t>
  </si>
  <si>
    <t xml:space="preserve">Jornada de capacitación  </t>
  </si>
  <si>
    <t>Cronograma de  verficación  y ejecución de actividades</t>
  </si>
  <si>
    <r>
      <t xml:space="preserve">La presente acción no presenta avances, la misma se encuentra dentro de los términos de ejecución.
</t>
    </r>
    <r>
      <rPr>
        <b/>
        <sz val="8"/>
        <rFont val="Calibri"/>
        <family val="2"/>
        <scheme val="minor"/>
      </rPr>
      <t>Nota</t>
    </r>
    <r>
      <rPr>
        <sz val="8"/>
        <rFont val="Calibri"/>
        <family val="2"/>
        <scheme val="minor"/>
      </rPr>
      <t>: La fecha de terminación de la presente acción fue ampliada de acuerdo con solicitud del área responsable, aprobada por el Comité de Coordinación del Sistema de Control Interno en sesión 06-2023.</t>
    </r>
  </si>
  <si>
    <t>La Vicepresidencia de Integración Productiva informó que "Se realizó jornada de capacitación para el fortalecimiento de las capacidades para una adecuada supervisión, se adjuntan los soportes".</t>
  </si>
  <si>
    <t>La Vicepresidencia de Integración Productiva informó que "Se realizó el cronograma para la validación y el cumplimiento de las actividades pendientes para la ejecución del proyectos 209 del 2018, se adjuntan los soportes"</t>
  </si>
  <si>
    <t>La Vicepresidencia de Integración Productiva informó que "Se realizo el CTGL para el seguimiento de las actividades de la Resolución 209 del 2018, se adjuntan los soportes".</t>
  </si>
  <si>
    <t>La Vicepresidencia de Integración Productiva informó que "Se realizó el cronograma y se hizo el seguimiento a sus actividades, se adjunta el cronograma con sus soportes".</t>
  </si>
  <si>
    <t>La Vicepresidencia de Integración Productiva informó que "Se relizaron las 2 mesas de trabajo, y se adjuntan los soportes de las reuniones".</t>
  </si>
  <si>
    <t>La Vicepresidencia de Integración Productiva informó que "Se aporta avance del plan de mejoramiento sobre el CTGL adelantado".</t>
  </si>
  <si>
    <t>La Vicepresidencia de Integración Productiva informó que "Se elaboró el cronograma y se adjunta soportes".</t>
  </si>
  <si>
    <t>La Vicepresidencia de Integración Productiva informó que "Se elaboró el cronograma y se adjunta con sus soportes".</t>
  </si>
  <si>
    <t>La Vicepresidencia de Integración Productiva informó que "Se realizo el cronograma de activides y se adjunta".</t>
  </si>
  <si>
    <t>La Vicepresidencia de Integración Productiva informó que "Se realizo la jornada de capacitación y se adjuntan los soportes que validan su cumplimiento".</t>
  </si>
  <si>
    <t>La Vicepresidencia de Integración Productiva informó que "Se realizó el cronograma y se adjunta sus soportes.</t>
  </si>
  <si>
    <t>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reporte sustraido de aplicativo Microsoft Teams, que indica la misma se realizó el 20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se deberá validar la apropiación de las funciones de la supervisión a través de actuaciones adicionales, puesto que se considera una capacitación no es suficiente para mitigar los hechos que originan el hallazgo, aunado a que en esta no participa la totalidad de funcionarios que deberían estar presentes, y teniendo en cuenta que esta causa ha sido reiterativa tanto en auditorías del Ente de Control como auditorías de la Oficina de Control interno, por lo que es sugerible instar a las UTTs a implementar controles que propendan por tener claras y presentes los roles a cumplir en el marjo de la ejecución de proyectos.</t>
  </si>
  <si>
    <t>La Oficina de Control Interno obtuvo evidencia de archivo formato excel denominado "3. Cronograma ajuste 2 CGR UTT 1 (15122023)", el cual corresponde al formato F-IMP-006 "Seguimiento a la Implementación", del cual no es claro si fue objeto de aval por la instancia competente.
De otra parte, se aportó acta de reunión del 30 de octubre de 2023, cuyo objetivo fue "Exponer el alcance de las actividades que se proyectan realizar para el cierre del PIDAR".
Al respecto, es preciso señalar que si bien se cumple la meta, el cronograma aportado no esclaro frente a los avances existentes respecto a cada actividad allí contemplada, aunado que frente a las entregas derivadas del PIDAR (situación que originó el hallazgo), ni el acta ni el cronograma menciona gestiones o avances.
Por lo anterior se considera se debe continuar con el hallazgo hasta tanto se evidencien los correctivos frente a lo observado por la CGR.</t>
  </si>
  <si>
    <t>La Oficina de Control Interno obtuvo como evidencia el Acta N° 39 del Comité Técnico de Gestión Local del PIDAr 209 de 2018, cuyo objetivo fue "Socialización del proceso de adjudicación y fechas para la entrega de activos productivos pendientes de entrega del PIDAR 209/2018 proyecto piscícola con tecnología Biofloc, a ejecutarse bajo modelo de ejecución directa (UNODC), y ajuste del del cronograma de actividades".
En dicha acta, en el numeral 6. "AJUSTE AL CRONOGRAMA DE ACTIVIDADES DEL PIDAR", se aprobó el cornograma de actividades propuesto para finalizar el proyecto, el cual se etiende hasta mayo de 2024.
Al respecto, la Oficina de Control Interno concluye lo siguiente:
Se deberá validar que en los próximos comités se realice seguimiento al cronograma aprobado en la sesión previamente citada y validar compromisos sobre posibles incumplimientos.
De otra parte, se observó que la actividad quedó generalizada, considerando esto como un control oportuno a fin de que se implemente en los demás proyectos en busca de evitar reiteración de estos hechos, por lo cual sería conveniente la aplicación del seguimiento al POI en todos los PIDAR, a partir de lo cual se podrá corroborar la efectividad.</t>
  </si>
  <si>
    <r>
      <t xml:space="preserve">La Oficina de Contro Interno obtuvo evidencia de:
Acta 001 del 15 de diciembre de 2023, cuyo objetivo fue "Mesa de trabajo – para realizar seguimiento al plan de mejoramiento proyectado para la Contraloría General de la Republica, enmarcado en los hallazgos 8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002 del 15 de diciembre de 2023, cuyo objetivo fue: "Mesa de trabajo - CTGL – para realizar seguimiento al plan de mejoramiento proyectado para la Contraloría General de la Republica, enmarcado en los hallazgos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De lo anterior, se observó que en el acta N° 1, en su numeral "Identificación del incumplimiento en el componente de asistencia técnica",  señalan los incumplimiento identificados en cuanto al servicio de asistencia técnica. Posterior a ello se indica existe un proceso judicial en curso por el incumplimiento de la EPSEA contratada, concluyendo que se buscará llegar a un acuerdo con la entidad para la devolución del proceso y desistir del proceso judicial.
El acta N° 2, concluye indicando que "Se da cierre a la mesa , indicando que se identificaron las actividades que no se cumplieron en el desarrollo la implementación componente de asistencia técnica, con el fin de determinar y adelantar las acciones efectivas orientadas a obtener el reintegro de los recursos no ejecutados por parte del proveedor de asistencia técnica(...)"
La OFicina de Control Interno considera se cumple la meta propuesta, no obstante, de acuerdo con lo señalado en la acción de mejoramiento, respecto a "Como resultado de las mesas de trabajo  conjuntas y de acuerdo con la documentación soporte que evidencie la ejecución o no del PIDAR. </t>
    </r>
    <r>
      <rPr>
        <u/>
        <sz val="8"/>
        <rFont val="Calibri"/>
        <family val="2"/>
        <scheme val="minor"/>
      </rPr>
      <t>Se adelantarán las acciones que garanticen que los recursos desembolsados al proveedor de Asistencia Técnica en el proyecto sean reintegrados al erario públic</t>
    </r>
    <r>
      <rPr>
        <sz val="8"/>
        <rFont val="Calibri"/>
        <family val="2"/>
        <scheme val="minor"/>
      </rPr>
      <t xml:space="preserve">o", la </t>
    </r>
    <r>
      <rPr>
        <b/>
        <sz val="8"/>
        <rFont val="Calibri"/>
        <family val="2"/>
        <scheme val="minor"/>
      </rPr>
      <t>Oficina de control Intenro considera que la sacciones no será efectivas hasta tanto se de solución al reintegro de los recursos desembolsados como anticipo a la EPSEA, sumado a que se certifique que no se impactó negativamente el PIDAR. soportando que se haya ejecutado la actividad de asistencia técnica incumplida.</t>
    </r>
  </si>
  <si>
    <r>
      <t xml:space="preserve">La Oficina de Control Interno obtuvo evidencia de:
Acta N° 19 del 19 de septiembre de 2023, del CTGL N° 18 PIDAR 316 - 2020, cuyo obtivo fue "Comité Técnico de Gestión Local - CTGL – para realizar seguimiento a la ejecución, del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N° 20 del 15 de diciembre de 2023, del CTGL N° 19 PIDAR 316 - 2020 "Comité Técnico de Gestión Local - CTGL – para realizar seguimiento al plan de mejoramiento proyectado para la Contraloría General de la Republica, enmarcado en los hallazgos 8 y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Memorando del 12 de diciembre de 2023 de asunto "Reiteración para la ejecución del PIDAR 316".
Al respecto, en primera medida </t>
    </r>
    <r>
      <rPr>
        <b/>
        <sz val="8"/>
        <rFont val="Calibri"/>
        <family val="2"/>
        <scheme val="minor"/>
      </rPr>
      <t>no es claro como el entregable respecto a Acta de CTGL, se alinea con la acción de mejoramiento</t>
    </r>
    <r>
      <rPr>
        <sz val="8"/>
        <rFont val="Calibri"/>
        <family val="2"/>
        <scheme val="minor"/>
      </rPr>
      <t xml:space="preserve">, respecto a </t>
    </r>
    <r>
      <rPr>
        <i/>
        <sz val="8"/>
        <rFont val="Calibri"/>
        <family val="2"/>
        <scheme val="minor"/>
      </rPr>
      <t>"Aplicar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tecnica</t>
    </r>
    <r>
      <rPr>
        <sz val="8"/>
        <rFont val="Calibri"/>
        <family val="2"/>
        <scheme val="minor"/>
      </rPr>
      <t xml:space="preserve">", puesto que, si bien en el acta 20  se habla sobre las dificultades en el personal contratado para la prestación del servicio de Asistencia Técnica,  en las actas aportadas no se señala se haya aplicado la herramienta mencionada.
Dado lo anterior, no se considera se hay cumplido con la acción de mejoramiento, por lo que se deberá validar la aplicabilidad y viabilidad de la misma frente al hallazgo expuesto, o si la misma se busca hacer extensiva a los demás proyectos en procura de prevenir la reiteración de estos hechos. </t>
    </r>
    <r>
      <rPr>
        <b/>
        <sz val="8"/>
        <rFont val="Calibri"/>
        <family val="2"/>
        <scheme val="minor"/>
      </rPr>
      <t>En virtud de ello, se sugiere priorizar el análisis y gestiones relacionadas con este hallazgo, el cual se encuentra vencido.</t>
    </r>
  </si>
  <si>
    <t xml:space="preserve">Se pagó a la fundación FUNSONH un valor de $797.768.000 para la ejecución de actividades previstas en el proyecto; sin embargo, en la visita realizada por la CGR al proyecto, no se evidenció avance del PIDAR, ni los soportes que den cuenta de la devolución de los recursos desembolsados por parte de la mencionada fundación </t>
  </si>
  <si>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t>
    </r>
    <r>
      <rPr>
        <b/>
        <sz val="8"/>
        <rFont val="Calibri"/>
        <family val="2"/>
        <scheme val="minor"/>
      </rPr>
      <t>No es claro el por qué este cronograma difiere del establecido para el hallazgo 5, aun cuando la acción tiene el mismo enfoque. De ahí la incertidumbre sobre la construcción y aprobación del presente documento.</t>
    </r>
    <r>
      <rPr>
        <sz val="8"/>
        <rFont val="Calibri"/>
        <family val="2"/>
        <scheme val="minor"/>
      </rPr>
      <t xml:space="preserve">
Se allegó soportes actas de entrega gestionadas con anterioridad (vigencias 2019 y 2021), sobre las cuales no se entiende su relación con la presente acción.
Frente a dichas situaciones, y teniendo en cuenta que la actividad indica que máa allá del cronograma se debe proceder con la verificación de evidencias de actividades desarrolladas (entregas) se inta a realizar una especificiación de:
Se debe sustentar el adecuado seguimiento al cumplimiento de las actividades y manejo de las posibles desviaciones.
Cómo se aprobó el cronograma y aclaración de la diferencia del aportado para el presente hallazgo con relación a los demás hallazgos que contemplan la misma actividad (hallazgo 5)
Relacionar los avances cualitativos del cronograma con sus soprotes
Elaborar detalle ejecutivo del estado de avance del cronograma</t>
    </r>
  </si>
  <si>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Se allegó soportes de actividades realziadas en el marco del PIDAR de las cuales se desconoce su alineación frente a la acción y al hallazgo, pues no existe documento que haga relación de soportes versus actividades ejecutadas, </t>
    </r>
    <r>
      <rPr>
        <b/>
        <sz val="8"/>
        <rFont val="Calibri"/>
        <family val="2"/>
        <scheme val="minor"/>
      </rPr>
      <t>aunado a que algunos soporte s(como las actas de entrega) no fue posible visualizarlos.</t>
    </r>
    <r>
      <rPr>
        <sz val="8"/>
        <rFont val="Calibri"/>
        <family val="2"/>
        <scheme val="minor"/>
      </rPr>
      <t xml:space="preserve">
De acuerdo con lo entendido del cronograma, se concluye que el mismo se extiente hasta abril de 2024, por lo cual, y teniendo en cuenta que la presente acción más allá del cronograma habla sobre la ejecución de actividades, se deberá continuar con el seguimiento hasta tanto se de cumplimiento total al mismo, de l o cual se inta a realizar una especificiación de:
Se debe sustentar el adecuado seguimiento al cumplimiento de las actividades y manejo de las posibles desviaciones.
Cómo se aprobó el cronograma
Relacionar los avances cualitativos del cronograma con sus soprotes
Elaborar detalle ejecutivo del estado de avance del cronograma</t>
    </r>
  </si>
  <si>
    <r>
      <t xml:space="preserve">La Oficina de Control Interno obtuvo evidencia de archivo formato excel denominado "Cronograma PIDAR 577 2018", el cual corresponde al formato F-IMP-006 "Seguimiento a la Implementación", del cual no es claro si fue objeto de aval por la instancia competente.
Adicionalmente se aportó INFORME DE VERIFICACIÓN DE SOPORTES DE LOS BIENES E INSUMOS EJECUTADOS EN LA IMPLEMENVTACIÓN DEL PIDAR RES 243/2018
De acuerdo con la causa identificada, respecto a la validación de "la efectiva entrega de bienes y/o servicios por parte de la Fundación ejecutora", se allegó los soportes de de las entregas realizadas en el marco del Proyecto.
Al respecto se debe tener presente que:
Es preciso señalar que si bien se cumple la meta, el cronograma aportado no es claro frente a los avances existentes respecto a cada actividad allí contemplada. No obstante, el informe indica las gestiones realizadas en el marco del proyecto, sumado a que señala, se encuentra en proceso la afectación de póliza por incumplimiento del operador FUNDSAC en cuantía de $ 678.418.684.
De otra parte, se debe sustentar el adecuado seguimiento al cumplimiento de las actividades y manejo de las posibles desviaciones.
</t>
    </r>
    <r>
      <rPr>
        <b/>
        <sz val="8"/>
        <rFont val="Calibri"/>
        <family val="2"/>
        <scheme val="minor"/>
      </rPr>
      <t xml:space="preserve">
Al respecto se considera indispensable se soprte el reintegro de recursos mencionados y si dicha situación no afectó al PIDAR en mención.
</t>
    </r>
    <r>
      <rPr>
        <sz val="8"/>
        <rFont val="Calibri"/>
        <family val="2"/>
        <scheme val="minor"/>
      </rPr>
      <t xml:space="preserve">
Por lo anterior se considera se debe continuar con el hallazgo hasta tanto se evidencien los correctivos frente a lo observado por la CGR.</t>
    </r>
  </si>
  <si>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La Oficina de Control Interno considera que si bien el cronograma buscará aportar en la ejecución del PIDAR, la efectividad por parte de la Entidad se verá reflejada en el reintegro de los recursos, aunado a que se analice y sustente no hubo impacto para los beneficiarios en cuanto a lo contemplado en el proyecto.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t>
  </si>
  <si>
    <t>La Oficina de Control Interno obtuvo evidencia de archivo formato excel denominado "3. Cronograma PIDAr 117-2018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Se debe sustentar el adecuado seguimiento al cumplimiento de las actividades y manejo de las posibles desviaciones, así como soporte de Cómo se aprobó el cronograma y que se propenda por relacionar los avances cualitativos del cronograma con sus respectivos soportes.
La Oficina de Control Interno considera que si bien el cronograma buscará aportar en la ejecución del PIDAR, la efectividad por parte de la Entidad se verá reflejada en el reintegro de los recursos por parte de FUNSONH, aunado a que se analice y sustente no hubo impacto para los beneficiarios en cuanto a lo contemplado en el proyecto.
Dado lo anterior, se deberá continuar con el seguimiento a la presente acción.</t>
  </si>
  <si>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No es claro como se diferencia el presente cronograma con el del hallazgo inmediatamente anterior, aun cuando su objetivo es el mismo. De ahí la necesidad de conocer el soporte de aprobación y la justificación de las diferencias existentes.
La Oficina de Control Interno considera que si bien el cronograma buscará aportar en la ejecución del PIDAR, la efectividad por parte de la Entidad se verá reflejada en el reintegro de los recursos, aunado a que se analice y sustente no hubo impacto para los beneficiarios en cuanto a lo contemplado en el proyecto.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t>
  </si>
  <si>
    <t>La Oficina de Control Interno obtuvo como evidencia de la "JJornada de capacitación para fortalecer el conocimiento y las capacidades de la supervisión para el correcto seguimiento de las actividades a desarrollar en relación con la Ejecución de los Proyectos Integrales de Desarrollo Agropecuario y Rural", reporte sustraido de aplicativo Microsoft Teams, que indica la misma se realizó el 21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se deberá validar la apropiación de las funciones de la supervisión a través de actuaciones adicionales, puesto que se considera una capacitación no es suficiente para mitigar los hechos que originan el hallazgo,  teniendo en cuenta que esta causa ha sido reiterativa tanto en auditorías del Ente de Control como auditorías de la Oficina de Control interno, por lo que es sugerible instar a las UTTs a implementar controles que propendan por tener claras y presentes los roles a cumplir en el marjo de la ejecución de proyectos.</t>
  </si>
  <si>
    <r>
      <t xml:space="preserve">La Oficina de Control Interno obtuvo evidencia de archivo formato excel denominado "3. Cronograma PIDAR 144-2021 CGR", el cual corresponde al formato F-IMP-006 "Seguimiento a la Implementación", </t>
    </r>
    <r>
      <rPr>
        <u/>
        <sz val="8"/>
        <rFont val="Calibri"/>
        <family val="2"/>
        <scheme val="minor"/>
      </rPr>
      <t>del cual no es claro si fue objeto de aval por la instancia competente.</t>
    </r>
    <r>
      <rPr>
        <sz val="8"/>
        <rFont val="Calibri"/>
        <family val="2"/>
        <scheme val="minor"/>
      </rPr>
      <t xml:space="preserve">
Al respecto se debe tener presente que:
Si bien se cumple la meta, el cronograma aportado no es claro frente a los avances existentes respecto a cada actividad allí contemplada o como es el análisis del mismo.
La Oficina de Control Interno considera que si bien el cronograma buscará aportar en la ejecución del PIDAR, la efectividad por parte de la Entidad se verá reflejada en el reintegro de los recursos no ejecutados por el operador, aunado a que se analice y sustente no hubo impacto para los beneficiarios en cuanto a lo contemplado en el proyecto.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t>
    </r>
  </si>
  <si>
    <t>Hallazgos cerrados en Informe de Seguimiento con corte a 31 de diciembre de 2023</t>
  </si>
  <si>
    <r>
      <t xml:space="preserve">La presente acción no presenta avances, la misma se encuentra dentro de los términos de ejecución.
</t>
    </r>
    <r>
      <rPr>
        <b/>
        <sz val="8"/>
        <rFont val="Calibri"/>
        <family val="2"/>
        <scheme val="minor"/>
      </rPr>
      <t>Nota</t>
    </r>
    <r>
      <rPr>
        <sz val="8"/>
        <rFont val="Calibri"/>
        <family val="2"/>
        <scheme val="minor"/>
      </rPr>
      <t>: El presente plan de mejoramiento fue modificado por la Entidad y aprobada en sesión 06-2023 del Comité de Coordinación del Sistema de Control Interno.</t>
    </r>
  </si>
  <si>
    <t>1). CGR-CDSA N° 759 - INCODER</t>
  </si>
  <si>
    <t>2). CGR-CDSA N° 791 - INCODER</t>
  </si>
  <si>
    <t>CANTIDAD ACCIONES</t>
  </si>
  <si>
    <t>RESUMEN PLAN DE MEJORAMIENTO A DICIEMBRE 2023</t>
  </si>
  <si>
    <t>CIERRE A 2023</t>
  </si>
  <si>
    <t>HALLAZGOS</t>
  </si>
  <si>
    <t>ACCIONES</t>
  </si>
  <si>
    <t>VIGENTE PARA 2024</t>
  </si>
  <si>
    <t>21). SENTENCIA T-302/2017</t>
  </si>
  <si>
    <t>2019-2022</t>
  </si>
  <si>
    <t>En visitas de campo realizadas en desarrollo de la auditoría a los municipios de Riohacha, Manaure, Maicao y Uribia a diez (10) pozos profundos, el equipo auditor pudo evidenciar que estos no se encuentran cumpliendo la función establecida</t>
  </si>
  <si>
    <t>Debilidades en los procesos de planeación a cargo de la Agencia de Desarrollo Rural - ADR al no tener en cuenta
quien ejercería el mantenimiento técnico necesario de los pozos profundos una vez construidos y entregados a la comunidad</t>
  </si>
  <si>
    <t xml:space="preserve">Incluir en la fase de planeación un componente productivo en las intervensiones de la ADR en el marco de la sentencia T-302 de 2017, que tenga encuenta las condiciones socioeconómicas y culturales de la población objeto, garantizando su autosostenibilidad </t>
  </si>
  <si>
    <t>En la fase de planeación y estructuración del PIDAR en el marco de la sentencia T-302 de 2017 se desarrollará un componente socioeconomico orientado a dotar a las comunidades beneficiarias de capacidades técnicas y financieras para hacer autosostenibles los proyectos</t>
  </si>
  <si>
    <t>Resolución de cofinanciación de proyecto PIDAR suscrita en el marco de la sentencia T-302 de 2017 que en su etapa de estructuración se realice la inclusión de un componente tecnico productivo</t>
  </si>
  <si>
    <t>Una vez revisada la evidencia suministrada, la Oficina de Control Interno consideró que la Entidad cumplió con las acciones de mejoramiento establecidas y que las mismas estaban orientadas a subsanar, corregir y/o prevenir lo evidenciado por la Contraloría General de la República, por lo tanto, consideró procedente dar por cerrado el hallazgo. Lo anterior, en virtud de lo estipulado en la circular 15 del 30 de septiembre de 2020 emitida por la Contraloría General de la República.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</si>
</sst>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28"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
      <b/>
      <sz val="11"/>
      <color theme="1"/>
      <name val="Calibri"/>
      <family val="2"/>
      <scheme val="minor"/>
    </font>
    <font>
      <b/>
      <sz val="10"/>
      <name val="Arial"/>
      <family val="2"/>
    </font>
    <font>
      <b/>
      <i/>
      <sz val="14"/>
      <color theme="1"/>
      <name val="Calibri"/>
      <family val="2"/>
      <scheme val="minor"/>
    </font>
    <font>
      <sz val="11"/>
      <color indexed="8"/>
      <name val="Calibri"/>
      <family val="2"/>
      <scheme val="minor"/>
    </font>
    <font>
      <sz val="9"/>
      <color rgb="FFFF0000"/>
      <name val="Calibri"/>
      <family val="2"/>
      <scheme val="minor"/>
    </font>
    <font>
      <b/>
      <i/>
      <sz val="8"/>
      <name val="Calibri"/>
      <family val="2"/>
      <scheme val="minor"/>
    </font>
    <font>
      <i/>
      <u/>
      <sz val="8"/>
      <name val="Calibri"/>
      <family val="2"/>
      <scheme val="minor"/>
    </font>
    <font>
      <sz val="8"/>
      <color rgb="FF000000"/>
      <name val="Calibri"/>
      <family val="2"/>
      <scheme val="minor"/>
    </font>
    <font>
      <b/>
      <sz val="8"/>
      <color rgb="FFFF0000"/>
      <name val="Calibri"/>
      <family val="2"/>
      <scheme val="minor"/>
    </font>
    <font>
      <sz val="11"/>
      <color theme="1"/>
      <name val="Arial"/>
      <family val="2"/>
    </font>
    <font>
      <b/>
      <sz val="16"/>
      <color theme="1"/>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7"/>
        <bgColor indexed="64"/>
      </patternFill>
    </fill>
    <fill>
      <patternFill patternType="solid">
        <fgColor theme="5" tint="0.79998168889431442"/>
        <bgColor theme="5" tint="0.79998168889431442"/>
      </patternFill>
    </fill>
    <fill>
      <patternFill patternType="solid">
        <fgColor theme="9"/>
        <bgColor indexed="64"/>
      </patternFill>
    </fill>
    <fill>
      <patternFill patternType="solid">
        <fgColor theme="7" tint="0.59999389629810485"/>
        <bgColor theme="5" tint="0.79998168889431442"/>
      </patternFill>
    </fill>
    <fill>
      <patternFill patternType="solid">
        <fgColor theme="9" tint="0.79998168889431442"/>
        <bgColor theme="5"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0" fontId="11" fillId="0" borderId="0"/>
    <xf numFmtId="0" fontId="20" fillId="0" borderId="0"/>
    <xf numFmtId="0" fontId="20" fillId="0" borderId="0"/>
    <xf numFmtId="0" fontId="20" fillId="0" borderId="0"/>
    <xf numFmtId="0" fontId="20" fillId="0" borderId="0"/>
  </cellStyleXfs>
  <cellXfs count="222">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wrapText="1"/>
      <protection locked="0"/>
    </xf>
    <xf numFmtId="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0" xfId="0" applyFont="1" applyAlignment="1">
      <alignment horizontal="justify" vertical="center" wrapText="1"/>
    </xf>
    <xf numFmtId="0" fontId="3" fillId="0" borderId="0" xfId="0" applyFont="1" applyAlignment="1">
      <alignment horizontal="center" vertical="center"/>
    </xf>
    <xf numFmtId="9" fontId="5" fillId="0" borderId="1" xfId="0" applyNumberFormat="1" applyFont="1" applyBorder="1" applyAlignment="1">
      <alignment horizontal="justify" vertical="top" wrapText="1"/>
    </xf>
    <xf numFmtId="9" fontId="5" fillId="0" borderId="1" xfId="0" applyNumberFormat="1" applyFont="1" applyBorder="1" applyAlignment="1">
      <alignment horizontal="justify" vertical="center"/>
    </xf>
    <xf numFmtId="9" fontId="5" fillId="0" borderId="1" xfId="0" applyNumberFormat="1"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9" fontId="5" fillId="0" borderId="1" xfId="0" applyNumberFormat="1" applyFont="1" applyBorder="1" applyAlignment="1">
      <alignment horizontal="justify" vertical="top"/>
    </xf>
    <xf numFmtId="0" fontId="5" fillId="0" borderId="0" xfId="0" applyFont="1" applyAlignment="1">
      <alignment horizontal="justify" vertical="center"/>
    </xf>
    <xf numFmtId="0" fontId="5" fillId="0" borderId="1" xfId="0" applyFont="1" applyBorder="1" applyAlignment="1">
      <alignment wrapText="1"/>
    </xf>
    <xf numFmtId="9" fontId="5" fillId="0" borderId="2" xfId="1" applyFont="1" applyFill="1" applyBorder="1" applyAlignment="1">
      <alignment horizontal="center" vertical="center"/>
    </xf>
    <xf numFmtId="9" fontId="5" fillId="0" borderId="3"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0" fillId="3" borderId="0" xfId="0" applyFont="1" applyFill="1"/>
    <xf numFmtId="0" fontId="0" fillId="0" borderId="0" xfId="0" applyAlignment="1">
      <alignment vertical="center"/>
    </xf>
    <xf numFmtId="0" fontId="0" fillId="3" borderId="0" xfId="0" applyFill="1"/>
    <xf numFmtId="0" fontId="5" fillId="3" borderId="1" xfId="0" applyFont="1" applyFill="1" applyBorder="1" applyAlignment="1">
      <alignment horizontal="justify" vertical="center"/>
    </xf>
    <xf numFmtId="0" fontId="0" fillId="3" borderId="0" xfId="0" applyFill="1" applyAlignment="1">
      <alignment vertical="center"/>
    </xf>
    <xf numFmtId="0" fontId="10" fillId="0" borderId="0" xfId="0" applyFont="1"/>
    <xf numFmtId="0" fontId="5" fillId="0" borderId="4" xfId="0" applyFont="1" applyBorder="1" applyAlignment="1">
      <alignment horizontal="justify" vertical="center" wrapText="1"/>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0" fontId="15" fillId="4" borderId="0" xfId="0" applyFont="1" applyFill="1" applyAlignment="1">
      <alignment vertical="center" wrapText="1"/>
    </xf>
    <xf numFmtId="0" fontId="10" fillId="4" borderId="0" xfId="0" applyFont="1" applyFill="1"/>
    <xf numFmtId="0" fontId="0" fillId="4" borderId="0" xfId="0" applyFill="1"/>
    <xf numFmtId="0" fontId="15" fillId="4" borderId="0" xfId="0" applyFont="1" applyFill="1"/>
    <xf numFmtId="9"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0" fillId="4" borderId="0" xfId="0" applyFill="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9" fontId="5" fillId="0" borderId="4" xfId="1" applyFont="1" applyFill="1" applyBorder="1" applyAlignment="1">
      <alignment horizontal="center" vertical="center"/>
    </xf>
    <xf numFmtId="16" fontId="5" fillId="0" borderId="1" xfId="0" applyNumberFormat="1" applyFont="1" applyBorder="1" applyAlignment="1">
      <alignment horizontal="center" vertical="center" wrapText="1"/>
    </xf>
    <xf numFmtId="0" fontId="21" fillId="0" borderId="0" xfId="0" applyFont="1" applyAlignment="1">
      <alignment vertical="center" wrapText="1"/>
    </xf>
    <xf numFmtId="0" fontId="10" fillId="0" borderId="0" xfId="0" applyFont="1" applyAlignment="1">
      <alignment wrapText="1"/>
    </xf>
    <xf numFmtId="0" fontId="0" fillId="0" borderId="0" xfId="0" applyAlignment="1">
      <alignment wrapText="1"/>
    </xf>
    <xf numFmtId="0" fontId="3" fillId="4" borderId="0" xfId="0" applyFont="1" applyFill="1"/>
    <xf numFmtId="0" fontId="5" fillId="0" borderId="0" xfId="0" applyFont="1"/>
    <xf numFmtId="0" fontId="0" fillId="0" borderId="0" xfId="0" applyAlignment="1">
      <alignment vertical="center" wrapText="1"/>
    </xf>
    <xf numFmtId="0" fontId="17" fillId="0" borderId="0" xfId="0" applyFont="1"/>
    <xf numFmtId="0" fontId="5" fillId="0" borderId="2" xfId="0" applyFont="1" applyBorder="1" applyAlignment="1">
      <alignment horizontal="center" vertical="center" wrapText="1"/>
    </xf>
    <xf numFmtId="9" fontId="5" fillId="0" borderId="2" xfId="1" applyFont="1" applyFill="1" applyBorder="1" applyAlignment="1">
      <alignment horizontal="center" vertical="center"/>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left" vertical="center" wrapText="1"/>
    </xf>
    <xf numFmtId="164" fontId="5" fillId="0" borderId="1" xfId="0" applyNumberFormat="1" applyFont="1" applyFill="1" applyBorder="1" applyAlignment="1" applyProtection="1">
      <alignment horizontal="center" vertical="center"/>
      <protection locked="0"/>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3" fillId="0" borderId="0" xfId="0" applyFont="1" applyFill="1"/>
    <xf numFmtId="0" fontId="5" fillId="0" borderId="1" xfId="0"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justify" vertical="center" wrapText="1"/>
    </xf>
    <xf numFmtId="49" fontId="5" fillId="0" borderId="7" xfId="0" applyNumberFormat="1" applyFont="1" applyFill="1" applyBorder="1" applyAlignment="1">
      <alignment horizontal="left" vertical="center" wrapText="1"/>
    </xf>
    <xf numFmtId="164" fontId="5" fillId="0" borderId="1" xfId="0" applyNumberFormat="1" applyFont="1" applyFill="1" applyBorder="1" applyAlignment="1" applyProtection="1">
      <alignment horizontal="center" vertical="center" wrapText="1"/>
      <protection locked="0"/>
    </xf>
    <xf numFmtId="0" fontId="0" fillId="0" borderId="0" xfId="0" applyFill="1"/>
    <xf numFmtId="0" fontId="4" fillId="0" borderId="1" xfId="0" applyFont="1" applyFill="1" applyBorder="1" applyAlignment="1" applyProtection="1">
      <alignment horizontal="center" vertical="center"/>
      <protection locked="0"/>
    </xf>
    <xf numFmtId="0" fontId="5" fillId="0" borderId="0" xfId="0" applyFont="1" applyFill="1"/>
    <xf numFmtId="0" fontId="4" fillId="0" borderId="1"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5" fillId="0" borderId="4" xfId="0" applyFont="1" applyFill="1" applyBorder="1" applyAlignment="1">
      <alignment horizontal="justify" vertical="center"/>
    </xf>
    <xf numFmtId="0" fontId="5" fillId="0" borderId="4" xfId="0" applyFont="1" applyFill="1" applyBorder="1" applyAlignment="1">
      <alignment horizontal="justify" vertical="center" wrapText="1"/>
    </xf>
    <xf numFmtId="0" fontId="17" fillId="5"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2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Alignment="1">
      <alignment vertical="center" wrapText="1"/>
    </xf>
    <xf numFmtId="49" fontId="25" fillId="0" borderId="4" xfId="0" applyNumberFormat="1" applyFont="1" applyFill="1" applyBorder="1" applyAlignment="1">
      <alignment horizontal="justify" vertical="center" wrapText="1"/>
    </xf>
    <xf numFmtId="49" fontId="25" fillId="0" borderId="7" xfId="0" applyNumberFormat="1" applyFont="1" applyFill="1" applyBorder="1" applyAlignment="1">
      <alignment horizontal="left" vertical="center" wrapText="1"/>
    </xf>
    <xf numFmtId="49" fontId="25" fillId="0" borderId="1"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0" fontId="3" fillId="0" borderId="0" xfId="0" applyFont="1" applyFill="1" applyAlignment="1">
      <alignment wrapText="1"/>
    </xf>
    <xf numFmtId="14" fontId="5" fillId="0" borderId="1" xfId="0" applyNumberFormat="1" applyFont="1" applyFill="1" applyBorder="1" applyAlignment="1">
      <alignment horizontal="center" vertical="center"/>
    </xf>
    <xf numFmtId="0" fontId="10" fillId="0" borderId="0" xfId="0" applyFont="1" applyFill="1"/>
    <xf numFmtId="0" fontId="0" fillId="0" borderId="0" xfId="0" applyFont="1" applyFill="1"/>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pplyAlignment="1">
      <alignment horizontal="left" vertical="center"/>
    </xf>
    <xf numFmtId="0" fontId="26" fillId="7" borderId="1" xfId="0" applyFont="1" applyFill="1" applyBorder="1" applyAlignment="1">
      <alignment horizontal="left" vertical="center"/>
    </xf>
    <xf numFmtId="0" fontId="26" fillId="0" borderId="1" xfId="0" applyFont="1" applyBorder="1" applyAlignment="1">
      <alignment horizontal="left" vertical="center"/>
    </xf>
    <xf numFmtId="0" fontId="19" fillId="0" borderId="1" xfId="0" applyFont="1" applyBorder="1" applyAlignment="1">
      <alignment horizontal="center" vertical="center"/>
    </xf>
    <xf numFmtId="0" fontId="18" fillId="5" borderId="1" xfId="0" applyFont="1" applyFill="1" applyBorder="1" applyAlignment="1">
      <alignment horizontal="center" vertical="center" wrapText="1"/>
    </xf>
    <xf numFmtId="0" fontId="10" fillId="0" borderId="0" xfId="0" applyFont="1" applyBorder="1"/>
    <xf numFmtId="0" fontId="0" fillId="0" borderId="0" xfId="0" applyBorder="1" applyAlignment="1">
      <alignment horizontal="center" vertical="center"/>
    </xf>
    <xf numFmtId="0" fontId="0" fillId="0" borderId="0" xfId="0" applyBorder="1"/>
    <xf numFmtId="0" fontId="18" fillId="8"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justify" vertical="top" wrapText="1"/>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27" fillId="0" borderId="6" xfId="0" applyFont="1" applyBorder="1" applyAlignment="1">
      <alignment horizontal="center" vertical="center"/>
    </xf>
    <xf numFmtId="0" fontId="18" fillId="8"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9" fillId="0" borderId="6" xfId="0" applyFont="1" applyBorder="1" applyAlignment="1">
      <alignment horizontal="left" vertical="center"/>
    </xf>
    <xf numFmtId="0" fontId="5" fillId="0" borderId="1" xfId="0" applyFont="1" applyFill="1" applyBorder="1" applyAlignment="1">
      <alignment horizontal="justify" vertical="center" wrapText="1"/>
    </xf>
    <xf numFmtId="9" fontId="5" fillId="4"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49" fontId="5" fillId="0" borderId="2" xfId="0" applyNumberFormat="1" applyFont="1" applyBorder="1" applyAlignment="1">
      <alignment horizontal="justify" vertical="center" wrapText="1"/>
    </xf>
    <xf numFmtId="49" fontId="5" fillId="0" borderId="3" xfId="0" applyNumberFormat="1" applyFont="1" applyBorder="1" applyAlignment="1">
      <alignment horizontal="justify" vertical="center" wrapText="1"/>
    </xf>
    <xf numFmtId="0" fontId="5" fillId="0" borderId="5" xfId="0" applyFont="1" applyBorder="1" applyAlignment="1">
      <alignment horizontal="justify" vertical="center" wrapText="1"/>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0" fontId="5" fillId="0" borderId="1" xfId="0" applyFont="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cellXfs>
  <cellStyles count="8">
    <cellStyle name="Moneda [0] 2" xfId="2"/>
    <cellStyle name="Normal" xfId="0" builtinId="0"/>
    <cellStyle name="Normal 2" xfId="3"/>
    <cellStyle name="Normal 3" xfId="4"/>
    <cellStyle name="Normal 4" xfId="5"/>
    <cellStyle name="Normal 5" xfId="6"/>
    <cellStyle name="Normal 6" xfI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E1"/>
    </sheetView>
  </sheetViews>
  <sheetFormatPr baseColWidth="10" defaultColWidth="11.42578125" defaultRowHeight="15" x14ac:dyDescent="0.25"/>
  <cols>
    <col min="1" max="1" width="39.42578125" customWidth="1"/>
    <col min="2" max="2" width="22.5703125" customWidth="1"/>
    <col min="3" max="3" width="23.28515625" customWidth="1"/>
    <col min="4" max="4" width="19.5703125" customWidth="1"/>
    <col min="5" max="5" width="17.28515625" customWidth="1"/>
    <col min="6" max="6" width="19" customWidth="1"/>
    <col min="7" max="7" width="18.5703125" customWidth="1"/>
    <col min="8" max="8" width="16.42578125" customWidth="1"/>
    <col min="9" max="9" width="17.28515625" customWidth="1"/>
  </cols>
  <sheetData>
    <row r="1" spans="1:9" ht="40.5" customHeight="1" x14ac:dyDescent="0.25">
      <c r="A1" s="148" t="s">
        <v>2759</v>
      </c>
      <c r="B1" s="148"/>
      <c r="C1" s="148"/>
      <c r="D1" s="148"/>
      <c r="E1" s="148"/>
      <c r="F1" s="149" t="s">
        <v>2760</v>
      </c>
      <c r="G1" s="149"/>
      <c r="H1" s="150" t="s">
        <v>2763</v>
      </c>
      <c r="I1" s="150"/>
    </row>
    <row r="2" spans="1:9" ht="25.5" x14ac:dyDescent="0.25">
      <c r="A2" s="133" t="s">
        <v>0</v>
      </c>
      <c r="B2" s="133" t="s">
        <v>1</v>
      </c>
      <c r="C2" s="133" t="s">
        <v>2</v>
      </c>
      <c r="D2" s="133" t="s">
        <v>3</v>
      </c>
      <c r="E2" s="133" t="s">
        <v>2758</v>
      </c>
      <c r="F2" s="137" t="s">
        <v>2761</v>
      </c>
      <c r="G2" s="137" t="s">
        <v>2762</v>
      </c>
      <c r="H2" s="138" t="s">
        <v>2761</v>
      </c>
      <c r="I2" s="138" t="s">
        <v>2762</v>
      </c>
    </row>
    <row r="3" spans="1:9" x14ac:dyDescent="0.25">
      <c r="A3" s="130" t="s">
        <v>2756</v>
      </c>
      <c r="B3" s="127">
        <v>2016</v>
      </c>
      <c r="C3" s="128">
        <v>2015</v>
      </c>
      <c r="D3" s="128">
        <v>1</v>
      </c>
      <c r="E3" s="128">
        <v>3</v>
      </c>
      <c r="F3" s="141">
        <v>0</v>
      </c>
      <c r="G3" s="141">
        <v>0</v>
      </c>
      <c r="H3" s="139">
        <f>+D3-F3</f>
        <v>1</v>
      </c>
      <c r="I3" s="139">
        <f>+E3-G3</f>
        <v>3</v>
      </c>
    </row>
    <row r="4" spans="1:9" x14ac:dyDescent="0.25">
      <c r="A4" s="131" t="s">
        <v>2757</v>
      </c>
      <c r="B4" s="71">
        <v>2017</v>
      </c>
      <c r="C4" s="70">
        <v>2016</v>
      </c>
      <c r="D4" s="70">
        <v>2</v>
      </c>
      <c r="E4" s="70">
        <v>5</v>
      </c>
      <c r="F4" s="70">
        <v>1</v>
      </c>
      <c r="G4" s="70">
        <v>3</v>
      </c>
      <c r="H4" s="70">
        <f t="shared" ref="H4:H23" si="0">+D4-F4</f>
        <v>1</v>
      </c>
      <c r="I4" s="70">
        <f t="shared" ref="I4:I23" si="1">+E4-G4</f>
        <v>2</v>
      </c>
    </row>
    <row r="5" spans="1:9" hidden="1" x14ac:dyDescent="0.25">
      <c r="A5" s="130" t="s">
        <v>4</v>
      </c>
      <c r="B5" s="128">
        <v>2017</v>
      </c>
      <c r="C5" s="128">
        <v>2016</v>
      </c>
      <c r="D5" s="127">
        <v>0</v>
      </c>
      <c r="E5" s="127">
        <v>0</v>
      </c>
      <c r="F5" s="142">
        <v>0</v>
      </c>
      <c r="G5" s="142">
        <v>0</v>
      </c>
      <c r="H5" s="140">
        <f t="shared" si="0"/>
        <v>0</v>
      </c>
      <c r="I5" s="140">
        <f t="shared" si="1"/>
        <v>0</v>
      </c>
    </row>
    <row r="6" spans="1:9" x14ac:dyDescent="0.25">
      <c r="A6" s="131" t="s">
        <v>102</v>
      </c>
      <c r="B6" s="71">
        <v>2017</v>
      </c>
      <c r="C6" s="70">
        <v>2016</v>
      </c>
      <c r="D6" s="71">
        <v>2</v>
      </c>
      <c r="E6" s="71">
        <v>5</v>
      </c>
      <c r="F6" s="71">
        <v>1</v>
      </c>
      <c r="G6" s="71">
        <v>2</v>
      </c>
      <c r="H6" s="71">
        <f t="shared" si="0"/>
        <v>1</v>
      </c>
      <c r="I6" s="71">
        <f t="shared" si="1"/>
        <v>3</v>
      </c>
    </row>
    <row r="7" spans="1:9" x14ac:dyDescent="0.25">
      <c r="A7" s="130" t="s">
        <v>119</v>
      </c>
      <c r="B7" s="127">
        <v>2018</v>
      </c>
      <c r="C7" s="128">
        <v>2017</v>
      </c>
      <c r="D7" s="127">
        <v>2</v>
      </c>
      <c r="E7" s="127">
        <v>10</v>
      </c>
      <c r="F7" s="142">
        <v>0</v>
      </c>
      <c r="G7" s="142">
        <v>0</v>
      </c>
      <c r="H7" s="140">
        <f t="shared" si="0"/>
        <v>2</v>
      </c>
      <c r="I7" s="140">
        <f t="shared" si="1"/>
        <v>10</v>
      </c>
    </row>
    <row r="8" spans="1:9" x14ac:dyDescent="0.25">
      <c r="A8" s="131" t="s">
        <v>179</v>
      </c>
      <c r="B8" s="71">
        <v>2018</v>
      </c>
      <c r="C8" s="70" t="s">
        <v>8</v>
      </c>
      <c r="D8" s="71">
        <v>1</v>
      </c>
      <c r="E8" s="71">
        <v>2</v>
      </c>
      <c r="F8" s="71">
        <v>0</v>
      </c>
      <c r="G8" s="71">
        <v>0</v>
      </c>
      <c r="H8" s="71">
        <f t="shared" si="0"/>
        <v>1</v>
      </c>
      <c r="I8" s="71">
        <f t="shared" si="1"/>
        <v>2</v>
      </c>
    </row>
    <row r="9" spans="1:9" x14ac:dyDescent="0.25">
      <c r="A9" s="130" t="s">
        <v>193</v>
      </c>
      <c r="B9" s="127">
        <v>2019</v>
      </c>
      <c r="C9" s="128">
        <v>2018</v>
      </c>
      <c r="D9" s="127">
        <v>10</v>
      </c>
      <c r="E9" s="127">
        <v>32</v>
      </c>
      <c r="F9" s="142">
        <v>1</v>
      </c>
      <c r="G9" s="142">
        <v>2</v>
      </c>
      <c r="H9" s="140">
        <f t="shared" si="0"/>
        <v>9</v>
      </c>
      <c r="I9" s="140">
        <f t="shared" si="1"/>
        <v>30</v>
      </c>
    </row>
    <row r="10" spans="1:9" x14ac:dyDescent="0.25">
      <c r="A10" s="131" t="s">
        <v>355</v>
      </c>
      <c r="B10" s="71">
        <v>2019</v>
      </c>
      <c r="C10" s="70" t="s">
        <v>11</v>
      </c>
      <c r="D10" s="71">
        <v>5</v>
      </c>
      <c r="E10" s="71">
        <v>13</v>
      </c>
      <c r="F10" s="71">
        <v>2</v>
      </c>
      <c r="G10" s="71">
        <v>5</v>
      </c>
      <c r="H10" s="71">
        <f t="shared" si="0"/>
        <v>3</v>
      </c>
      <c r="I10" s="71">
        <f t="shared" si="1"/>
        <v>8</v>
      </c>
    </row>
    <row r="11" spans="1:9" hidden="1" x14ac:dyDescent="0.25">
      <c r="A11" s="129" t="s">
        <v>12</v>
      </c>
      <c r="B11" s="127">
        <v>2019</v>
      </c>
      <c r="C11" s="128" t="s">
        <v>13</v>
      </c>
      <c r="D11" s="127">
        <v>0</v>
      </c>
      <c r="E11" s="127">
        <v>0</v>
      </c>
      <c r="F11" s="142">
        <v>0</v>
      </c>
      <c r="G11" s="142">
        <v>0</v>
      </c>
      <c r="H11" s="140">
        <f t="shared" si="0"/>
        <v>0</v>
      </c>
      <c r="I11" s="140">
        <f t="shared" si="1"/>
        <v>0</v>
      </c>
    </row>
    <row r="12" spans="1:9" x14ac:dyDescent="0.25">
      <c r="A12" s="131" t="s">
        <v>430</v>
      </c>
      <c r="B12" s="71">
        <v>2020</v>
      </c>
      <c r="C12" s="70" t="s">
        <v>14</v>
      </c>
      <c r="D12" s="71">
        <v>7</v>
      </c>
      <c r="E12" s="71">
        <v>15</v>
      </c>
      <c r="F12" s="71">
        <v>0</v>
      </c>
      <c r="G12" s="71">
        <v>0</v>
      </c>
      <c r="H12" s="71">
        <f t="shared" si="0"/>
        <v>7</v>
      </c>
      <c r="I12" s="71">
        <f t="shared" si="1"/>
        <v>15</v>
      </c>
    </row>
    <row r="13" spans="1:9" x14ac:dyDescent="0.25">
      <c r="A13" s="130" t="s">
        <v>492</v>
      </c>
      <c r="B13" s="127">
        <v>2020</v>
      </c>
      <c r="C13" s="128">
        <v>2019</v>
      </c>
      <c r="D13" s="127">
        <v>6</v>
      </c>
      <c r="E13" s="127">
        <v>20</v>
      </c>
      <c r="F13" s="142">
        <v>0</v>
      </c>
      <c r="G13" s="142">
        <v>0</v>
      </c>
      <c r="H13" s="140">
        <f t="shared" si="0"/>
        <v>6</v>
      </c>
      <c r="I13" s="140">
        <f t="shared" si="1"/>
        <v>20</v>
      </c>
    </row>
    <row r="14" spans="1:9" x14ac:dyDescent="0.25">
      <c r="A14" s="131" t="s">
        <v>613</v>
      </c>
      <c r="B14" s="71">
        <v>2021</v>
      </c>
      <c r="C14" s="70">
        <v>2020</v>
      </c>
      <c r="D14" s="71">
        <v>4</v>
      </c>
      <c r="E14" s="71">
        <v>11</v>
      </c>
      <c r="F14" s="71">
        <v>0</v>
      </c>
      <c r="G14" s="71">
        <v>0</v>
      </c>
      <c r="H14" s="71">
        <f t="shared" si="0"/>
        <v>4</v>
      </c>
      <c r="I14" s="71">
        <f t="shared" si="1"/>
        <v>11</v>
      </c>
    </row>
    <row r="15" spans="1:9" hidden="1" x14ac:dyDescent="0.25">
      <c r="A15" s="129" t="s">
        <v>15</v>
      </c>
      <c r="B15" s="127">
        <v>2021</v>
      </c>
      <c r="C15" s="128" t="s">
        <v>16</v>
      </c>
      <c r="D15" s="127">
        <v>0</v>
      </c>
      <c r="E15" s="127">
        <v>0</v>
      </c>
      <c r="F15" s="142">
        <v>0</v>
      </c>
      <c r="G15" s="142">
        <v>0</v>
      </c>
      <c r="H15" s="140">
        <f t="shared" si="0"/>
        <v>0</v>
      </c>
      <c r="I15" s="140">
        <f t="shared" si="1"/>
        <v>0</v>
      </c>
    </row>
    <row r="16" spans="1:9" x14ac:dyDescent="0.25">
      <c r="A16" s="131" t="s">
        <v>676</v>
      </c>
      <c r="B16" s="70">
        <v>2021</v>
      </c>
      <c r="C16" s="70" t="s">
        <v>18</v>
      </c>
      <c r="D16" s="71">
        <v>1</v>
      </c>
      <c r="E16" s="71">
        <v>2</v>
      </c>
      <c r="F16" s="71">
        <v>0</v>
      </c>
      <c r="G16" s="71">
        <v>0</v>
      </c>
      <c r="H16" s="71">
        <f t="shared" si="0"/>
        <v>1</v>
      </c>
      <c r="I16" s="71">
        <f t="shared" si="1"/>
        <v>2</v>
      </c>
    </row>
    <row r="17" spans="1:9" x14ac:dyDescent="0.25">
      <c r="A17" s="130" t="s">
        <v>685</v>
      </c>
      <c r="B17" s="128">
        <v>2021</v>
      </c>
      <c r="C17" s="128" t="s">
        <v>19</v>
      </c>
      <c r="D17" s="127">
        <v>1</v>
      </c>
      <c r="E17" s="127">
        <v>7</v>
      </c>
      <c r="F17" s="142">
        <v>0</v>
      </c>
      <c r="G17" s="142">
        <v>0</v>
      </c>
      <c r="H17" s="140">
        <f t="shared" si="0"/>
        <v>1</v>
      </c>
      <c r="I17" s="140">
        <f t="shared" si="1"/>
        <v>7</v>
      </c>
    </row>
    <row r="18" spans="1:9" ht="38.25" x14ac:dyDescent="0.25">
      <c r="A18" s="131" t="s">
        <v>725</v>
      </c>
      <c r="B18" s="70">
        <v>2022</v>
      </c>
      <c r="C18" s="70" t="s">
        <v>20</v>
      </c>
      <c r="D18" s="71">
        <v>14</v>
      </c>
      <c r="E18" s="71">
        <v>45</v>
      </c>
      <c r="F18" s="71">
        <v>1</v>
      </c>
      <c r="G18" s="71">
        <v>2</v>
      </c>
      <c r="H18" s="71">
        <f t="shared" si="0"/>
        <v>13</v>
      </c>
      <c r="I18" s="71">
        <f t="shared" si="1"/>
        <v>43</v>
      </c>
    </row>
    <row r="19" spans="1:9" x14ac:dyDescent="0.25">
      <c r="A19" s="130" t="s">
        <v>938</v>
      </c>
      <c r="B19" s="128">
        <v>2022</v>
      </c>
      <c r="C19" s="128">
        <v>2021</v>
      </c>
      <c r="D19" s="127">
        <v>6</v>
      </c>
      <c r="E19" s="127">
        <v>11</v>
      </c>
      <c r="F19" s="142">
        <v>2</v>
      </c>
      <c r="G19" s="142">
        <v>3</v>
      </c>
      <c r="H19" s="140">
        <f t="shared" si="0"/>
        <v>4</v>
      </c>
      <c r="I19" s="140">
        <f t="shared" si="1"/>
        <v>8</v>
      </c>
    </row>
    <row r="20" spans="1:9" x14ac:dyDescent="0.25">
      <c r="A20" s="131" t="s">
        <v>993</v>
      </c>
      <c r="B20" s="70">
        <v>2023</v>
      </c>
      <c r="C20" s="70" t="s">
        <v>21</v>
      </c>
      <c r="D20" s="71">
        <v>9</v>
      </c>
      <c r="E20" s="71">
        <v>10</v>
      </c>
      <c r="F20" s="71">
        <v>3</v>
      </c>
      <c r="G20" s="71">
        <v>3</v>
      </c>
      <c r="H20" s="71">
        <f t="shared" si="0"/>
        <v>6</v>
      </c>
      <c r="I20" s="71">
        <f t="shared" si="1"/>
        <v>7</v>
      </c>
    </row>
    <row r="21" spans="1:9" x14ac:dyDescent="0.25">
      <c r="A21" s="130" t="s">
        <v>1043</v>
      </c>
      <c r="B21" s="128">
        <v>2023</v>
      </c>
      <c r="C21" s="128">
        <v>2022</v>
      </c>
      <c r="D21" s="127">
        <v>6</v>
      </c>
      <c r="E21" s="127">
        <v>6</v>
      </c>
      <c r="F21" s="142">
        <v>0</v>
      </c>
      <c r="G21" s="142">
        <v>0</v>
      </c>
      <c r="H21" s="140">
        <f t="shared" si="0"/>
        <v>6</v>
      </c>
      <c r="I21" s="140">
        <f t="shared" si="1"/>
        <v>6</v>
      </c>
    </row>
    <row r="22" spans="1:9" x14ac:dyDescent="0.25">
      <c r="A22" s="131" t="s">
        <v>1075</v>
      </c>
      <c r="B22" s="70">
        <v>2023</v>
      </c>
      <c r="C22" s="70" t="s">
        <v>1074</v>
      </c>
      <c r="D22" s="71">
        <v>18</v>
      </c>
      <c r="E22" s="71">
        <v>18</v>
      </c>
      <c r="F22" s="71">
        <v>3</v>
      </c>
      <c r="G22" s="71">
        <v>3</v>
      </c>
      <c r="H22" s="71">
        <f t="shared" si="0"/>
        <v>15</v>
      </c>
      <c r="I22" s="71">
        <f t="shared" si="1"/>
        <v>15</v>
      </c>
    </row>
    <row r="23" spans="1:9" x14ac:dyDescent="0.25">
      <c r="A23" s="130" t="s">
        <v>1153</v>
      </c>
      <c r="B23" s="128">
        <v>2023</v>
      </c>
      <c r="C23" s="128">
        <v>2022</v>
      </c>
      <c r="D23" s="127">
        <v>21</v>
      </c>
      <c r="E23" s="127">
        <v>21</v>
      </c>
      <c r="F23" s="142">
        <v>1</v>
      </c>
      <c r="G23" s="142">
        <v>1</v>
      </c>
      <c r="H23" s="140">
        <f t="shared" si="0"/>
        <v>20</v>
      </c>
      <c r="I23" s="140">
        <f t="shared" si="1"/>
        <v>20</v>
      </c>
    </row>
    <row r="24" spans="1:9" x14ac:dyDescent="0.25">
      <c r="A24" s="131" t="s">
        <v>2764</v>
      </c>
      <c r="B24" s="70">
        <v>2023</v>
      </c>
      <c r="C24" s="70" t="s">
        <v>2765</v>
      </c>
      <c r="D24" s="71">
        <v>1</v>
      </c>
      <c r="E24" s="71">
        <v>1</v>
      </c>
      <c r="F24" s="71">
        <v>0</v>
      </c>
      <c r="G24" s="71">
        <v>0</v>
      </c>
      <c r="H24" s="71">
        <f t="shared" ref="H24" si="2">+D24-F24</f>
        <v>1</v>
      </c>
      <c r="I24" s="71">
        <f t="shared" ref="I24" si="3">+E24-G24</f>
        <v>1</v>
      </c>
    </row>
    <row r="25" spans="1:9" ht="18.75" x14ac:dyDescent="0.25">
      <c r="A25" s="145" t="s">
        <v>22</v>
      </c>
      <c r="B25" s="146"/>
      <c r="C25" s="147"/>
      <c r="D25" s="132">
        <f>SUM(D3:D24)</f>
        <v>117</v>
      </c>
      <c r="E25" s="132">
        <f t="shared" ref="E25:I25" si="4">SUM(E3:E24)</f>
        <v>237</v>
      </c>
      <c r="F25" s="132">
        <f t="shared" si="4"/>
        <v>15</v>
      </c>
      <c r="G25" s="132">
        <f t="shared" si="4"/>
        <v>24</v>
      </c>
      <c r="H25" s="132">
        <f t="shared" si="4"/>
        <v>102</v>
      </c>
      <c r="I25" s="132">
        <f t="shared" si="4"/>
        <v>213</v>
      </c>
    </row>
  </sheetData>
  <mergeCells count="4">
    <mergeCell ref="A25:C25"/>
    <mergeCell ref="A1:E1"/>
    <mergeCell ref="F1:G1"/>
    <mergeCell ref="H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0"/>
  <sheetViews>
    <sheetView tabSelected="1" zoomScale="90" zoomScaleNormal="90" workbookViewId="0">
      <pane ySplit="1" topLeftCell="A2" activePane="bottomLeft" state="frozen"/>
      <selection pane="bottomLeft"/>
    </sheetView>
  </sheetViews>
  <sheetFormatPr baseColWidth="10" defaultColWidth="11.42578125" defaultRowHeight="15" x14ac:dyDescent="0.25"/>
  <cols>
    <col min="1" max="1" width="11.28515625" style="52" customWidth="1"/>
    <col min="2" max="2" width="16.5703125" style="52" customWidth="1"/>
    <col min="3" max="3" width="10.5703125" style="52" customWidth="1"/>
    <col min="4" max="4" width="38.28515625" style="52" customWidth="1"/>
    <col min="5" max="5" width="37.140625" style="52" customWidth="1"/>
    <col min="6" max="6" width="9.85546875" style="52" customWidth="1"/>
    <col min="7" max="7" width="38.140625" style="52" customWidth="1"/>
    <col min="8" max="8" width="34.42578125" style="52" customWidth="1"/>
    <col min="9" max="9" width="15.7109375" style="52" customWidth="1"/>
    <col min="10" max="10" width="21" style="52" customWidth="1"/>
    <col min="11" max="11" width="16.5703125" style="52" customWidth="1"/>
    <col min="12" max="12" width="14.140625" style="52" customWidth="1"/>
    <col min="13" max="13" width="13.7109375" style="52" customWidth="1"/>
    <col min="14" max="14" width="13.5703125" style="52" customWidth="1"/>
    <col min="15" max="15" width="16.5703125" style="52" customWidth="1"/>
    <col min="16" max="17" width="16" style="52" customWidth="1"/>
    <col min="18" max="18" width="20.140625" style="52" customWidth="1"/>
    <col min="19" max="19" width="72.140625" style="52" customWidth="1"/>
    <col min="20" max="20" width="85.7109375" style="52" customWidth="1"/>
    <col min="21" max="21" width="38.140625" style="52" customWidth="1"/>
    <col min="22" max="22" width="36.42578125" style="114" customWidth="1"/>
    <col min="23" max="23" width="99" customWidth="1"/>
  </cols>
  <sheetData>
    <row r="1" spans="1:22" s="76" customFormat="1" ht="33" customHeight="1" x14ac:dyDescent="0.25">
      <c r="A1" s="2" t="s">
        <v>23</v>
      </c>
      <c r="B1" s="2" t="s">
        <v>24</v>
      </c>
      <c r="C1" s="2" t="s">
        <v>25</v>
      </c>
      <c r="D1" s="2" t="s">
        <v>26</v>
      </c>
      <c r="E1" s="2" t="s">
        <v>27</v>
      </c>
      <c r="F1" s="2" t="s">
        <v>28</v>
      </c>
      <c r="G1" s="2" t="s">
        <v>29</v>
      </c>
      <c r="H1" s="2" t="s">
        <v>30</v>
      </c>
      <c r="I1" s="2" t="s">
        <v>31</v>
      </c>
      <c r="J1" s="2" t="s">
        <v>32</v>
      </c>
      <c r="K1" s="2" t="s">
        <v>33</v>
      </c>
      <c r="L1" s="2" t="s">
        <v>34</v>
      </c>
      <c r="M1" s="2" t="s">
        <v>35</v>
      </c>
      <c r="N1" s="2" t="s">
        <v>36</v>
      </c>
      <c r="O1" s="2" t="s">
        <v>37</v>
      </c>
      <c r="P1" s="2" t="s">
        <v>38</v>
      </c>
      <c r="Q1" s="2" t="s">
        <v>39</v>
      </c>
      <c r="R1" s="2" t="s">
        <v>40</v>
      </c>
      <c r="S1" s="2" t="s">
        <v>2685</v>
      </c>
      <c r="T1" s="2" t="s">
        <v>2686</v>
      </c>
      <c r="U1" s="109" t="s">
        <v>43</v>
      </c>
      <c r="V1" s="112" t="s">
        <v>2699</v>
      </c>
    </row>
    <row r="2" spans="1:22" s="98" customFormat="1" ht="180" customHeight="1" x14ac:dyDescent="0.2">
      <c r="A2" s="94">
        <v>2015</v>
      </c>
      <c r="B2" s="95" t="s">
        <v>44</v>
      </c>
      <c r="C2" s="94">
        <v>55</v>
      </c>
      <c r="D2" s="96" t="s">
        <v>45</v>
      </c>
      <c r="E2" s="96" t="s">
        <v>46</v>
      </c>
      <c r="F2" s="89" t="s">
        <v>47</v>
      </c>
      <c r="G2" s="95" t="s">
        <v>48</v>
      </c>
      <c r="H2" s="95" t="s">
        <v>49</v>
      </c>
      <c r="I2" s="95" t="s">
        <v>50</v>
      </c>
      <c r="J2" s="95" t="s">
        <v>51</v>
      </c>
      <c r="K2" s="95">
        <v>1</v>
      </c>
      <c r="L2" s="92">
        <v>43770</v>
      </c>
      <c r="M2" s="92">
        <v>44196</v>
      </c>
      <c r="N2" s="94">
        <v>1</v>
      </c>
      <c r="O2" s="83">
        <f t="shared" ref="O2:O53" si="0">+N2/K2</f>
        <v>1</v>
      </c>
      <c r="P2" s="151">
        <f>AVERAGE(O2:O4)</f>
        <v>1</v>
      </c>
      <c r="Q2" s="151" t="s">
        <v>52</v>
      </c>
      <c r="R2" s="152" t="s">
        <v>53</v>
      </c>
      <c r="S2" s="144" t="s">
        <v>54</v>
      </c>
      <c r="T2" s="96" t="s">
        <v>55</v>
      </c>
      <c r="U2" s="110" t="s">
        <v>56</v>
      </c>
      <c r="V2" s="94" t="s">
        <v>57</v>
      </c>
    </row>
    <row r="3" spans="1:22" s="98" customFormat="1" ht="409.5" x14ac:dyDescent="0.2">
      <c r="A3" s="94">
        <v>2015</v>
      </c>
      <c r="B3" s="95" t="s">
        <v>44</v>
      </c>
      <c r="C3" s="94">
        <v>55</v>
      </c>
      <c r="D3" s="96" t="s">
        <v>45</v>
      </c>
      <c r="E3" s="96" t="s">
        <v>58</v>
      </c>
      <c r="F3" s="89" t="s">
        <v>59</v>
      </c>
      <c r="G3" s="95" t="s">
        <v>60</v>
      </c>
      <c r="H3" s="95" t="s">
        <v>61</v>
      </c>
      <c r="I3" s="95" t="s">
        <v>50</v>
      </c>
      <c r="J3" s="95" t="s">
        <v>62</v>
      </c>
      <c r="K3" s="95">
        <v>4</v>
      </c>
      <c r="L3" s="92">
        <v>44105</v>
      </c>
      <c r="M3" s="92">
        <v>44561</v>
      </c>
      <c r="N3" s="94">
        <v>4</v>
      </c>
      <c r="O3" s="83">
        <f t="shared" si="0"/>
        <v>1</v>
      </c>
      <c r="P3" s="151"/>
      <c r="Q3" s="151"/>
      <c r="R3" s="152"/>
      <c r="S3" s="144" t="s">
        <v>63</v>
      </c>
      <c r="T3" s="144" t="s">
        <v>64</v>
      </c>
      <c r="U3" s="110" t="s">
        <v>56</v>
      </c>
      <c r="V3" s="94" t="s">
        <v>57</v>
      </c>
    </row>
    <row r="4" spans="1:22" s="98" customFormat="1" ht="258.75" x14ac:dyDescent="0.2">
      <c r="A4" s="94">
        <v>2015</v>
      </c>
      <c r="B4" s="95" t="s">
        <v>44</v>
      </c>
      <c r="C4" s="94">
        <v>55</v>
      </c>
      <c r="D4" s="96" t="s">
        <v>45</v>
      </c>
      <c r="E4" s="96" t="s">
        <v>58</v>
      </c>
      <c r="F4" s="89" t="s">
        <v>65</v>
      </c>
      <c r="G4" s="95" t="s">
        <v>60</v>
      </c>
      <c r="H4" s="95" t="s">
        <v>66</v>
      </c>
      <c r="I4" s="95" t="s">
        <v>50</v>
      </c>
      <c r="J4" s="95" t="s">
        <v>67</v>
      </c>
      <c r="K4" s="95">
        <v>8</v>
      </c>
      <c r="L4" s="92">
        <v>43983</v>
      </c>
      <c r="M4" s="92">
        <v>44196</v>
      </c>
      <c r="N4" s="94">
        <v>8</v>
      </c>
      <c r="O4" s="83">
        <f t="shared" si="0"/>
        <v>1</v>
      </c>
      <c r="P4" s="151"/>
      <c r="Q4" s="151"/>
      <c r="R4" s="152"/>
      <c r="S4" s="96" t="s">
        <v>68</v>
      </c>
      <c r="T4" s="96" t="s">
        <v>69</v>
      </c>
      <c r="U4" s="110" t="s">
        <v>56</v>
      </c>
      <c r="V4" s="94" t="s">
        <v>57</v>
      </c>
    </row>
    <row r="5" spans="1:22" s="98" customFormat="1" ht="113.25" customHeight="1" x14ac:dyDescent="0.2">
      <c r="A5" s="94">
        <v>2016</v>
      </c>
      <c r="B5" s="95" t="s">
        <v>70</v>
      </c>
      <c r="C5" s="94">
        <v>16</v>
      </c>
      <c r="D5" s="96" t="s">
        <v>71</v>
      </c>
      <c r="E5" s="96" t="s">
        <v>72</v>
      </c>
      <c r="F5" s="95" t="s">
        <v>73</v>
      </c>
      <c r="G5" s="96" t="s">
        <v>74</v>
      </c>
      <c r="H5" s="96" t="s">
        <v>75</v>
      </c>
      <c r="I5" s="95" t="s">
        <v>76</v>
      </c>
      <c r="J5" s="95" t="s">
        <v>77</v>
      </c>
      <c r="K5" s="94">
        <v>1</v>
      </c>
      <c r="L5" s="92">
        <v>43831</v>
      </c>
      <c r="M5" s="92">
        <v>44196</v>
      </c>
      <c r="N5" s="94">
        <v>1</v>
      </c>
      <c r="O5" s="83">
        <f t="shared" si="0"/>
        <v>1</v>
      </c>
      <c r="P5" s="151">
        <f>AVERAGE(O5:O6)</f>
        <v>0.5</v>
      </c>
      <c r="Q5" s="151" t="s">
        <v>52</v>
      </c>
      <c r="R5" s="152" t="s">
        <v>53</v>
      </c>
      <c r="S5" s="96" t="s">
        <v>78</v>
      </c>
      <c r="T5" s="96" t="s">
        <v>2644</v>
      </c>
      <c r="U5" s="110" t="s">
        <v>79</v>
      </c>
      <c r="V5" s="94" t="s">
        <v>80</v>
      </c>
    </row>
    <row r="6" spans="1:22" s="107" customFormat="1" ht="337.5" customHeight="1" x14ac:dyDescent="0.2">
      <c r="A6" s="94">
        <v>2016</v>
      </c>
      <c r="B6" s="95" t="s">
        <v>70</v>
      </c>
      <c r="C6" s="94">
        <v>16</v>
      </c>
      <c r="D6" s="96" t="s">
        <v>71</v>
      </c>
      <c r="E6" s="96" t="s">
        <v>72</v>
      </c>
      <c r="F6" s="95" t="s">
        <v>81</v>
      </c>
      <c r="G6" s="96" t="s">
        <v>82</v>
      </c>
      <c r="H6" s="96" t="s">
        <v>83</v>
      </c>
      <c r="I6" s="95" t="s">
        <v>76</v>
      </c>
      <c r="J6" s="95" t="s">
        <v>84</v>
      </c>
      <c r="K6" s="94">
        <v>1</v>
      </c>
      <c r="L6" s="92">
        <v>44197</v>
      </c>
      <c r="M6" s="92">
        <v>45504</v>
      </c>
      <c r="N6" s="94">
        <v>0</v>
      </c>
      <c r="O6" s="83">
        <f t="shared" si="0"/>
        <v>0</v>
      </c>
      <c r="P6" s="151"/>
      <c r="Q6" s="151"/>
      <c r="R6" s="152"/>
      <c r="S6" s="96" t="s">
        <v>85</v>
      </c>
      <c r="T6" s="96" t="s">
        <v>2645</v>
      </c>
      <c r="U6" s="110" t="s">
        <v>79</v>
      </c>
      <c r="V6" s="94" t="s">
        <v>80</v>
      </c>
    </row>
    <row r="7" spans="1:22" s="98" customFormat="1" ht="180" customHeight="1" x14ac:dyDescent="0.2">
      <c r="A7" s="94">
        <v>2016</v>
      </c>
      <c r="B7" s="95" t="s">
        <v>102</v>
      </c>
      <c r="C7" s="94">
        <v>7</v>
      </c>
      <c r="D7" s="96" t="s">
        <v>117</v>
      </c>
      <c r="E7" s="96" t="s">
        <v>118</v>
      </c>
      <c r="F7" s="89" t="s">
        <v>47</v>
      </c>
      <c r="G7" s="95" t="s">
        <v>48</v>
      </c>
      <c r="H7" s="95" t="s">
        <v>49</v>
      </c>
      <c r="I7" s="95" t="s">
        <v>50</v>
      </c>
      <c r="J7" s="95" t="s">
        <v>51</v>
      </c>
      <c r="K7" s="95">
        <v>1</v>
      </c>
      <c r="L7" s="92">
        <v>43770</v>
      </c>
      <c r="M7" s="92">
        <v>44196</v>
      </c>
      <c r="N7" s="94">
        <v>1</v>
      </c>
      <c r="O7" s="83">
        <f t="shared" si="0"/>
        <v>1</v>
      </c>
      <c r="P7" s="153">
        <f>AVERAGE(O7:O9)</f>
        <v>1</v>
      </c>
      <c r="Q7" s="153" t="s">
        <v>52</v>
      </c>
      <c r="R7" s="154" t="s">
        <v>53</v>
      </c>
      <c r="S7" s="96" t="s">
        <v>54</v>
      </c>
      <c r="T7" s="96" t="s">
        <v>55</v>
      </c>
      <c r="U7" s="110" t="s">
        <v>56</v>
      </c>
      <c r="V7" s="94" t="s">
        <v>57</v>
      </c>
    </row>
    <row r="8" spans="1:22" s="98" customFormat="1" ht="371.25" customHeight="1" x14ac:dyDescent="0.2">
      <c r="A8" s="94">
        <v>2016</v>
      </c>
      <c r="B8" s="95" t="s">
        <v>102</v>
      </c>
      <c r="C8" s="94">
        <v>7</v>
      </c>
      <c r="D8" s="96" t="s">
        <v>117</v>
      </c>
      <c r="E8" s="96" t="s">
        <v>58</v>
      </c>
      <c r="F8" s="89" t="s">
        <v>59</v>
      </c>
      <c r="G8" s="95" t="s">
        <v>60</v>
      </c>
      <c r="H8" s="95" t="s">
        <v>61</v>
      </c>
      <c r="I8" s="95" t="s">
        <v>50</v>
      </c>
      <c r="J8" s="95" t="s">
        <v>62</v>
      </c>
      <c r="K8" s="95">
        <v>4</v>
      </c>
      <c r="L8" s="92">
        <v>44105</v>
      </c>
      <c r="M8" s="92">
        <v>44561</v>
      </c>
      <c r="N8" s="94">
        <v>4</v>
      </c>
      <c r="O8" s="83">
        <f>+N8/K8</f>
        <v>1</v>
      </c>
      <c r="P8" s="153"/>
      <c r="Q8" s="153"/>
      <c r="R8" s="154"/>
      <c r="S8" s="96" t="s">
        <v>63</v>
      </c>
      <c r="T8" s="96" t="s">
        <v>64</v>
      </c>
      <c r="U8" s="110" t="s">
        <v>56</v>
      </c>
      <c r="V8" s="94" t="s">
        <v>57</v>
      </c>
    </row>
    <row r="9" spans="1:22" s="98" customFormat="1" ht="258.75" x14ac:dyDescent="0.2">
      <c r="A9" s="94">
        <v>2016</v>
      </c>
      <c r="B9" s="95" t="s">
        <v>102</v>
      </c>
      <c r="C9" s="94">
        <v>7</v>
      </c>
      <c r="D9" s="96" t="s">
        <v>117</v>
      </c>
      <c r="E9" s="96" t="s">
        <v>58</v>
      </c>
      <c r="F9" s="89" t="s">
        <v>65</v>
      </c>
      <c r="G9" s="95" t="s">
        <v>60</v>
      </c>
      <c r="H9" s="95" t="s">
        <v>66</v>
      </c>
      <c r="I9" s="95" t="s">
        <v>50</v>
      </c>
      <c r="J9" s="95" t="s">
        <v>67</v>
      </c>
      <c r="K9" s="95">
        <v>8</v>
      </c>
      <c r="L9" s="92">
        <v>43983</v>
      </c>
      <c r="M9" s="92">
        <v>44196</v>
      </c>
      <c r="N9" s="94">
        <v>8</v>
      </c>
      <c r="O9" s="83">
        <f>+N9/K9</f>
        <v>1</v>
      </c>
      <c r="P9" s="153"/>
      <c r="Q9" s="153"/>
      <c r="R9" s="154"/>
      <c r="S9" s="96" t="s">
        <v>68</v>
      </c>
      <c r="T9" s="96" t="s">
        <v>69</v>
      </c>
      <c r="U9" s="110" t="s">
        <v>56</v>
      </c>
      <c r="V9" s="94" t="s">
        <v>57</v>
      </c>
    </row>
    <row r="10" spans="1:22" s="98" customFormat="1" ht="192" customHeight="1" x14ac:dyDescent="0.2">
      <c r="A10" s="94">
        <v>2017</v>
      </c>
      <c r="B10" s="95" t="s">
        <v>119</v>
      </c>
      <c r="C10" s="94">
        <v>1</v>
      </c>
      <c r="D10" s="96" t="s">
        <v>120</v>
      </c>
      <c r="E10" s="96" t="s">
        <v>121</v>
      </c>
      <c r="F10" s="89" t="s">
        <v>122</v>
      </c>
      <c r="G10" s="96" t="s">
        <v>123</v>
      </c>
      <c r="H10" s="96" t="s">
        <v>124</v>
      </c>
      <c r="I10" s="95" t="s">
        <v>76</v>
      </c>
      <c r="J10" s="95" t="s">
        <v>125</v>
      </c>
      <c r="K10" s="94">
        <v>2</v>
      </c>
      <c r="L10" s="92">
        <v>43313</v>
      </c>
      <c r="M10" s="92">
        <v>43373</v>
      </c>
      <c r="N10" s="94">
        <v>2</v>
      </c>
      <c r="O10" s="83">
        <f t="shared" si="0"/>
        <v>1</v>
      </c>
      <c r="P10" s="153">
        <f>+AVERAGE(O10:O17)</f>
        <v>0.875</v>
      </c>
      <c r="Q10" s="153" t="s">
        <v>52</v>
      </c>
      <c r="R10" s="154" t="s">
        <v>53</v>
      </c>
      <c r="S10" s="96" t="s">
        <v>126</v>
      </c>
      <c r="T10" s="96" t="s">
        <v>127</v>
      </c>
      <c r="U10" s="110" t="s">
        <v>79</v>
      </c>
      <c r="V10" s="94" t="s">
        <v>80</v>
      </c>
    </row>
    <row r="11" spans="1:22" s="98" customFormat="1" ht="191.25" customHeight="1" x14ac:dyDescent="0.2">
      <c r="A11" s="94">
        <v>2017</v>
      </c>
      <c r="B11" s="95" t="s">
        <v>119</v>
      </c>
      <c r="C11" s="94">
        <v>1</v>
      </c>
      <c r="D11" s="96" t="s">
        <v>120</v>
      </c>
      <c r="E11" s="96" t="s">
        <v>121</v>
      </c>
      <c r="F11" s="89" t="s">
        <v>128</v>
      </c>
      <c r="G11" s="96" t="s">
        <v>123</v>
      </c>
      <c r="H11" s="96" t="s">
        <v>129</v>
      </c>
      <c r="I11" s="95" t="s">
        <v>76</v>
      </c>
      <c r="J11" s="95" t="s">
        <v>130</v>
      </c>
      <c r="K11" s="94">
        <v>2</v>
      </c>
      <c r="L11" s="92">
        <v>43313</v>
      </c>
      <c r="M11" s="92">
        <v>43465</v>
      </c>
      <c r="N11" s="94">
        <v>2</v>
      </c>
      <c r="O11" s="83">
        <f t="shared" si="0"/>
        <v>1</v>
      </c>
      <c r="P11" s="153"/>
      <c r="Q11" s="153"/>
      <c r="R11" s="154"/>
      <c r="S11" s="97" t="s">
        <v>131</v>
      </c>
      <c r="T11" s="96" t="s">
        <v>132</v>
      </c>
      <c r="U11" s="110" t="s">
        <v>79</v>
      </c>
      <c r="V11" s="94" t="s">
        <v>80</v>
      </c>
    </row>
    <row r="12" spans="1:22" s="98" customFormat="1" ht="213.75" customHeight="1" x14ac:dyDescent="0.2">
      <c r="A12" s="94">
        <v>2017</v>
      </c>
      <c r="B12" s="95" t="s">
        <v>119</v>
      </c>
      <c r="C12" s="94">
        <v>1</v>
      </c>
      <c r="D12" s="96" t="s">
        <v>120</v>
      </c>
      <c r="E12" s="96" t="s">
        <v>121</v>
      </c>
      <c r="F12" s="89" t="s">
        <v>133</v>
      </c>
      <c r="G12" s="97" t="s">
        <v>134</v>
      </c>
      <c r="H12" s="97" t="s">
        <v>135</v>
      </c>
      <c r="I12" s="95" t="s">
        <v>76</v>
      </c>
      <c r="J12" s="97" t="s">
        <v>136</v>
      </c>
      <c r="K12" s="94">
        <v>1</v>
      </c>
      <c r="L12" s="92">
        <v>43770</v>
      </c>
      <c r="M12" s="92">
        <v>44316</v>
      </c>
      <c r="N12" s="94">
        <v>1</v>
      </c>
      <c r="O12" s="83">
        <f t="shared" si="0"/>
        <v>1</v>
      </c>
      <c r="P12" s="153"/>
      <c r="Q12" s="153"/>
      <c r="R12" s="154"/>
      <c r="S12" s="96" t="s">
        <v>137</v>
      </c>
      <c r="T12" s="96" t="s">
        <v>138</v>
      </c>
      <c r="U12" s="110" t="s">
        <v>79</v>
      </c>
      <c r="V12" s="94" t="s">
        <v>80</v>
      </c>
    </row>
    <row r="13" spans="1:22" s="98" customFormat="1" ht="101.25" customHeight="1" x14ac:dyDescent="0.2">
      <c r="A13" s="94">
        <v>2017</v>
      </c>
      <c r="B13" s="95" t="s">
        <v>119</v>
      </c>
      <c r="C13" s="94">
        <v>1</v>
      </c>
      <c r="D13" s="96" t="s">
        <v>120</v>
      </c>
      <c r="E13" s="96" t="s">
        <v>121</v>
      </c>
      <c r="F13" s="89" t="s">
        <v>139</v>
      </c>
      <c r="G13" s="97" t="s">
        <v>134</v>
      </c>
      <c r="H13" s="97" t="s">
        <v>140</v>
      </c>
      <c r="I13" s="95" t="s">
        <v>76</v>
      </c>
      <c r="J13" s="97" t="s">
        <v>136</v>
      </c>
      <c r="K13" s="94">
        <v>1</v>
      </c>
      <c r="L13" s="92">
        <v>43770</v>
      </c>
      <c r="M13" s="92">
        <v>44316</v>
      </c>
      <c r="N13" s="94">
        <v>1</v>
      </c>
      <c r="O13" s="83">
        <f t="shared" si="0"/>
        <v>1</v>
      </c>
      <c r="P13" s="153"/>
      <c r="Q13" s="153"/>
      <c r="R13" s="154"/>
      <c r="S13" s="96" t="s">
        <v>141</v>
      </c>
      <c r="T13" s="96" t="s">
        <v>2648</v>
      </c>
      <c r="U13" s="110" t="s">
        <v>79</v>
      </c>
      <c r="V13" s="94" t="s">
        <v>80</v>
      </c>
    </row>
    <row r="14" spans="1:22" s="98" customFormat="1" ht="247.5" customHeight="1" x14ac:dyDescent="0.2">
      <c r="A14" s="94">
        <v>2017</v>
      </c>
      <c r="B14" s="95" t="s">
        <v>119</v>
      </c>
      <c r="C14" s="94">
        <v>1</v>
      </c>
      <c r="D14" s="96" t="s">
        <v>120</v>
      </c>
      <c r="E14" s="96" t="s">
        <v>121</v>
      </c>
      <c r="F14" s="89" t="s">
        <v>142</v>
      </c>
      <c r="G14" s="97" t="s">
        <v>134</v>
      </c>
      <c r="H14" s="97" t="s">
        <v>143</v>
      </c>
      <c r="I14" s="95" t="s">
        <v>76</v>
      </c>
      <c r="J14" s="97" t="s">
        <v>144</v>
      </c>
      <c r="K14" s="94">
        <v>1</v>
      </c>
      <c r="L14" s="92">
        <v>43770</v>
      </c>
      <c r="M14" s="92">
        <v>44316</v>
      </c>
      <c r="N14" s="94">
        <v>1</v>
      </c>
      <c r="O14" s="83">
        <f t="shared" si="0"/>
        <v>1</v>
      </c>
      <c r="P14" s="153"/>
      <c r="Q14" s="153"/>
      <c r="R14" s="154"/>
      <c r="S14" s="96" t="s">
        <v>145</v>
      </c>
      <c r="T14" s="96" t="s">
        <v>146</v>
      </c>
      <c r="U14" s="110" t="s">
        <v>79</v>
      </c>
      <c r="V14" s="94" t="s">
        <v>80</v>
      </c>
    </row>
    <row r="15" spans="1:22" s="98" customFormat="1" ht="273" customHeight="1" x14ac:dyDescent="0.2">
      <c r="A15" s="94">
        <v>2017</v>
      </c>
      <c r="B15" s="95" t="s">
        <v>119</v>
      </c>
      <c r="C15" s="94">
        <v>1</v>
      </c>
      <c r="D15" s="96" t="s">
        <v>120</v>
      </c>
      <c r="E15" s="96" t="s">
        <v>121</v>
      </c>
      <c r="F15" s="89" t="s">
        <v>147</v>
      </c>
      <c r="G15" s="97" t="s">
        <v>148</v>
      </c>
      <c r="H15" s="96" t="s">
        <v>149</v>
      </c>
      <c r="I15" s="95" t="s">
        <v>76</v>
      </c>
      <c r="J15" s="97" t="s">
        <v>150</v>
      </c>
      <c r="K15" s="94">
        <v>6</v>
      </c>
      <c r="L15" s="92">
        <v>43647</v>
      </c>
      <c r="M15" s="92">
        <v>44561</v>
      </c>
      <c r="N15" s="94">
        <v>6</v>
      </c>
      <c r="O15" s="83">
        <f t="shared" si="0"/>
        <v>1</v>
      </c>
      <c r="P15" s="153"/>
      <c r="Q15" s="153"/>
      <c r="R15" s="154"/>
      <c r="S15" s="96" t="s">
        <v>151</v>
      </c>
      <c r="T15" s="96" t="s">
        <v>152</v>
      </c>
      <c r="U15" s="110" t="s">
        <v>79</v>
      </c>
      <c r="V15" s="94" t="s">
        <v>80</v>
      </c>
    </row>
    <row r="16" spans="1:22" s="98" customFormat="1" ht="180" customHeight="1" x14ac:dyDescent="0.2">
      <c r="A16" s="94">
        <v>2017</v>
      </c>
      <c r="B16" s="95" t="s">
        <v>119</v>
      </c>
      <c r="C16" s="94">
        <v>1</v>
      </c>
      <c r="D16" s="96" t="s">
        <v>120</v>
      </c>
      <c r="E16" s="96" t="s">
        <v>121</v>
      </c>
      <c r="F16" s="89" t="s">
        <v>153</v>
      </c>
      <c r="G16" s="97" t="s">
        <v>154</v>
      </c>
      <c r="H16" s="96" t="s">
        <v>155</v>
      </c>
      <c r="I16" s="95" t="s">
        <v>76</v>
      </c>
      <c r="J16" s="97" t="s">
        <v>144</v>
      </c>
      <c r="K16" s="94">
        <v>1</v>
      </c>
      <c r="L16" s="92">
        <v>43770</v>
      </c>
      <c r="M16" s="92">
        <v>45657</v>
      </c>
      <c r="N16" s="94">
        <v>1</v>
      </c>
      <c r="O16" s="83">
        <f t="shared" si="0"/>
        <v>1</v>
      </c>
      <c r="P16" s="153"/>
      <c r="Q16" s="153"/>
      <c r="R16" s="154"/>
      <c r="S16" s="96" t="s">
        <v>156</v>
      </c>
      <c r="T16" s="96" t="s">
        <v>157</v>
      </c>
      <c r="U16" s="110" t="s">
        <v>79</v>
      </c>
      <c r="V16" s="94" t="s">
        <v>80</v>
      </c>
    </row>
    <row r="17" spans="1:22" s="98" customFormat="1" ht="405" customHeight="1" x14ac:dyDescent="0.2">
      <c r="A17" s="94">
        <v>2017</v>
      </c>
      <c r="B17" s="95" t="s">
        <v>119</v>
      </c>
      <c r="C17" s="94">
        <v>1</v>
      </c>
      <c r="D17" s="96" t="s">
        <v>120</v>
      </c>
      <c r="E17" s="96" t="s">
        <v>121</v>
      </c>
      <c r="F17" s="89" t="s">
        <v>158</v>
      </c>
      <c r="G17" s="96" t="s">
        <v>159</v>
      </c>
      <c r="H17" s="96" t="s">
        <v>160</v>
      </c>
      <c r="I17" s="95" t="s">
        <v>76</v>
      </c>
      <c r="J17" s="115" t="s">
        <v>161</v>
      </c>
      <c r="K17" s="94">
        <v>1</v>
      </c>
      <c r="L17" s="92">
        <v>45287</v>
      </c>
      <c r="M17" s="92">
        <v>45657</v>
      </c>
      <c r="N17" s="94">
        <v>0</v>
      </c>
      <c r="O17" s="83">
        <f t="shared" si="0"/>
        <v>0</v>
      </c>
      <c r="P17" s="153"/>
      <c r="Q17" s="153"/>
      <c r="R17" s="154"/>
      <c r="S17" s="96" t="s">
        <v>162</v>
      </c>
      <c r="T17" s="96" t="s">
        <v>163</v>
      </c>
      <c r="U17" s="110" t="s">
        <v>79</v>
      </c>
      <c r="V17" s="94" t="s">
        <v>80</v>
      </c>
    </row>
    <row r="18" spans="1:22" s="107" customFormat="1" ht="213.75" customHeight="1" x14ac:dyDescent="0.2">
      <c r="A18" s="94">
        <v>2017</v>
      </c>
      <c r="B18" s="95" t="s">
        <v>119</v>
      </c>
      <c r="C18" s="94">
        <v>11</v>
      </c>
      <c r="D18" s="96" t="s">
        <v>164</v>
      </c>
      <c r="E18" s="96" t="s">
        <v>165</v>
      </c>
      <c r="F18" s="89" t="s">
        <v>105</v>
      </c>
      <c r="G18" s="96" t="s">
        <v>166</v>
      </c>
      <c r="H18" s="96" t="s">
        <v>167</v>
      </c>
      <c r="I18" s="95" t="s">
        <v>168</v>
      </c>
      <c r="J18" s="95" t="s">
        <v>169</v>
      </c>
      <c r="K18" s="94">
        <v>1</v>
      </c>
      <c r="L18" s="92">
        <v>44167</v>
      </c>
      <c r="M18" s="92">
        <v>44408</v>
      </c>
      <c r="N18" s="94">
        <v>1</v>
      </c>
      <c r="O18" s="83">
        <f t="shared" si="0"/>
        <v>1</v>
      </c>
      <c r="P18" s="153">
        <f>+AVERAGE(O18:O19)</f>
        <v>0.5</v>
      </c>
      <c r="Q18" s="153" t="s">
        <v>52</v>
      </c>
      <c r="R18" s="154" t="s">
        <v>53</v>
      </c>
      <c r="S18" s="96" t="s">
        <v>170</v>
      </c>
      <c r="T18" s="96" t="s">
        <v>171</v>
      </c>
      <c r="U18" s="110" t="s">
        <v>79</v>
      </c>
      <c r="V18" s="94" t="s">
        <v>172</v>
      </c>
    </row>
    <row r="19" spans="1:22" s="107" customFormat="1" ht="405" x14ac:dyDescent="0.2">
      <c r="A19" s="94">
        <v>2017</v>
      </c>
      <c r="B19" s="95" t="s">
        <v>119</v>
      </c>
      <c r="C19" s="94">
        <v>11</v>
      </c>
      <c r="D19" s="96" t="s">
        <v>164</v>
      </c>
      <c r="E19" s="96" t="s">
        <v>165</v>
      </c>
      <c r="F19" s="89" t="s">
        <v>112</v>
      </c>
      <c r="G19" s="96" t="s">
        <v>173</v>
      </c>
      <c r="H19" s="96" t="s">
        <v>174</v>
      </c>
      <c r="I19" s="95" t="s">
        <v>168</v>
      </c>
      <c r="J19" s="95" t="s">
        <v>175</v>
      </c>
      <c r="K19" s="94">
        <v>1</v>
      </c>
      <c r="L19" s="92">
        <v>44409</v>
      </c>
      <c r="M19" s="92">
        <v>45382</v>
      </c>
      <c r="N19" s="94">
        <v>0</v>
      </c>
      <c r="O19" s="83">
        <f t="shared" si="0"/>
        <v>0</v>
      </c>
      <c r="P19" s="153"/>
      <c r="Q19" s="153"/>
      <c r="R19" s="154"/>
      <c r="S19" s="96" t="s">
        <v>176</v>
      </c>
      <c r="T19" s="96" t="s">
        <v>177</v>
      </c>
      <c r="U19" s="111" t="s">
        <v>178</v>
      </c>
      <c r="V19" s="94" t="s">
        <v>172</v>
      </c>
    </row>
    <row r="20" spans="1:22" s="107" customFormat="1" ht="174.75" customHeight="1" x14ac:dyDescent="0.2">
      <c r="A20" s="94">
        <v>2017</v>
      </c>
      <c r="B20" s="95" t="s">
        <v>179</v>
      </c>
      <c r="C20" s="94">
        <v>2</v>
      </c>
      <c r="D20" s="96" t="s">
        <v>180</v>
      </c>
      <c r="E20" s="96" t="s">
        <v>181</v>
      </c>
      <c r="F20" s="89" t="s">
        <v>182</v>
      </c>
      <c r="G20" s="96" t="s">
        <v>183</v>
      </c>
      <c r="H20" s="96" t="s">
        <v>184</v>
      </c>
      <c r="I20" s="95" t="s">
        <v>76</v>
      </c>
      <c r="J20" s="97" t="s">
        <v>185</v>
      </c>
      <c r="K20" s="94">
        <v>1</v>
      </c>
      <c r="L20" s="92">
        <v>43297</v>
      </c>
      <c r="M20" s="92">
        <v>44196</v>
      </c>
      <c r="N20" s="94">
        <v>1</v>
      </c>
      <c r="O20" s="83">
        <f>+N20/K20</f>
        <v>1</v>
      </c>
      <c r="P20" s="153">
        <f>AVERAGE(O20:O21)</f>
        <v>0.5</v>
      </c>
      <c r="Q20" s="153" t="s">
        <v>52</v>
      </c>
      <c r="R20" s="154" t="s">
        <v>53</v>
      </c>
      <c r="S20" s="96" t="s">
        <v>186</v>
      </c>
      <c r="T20" s="96" t="s">
        <v>187</v>
      </c>
      <c r="U20" s="110" t="s">
        <v>79</v>
      </c>
      <c r="V20" s="94" t="s">
        <v>80</v>
      </c>
    </row>
    <row r="21" spans="1:22" s="107" customFormat="1" ht="281.25" customHeight="1" x14ac:dyDescent="0.2">
      <c r="A21" s="94">
        <v>2017</v>
      </c>
      <c r="B21" s="95" t="s">
        <v>179</v>
      </c>
      <c r="C21" s="94">
        <v>2</v>
      </c>
      <c r="D21" s="96" t="s">
        <v>180</v>
      </c>
      <c r="E21" s="96" t="s">
        <v>181</v>
      </c>
      <c r="F21" s="89" t="s">
        <v>188</v>
      </c>
      <c r="G21" s="96" t="s">
        <v>189</v>
      </c>
      <c r="H21" s="96" t="s">
        <v>190</v>
      </c>
      <c r="I21" s="95" t="s">
        <v>76</v>
      </c>
      <c r="J21" s="97" t="s">
        <v>84</v>
      </c>
      <c r="K21" s="94">
        <v>1</v>
      </c>
      <c r="L21" s="92">
        <v>44197</v>
      </c>
      <c r="M21" s="92">
        <v>45504</v>
      </c>
      <c r="N21" s="94">
        <v>0</v>
      </c>
      <c r="O21" s="83">
        <f>+N21/K21</f>
        <v>0</v>
      </c>
      <c r="P21" s="153"/>
      <c r="Q21" s="153"/>
      <c r="R21" s="154"/>
      <c r="S21" s="96" t="s">
        <v>191</v>
      </c>
      <c r="T21" s="96" t="s">
        <v>192</v>
      </c>
      <c r="U21" s="110" t="s">
        <v>79</v>
      </c>
      <c r="V21" s="94" t="s">
        <v>80</v>
      </c>
    </row>
    <row r="22" spans="1:22" s="98" customFormat="1" ht="247.5" customHeight="1" x14ac:dyDescent="0.2">
      <c r="A22" s="94">
        <v>2018</v>
      </c>
      <c r="B22" s="95" t="s">
        <v>193</v>
      </c>
      <c r="C22" s="88">
        <v>9</v>
      </c>
      <c r="D22" s="87" t="s">
        <v>194</v>
      </c>
      <c r="E22" s="87" t="s">
        <v>195</v>
      </c>
      <c r="F22" s="89" t="s">
        <v>47</v>
      </c>
      <c r="G22" s="87" t="s">
        <v>196</v>
      </c>
      <c r="H22" s="87" t="s">
        <v>197</v>
      </c>
      <c r="I22" s="95" t="s">
        <v>50</v>
      </c>
      <c r="J22" s="99" t="s">
        <v>198</v>
      </c>
      <c r="K22" s="88">
        <v>1</v>
      </c>
      <c r="L22" s="92">
        <v>43678</v>
      </c>
      <c r="M22" s="92">
        <v>43830</v>
      </c>
      <c r="N22" s="94">
        <v>1</v>
      </c>
      <c r="O22" s="83">
        <f t="shared" si="0"/>
        <v>1</v>
      </c>
      <c r="P22" s="153">
        <f>+AVERAGE(O22:O24)</f>
        <v>1</v>
      </c>
      <c r="Q22" s="153" t="s">
        <v>52</v>
      </c>
      <c r="R22" s="154" t="s">
        <v>53</v>
      </c>
      <c r="S22" s="96" t="s">
        <v>199</v>
      </c>
      <c r="T22" s="96" t="s">
        <v>200</v>
      </c>
      <c r="U22" s="111" t="s">
        <v>56</v>
      </c>
      <c r="V22" s="94" t="s">
        <v>57</v>
      </c>
    </row>
    <row r="23" spans="1:22" s="98" customFormat="1" ht="409.5" customHeight="1" x14ac:dyDescent="0.2">
      <c r="A23" s="94">
        <v>2018</v>
      </c>
      <c r="B23" s="95" t="s">
        <v>193</v>
      </c>
      <c r="C23" s="88">
        <v>9</v>
      </c>
      <c r="D23" s="87" t="s">
        <v>194</v>
      </c>
      <c r="E23" s="87" t="s">
        <v>195</v>
      </c>
      <c r="F23" s="89" t="s">
        <v>59</v>
      </c>
      <c r="G23" s="87" t="s">
        <v>201</v>
      </c>
      <c r="H23" s="87" t="s">
        <v>202</v>
      </c>
      <c r="I23" s="95" t="s">
        <v>50</v>
      </c>
      <c r="J23" s="99" t="s">
        <v>62</v>
      </c>
      <c r="K23" s="88">
        <v>10</v>
      </c>
      <c r="L23" s="92">
        <v>44166</v>
      </c>
      <c r="M23" s="92">
        <v>44500</v>
      </c>
      <c r="N23" s="94">
        <v>10</v>
      </c>
      <c r="O23" s="83">
        <f t="shared" si="0"/>
        <v>1</v>
      </c>
      <c r="P23" s="153"/>
      <c r="Q23" s="153"/>
      <c r="R23" s="154"/>
      <c r="S23" s="96" t="s">
        <v>203</v>
      </c>
      <c r="T23" s="96" t="s">
        <v>204</v>
      </c>
      <c r="U23" s="111" t="s">
        <v>56</v>
      </c>
      <c r="V23" s="94" t="s">
        <v>57</v>
      </c>
    </row>
    <row r="24" spans="1:22" s="98" customFormat="1" ht="409.5" x14ac:dyDescent="0.2">
      <c r="A24" s="94">
        <v>2018</v>
      </c>
      <c r="B24" s="95" t="s">
        <v>193</v>
      </c>
      <c r="C24" s="88">
        <v>9</v>
      </c>
      <c r="D24" s="87" t="s">
        <v>194</v>
      </c>
      <c r="E24" s="87" t="s">
        <v>195</v>
      </c>
      <c r="F24" s="89" t="s">
        <v>65</v>
      </c>
      <c r="G24" s="87" t="s">
        <v>201</v>
      </c>
      <c r="H24" s="87" t="s">
        <v>205</v>
      </c>
      <c r="I24" s="95" t="s">
        <v>50</v>
      </c>
      <c r="J24" s="99" t="s">
        <v>206</v>
      </c>
      <c r="K24" s="88">
        <v>8</v>
      </c>
      <c r="L24" s="92">
        <v>44044</v>
      </c>
      <c r="M24" s="92">
        <v>44500</v>
      </c>
      <c r="N24" s="94">
        <v>8</v>
      </c>
      <c r="O24" s="83">
        <f t="shared" si="0"/>
        <v>1</v>
      </c>
      <c r="P24" s="153"/>
      <c r="Q24" s="153"/>
      <c r="R24" s="154"/>
      <c r="S24" s="96" t="s">
        <v>207</v>
      </c>
      <c r="T24" s="96" t="s">
        <v>208</v>
      </c>
      <c r="U24" s="111" t="s">
        <v>56</v>
      </c>
      <c r="V24" s="94" t="s">
        <v>57</v>
      </c>
    </row>
    <row r="25" spans="1:22" s="107" customFormat="1" ht="90" customHeight="1" x14ac:dyDescent="0.2">
      <c r="A25" s="94">
        <v>2018</v>
      </c>
      <c r="B25" s="95" t="s">
        <v>193</v>
      </c>
      <c r="C25" s="88">
        <v>33</v>
      </c>
      <c r="D25" s="87" t="s">
        <v>221</v>
      </c>
      <c r="E25" s="87" t="s">
        <v>222</v>
      </c>
      <c r="F25" s="89" t="s">
        <v>105</v>
      </c>
      <c r="G25" s="87" t="s">
        <v>223</v>
      </c>
      <c r="H25" s="87" t="s">
        <v>224</v>
      </c>
      <c r="I25" s="95" t="s">
        <v>76</v>
      </c>
      <c r="J25" s="99" t="s">
        <v>225</v>
      </c>
      <c r="K25" s="88">
        <v>1</v>
      </c>
      <c r="L25" s="92">
        <v>43657</v>
      </c>
      <c r="M25" s="92">
        <v>43830</v>
      </c>
      <c r="N25" s="94">
        <v>1</v>
      </c>
      <c r="O25" s="83">
        <f t="shared" si="0"/>
        <v>1</v>
      </c>
      <c r="P25" s="153">
        <f>+AVERAGE(O25:O26)</f>
        <v>0.5</v>
      </c>
      <c r="Q25" s="153" t="s">
        <v>52</v>
      </c>
      <c r="R25" s="154" t="s">
        <v>226</v>
      </c>
      <c r="S25" s="96" t="s">
        <v>227</v>
      </c>
      <c r="T25" s="96" t="s">
        <v>228</v>
      </c>
      <c r="U25" s="110" t="s">
        <v>79</v>
      </c>
      <c r="V25" s="94" t="s">
        <v>80</v>
      </c>
    </row>
    <row r="26" spans="1:22" s="107" customFormat="1" ht="281.25" customHeight="1" x14ac:dyDescent="0.2">
      <c r="A26" s="94">
        <v>2018</v>
      </c>
      <c r="B26" s="95" t="s">
        <v>193</v>
      </c>
      <c r="C26" s="88">
        <v>33</v>
      </c>
      <c r="D26" s="87" t="s">
        <v>221</v>
      </c>
      <c r="E26" s="87" t="s">
        <v>222</v>
      </c>
      <c r="F26" s="89" t="s">
        <v>112</v>
      </c>
      <c r="G26" s="87" t="s">
        <v>189</v>
      </c>
      <c r="H26" s="87" t="s">
        <v>190</v>
      </c>
      <c r="I26" s="95" t="s">
        <v>76</v>
      </c>
      <c r="J26" s="99" t="s">
        <v>84</v>
      </c>
      <c r="K26" s="88">
        <v>1</v>
      </c>
      <c r="L26" s="92">
        <v>44197</v>
      </c>
      <c r="M26" s="92">
        <v>45504</v>
      </c>
      <c r="N26" s="94">
        <v>0</v>
      </c>
      <c r="O26" s="83">
        <f t="shared" si="0"/>
        <v>0</v>
      </c>
      <c r="P26" s="153"/>
      <c r="Q26" s="153"/>
      <c r="R26" s="154"/>
      <c r="S26" s="96" t="s">
        <v>191</v>
      </c>
      <c r="T26" s="96" t="s">
        <v>229</v>
      </c>
      <c r="U26" s="110" t="s">
        <v>79</v>
      </c>
      <c r="V26" s="94" t="s">
        <v>80</v>
      </c>
    </row>
    <row r="27" spans="1:22" s="107" customFormat="1" ht="292.5" customHeight="1" x14ac:dyDescent="0.2">
      <c r="A27" s="94">
        <v>2018</v>
      </c>
      <c r="B27" s="95" t="s">
        <v>193</v>
      </c>
      <c r="C27" s="88">
        <v>34</v>
      </c>
      <c r="D27" s="87" t="s">
        <v>230</v>
      </c>
      <c r="E27" s="87" t="s">
        <v>231</v>
      </c>
      <c r="F27" s="89" t="s">
        <v>105</v>
      </c>
      <c r="G27" s="87" t="s">
        <v>232</v>
      </c>
      <c r="H27" s="87" t="s">
        <v>233</v>
      </c>
      <c r="I27" s="95" t="s">
        <v>76</v>
      </c>
      <c r="J27" s="99" t="s">
        <v>234</v>
      </c>
      <c r="K27" s="88">
        <v>1</v>
      </c>
      <c r="L27" s="92">
        <v>43657</v>
      </c>
      <c r="M27" s="92">
        <v>45382</v>
      </c>
      <c r="N27" s="94">
        <v>1</v>
      </c>
      <c r="O27" s="83">
        <v>1</v>
      </c>
      <c r="P27" s="153">
        <f>+AVERAGE(O27:O28)</f>
        <v>1</v>
      </c>
      <c r="Q27" s="153" t="s">
        <v>52</v>
      </c>
      <c r="R27" s="154" t="s">
        <v>53</v>
      </c>
      <c r="S27" s="87" t="s">
        <v>235</v>
      </c>
      <c r="T27" s="96" t="s">
        <v>236</v>
      </c>
      <c r="U27" s="110" t="s">
        <v>56</v>
      </c>
      <c r="V27" s="94" t="s">
        <v>93</v>
      </c>
    </row>
    <row r="28" spans="1:22" s="98" customFormat="1" ht="360" x14ac:dyDescent="0.2">
      <c r="A28" s="94">
        <v>2018</v>
      </c>
      <c r="B28" s="95" t="s">
        <v>193</v>
      </c>
      <c r="C28" s="88">
        <v>34</v>
      </c>
      <c r="D28" s="87" t="s">
        <v>230</v>
      </c>
      <c r="E28" s="87" t="s">
        <v>231</v>
      </c>
      <c r="F28" s="89" t="s">
        <v>112</v>
      </c>
      <c r="G28" s="87" t="s">
        <v>237</v>
      </c>
      <c r="H28" s="87" t="s">
        <v>238</v>
      </c>
      <c r="I28" s="95" t="s">
        <v>76</v>
      </c>
      <c r="J28" s="99" t="s">
        <v>239</v>
      </c>
      <c r="K28" s="88">
        <v>1</v>
      </c>
      <c r="L28" s="92">
        <v>44197</v>
      </c>
      <c r="M28" s="92">
        <v>45382</v>
      </c>
      <c r="N28" s="94">
        <v>1</v>
      </c>
      <c r="O28" s="83">
        <v>1</v>
      </c>
      <c r="P28" s="153"/>
      <c r="Q28" s="153"/>
      <c r="R28" s="154"/>
      <c r="S28" s="96" t="s">
        <v>240</v>
      </c>
      <c r="T28" s="96" t="s">
        <v>241</v>
      </c>
      <c r="U28" s="110" t="s">
        <v>56</v>
      </c>
      <c r="V28" s="94" t="s">
        <v>93</v>
      </c>
    </row>
    <row r="29" spans="1:22" s="98" customFormat="1" ht="252" customHeight="1" x14ac:dyDescent="0.2">
      <c r="A29" s="94">
        <v>2018</v>
      </c>
      <c r="B29" s="95" t="s">
        <v>193</v>
      </c>
      <c r="C29" s="88">
        <v>35</v>
      </c>
      <c r="D29" s="87" t="s">
        <v>242</v>
      </c>
      <c r="E29" s="87" t="s">
        <v>243</v>
      </c>
      <c r="F29" s="89" t="s">
        <v>105</v>
      </c>
      <c r="G29" s="87" t="s">
        <v>244</v>
      </c>
      <c r="H29" s="87" t="s">
        <v>245</v>
      </c>
      <c r="I29" s="95" t="s">
        <v>76</v>
      </c>
      <c r="J29" s="99" t="s">
        <v>234</v>
      </c>
      <c r="K29" s="88">
        <v>1</v>
      </c>
      <c r="L29" s="92">
        <v>43657</v>
      </c>
      <c r="M29" s="92">
        <v>44408</v>
      </c>
      <c r="N29" s="94">
        <v>1</v>
      </c>
      <c r="O29" s="83">
        <f t="shared" si="0"/>
        <v>1</v>
      </c>
      <c r="P29" s="153">
        <f>+AVERAGE(O29:O30)</f>
        <v>1</v>
      </c>
      <c r="Q29" s="153" t="s">
        <v>52</v>
      </c>
      <c r="R29" s="154" t="s">
        <v>53</v>
      </c>
      <c r="S29" s="87" t="s">
        <v>246</v>
      </c>
      <c r="T29" s="96" t="s">
        <v>247</v>
      </c>
      <c r="U29" s="110" t="s">
        <v>56</v>
      </c>
      <c r="V29" s="94" t="s">
        <v>57</v>
      </c>
    </row>
    <row r="30" spans="1:22" s="98" customFormat="1" ht="186" customHeight="1" x14ac:dyDescent="0.2">
      <c r="A30" s="94">
        <v>2018</v>
      </c>
      <c r="B30" s="95" t="s">
        <v>193</v>
      </c>
      <c r="C30" s="88">
        <v>35</v>
      </c>
      <c r="D30" s="87" t="s">
        <v>242</v>
      </c>
      <c r="E30" s="87" t="s">
        <v>243</v>
      </c>
      <c r="F30" s="89" t="s">
        <v>112</v>
      </c>
      <c r="G30" s="87" t="s">
        <v>248</v>
      </c>
      <c r="H30" s="87" t="s">
        <v>249</v>
      </c>
      <c r="I30" s="95" t="s">
        <v>76</v>
      </c>
      <c r="J30" s="99" t="s">
        <v>250</v>
      </c>
      <c r="K30" s="88">
        <v>1</v>
      </c>
      <c r="L30" s="92">
        <v>44166</v>
      </c>
      <c r="M30" s="92">
        <v>44651</v>
      </c>
      <c r="N30" s="94">
        <v>1</v>
      </c>
      <c r="O30" s="83">
        <f t="shared" si="0"/>
        <v>1</v>
      </c>
      <c r="P30" s="153"/>
      <c r="Q30" s="153"/>
      <c r="R30" s="154"/>
      <c r="S30" s="96" t="s">
        <v>251</v>
      </c>
      <c r="T30" s="96" t="s">
        <v>252</v>
      </c>
      <c r="U30" s="110" t="s">
        <v>56</v>
      </c>
      <c r="V30" s="94" t="s">
        <v>57</v>
      </c>
    </row>
    <row r="31" spans="1:22" s="98" customFormat="1" ht="409.5" customHeight="1" x14ac:dyDescent="0.2">
      <c r="A31" s="94">
        <v>2018</v>
      </c>
      <c r="B31" s="95" t="s">
        <v>193</v>
      </c>
      <c r="C31" s="88">
        <v>39</v>
      </c>
      <c r="D31" s="87" t="s">
        <v>253</v>
      </c>
      <c r="E31" s="87" t="s">
        <v>254</v>
      </c>
      <c r="F31" s="89" t="s">
        <v>47</v>
      </c>
      <c r="G31" s="87" t="s">
        <v>255</v>
      </c>
      <c r="H31" s="87" t="s">
        <v>256</v>
      </c>
      <c r="I31" s="95" t="s">
        <v>50</v>
      </c>
      <c r="J31" s="99" t="s">
        <v>257</v>
      </c>
      <c r="K31" s="88">
        <v>1</v>
      </c>
      <c r="L31" s="92">
        <v>43678</v>
      </c>
      <c r="M31" s="92">
        <v>43830</v>
      </c>
      <c r="N31" s="94">
        <v>1</v>
      </c>
      <c r="O31" s="83">
        <f t="shared" si="0"/>
        <v>1</v>
      </c>
      <c r="P31" s="153">
        <f>+AVERAGE(O31:O33)</f>
        <v>1</v>
      </c>
      <c r="Q31" s="153" t="s">
        <v>52</v>
      </c>
      <c r="R31" s="154" t="s">
        <v>53</v>
      </c>
      <c r="S31" s="96" t="s">
        <v>258</v>
      </c>
      <c r="T31" s="96" t="s">
        <v>259</v>
      </c>
      <c r="U31" s="110" t="s">
        <v>56</v>
      </c>
      <c r="V31" s="94" t="s">
        <v>57</v>
      </c>
    </row>
    <row r="32" spans="1:22" s="98" customFormat="1" ht="120" customHeight="1" x14ac:dyDescent="0.2">
      <c r="A32" s="94">
        <v>2018</v>
      </c>
      <c r="B32" s="95" t="s">
        <v>193</v>
      </c>
      <c r="C32" s="88">
        <v>39</v>
      </c>
      <c r="D32" s="87" t="s">
        <v>253</v>
      </c>
      <c r="E32" s="87" t="s">
        <v>254</v>
      </c>
      <c r="F32" s="89" t="s">
        <v>59</v>
      </c>
      <c r="G32" s="96" t="s">
        <v>260</v>
      </c>
      <c r="H32" s="96" t="s">
        <v>261</v>
      </c>
      <c r="I32" s="95" t="s">
        <v>50</v>
      </c>
      <c r="J32" s="96" t="s">
        <v>262</v>
      </c>
      <c r="K32" s="97">
        <v>1</v>
      </c>
      <c r="L32" s="92">
        <v>44166</v>
      </c>
      <c r="M32" s="92">
        <v>44377</v>
      </c>
      <c r="N32" s="94">
        <v>1</v>
      </c>
      <c r="O32" s="83">
        <f t="shared" si="0"/>
        <v>1</v>
      </c>
      <c r="P32" s="153"/>
      <c r="Q32" s="153"/>
      <c r="R32" s="154"/>
      <c r="S32" s="96" t="s">
        <v>263</v>
      </c>
      <c r="T32" s="96" t="s">
        <v>264</v>
      </c>
      <c r="U32" s="110" t="s">
        <v>56</v>
      </c>
      <c r="V32" s="94" t="s">
        <v>57</v>
      </c>
    </row>
    <row r="33" spans="1:22" s="98" customFormat="1" ht="247.5" x14ac:dyDescent="0.2">
      <c r="A33" s="94">
        <v>2018</v>
      </c>
      <c r="B33" s="95" t="s">
        <v>193</v>
      </c>
      <c r="C33" s="88">
        <v>39</v>
      </c>
      <c r="D33" s="87" t="s">
        <v>253</v>
      </c>
      <c r="E33" s="87" t="s">
        <v>254</v>
      </c>
      <c r="F33" s="89" t="s">
        <v>65</v>
      </c>
      <c r="G33" s="96" t="s">
        <v>265</v>
      </c>
      <c r="H33" s="96" t="s">
        <v>266</v>
      </c>
      <c r="I33" s="95" t="s">
        <v>50</v>
      </c>
      <c r="J33" s="96" t="s">
        <v>267</v>
      </c>
      <c r="K33" s="97">
        <v>13</v>
      </c>
      <c r="L33" s="92">
        <v>44166</v>
      </c>
      <c r="M33" s="92">
        <v>44469</v>
      </c>
      <c r="N33" s="94">
        <v>13</v>
      </c>
      <c r="O33" s="83">
        <f t="shared" si="0"/>
        <v>1</v>
      </c>
      <c r="P33" s="153"/>
      <c r="Q33" s="153"/>
      <c r="R33" s="154"/>
      <c r="S33" s="96" t="s">
        <v>268</v>
      </c>
      <c r="T33" s="96" t="s">
        <v>269</v>
      </c>
      <c r="U33" s="110" t="s">
        <v>56</v>
      </c>
      <c r="V33" s="94" t="s">
        <v>57</v>
      </c>
    </row>
    <row r="34" spans="1:22" s="98" customFormat="1" ht="101.25" customHeight="1" x14ac:dyDescent="0.2">
      <c r="A34" s="94">
        <v>2018</v>
      </c>
      <c r="B34" s="95" t="s">
        <v>193</v>
      </c>
      <c r="C34" s="88">
        <v>41</v>
      </c>
      <c r="D34" s="87" t="s">
        <v>270</v>
      </c>
      <c r="E34" s="87" t="s">
        <v>271</v>
      </c>
      <c r="F34" s="89" t="s">
        <v>272</v>
      </c>
      <c r="G34" s="87" t="s">
        <v>273</v>
      </c>
      <c r="H34" s="87" t="s">
        <v>274</v>
      </c>
      <c r="I34" s="95" t="s">
        <v>275</v>
      </c>
      <c r="J34" s="99" t="s">
        <v>276</v>
      </c>
      <c r="K34" s="88">
        <v>1</v>
      </c>
      <c r="L34" s="92">
        <v>43661</v>
      </c>
      <c r="M34" s="92">
        <v>43738</v>
      </c>
      <c r="N34" s="94">
        <v>1</v>
      </c>
      <c r="O34" s="83">
        <f t="shared" si="0"/>
        <v>1</v>
      </c>
      <c r="P34" s="155">
        <f>AVERAGE(O34:O43)</f>
        <v>0.85</v>
      </c>
      <c r="Q34" s="155" t="s">
        <v>52</v>
      </c>
      <c r="R34" s="158" t="s">
        <v>53</v>
      </c>
      <c r="S34" s="96" t="s">
        <v>277</v>
      </c>
      <c r="T34" s="96" t="s">
        <v>278</v>
      </c>
      <c r="U34" s="110" t="s">
        <v>79</v>
      </c>
      <c r="V34" s="94" t="s">
        <v>80</v>
      </c>
    </row>
    <row r="35" spans="1:22" s="98" customFormat="1" ht="191.25" customHeight="1" x14ac:dyDescent="0.2">
      <c r="A35" s="94">
        <v>2018</v>
      </c>
      <c r="B35" s="95" t="s">
        <v>193</v>
      </c>
      <c r="C35" s="88">
        <v>41</v>
      </c>
      <c r="D35" s="87" t="s">
        <v>270</v>
      </c>
      <c r="E35" s="87" t="s">
        <v>279</v>
      </c>
      <c r="F35" s="89" t="s">
        <v>280</v>
      </c>
      <c r="G35" s="87" t="s">
        <v>281</v>
      </c>
      <c r="H35" s="87" t="s">
        <v>282</v>
      </c>
      <c r="I35" s="95" t="s">
        <v>275</v>
      </c>
      <c r="J35" s="99" t="s">
        <v>283</v>
      </c>
      <c r="K35" s="88">
        <v>1</v>
      </c>
      <c r="L35" s="92">
        <v>43678</v>
      </c>
      <c r="M35" s="92">
        <v>44193</v>
      </c>
      <c r="N35" s="94">
        <v>1</v>
      </c>
      <c r="O35" s="83">
        <f t="shared" si="0"/>
        <v>1</v>
      </c>
      <c r="P35" s="156"/>
      <c r="Q35" s="156"/>
      <c r="R35" s="159"/>
      <c r="S35" s="96" t="s">
        <v>284</v>
      </c>
      <c r="T35" s="96" t="s">
        <v>285</v>
      </c>
      <c r="U35" s="110" t="s">
        <v>79</v>
      </c>
      <c r="V35" s="94" t="s">
        <v>80</v>
      </c>
    </row>
    <row r="36" spans="1:22" s="98" customFormat="1" ht="409.5" customHeight="1" x14ac:dyDescent="0.2">
      <c r="A36" s="94">
        <v>2018</v>
      </c>
      <c r="B36" s="95" t="s">
        <v>193</v>
      </c>
      <c r="C36" s="88">
        <v>41</v>
      </c>
      <c r="D36" s="87" t="s">
        <v>270</v>
      </c>
      <c r="E36" s="87" t="s">
        <v>286</v>
      </c>
      <c r="F36" s="89" t="s">
        <v>287</v>
      </c>
      <c r="G36" s="87" t="s">
        <v>288</v>
      </c>
      <c r="H36" s="87" t="s">
        <v>289</v>
      </c>
      <c r="I36" s="95" t="s">
        <v>275</v>
      </c>
      <c r="J36" s="99" t="s">
        <v>290</v>
      </c>
      <c r="K36" s="88">
        <v>1</v>
      </c>
      <c r="L36" s="92">
        <v>43770</v>
      </c>
      <c r="M36" s="92">
        <v>44012</v>
      </c>
      <c r="N36" s="94">
        <v>1</v>
      </c>
      <c r="O36" s="83">
        <f t="shared" si="0"/>
        <v>1</v>
      </c>
      <c r="P36" s="156"/>
      <c r="Q36" s="156"/>
      <c r="R36" s="159"/>
      <c r="S36" s="96" t="s">
        <v>291</v>
      </c>
      <c r="T36" s="96" t="s">
        <v>292</v>
      </c>
      <c r="U36" s="110" t="s">
        <v>79</v>
      </c>
      <c r="V36" s="94" t="s">
        <v>80</v>
      </c>
    </row>
    <row r="37" spans="1:22" s="98" customFormat="1" ht="180" customHeight="1" x14ac:dyDescent="0.2">
      <c r="A37" s="94">
        <v>2018</v>
      </c>
      <c r="B37" s="95" t="s">
        <v>193</v>
      </c>
      <c r="C37" s="88">
        <v>41</v>
      </c>
      <c r="D37" s="87" t="s">
        <v>270</v>
      </c>
      <c r="E37" s="87" t="s">
        <v>293</v>
      </c>
      <c r="F37" s="89" t="s">
        <v>294</v>
      </c>
      <c r="G37" s="87" t="s">
        <v>295</v>
      </c>
      <c r="H37" s="87" t="s">
        <v>296</v>
      </c>
      <c r="I37" s="95" t="s">
        <v>275</v>
      </c>
      <c r="J37" s="99" t="s">
        <v>62</v>
      </c>
      <c r="K37" s="88">
        <v>1</v>
      </c>
      <c r="L37" s="92">
        <v>43815</v>
      </c>
      <c r="M37" s="92">
        <v>44012</v>
      </c>
      <c r="N37" s="94">
        <v>1</v>
      </c>
      <c r="O37" s="83">
        <f t="shared" si="0"/>
        <v>1</v>
      </c>
      <c r="P37" s="156"/>
      <c r="Q37" s="156"/>
      <c r="R37" s="159"/>
      <c r="S37" s="96" t="s">
        <v>297</v>
      </c>
      <c r="T37" s="96" t="s">
        <v>298</v>
      </c>
      <c r="U37" s="110" t="s">
        <v>79</v>
      </c>
      <c r="V37" s="94" t="s">
        <v>80</v>
      </c>
    </row>
    <row r="38" spans="1:22" s="98" customFormat="1" ht="409.5" customHeight="1" x14ac:dyDescent="0.2">
      <c r="A38" s="94">
        <v>2018</v>
      </c>
      <c r="B38" s="95" t="s">
        <v>193</v>
      </c>
      <c r="C38" s="88">
        <v>41</v>
      </c>
      <c r="D38" s="87" t="s">
        <v>270</v>
      </c>
      <c r="E38" s="87" t="s">
        <v>293</v>
      </c>
      <c r="F38" s="89" t="s">
        <v>299</v>
      </c>
      <c r="G38" s="87" t="s">
        <v>300</v>
      </c>
      <c r="H38" s="87" t="s">
        <v>301</v>
      </c>
      <c r="I38" s="95" t="s">
        <v>275</v>
      </c>
      <c r="J38" s="99" t="s">
        <v>67</v>
      </c>
      <c r="K38" s="88">
        <v>1</v>
      </c>
      <c r="L38" s="92">
        <v>43678</v>
      </c>
      <c r="M38" s="92">
        <v>44012</v>
      </c>
      <c r="N38" s="94">
        <v>1</v>
      </c>
      <c r="O38" s="83">
        <f t="shared" si="0"/>
        <v>1</v>
      </c>
      <c r="P38" s="156"/>
      <c r="Q38" s="156"/>
      <c r="R38" s="159"/>
      <c r="S38" s="96" t="s">
        <v>302</v>
      </c>
      <c r="T38" s="96" t="s">
        <v>303</v>
      </c>
      <c r="U38" s="110" t="s">
        <v>79</v>
      </c>
      <c r="V38" s="94" t="s">
        <v>80</v>
      </c>
    </row>
    <row r="39" spans="1:22" s="98" customFormat="1" ht="409.5" customHeight="1" x14ac:dyDescent="0.2">
      <c r="A39" s="94">
        <v>2018</v>
      </c>
      <c r="B39" s="95" t="s">
        <v>193</v>
      </c>
      <c r="C39" s="88">
        <v>41</v>
      </c>
      <c r="D39" s="87" t="s">
        <v>270</v>
      </c>
      <c r="E39" s="87" t="s">
        <v>293</v>
      </c>
      <c r="F39" s="89" t="s">
        <v>304</v>
      </c>
      <c r="G39" s="87" t="s">
        <v>300</v>
      </c>
      <c r="H39" s="87" t="s">
        <v>305</v>
      </c>
      <c r="I39" s="95" t="s">
        <v>275</v>
      </c>
      <c r="J39" s="99" t="s">
        <v>306</v>
      </c>
      <c r="K39" s="88">
        <v>3</v>
      </c>
      <c r="L39" s="92">
        <v>43678</v>
      </c>
      <c r="M39" s="92">
        <v>44012</v>
      </c>
      <c r="N39" s="94">
        <v>3</v>
      </c>
      <c r="O39" s="83">
        <f t="shared" si="0"/>
        <v>1</v>
      </c>
      <c r="P39" s="156"/>
      <c r="Q39" s="156"/>
      <c r="R39" s="159"/>
      <c r="S39" s="96" t="s">
        <v>307</v>
      </c>
      <c r="T39" s="96" t="s">
        <v>308</v>
      </c>
      <c r="U39" s="110" t="s">
        <v>79</v>
      </c>
      <c r="V39" s="94" t="s">
        <v>80</v>
      </c>
    </row>
    <row r="40" spans="1:22" s="107" customFormat="1" ht="409.5" customHeight="1" x14ac:dyDescent="0.2">
      <c r="A40" s="94">
        <v>2018</v>
      </c>
      <c r="B40" s="95" t="s">
        <v>193</v>
      </c>
      <c r="C40" s="88">
        <v>41</v>
      </c>
      <c r="D40" s="87" t="s">
        <v>270</v>
      </c>
      <c r="E40" s="87" t="s">
        <v>309</v>
      </c>
      <c r="F40" s="89" t="s">
        <v>310</v>
      </c>
      <c r="G40" s="87" t="s">
        <v>311</v>
      </c>
      <c r="H40" s="87" t="s">
        <v>312</v>
      </c>
      <c r="I40" s="95" t="s">
        <v>275</v>
      </c>
      <c r="J40" s="99" t="s">
        <v>313</v>
      </c>
      <c r="K40" s="88">
        <v>1</v>
      </c>
      <c r="L40" s="92">
        <v>43661</v>
      </c>
      <c r="M40" s="92">
        <v>44012</v>
      </c>
      <c r="N40" s="94">
        <v>1</v>
      </c>
      <c r="O40" s="83">
        <f t="shared" si="0"/>
        <v>1</v>
      </c>
      <c r="P40" s="156"/>
      <c r="Q40" s="156"/>
      <c r="R40" s="159"/>
      <c r="S40" s="96" t="s">
        <v>314</v>
      </c>
      <c r="T40" s="96" t="s">
        <v>315</v>
      </c>
      <c r="U40" s="110" t="s">
        <v>79</v>
      </c>
      <c r="V40" s="94" t="s">
        <v>80</v>
      </c>
    </row>
    <row r="41" spans="1:22" s="107" customFormat="1" ht="247.5" customHeight="1" x14ac:dyDescent="0.2">
      <c r="A41" s="94">
        <v>2018</v>
      </c>
      <c r="B41" s="95" t="s">
        <v>193</v>
      </c>
      <c r="C41" s="88">
        <v>41</v>
      </c>
      <c r="D41" s="87" t="s">
        <v>270</v>
      </c>
      <c r="E41" s="87" t="s">
        <v>309</v>
      </c>
      <c r="F41" s="89" t="s">
        <v>316</v>
      </c>
      <c r="G41" s="87" t="s">
        <v>311</v>
      </c>
      <c r="H41" s="87" t="s">
        <v>317</v>
      </c>
      <c r="I41" s="95" t="s">
        <v>275</v>
      </c>
      <c r="J41" s="99" t="s">
        <v>318</v>
      </c>
      <c r="K41" s="88">
        <v>1</v>
      </c>
      <c r="L41" s="92">
        <v>43770</v>
      </c>
      <c r="M41" s="92">
        <v>44012</v>
      </c>
      <c r="N41" s="94">
        <v>1</v>
      </c>
      <c r="O41" s="83">
        <f t="shared" si="0"/>
        <v>1</v>
      </c>
      <c r="P41" s="156"/>
      <c r="Q41" s="156"/>
      <c r="R41" s="159"/>
      <c r="S41" s="96" t="s">
        <v>319</v>
      </c>
      <c r="T41" s="96" t="s">
        <v>320</v>
      </c>
      <c r="U41" s="110" t="s">
        <v>79</v>
      </c>
      <c r="V41" s="94" t="s">
        <v>80</v>
      </c>
    </row>
    <row r="42" spans="1:22" s="107" customFormat="1" ht="123.75" x14ac:dyDescent="0.2">
      <c r="A42" s="94">
        <v>2018</v>
      </c>
      <c r="B42" s="95" t="s">
        <v>193</v>
      </c>
      <c r="C42" s="88">
        <v>41</v>
      </c>
      <c r="D42" s="87" t="s">
        <v>270</v>
      </c>
      <c r="E42" s="87" t="s">
        <v>309</v>
      </c>
      <c r="F42" s="89" t="s">
        <v>321</v>
      </c>
      <c r="G42" s="87" t="s">
        <v>322</v>
      </c>
      <c r="H42" s="90" t="s">
        <v>323</v>
      </c>
      <c r="I42" s="95" t="s">
        <v>76</v>
      </c>
      <c r="J42" s="90" t="s">
        <v>324</v>
      </c>
      <c r="K42" s="88">
        <v>1</v>
      </c>
      <c r="L42" s="100">
        <v>44378</v>
      </c>
      <c r="M42" s="92">
        <v>45657</v>
      </c>
      <c r="N42" s="94">
        <v>0.5</v>
      </c>
      <c r="O42" s="83">
        <f t="shared" si="0"/>
        <v>0.5</v>
      </c>
      <c r="P42" s="156"/>
      <c r="Q42" s="156"/>
      <c r="R42" s="159"/>
      <c r="S42" s="96" t="s">
        <v>325</v>
      </c>
      <c r="T42" s="96" t="s">
        <v>326</v>
      </c>
      <c r="U42" s="111" t="s">
        <v>79</v>
      </c>
      <c r="V42" s="94" t="s">
        <v>172</v>
      </c>
    </row>
    <row r="43" spans="1:22" s="107" customFormat="1" ht="116.25" customHeight="1" x14ac:dyDescent="0.2">
      <c r="A43" s="94">
        <v>2018</v>
      </c>
      <c r="B43" s="95" t="s">
        <v>193</v>
      </c>
      <c r="C43" s="88">
        <v>41</v>
      </c>
      <c r="D43" s="87" t="s">
        <v>270</v>
      </c>
      <c r="E43" s="87" t="s">
        <v>309</v>
      </c>
      <c r="F43" s="89" t="s">
        <v>327</v>
      </c>
      <c r="G43" s="87" t="s">
        <v>322</v>
      </c>
      <c r="H43" s="90" t="s">
        <v>328</v>
      </c>
      <c r="I43" s="95" t="s">
        <v>76</v>
      </c>
      <c r="J43" s="90" t="s">
        <v>329</v>
      </c>
      <c r="K43" s="88">
        <v>4</v>
      </c>
      <c r="L43" s="100">
        <v>44606</v>
      </c>
      <c r="M43" s="92">
        <v>45657</v>
      </c>
      <c r="N43" s="94">
        <v>0</v>
      </c>
      <c r="O43" s="83">
        <f t="shared" si="0"/>
        <v>0</v>
      </c>
      <c r="P43" s="157"/>
      <c r="Q43" s="157"/>
      <c r="R43" s="160"/>
      <c r="S43" s="96" t="s">
        <v>330</v>
      </c>
      <c r="T43" s="96" t="s">
        <v>331</v>
      </c>
      <c r="U43" s="110" t="s">
        <v>79</v>
      </c>
      <c r="V43" s="94" t="s">
        <v>80</v>
      </c>
    </row>
    <row r="44" spans="1:22" s="98" customFormat="1" ht="225" customHeight="1" x14ac:dyDescent="0.2">
      <c r="A44" s="94">
        <v>2018</v>
      </c>
      <c r="B44" s="95" t="s">
        <v>193</v>
      </c>
      <c r="C44" s="88">
        <v>42</v>
      </c>
      <c r="D44" s="87" t="s">
        <v>332</v>
      </c>
      <c r="E44" s="87" t="s">
        <v>254</v>
      </c>
      <c r="F44" s="89" t="s">
        <v>105</v>
      </c>
      <c r="G44" s="87" t="s">
        <v>333</v>
      </c>
      <c r="H44" s="87" t="s">
        <v>334</v>
      </c>
      <c r="I44" s="95" t="s">
        <v>50</v>
      </c>
      <c r="J44" s="99" t="s">
        <v>335</v>
      </c>
      <c r="K44" s="88">
        <v>1</v>
      </c>
      <c r="L44" s="92">
        <v>43678</v>
      </c>
      <c r="M44" s="92">
        <v>43830</v>
      </c>
      <c r="N44" s="94">
        <v>1</v>
      </c>
      <c r="O44" s="83">
        <f t="shared" si="0"/>
        <v>1</v>
      </c>
      <c r="P44" s="153">
        <f>+AVERAGE(O44:O45)</f>
        <v>1</v>
      </c>
      <c r="Q44" s="153" t="s">
        <v>52</v>
      </c>
      <c r="R44" s="154" t="s">
        <v>53</v>
      </c>
      <c r="S44" s="96" t="s">
        <v>336</v>
      </c>
      <c r="T44" s="96" t="s">
        <v>337</v>
      </c>
      <c r="U44" s="110" t="s">
        <v>56</v>
      </c>
      <c r="V44" s="94" t="s">
        <v>93</v>
      </c>
    </row>
    <row r="45" spans="1:22" s="98" customFormat="1" ht="409.5" customHeight="1" x14ac:dyDescent="0.2">
      <c r="A45" s="94">
        <v>2018</v>
      </c>
      <c r="B45" s="95" t="s">
        <v>193</v>
      </c>
      <c r="C45" s="88">
        <v>42</v>
      </c>
      <c r="D45" s="87" t="s">
        <v>332</v>
      </c>
      <c r="E45" s="87" t="s">
        <v>338</v>
      </c>
      <c r="F45" s="89" t="s">
        <v>112</v>
      </c>
      <c r="G45" s="87" t="s">
        <v>339</v>
      </c>
      <c r="H45" s="87" t="s">
        <v>340</v>
      </c>
      <c r="I45" s="95" t="s">
        <v>50</v>
      </c>
      <c r="J45" s="99" t="s">
        <v>341</v>
      </c>
      <c r="K45" s="88">
        <v>24</v>
      </c>
      <c r="L45" s="92">
        <v>43983</v>
      </c>
      <c r="M45" s="92">
        <v>44561</v>
      </c>
      <c r="N45" s="94">
        <v>24</v>
      </c>
      <c r="O45" s="83">
        <f t="shared" si="0"/>
        <v>1</v>
      </c>
      <c r="P45" s="153"/>
      <c r="Q45" s="153"/>
      <c r="R45" s="154"/>
      <c r="S45" s="96" t="s">
        <v>342</v>
      </c>
      <c r="T45" s="96" t="s">
        <v>343</v>
      </c>
      <c r="U45" s="110" t="s">
        <v>56</v>
      </c>
      <c r="V45" s="94" t="s">
        <v>93</v>
      </c>
    </row>
    <row r="46" spans="1:22" s="98" customFormat="1" ht="292.5" customHeight="1" x14ac:dyDescent="0.2">
      <c r="A46" s="94">
        <v>2018</v>
      </c>
      <c r="B46" s="95" t="s">
        <v>193</v>
      </c>
      <c r="C46" s="88">
        <v>43</v>
      </c>
      <c r="D46" s="87" t="s">
        <v>344</v>
      </c>
      <c r="E46" s="87" t="s">
        <v>345</v>
      </c>
      <c r="F46" s="89" t="s">
        <v>47</v>
      </c>
      <c r="G46" s="87" t="s">
        <v>346</v>
      </c>
      <c r="H46" s="87" t="s">
        <v>347</v>
      </c>
      <c r="I46" s="95" t="s">
        <v>50</v>
      </c>
      <c r="J46" s="99" t="s">
        <v>348</v>
      </c>
      <c r="K46" s="88">
        <v>2</v>
      </c>
      <c r="L46" s="92">
        <v>43678</v>
      </c>
      <c r="M46" s="92">
        <v>43830</v>
      </c>
      <c r="N46" s="94">
        <v>2</v>
      </c>
      <c r="O46" s="83">
        <f t="shared" si="0"/>
        <v>1</v>
      </c>
      <c r="P46" s="153">
        <f>+AVERAGE(O46:O48)</f>
        <v>1</v>
      </c>
      <c r="Q46" s="153" t="s">
        <v>52</v>
      </c>
      <c r="R46" s="154" t="s">
        <v>53</v>
      </c>
      <c r="S46" s="96" t="s">
        <v>54</v>
      </c>
      <c r="T46" s="96" t="s">
        <v>349</v>
      </c>
      <c r="U46" s="110" t="s">
        <v>56</v>
      </c>
      <c r="V46" s="94" t="s">
        <v>57</v>
      </c>
    </row>
    <row r="47" spans="1:22" s="98" customFormat="1" ht="258.75" x14ac:dyDescent="0.2">
      <c r="A47" s="94">
        <v>2018</v>
      </c>
      <c r="B47" s="95" t="s">
        <v>193</v>
      </c>
      <c r="C47" s="88">
        <v>43</v>
      </c>
      <c r="D47" s="87" t="s">
        <v>344</v>
      </c>
      <c r="E47" s="87" t="s">
        <v>58</v>
      </c>
      <c r="F47" s="89" t="s">
        <v>59</v>
      </c>
      <c r="G47" s="87" t="s">
        <v>60</v>
      </c>
      <c r="H47" s="87" t="s">
        <v>66</v>
      </c>
      <c r="I47" s="95" t="s">
        <v>50</v>
      </c>
      <c r="J47" s="99" t="s">
        <v>67</v>
      </c>
      <c r="K47" s="88">
        <v>8</v>
      </c>
      <c r="L47" s="92">
        <v>43983</v>
      </c>
      <c r="M47" s="92">
        <v>44196</v>
      </c>
      <c r="N47" s="94">
        <v>8</v>
      </c>
      <c r="O47" s="83">
        <f t="shared" si="0"/>
        <v>1</v>
      </c>
      <c r="P47" s="153"/>
      <c r="Q47" s="153"/>
      <c r="R47" s="154"/>
      <c r="S47" s="96" t="s">
        <v>68</v>
      </c>
      <c r="T47" s="96" t="s">
        <v>69</v>
      </c>
      <c r="U47" s="110" t="s">
        <v>56</v>
      </c>
      <c r="V47" s="94" t="s">
        <v>57</v>
      </c>
    </row>
    <row r="48" spans="1:22" s="98" customFormat="1" ht="371.25" customHeight="1" x14ac:dyDescent="0.2">
      <c r="A48" s="94">
        <v>2018</v>
      </c>
      <c r="B48" s="95" t="s">
        <v>193</v>
      </c>
      <c r="C48" s="88">
        <v>43</v>
      </c>
      <c r="D48" s="87" t="s">
        <v>344</v>
      </c>
      <c r="E48" s="87" t="s">
        <v>58</v>
      </c>
      <c r="F48" s="89" t="s">
        <v>65</v>
      </c>
      <c r="G48" s="87" t="s">
        <v>60</v>
      </c>
      <c r="H48" s="87" t="s">
        <v>61</v>
      </c>
      <c r="I48" s="95" t="s">
        <v>50</v>
      </c>
      <c r="J48" s="99" t="s">
        <v>62</v>
      </c>
      <c r="K48" s="88">
        <v>4</v>
      </c>
      <c r="L48" s="92">
        <v>44105</v>
      </c>
      <c r="M48" s="92">
        <v>44561</v>
      </c>
      <c r="N48" s="94">
        <v>4</v>
      </c>
      <c r="O48" s="83">
        <f t="shared" si="0"/>
        <v>1</v>
      </c>
      <c r="P48" s="153"/>
      <c r="Q48" s="153"/>
      <c r="R48" s="154"/>
      <c r="S48" s="96" t="s">
        <v>63</v>
      </c>
      <c r="T48" s="96" t="s">
        <v>64</v>
      </c>
      <c r="U48" s="110" t="s">
        <v>56</v>
      </c>
      <c r="V48" s="94" t="s">
        <v>57</v>
      </c>
    </row>
    <row r="49" spans="1:22" s="98" customFormat="1" ht="303.75" customHeight="1" x14ac:dyDescent="0.2">
      <c r="A49" s="94">
        <v>2018</v>
      </c>
      <c r="B49" s="95" t="s">
        <v>193</v>
      </c>
      <c r="C49" s="88">
        <v>44</v>
      </c>
      <c r="D49" s="87" t="s">
        <v>350</v>
      </c>
      <c r="E49" s="87" t="s">
        <v>351</v>
      </c>
      <c r="F49" s="89" t="s">
        <v>47</v>
      </c>
      <c r="G49" s="87" t="s">
        <v>352</v>
      </c>
      <c r="H49" s="87" t="s">
        <v>353</v>
      </c>
      <c r="I49" s="95" t="s">
        <v>50</v>
      </c>
      <c r="J49" s="99" t="s">
        <v>354</v>
      </c>
      <c r="K49" s="88">
        <v>2</v>
      </c>
      <c r="L49" s="92">
        <v>43678</v>
      </c>
      <c r="M49" s="92">
        <v>43830</v>
      </c>
      <c r="N49" s="94">
        <v>2</v>
      </c>
      <c r="O49" s="83">
        <f>+N49/K49</f>
        <v>1</v>
      </c>
      <c r="P49" s="153">
        <f>+AVERAGE(O49:O51)</f>
        <v>1</v>
      </c>
      <c r="Q49" s="153" t="s">
        <v>52</v>
      </c>
      <c r="R49" s="154" t="s">
        <v>53</v>
      </c>
      <c r="S49" s="96" t="s">
        <v>54</v>
      </c>
      <c r="T49" s="96" t="s">
        <v>349</v>
      </c>
      <c r="U49" s="110" t="s">
        <v>56</v>
      </c>
      <c r="V49" s="94" t="s">
        <v>57</v>
      </c>
    </row>
    <row r="50" spans="1:22" s="98" customFormat="1" ht="258.75" x14ac:dyDescent="0.2">
      <c r="A50" s="94">
        <v>2018</v>
      </c>
      <c r="B50" s="95" t="s">
        <v>193</v>
      </c>
      <c r="C50" s="88">
        <v>44</v>
      </c>
      <c r="D50" s="87" t="s">
        <v>350</v>
      </c>
      <c r="E50" s="87" t="s">
        <v>58</v>
      </c>
      <c r="F50" s="89" t="s">
        <v>59</v>
      </c>
      <c r="G50" s="87" t="s">
        <v>60</v>
      </c>
      <c r="H50" s="87" t="s">
        <v>66</v>
      </c>
      <c r="I50" s="95" t="s">
        <v>50</v>
      </c>
      <c r="J50" s="99" t="s">
        <v>67</v>
      </c>
      <c r="K50" s="88">
        <v>8</v>
      </c>
      <c r="L50" s="92">
        <v>43983</v>
      </c>
      <c r="M50" s="92">
        <v>44196</v>
      </c>
      <c r="N50" s="94">
        <v>8</v>
      </c>
      <c r="O50" s="83">
        <f>+N50/K50</f>
        <v>1</v>
      </c>
      <c r="P50" s="153"/>
      <c r="Q50" s="153"/>
      <c r="R50" s="154"/>
      <c r="S50" s="96" t="s">
        <v>68</v>
      </c>
      <c r="T50" s="96" t="s">
        <v>69</v>
      </c>
      <c r="U50" s="110" t="s">
        <v>56</v>
      </c>
      <c r="V50" s="94" t="s">
        <v>57</v>
      </c>
    </row>
    <row r="51" spans="1:22" s="98" customFormat="1" ht="371.25" customHeight="1" x14ac:dyDescent="0.2">
      <c r="A51" s="94">
        <v>2018</v>
      </c>
      <c r="B51" s="95" t="s">
        <v>193</v>
      </c>
      <c r="C51" s="88">
        <v>44</v>
      </c>
      <c r="D51" s="87" t="s">
        <v>350</v>
      </c>
      <c r="E51" s="87" t="s">
        <v>58</v>
      </c>
      <c r="F51" s="89" t="s">
        <v>65</v>
      </c>
      <c r="G51" s="87" t="s">
        <v>60</v>
      </c>
      <c r="H51" s="87" t="s">
        <v>61</v>
      </c>
      <c r="I51" s="95" t="s">
        <v>50</v>
      </c>
      <c r="J51" s="99" t="s">
        <v>62</v>
      </c>
      <c r="K51" s="88">
        <v>4</v>
      </c>
      <c r="L51" s="92">
        <v>44105</v>
      </c>
      <c r="M51" s="92">
        <v>44561</v>
      </c>
      <c r="N51" s="94">
        <v>4</v>
      </c>
      <c r="O51" s="83">
        <f>+N51/K51</f>
        <v>1</v>
      </c>
      <c r="P51" s="153"/>
      <c r="Q51" s="153"/>
      <c r="R51" s="154"/>
      <c r="S51" s="96" t="s">
        <v>63</v>
      </c>
      <c r="T51" s="96" t="s">
        <v>64</v>
      </c>
      <c r="U51" s="110" t="s">
        <v>56</v>
      </c>
      <c r="V51" s="94" t="s">
        <v>57</v>
      </c>
    </row>
    <row r="52" spans="1:22" s="98" customFormat="1" ht="146.25" customHeight="1" x14ac:dyDescent="0.2">
      <c r="A52" s="94" t="s">
        <v>11</v>
      </c>
      <c r="B52" s="95" t="s">
        <v>355</v>
      </c>
      <c r="C52" s="88" t="s">
        <v>382</v>
      </c>
      <c r="D52" s="87" t="s">
        <v>383</v>
      </c>
      <c r="E52" s="87" t="s">
        <v>384</v>
      </c>
      <c r="F52" s="89" t="s">
        <v>385</v>
      </c>
      <c r="G52" s="87" t="s">
        <v>386</v>
      </c>
      <c r="H52" s="87" t="s">
        <v>387</v>
      </c>
      <c r="I52" s="95" t="s">
        <v>76</v>
      </c>
      <c r="J52" s="95" t="s">
        <v>388</v>
      </c>
      <c r="K52" s="99">
        <v>1</v>
      </c>
      <c r="L52" s="92">
        <v>43697</v>
      </c>
      <c r="M52" s="92">
        <v>44042</v>
      </c>
      <c r="N52" s="94">
        <v>1</v>
      </c>
      <c r="O52" s="83">
        <f t="shared" si="0"/>
        <v>1</v>
      </c>
      <c r="P52" s="153">
        <f>AVERAGE(O52:O56)</f>
        <v>0.8</v>
      </c>
      <c r="Q52" s="153" t="s">
        <v>52</v>
      </c>
      <c r="R52" s="154" t="s">
        <v>53</v>
      </c>
      <c r="S52" s="87" t="s">
        <v>389</v>
      </c>
      <c r="T52" s="96" t="s">
        <v>390</v>
      </c>
      <c r="U52" s="110" t="s">
        <v>79</v>
      </c>
      <c r="V52" s="94" t="s">
        <v>80</v>
      </c>
    </row>
    <row r="53" spans="1:22" s="98" customFormat="1" ht="225" customHeight="1" x14ac:dyDescent="0.2">
      <c r="A53" s="94" t="s">
        <v>11</v>
      </c>
      <c r="B53" s="95" t="s">
        <v>355</v>
      </c>
      <c r="C53" s="88" t="s">
        <v>382</v>
      </c>
      <c r="D53" s="87" t="s">
        <v>383</v>
      </c>
      <c r="E53" s="87" t="s">
        <v>384</v>
      </c>
      <c r="F53" s="89" t="s">
        <v>391</v>
      </c>
      <c r="G53" s="87" t="s">
        <v>386</v>
      </c>
      <c r="H53" s="87" t="s">
        <v>392</v>
      </c>
      <c r="I53" s="95" t="s">
        <v>76</v>
      </c>
      <c r="J53" s="95" t="s">
        <v>393</v>
      </c>
      <c r="K53" s="99">
        <v>1</v>
      </c>
      <c r="L53" s="92">
        <v>43769</v>
      </c>
      <c r="M53" s="92">
        <v>44286</v>
      </c>
      <c r="N53" s="94">
        <v>1</v>
      </c>
      <c r="O53" s="83">
        <f t="shared" si="0"/>
        <v>1</v>
      </c>
      <c r="P53" s="153"/>
      <c r="Q53" s="153"/>
      <c r="R53" s="154"/>
      <c r="S53" s="87" t="s">
        <v>394</v>
      </c>
      <c r="T53" s="96" t="s">
        <v>395</v>
      </c>
      <c r="U53" s="110" t="s">
        <v>79</v>
      </c>
      <c r="V53" s="94" t="s">
        <v>80</v>
      </c>
    </row>
    <row r="54" spans="1:22" s="98" customFormat="1" ht="157.5" customHeight="1" x14ac:dyDescent="0.2">
      <c r="A54" s="94" t="s">
        <v>11</v>
      </c>
      <c r="B54" s="95" t="s">
        <v>355</v>
      </c>
      <c r="C54" s="88" t="s">
        <v>382</v>
      </c>
      <c r="D54" s="87" t="s">
        <v>383</v>
      </c>
      <c r="E54" s="87" t="s">
        <v>384</v>
      </c>
      <c r="F54" s="89" t="s">
        <v>396</v>
      </c>
      <c r="G54" s="87" t="s">
        <v>397</v>
      </c>
      <c r="H54" s="87" t="s">
        <v>398</v>
      </c>
      <c r="I54" s="95" t="s">
        <v>76</v>
      </c>
      <c r="J54" s="95" t="s">
        <v>399</v>
      </c>
      <c r="K54" s="99">
        <v>1</v>
      </c>
      <c r="L54" s="92">
        <v>43769</v>
      </c>
      <c r="M54" s="92">
        <v>43830</v>
      </c>
      <c r="N54" s="94">
        <v>1</v>
      </c>
      <c r="O54" s="83">
        <f>+N54/K54</f>
        <v>1</v>
      </c>
      <c r="P54" s="153"/>
      <c r="Q54" s="153"/>
      <c r="R54" s="154"/>
      <c r="S54" s="87" t="s">
        <v>400</v>
      </c>
      <c r="T54" s="96" t="s">
        <v>401</v>
      </c>
      <c r="U54" s="110" t="s">
        <v>79</v>
      </c>
      <c r="V54" s="94" t="s">
        <v>80</v>
      </c>
    </row>
    <row r="55" spans="1:22" s="98" customFormat="1" ht="101.25" customHeight="1" x14ac:dyDescent="0.2">
      <c r="A55" s="94" t="s">
        <v>11</v>
      </c>
      <c r="B55" s="95" t="s">
        <v>355</v>
      </c>
      <c r="C55" s="88" t="s">
        <v>382</v>
      </c>
      <c r="D55" s="87" t="s">
        <v>383</v>
      </c>
      <c r="E55" s="87" t="s">
        <v>384</v>
      </c>
      <c r="F55" s="89" t="s">
        <v>402</v>
      </c>
      <c r="G55" s="87" t="s">
        <v>397</v>
      </c>
      <c r="H55" s="87" t="s">
        <v>403</v>
      </c>
      <c r="I55" s="95" t="s">
        <v>76</v>
      </c>
      <c r="J55" s="95" t="s">
        <v>404</v>
      </c>
      <c r="K55" s="99">
        <v>1</v>
      </c>
      <c r="L55" s="92">
        <v>43769</v>
      </c>
      <c r="M55" s="92">
        <v>43830</v>
      </c>
      <c r="N55" s="94">
        <v>1</v>
      </c>
      <c r="O55" s="83">
        <f>+N55/K55</f>
        <v>1</v>
      </c>
      <c r="P55" s="153"/>
      <c r="Q55" s="153"/>
      <c r="R55" s="154"/>
      <c r="S55" s="87" t="s">
        <v>405</v>
      </c>
      <c r="T55" s="96" t="s">
        <v>406</v>
      </c>
      <c r="U55" s="110" t="s">
        <v>79</v>
      </c>
      <c r="V55" s="94" t="s">
        <v>80</v>
      </c>
    </row>
    <row r="56" spans="1:22" s="98" customFormat="1" ht="326.25" customHeight="1" x14ac:dyDescent="0.2">
      <c r="A56" s="94" t="s">
        <v>11</v>
      </c>
      <c r="B56" s="95" t="s">
        <v>355</v>
      </c>
      <c r="C56" s="88" t="s">
        <v>382</v>
      </c>
      <c r="D56" s="87" t="s">
        <v>383</v>
      </c>
      <c r="E56" s="87" t="s">
        <v>384</v>
      </c>
      <c r="F56" s="89" t="s">
        <v>407</v>
      </c>
      <c r="G56" s="87" t="s">
        <v>189</v>
      </c>
      <c r="H56" s="87" t="s">
        <v>190</v>
      </c>
      <c r="I56" s="95" t="s">
        <v>76</v>
      </c>
      <c r="J56" s="95" t="s">
        <v>84</v>
      </c>
      <c r="K56" s="99">
        <v>1</v>
      </c>
      <c r="L56" s="92">
        <v>44197</v>
      </c>
      <c r="M56" s="92">
        <v>45504</v>
      </c>
      <c r="N56" s="94">
        <v>0</v>
      </c>
      <c r="O56" s="83">
        <f t="shared" ref="O56:O117" si="1">+N56/K56</f>
        <v>0</v>
      </c>
      <c r="P56" s="153"/>
      <c r="Q56" s="153"/>
      <c r="R56" s="154"/>
      <c r="S56" s="96" t="s">
        <v>2653</v>
      </c>
      <c r="T56" s="96" t="s">
        <v>2654</v>
      </c>
      <c r="U56" s="110" t="s">
        <v>79</v>
      </c>
      <c r="V56" s="94" t="s">
        <v>80</v>
      </c>
    </row>
    <row r="57" spans="1:22" s="98" customFormat="1" ht="191.25" customHeight="1" x14ac:dyDescent="0.2">
      <c r="A57" s="94" t="s">
        <v>11</v>
      </c>
      <c r="B57" s="95" t="s">
        <v>355</v>
      </c>
      <c r="C57" s="88" t="s">
        <v>409</v>
      </c>
      <c r="D57" s="87" t="s">
        <v>410</v>
      </c>
      <c r="E57" s="87" t="s">
        <v>411</v>
      </c>
      <c r="F57" s="89" t="s">
        <v>105</v>
      </c>
      <c r="G57" s="87" t="s">
        <v>412</v>
      </c>
      <c r="H57" s="87" t="s">
        <v>413</v>
      </c>
      <c r="I57" s="95" t="s">
        <v>50</v>
      </c>
      <c r="J57" s="95" t="s">
        <v>414</v>
      </c>
      <c r="K57" s="99">
        <v>1</v>
      </c>
      <c r="L57" s="92">
        <v>43739</v>
      </c>
      <c r="M57" s="92">
        <v>44012</v>
      </c>
      <c r="N57" s="94">
        <v>1</v>
      </c>
      <c r="O57" s="83">
        <f t="shared" si="1"/>
        <v>1</v>
      </c>
      <c r="P57" s="153">
        <f>AVERAGE(O57:O58)</f>
        <v>1</v>
      </c>
      <c r="Q57" s="153" t="s">
        <v>52</v>
      </c>
      <c r="R57" s="154" t="s">
        <v>53</v>
      </c>
      <c r="S57" s="96" t="s">
        <v>415</v>
      </c>
      <c r="T57" s="96" t="s">
        <v>416</v>
      </c>
      <c r="U57" s="111" t="s">
        <v>56</v>
      </c>
      <c r="V57" s="94" t="s">
        <v>57</v>
      </c>
    </row>
    <row r="58" spans="1:22" s="98" customFormat="1" ht="191.25" customHeight="1" x14ac:dyDescent="0.2">
      <c r="A58" s="94" t="s">
        <v>11</v>
      </c>
      <c r="B58" s="95" t="s">
        <v>355</v>
      </c>
      <c r="C58" s="88" t="s">
        <v>409</v>
      </c>
      <c r="D58" s="87" t="s">
        <v>410</v>
      </c>
      <c r="E58" s="87" t="s">
        <v>411</v>
      </c>
      <c r="F58" s="89" t="s">
        <v>112</v>
      </c>
      <c r="G58" s="87" t="s">
        <v>417</v>
      </c>
      <c r="H58" s="87" t="s">
        <v>418</v>
      </c>
      <c r="I58" s="95" t="s">
        <v>50</v>
      </c>
      <c r="J58" s="95" t="s">
        <v>419</v>
      </c>
      <c r="K58" s="99">
        <v>1</v>
      </c>
      <c r="L58" s="92">
        <v>43739</v>
      </c>
      <c r="M58" s="92">
        <v>44012</v>
      </c>
      <c r="N58" s="94">
        <v>1</v>
      </c>
      <c r="O58" s="83">
        <f t="shared" si="1"/>
        <v>1</v>
      </c>
      <c r="P58" s="153"/>
      <c r="Q58" s="153"/>
      <c r="R58" s="154"/>
      <c r="S58" s="96" t="s">
        <v>420</v>
      </c>
      <c r="T58" s="96" t="s">
        <v>421</v>
      </c>
      <c r="U58" s="111" t="s">
        <v>56</v>
      </c>
      <c r="V58" s="94" t="s">
        <v>57</v>
      </c>
    </row>
    <row r="59" spans="1:22" s="98" customFormat="1" ht="292.5" customHeight="1" x14ac:dyDescent="0.2">
      <c r="A59" s="94" t="s">
        <v>11</v>
      </c>
      <c r="B59" s="95" t="s">
        <v>355</v>
      </c>
      <c r="C59" s="88" t="s">
        <v>422</v>
      </c>
      <c r="D59" s="87" t="s">
        <v>423</v>
      </c>
      <c r="E59" s="87" t="s">
        <v>424</v>
      </c>
      <c r="F59" s="89" t="s">
        <v>425</v>
      </c>
      <c r="G59" s="87" t="s">
        <v>426</v>
      </c>
      <c r="H59" s="87" t="s">
        <v>426</v>
      </c>
      <c r="I59" s="95" t="s">
        <v>50</v>
      </c>
      <c r="J59" s="95" t="s">
        <v>77</v>
      </c>
      <c r="K59" s="99">
        <v>1</v>
      </c>
      <c r="L59" s="92">
        <v>43709</v>
      </c>
      <c r="M59" s="92">
        <v>44104</v>
      </c>
      <c r="N59" s="94">
        <v>1</v>
      </c>
      <c r="O59" s="83">
        <f t="shared" si="1"/>
        <v>1</v>
      </c>
      <c r="P59" s="93">
        <f>+O59</f>
        <v>1</v>
      </c>
      <c r="Q59" s="93" t="s">
        <v>52</v>
      </c>
      <c r="R59" s="101" t="s">
        <v>53</v>
      </c>
      <c r="S59" s="96" t="s">
        <v>427</v>
      </c>
      <c r="T59" s="96" t="s">
        <v>428</v>
      </c>
      <c r="U59" s="111" t="s">
        <v>56</v>
      </c>
      <c r="V59" s="94" t="s">
        <v>93</v>
      </c>
    </row>
    <row r="60" spans="1:22" s="107" customFormat="1" ht="393.75" customHeight="1" x14ac:dyDescent="0.2">
      <c r="A60" s="95" t="s">
        <v>429</v>
      </c>
      <c r="B60" s="95" t="s">
        <v>430</v>
      </c>
      <c r="C60" s="88">
        <v>1</v>
      </c>
      <c r="D60" s="87" t="s">
        <v>431</v>
      </c>
      <c r="E60" s="87" t="s">
        <v>432</v>
      </c>
      <c r="F60" s="89" t="s">
        <v>47</v>
      </c>
      <c r="G60" s="87" t="s">
        <v>433</v>
      </c>
      <c r="H60" s="87" t="s">
        <v>434</v>
      </c>
      <c r="I60" s="95" t="s">
        <v>76</v>
      </c>
      <c r="J60" s="95" t="s">
        <v>435</v>
      </c>
      <c r="K60" s="99">
        <v>1</v>
      </c>
      <c r="L60" s="92">
        <v>43876</v>
      </c>
      <c r="M60" s="92">
        <v>45382</v>
      </c>
      <c r="N60" s="94">
        <v>1</v>
      </c>
      <c r="O60" s="83">
        <f t="shared" si="1"/>
        <v>1</v>
      </c>
      <c r="P60" s="153">
        <f>+AVERAGE(O60:O62)</f>
        <v>0.66666666666666663</v>
      </c>
      <c r="Q60" s="161" t="s">
        <v>52</v>
      </c>
      <c r="R60" s="162" t="s">
        <v>53</v>
      </c>
      <c r="S60" s="87" t="s">
        <v>436</v>
      </c>
      <c r="T60" s="96" t="s">
        <v>437</v>
      </c>
      <c r="U60" s="110" t="s">
        <v>79</v>
      </c>
      <c r="V60" s="94" t="s">
        <v>80</v>
      </c>
    </row>
    <row r="61" spans="1:22" s="107" customFormat="1" ht="337.5" customHeight="1" x14ac:dyDescent="0.2">
      <c r="A61" s="95" t="s">
        <v>429</v>
      </c>
      <c r="B61" s="95" t="s">
        <v>430</v>
      </c>
      <c r="C61" s="88">
        <v>1</v>
      </c>
      <c r="D61" s="87" t="s">
        <v>431</v>
      </c>
      <c r="E61" s="87" t="s">
        <v>438</v>
      </c>
      <c r="F61" s="89" t="s">
        <v>59</v>
      </c>
      <c r="G61" s="87" t="s">
        <v>439</v>
      </c>
      <c r="H61" s="87" t="s">
        <v>440</v>
      </c>
      <c r="I61" s="95" t="s">
        <v>76</v>
      </c>
      <c r="J61" s="95" t="s">
        <v>441</v>
      </c>
      <c r="K61" s="99">
        <v>1</v>
      </c>
      <c r="L61" s="92">
        <v>43876</v>
      </c>
      <c r="M61" s="92">
        <v>45504</v>
      </c>
      <c r="N61" s="94">
        <v>0</v>
      </c>
      <c r="O61" s="83">
        <f t="shared" si="1"/>
        <v>0</v>
      </c>
      <c r="P61" s="161"/>
      <c r="Q61" s="161"/>
      <c r="R61" s="162"/>
      <c r="S61" s="96" t="s">
        <v>85</v>
      </c>
      <c r="T61" s="96" t="s">
        <v>2655</v>
      </c>
      <c r="U61" s="110" t="s">
        <v>79</v>
      </c>
      <c r="V61" s="94" t="s">
        <v>80</v>
      </c>
    </row>
    <row r="62" spans="1:22" s="107" customFormat="1" ht="315" customHeight="1" x14ac:dyDescent="0.2">
      <c r="A62" s="95" t="s">
        <v>429</v>
      </c>
      <c r="B62" s="95" t="s">
        <v>430</v>
      </c>
      <c r="C62" s="88">
        <v>1</v>
      </c>
      <c r="D62" s="87" t="s">
        <v>431</v>
      </c>
      <c r="E62" s="87" t="s">
        <v>442</v>
      </c>
      <c r="F62" s="89" t="s">
        <v>65</v>
      </c>
      <c r="G62" s="87" t="s">
        <v>443</v>
      </c>
      <c r="H62" s="87" t="s">
        <v>444</v>
      </c>
      <c r="I62" s="95" t="s">
        <v>76</v>
      </c>
      <c r="J62" s="95" t="s">
        <v>445</v>
      </c>
      <c r="K62" s="99">
        <v>4</v>
      </c>
      <c r="L62" s="92">
        <v>43876</v>
      </c>
      <c r="M62" s="92">
        <v>44196</v>
      </c>
      <c r="N62" s="94">
        <v>4</v>
      </c>
      <c r="O62" s="83">
        <f t="shared" si="1"/>
        <v>1</v>
      </c>
      <c r="P62" s="161"/>
      <c r="Q62" s="161"/>
      <c r="R62" s="162"/>
      <c r="S62" s="96" t="s">
        <v>446</v>
      </c>
      <c r="T62" s="96" t="s">
        <v>447</v>
      </c>
      <c r="U62" s="110" t="s">
        <v>79</v>
      </c>
      <c r="V62" s="94" t="s">
        <v>80</v>
      </c>
    </row>
    <row r="63" spans="1:22" s="98" customFormat="1" ht="337.5" customHeight="1" x14ac:dyDescent="0.2">
      <c r="A63" s="95" t="s">
        <v>429</v>
      </c>
      <c r="B63" s="95" t="s">
        <v>430</v>
      </c>
      <c r="C63" s="88">
        <v>2</v>
      </c>
      <c r="D63" s="87" t="s">
        <v>448</v>
      </c>
      <c r="E63" s="87" t="s">
        <v>449</v>
      </c>
      <c r="F63" s="89" t="s">
        <v>47</v>
      </c>
      <c r="G63" s="87" t="s">
        <v>450</v>
      </c>
      <c r="H63" s="87" t="s">
        <v>451</v>
      </c>
      <c r="I63" s="95" t="s">
        <v>76</v>
      </c>
      <c r="J63" s="95" t="s">
        <v>435</v>
      </c>
      <c r="K63" s="99">
        <v>1</v>
      </c>
      <c r="L63" s="92">
        <v>43876</v>
      </c>
      <c r="M63" s="92">
        <v>45504</v>
      </c>
      <c r="N63" s="94">
        <v>0</v>
      </c>
      <c r="O63" s="83">
        <f t="shared" si="1"/>
        <v>0</v>
      </c>
      <c r="P63" s="153">
        <f>+AVERAGE(O63:O65)</f>
        <v>0.66666666666666663</v>
      </c>
      <c r="Q63" s="161" t="s">
        <v>52</v>
      </c>
      <c r="R63" s="162" t="s">
        <v>53</v>
      </c>
      <c r="S63" s="87" t="s">
        <v>452</v>
      </c>
      <c r="T63" s="96" t="s">
        <v>2656</v>
      </c>
      <c r="U63" s="110" t="s">
        <v>79</v>
      </c>
      <c r="V63" s="94" t="s">
        <v>80</v>
      </c>
    </row>
    <row r="64" spans="1:22" s="98" customFormat="1" ht="202.5" x14ac:dyDescent="0.2">
      <c r="A64" s="95" t="s">
        <v>429</v>
      </c>
      <c r="B64" s="95" t="s">
        <v>430</v>
      </c>
      <c r="C64" s="88">
        <v>2</v>
      </c>
      <c r="D64" s="87" t="s">
        <v>448</v>
      </c>
      <c r="E64" s="87" t="s">
        <v>438</v>
      </c>
      <c r="F64" s="89" t="s">
        <v>59</v>
      </c>
      <c r="G64" s="87" t="s">
        <v>439</v>
      </c>
      <c r="H64" s="87" t="s">
        <v>453</v>
      </c>
      <c r="I64" s="95" t="s">
        <v>76</v>
      </c>
      <c r="J64" s="95" t="s">
        <v>441</v>
      </c>
      <c r="K64" s="99">
        <v>1</v>
      </c>
      <c r="L64" s="92">
        <v>43876</v>
      </c>
      <c r="M64" s="92">
        <v>45260</v>
      </c>
      <c r="N64" s="94">
        <v>1</v>
      </c>
      <c r="O64" s="83">
        <f t="shared" si="1"/>
        <v>1</v>
      </c>
      <c r="P64" s="161"/>
      <c r="Q64" s="161"/>
      <c r="R64" s="162"/>
      <c r="S64" s="96" t="s">
        <v>454</v>
      </c>
      <c r="T64" s="96" t="s">
        <v>455</v>
      </c>
      <c r="U64" s="110" t="s">
        <v>79</v>
      </c>
      <c r="V64" s="94" t="s">
        <v>80</v>
      </c>
    </row>
    <row r="65" spans="1:22" s="98" customFormat="1" ht="315" customHeight="1" x14ac:dyDescent="0.2">
      <c r="A65" s="95" t="s">
        <v>429</v>
      </c>
      <c r="B65" s="95" t="s">
        <v>430</v>
      </c>
      <c r="C65" s="88">
        <v>2</v>
      </c>
      <c r="D65" s="87" t="s">
        <v>448</v>
      </c>
      <c r="E65" s="87" t="s">
        <v>442</v>
      </c>
      <c r="F65" s="89" t="s">
        <v>65</v>
      </c>
      <c r="G65" s="87" t="s">
        <v>443</v>
      </c>
      <c r="H65" s="87" t="s">
        <v>456</v>
      </c>
      <c r="I65" s="95" t="s">
        <v>76</v>
      </c>
      <c r="J65" s="95" t="s">
        <v>445</v>
      </c>
      <c r="K65" s="99">
        <v>4</v>
      </c>
      <c r="L65" s="92">
        <v>43876</v>
      </c>
      <c r="M65" s="92">
        <v>44196</v>
      </c>
      <c r="N65" s="94">
        <v>4</v>
      </c>
      <c r="O65" s="83">
        <f t="shared" si="1"/>
        <v>1</v>
      </c>
      <c r="P65" s="161"/>
      <c r="Q65" s="161"/>
      <c r="R65" s="162"/>
      <c r="S65" s="96" t="s">
        <v>446</v>
      </c>
      <c r="T65" s="96" t="s">
        <v>447</v>
      </c>
      <c r="U65" s="110" t="s">
        <v>79</v>
      </c>
      <c r="V65" s="94" t="s">
        <v>80</v>
      </c>
    </row>
    <row r="66" spans="1:22" s="107" customFormat="1" ht="371.25" customHeight="1" x14ac:dyDescent="0.2">
      <c r="A66" s="95" t="s">
        <v>429</v>
      </c>
      <c r="B66" s="95" t="s">
        <v>430</v>
      </c>
      <c r="C66" s="88">
        <v>3</v>
      </c>
      <c r="D66" s="87" t="s">
        <v>457</v>
      </c>
      <c r="E66" s="87" t="s">
        <v>458</v>
      </c>
      <c r="F66" s="89" t="s">
        <v>47</v>
      </c>
      <c r="G66" s="87" t="s">
        <v>459</v>
      </c>
      <c r="H66" s="87" t="s">
        <v>460</v>
      </c>
      <c r="I66" s="95" t="s">
        <v>76</v>
      </c>
      <c r="J66" s="95" t="s">
        <v>435</v>
      </c>
      <c r="K66" s="99">
        <v>1</v>
      </c>
      <c r="L66" s="92">
        <v>43876</v>
      </c>
      <c r="M66" s="92">
        <v>45382</v>
      </c>
      <c r="N66" s="94">
        <v>1</v>
      </c>
      <c r="O66" s="83">
        <f t="shared" si="1"/>
        <v>1</v>
      </c>
      <c r="P66" s="153">
        <f>+AVERAGE(O66:O68)</f>
        <v>0.66666666666666663</v>
      </c>
      <c r="Q66" s="161" t="s">
        <v>52</v>
      </c>
      <c r="R66" s="162" t="s">
        <v>53</v>
      </c>
      <c r="S66" s="87" t="s">
        <v>461</v>
      </c>
      <c r="T66" s="96" t="s">
        <v>2657</v>
      </c>
      <c r="U66" s="110" t="s">
        <v>79</v>
      </c>
      <c r="V66" s="94" t="s">
        <v>80</v>
      </c>
    </row>
    <row r="67" spans="1:22" s="107" customFormat="1" ht="337.5" customHeight="1" x14ac:dyDescent="0.2">
      <c r="A67" s="95" t="s">
        <v>429</v>
      </c>
      <c r="B67" s="95" t="s">
        <v>430</v>
      </c>
      <c r="C67" s="88">
        <v>3</v>
      </c>
      <c r="D67" s="87" t="s">
        <v>457</v>
      </c>
      <c r="E67" s="87" t="s">
        <v>438</v>
      </c>
      <c r="F67" s="89" t="s">
        <v>59</v>
      </c>
      <c r="G67" s="87" t="s">
        <v>439</v>
      </c>
      <c r="H67" s="87" t="s">
        <v>462</v>
      </c>
      <c r="I67" s="95" t="s">
        <v>76</v>
      </c>
      <c r="J67" s="95" t="s">
        <v>441</v>
      </c>
      <c r="K67" s="99">
        <v>1</v>
      </c>
      <c r="L67" s="92">
        <v>43876</v>
      </c>
      <c r="M67" s="92">
        <v>45504</v>
      </c>
      <c r="N67" s="94">
        <v>0</v>
      </c>
      <c r="O67" s="83">
        <f t="shared" si="1"/>
        <v>0</v>
      </c>
      <c r="P67" s="161"/>
      <c r="Q67" s="161"/>
      <c r="R67" s="162"/>
      <c r="S67" s="96" t="s">
        <v>463</v>
      </c>
      <c r="T67" s="96" t="s">
        <v>229</v>
      </c>
      <c r="U67" s="110" t="s">
        <v>79</v>
      </c>
      <c r="V67" s="94" t="s">
        <v>80</v>
      </c>
    </row>
    <row r="68" spans="1:22" s="107" customFormat="1" ht="315" customHeight="1" x14ac:dyDescent="0.2">
      <c r="A68" s="95" t="s">
        <v>429</v>
      </c>
      <c r="B68" s="95" t="s">
        <v>430</v>
      </c>
      <c r="C68" s="88">
        <v>3</v>
      </c>
      <c r="D68" s="87" t="s">
        <v>457</v>
      </c>
      <c r="E68" s="87" t="s">
        <v>442</v>
      </c>
      <c r="F68" s="89" t="s">
        <v>65</v>
      </c>
      <c r="G68" s="87" t="s">
        <v>443</v>
      </c>
      <c r="H68" s="87" t="s">
        <v>464</v>
      </c>
      <c r="I68" s="95" t="s">
        <v>76</v>
      </c>
      <c r="J68" s="95" t="s">
        <v>465</v>
      </c>
      <c r="K68" s="99">
        <v>4</v>
      </c>
      <c r="L68" s="92">
        <v>43876</v>
      </c>
      <c r="M68" s="92">
        <v>44196</v>
      </c>
      <c r="N68" s="94">
        <v>4</v>
      </c>
      <c r="O68" s="83">
        <f t="shared" si="1"/>
        <v>1</v>
      </c>
      <c r="P68" s="161"/>
      <c r="Q68" s="161"/>
      <c r="R68" s="162"/>
      <c r="S68" s="96" t="s">
        <v>446</v>
      </c>
      <c r="T68" s="96" t="s">
        <v>447</v>
      </c>
      <c r="U68" s="110" t="s">
        <v>79</v>
      </c>
      <c r="V68" s="94" t="s">
        <v>80</v>
      </c>
    </row>
    <row r="69" spans="1:22" s="98" customFormat="1" ht="371.25" customHeight="1" x14ac:dyDescent="0.2">
      <c r="A69" s="95" t="s">
        <v>429</v>
      </c>
      <c r="B69" s="95" t="s">
        <v>430</v>
      </c>
      <c r="C69" s="88">
        <v>5</v>
      </c>
      <c r="D69" s="87" t="s">
        <v>466</v>
      </c>
      <c r="E69" s="87" t="s">
        <v>467</v>
      </c>
      <c r="F69" s="89" t="s">
        <v>425</v>
      </c>
      <c r="G69" s="87" t="s">
        <v>468</v>
      </c>
      <c r="H69" s="87" t="s">
        <v>469</v>
      </c>
      <c r="I69" s="95" t="s">
        <v>76</v>
      </c>
      <c r="J69" s="95" t="s">
        <v>435</v>
      </c>
      <c r="K69" s="99">
        <v>1</v>
      </c>
      <c r="L69" s="92">
        <v>43876</v>
      </c>
      <c r="M69" s="92">
        <v>45382</v>
      </c>
      <c r="N69" s="94">
        <v>1</v>
      </c>
      <c r="O69" s="83">
        <f t="shared" si="1"/>
        <v>1</v>
      </c>
      <c r="P69" s="93">
        <f>+O69</f>
        <v>1</v>
      </c>
      <c r="Q69" s="93" t="s">
        <v>52</v>
      </c>
      <c r="R69" s="101" t="s">
        <v>53</v>
      </c>
      <c r="S69" s="87" t="s">
        <v>461</v>
      </c>
      <c r="T69" s="96" t="s">
        <v>2658</v>
      </c>
      <c r="U69" s="110" t="s">
        <v>56</v>
      </c>
      <c r="V69" s="94" t="s">
        <v>93</v>
      </c>
    </row>
    <row r="70" spans="1:22" s="107" customFormat="1" ht="405" customHeight="1" x14ac:dyDescent="0.2">
      <c r="A70" s="95" t="s">
        <v>429</v>
      </c>
      <c r="B70" s="95" t="s">
        <v>430</v>
      </c>
      <c r="C70" s="88">
        <v>7</v>
      </c>
      <c r="D70" s="87" t="s">
        <v>470</v>
      </c>
      <c r="E70" s="87" t="s">
        <v>471</v>
      </c>
      <c r="F70" s="89" t="s">
        <v>105</v>
      </c>
      <c r="G70" s="87" t="s">
        <v>472</v>
      </c>
      <c r="H70" s="87" t="s">
        <v>473</v>
      </c>
      <c r="I70" s="95" t="s">
        <v>76</v>
      </c>
      <c r="J70" s="95" t="s">
        <v>474</v>
      </c>
      <c r="K70" s="99">
        <v>3</v>
      </c>
      <c r="L70" s="92">
        <v>43876</v>
      </c>
      <c r="M70" s="92">
        <v>45382</v>
      </c>
      <c r="N70" s="94">
        <v>2</v>
      </c>
      <c r="O70" s="83">
        <f t="shared" si="1"/>
        <v>0.66666666666666663</v>
      </c>
      <c r="P70" s="151">
        <f>AVERAGE(O70:O71)</f>
        <v>0.83333333333333326</v>
      </c>
      <c r="Q70" s="151" t="s">
        <v>52</v>
      </c>
      <c r="R70" s="152" t="s">
        <v>53</v>
      </c>
      <c r="S70" s="87" t="s">
        <v>475</v>
      </c>
      <c r="T70" s="96" t="s">
        <v>2659</v>
      </c>
      <c r="U70" s="110" t="s">
        <v>79</v>
      </c>
      <c r="V70" s="94" t="s">
        <v>80</v>
      </c>
    </row>
    <row r="71" spans="1:22" s="107" customFormat="1" ht="146.25" x14ac:dyDescent="0.2">
      <c r="A71" s="95" t="s">
        <v>429</v>
      </c>
      <c r="B71" s="95" t="s">
        <v>430</v>
      </c>
      <c r="C71" s="88">
        <v>7</v>
      </c>
      <c r="D71" s="87" t="s">
        <v>470</v>
      </c>
      <c r="E71" s="87" t="s">
        <v>471</v>
      </c>
      <c r="F71" s="89" t="s">
        <v>112</v>
      </c>
      <c r="G71" s="87" t="s">
        <v>476</v>
      </c>
      <c r="H71" s="87" t="s">
        <v>477</v>
      </c>
      <c r="I71" s="95" t="s">
        <v>76</v>
      </c>
      <c r="J71" s="95" t="s">
        <v>478</v>
      </c>
      <c r="K71" s="99">
        <v>3</v>
      </c>
      <c r="L71" s="92">
        <v>44377</v>
      </c>
      <c r="M71" s="92">
        <v>44742</v>
      </c>
      <c r="N71" s="94">
        <v>3</v>
      </c>
      <c r="O71" s="83">
        <f t="shared" si="1"/>
        <v>1</v>
      </c>
      <c r="P71" s="151"/>
      <c r="Q71" s="151"/>
      <c r="R71" s="152"/>
      <c r="S71" s="96" t="s">
        <v>479</v>
      </c>
      <c r="T71" s="96" t="s">
        <v>480</v>
      </c>
      <c r="U71" s="111" t="s">
        <v>79</v>
      </c>
      <c r="V71" s="94" t="s">
        <v>80</v>
      </c>
    </row>
    <row r="72" spans="1:22" s="107" customFormat="1" ht="326.25" customHeight="1" x14ac:dyDescent="0.2">
      <c r="A72" s="95" t="s">
        <v>429</v>
      </c>
      <c r="B72" s="95" t="s">
        <v>430</v>
      </c>
      <c r="C72" s="88">
        <v>8</v>
      </c>
      <c r="D72" s="87" t="s">
        <v>481</v>
      </c>
      <c r="E72" s="87" t="s">
        <v>482</v>
      </c>
      <c r="F72" s="89" t="s">
        <v>105</v>
      </c>
      <c r="G72" s="87" t="s">
        <v>483</v>
      </c>
      <c r="H72" s="87" t="s">
        <v>484</v>
      </c>
      <c r="I72" s="95" t="s">
        <v>76</v>
      </c>
      <c r="J72" s="95" t="s">
        <v>485</v>
      </c>
      <c r="K72" s="99">
        <v>3</v>
      </c>
      <c r="L72" s="92">
        <v>43876</v>
      </c>
      <c r="M72" s="92">
        <v>45504</v>
      </c>
      <c r="N72" s="94">
        <v>0</v>
      </c>
      <c r="O72" s="83">
        <f t="shared" si="1"/>
        <v>0</v>
      </c>
      <c r="P72" s="151">
        <f>AVERAGE(O72:O73)</f>
        <v>0</v>
      </c>
      <c r="Q72" s="151" t="s">
        <v>52</v>
      </c>
      <c r="R72" s="152" t="s">
        <v>53</v>
      </c>
      <c r="S72" s="96" t="s">
        <v>408</v>
      </c>
      <c r="T72" s="96" t="s">
        <v>2655</v>
      </c>
      <c r="U72" s="110" t="s">
        <v>79</v>
      </c>
      <c r="V72" s="94" t="s">
        <v>80</v>
      </c>
    </row>
    <row r="73" spans="1:22" s="107" customFormat="1" ht="405" customHeight="1" x14ac:dyDescent="0.2">
      <c r="A73" s="95" t="s">
        <v>429</v>
      </c>
      <c r="B73" s="95" t="s">
        <v>430</v>
      </c>
      <c r="C73" s="88">
        <v>8</v>
      </c>
      <c r="D73" s="87" t="s">
        <v>481</v>
      </c>
      <c r="E73" s="87" t="s">
        <v>486</v>
      </c>
      <c r="F73" s="89" t="s">
        <v>112</v>
      </c>
      <c r="G73" s="87" t="s">
        <v>472</v>
      </c>
      <c r="H73" s="87" t="s">
        <v>487</v>
      </c>
      <c r="I73" s="95" t="s">
        <v>76</v>
      </c>
      <c r="J73" s="95" t="s">
        <v>435</v>
      </c>
      <c r="K73" s="99">
        <v>3</v>
      </c>
      <c r="L73" s="92">
        <v>43876</v>
      </c>
      <c r="M73" s="92">
        <v>45382</v>
      </c>
      <c r="N73" s="94">
        <v>0</v>
      </c>
      <c r="O73" s="83">
        <f t="shared" si="1"/>
        <v>0</v>
      </c>
      <c r="P73" s="151"/>
      <c r="Q73" s="151"/>
      <c r="R73" s="152"/>
      <c r="S73" s="87" t="s">
        <v>475</v>
      </c>
      <c r="T73" s="96" t="s">
        <v>2659</v>
      </c>
      <c r="U73" s="110" t="s">
        <v>79</v>
      </c>
      <c r="V73" s="94" t="s">
        <v>80</v>
      </c>
    </row>
    <row r="74" spans="1:22" s="98" customFormat="1" ht="326.25" customHeight="1" x14ac:dyDescent="0.2">
      <c r="A74" s="95" t="s">
        <v>429</v>
      </c>
      <c r="B74" s="95" t="s">
        <v>430</v>
      </c>
      <c r="C74" s="88">
        <v>9</v>
      </c>
      <c r="D74" s="87" t="s">
        <v>488</v>
      </c>
      <c r="E74" s="87" t="s">
        <v>489</v>
      </c>
      <c r="F74" s="89" t="s">
        <v>425</v>
      </c>
      <c r="G74" s="87" t="s">
        <v>490</v>
      </c>
      <c r="H74" s="87" t="s">
        <v>491</v>
      </c>
      <c r="I74" s="95" t="s">
        <v>76</v>
      </c>
      <c r="J74" s="95" t="s">
        <v>485</v>
      </c>
      <c r="K74" s="99">
        <v>3</v>
      </c>
      <c r="L74" s="92">
        <v>43876</v>
      </c>
      <c r="M74" s="92">
        <v>45504</v>
      </c>
      <c r="N74" s="94">
        <v>0</v>
      </c>
      <c r="O74" s="83">
        <f t="shared" si="1"/>
        <v>0</v>
      </c>
      <c r="P74" s="93">
        <f>+O74</f>
        <v>0</v>
      </c>
      <c r="Q74" s="93" t="s">
        <v>52</v>
      </c>
      <c r="R74" s="101" t="s">
        <v>53</v>
      </c>
      <c r="S74" s="96" t="s">
        <v>408</v>
      </c>
      <c r="T74" s="96" t="s">
        <v>229</v>
      </c>
      <c r="U74" s="110" t="s">
        <v>79</v>
      </c>
      <c r="V74" s="94" t="s">
        <v>80</v>
      </c>
    </row>
    <row r="75" spans="1:22" s="98" customFormat="1" ht="101.25" customHeight="1" x14ac:dyDescent="0.2">
      <c r="A75" s="95">
        <v>2019</v>
      </c>
      <c r="B75" s="95" t="s">
        <v>492</v>
      </c>
      <c r="C75" s="88">
        <v>2</v>
      </c>
      <c r="D75" s="87" t="s">
        <v>493</v>
      </c>
      <c r="E75" s="87" t="s">
        <v>494</v>
      </c>
      <c r="F75" s="89" t="s">
        <v>385</v>
      </c>
      <c r="G75" s="90" t="s">
        <v>495</v>
      </c>
      <c r="H75" s="90" t="s">
        <v>496</v>
      </c>
      <c r="I75" s="95" t="s">
        <v>76</v>
      </c>
      <c r="J75" s="91" t="s">
        <v>497</v>
      </c>
      <c r="K75" s="88">
        <v>1</v>
      </c>
      <c r="L75" s="92">
        <v>44044</v>
      </c>
      <c r="M75" s="92">
        <v>44408</v>
      </c>
      <c r="N75" s="94">
        <v>1</v>
      </c>
      <c r="O75" s="83">
        <f t="shared" si="1"/>
        <v>1</v>
      </c>
      <c r="P75" s="153">
        <f>+AVERAGE(O75:O79)</f>
        <v>1</v>
      </c>
      <c r="Q75" s="161" t="s">
        <v>52</v>
      </c>
      <c r="R75" s="162" t="s">
        <v>53</v>
      </c>
      <c r="S75" s="96" t="s">
        <v>498</v>
      </c>
      <c r="T75" s="96" t="s">
        <v>499</v>
      </c>
      <c r="U75" s="110" t="s">
        <v>56</v>
      </c>
      <c r="V75" s="94" t="s">
        <v>93</v>
      </c>
    </row>
    <row r="76" spans="1:22" s="98" customFormat="1" ht="409.5" customHeight="1" x14ac:dyDescent="0.2">
      <c r="A76" s="95">
        <v>2019</v>
      </c>
      <c r="B76" s="95" t="s">
        <v>492</v>
      </c>
      <c r="C76" s="88">
        <v>2</v>
      </c>
      <c r="D76" s="87" t="s">
        <v>500</v>
      </c>
      <c r="E76" s="87" t="s">
        <v>501</v>
      </c>
      <c r="F76" s="89" t="s">
        <v>391</v>
      </c>
      <c r="G76" s="90" t="s">
        <v>502</v>
      </c>
      <c r="H76" s="90" t="s">
        <v>503</v>
      </c>
      <c r="I76" s="95" t="s">
        <v>76</v>
      </c>
      <c r="J76" s="91" t="s">
        <v>504</v>
      </c>
      <c r="K76" s="88">
        <v>12</v>
      </c>
      <c r="L76" s="92">
        <v>44044</v>
      </c>
      <c r="M76" s="92">
        <v>44408</v>
      </c>
      <c r="N76" s="94">
        <v>12</v>
      </c>
      <c r="O76" s="83">
        <f t="shared" si="1"/>
        <v>1</v>
      </c>
      <c r="P76" s="161"/>
      <c r="Q76" s="161"/>
      <c r="R76" s="162"/>
      <c r="S76" s="96" t="s">
        <v>505</v>
      </c>
      <c r="T76" s="96" t="s">
        <v>506</v>
      </c>
      <c r="U76" s="110" t="s">
        <v>56</v>
      </c>
      <c r="V76" s="94" t="s">
        <v>93</v>
      </c>
    </row>
    <row r="77" spans="1:22" s="98" customFormat="1" ht="157.5" customHeight="1" x14ac:dyDescent="0.2">
      <c r="A77" s="95">
        <v>2019</v>
      </c>
      <c r="B77" s="95" t="s">
        <v>492</v>
      </c>
      <c r="C77" s="88">
        <v>2</v>
      </c>
      <c r="D77" s="87" t="s">
        <v>507</v>
      </c>
      <c r="E77" s="87" t="s">
        <v>508</v>
      </c>
      <c r="F77" s="89" t="s">
        <v>396</v>
      </c>
      <c r="G77" s="90" t="s">
        <v>509</v>
      </c>
      <c r="H77" s="90" t="s">
        <v>510</v>
      </c>
      <c r="I77" s="95" t="s">
        <v>76</v>
      </c>
      <c r="J77" s="91" t="s">
        <v>511</v>
      </c>
      <c r="K77" s="88">
        <v>3</v>
      </c>
      <c r="L77" s="92">
        <v>44044</v>
      </c>
      <c r="M77" s="92">
        <v>44408</v>
      </c>
      <c r="N77" s="94">
        <v>3</v>
      </c>
      <c r="O77" s="83">
        <f t="shared" si="1"/>
        <v>1</v>
      </c>
      <c r="P77" s="161"/>
      <c r="Q77" s="161"/>
      <c r="R77" s="162"/>
      <c r="S77" s="96" t="s">
        <v>512</v>
      </c>
      <c r="T77" s="96" t="s">
        <v>513</v>
      </c>
      <c r="U77" s="110" t="s">
        <v>56</v>
      </c>
      <c r="V77" s="94" t="s">
        <v>93</v>
      </c>
    </row>
    <row r="78" spans="1:22" s="98" customFormat="1" ht="78.75" customHeight="1" x14ac:dyDescent="0.2">
      <c r="A78" s="95">
        <v>2019</v>
      </c>
      <c r="B78" s="95" t="s">
        <v>492</v>
      </c>
      <c r="C78" s="88">
        <v>2</v>
      </c>
      <c r="D78" s="87" t="s">
        <v>514</v>
      </c>
      <c r="E78" s="87" t="s">
        <v>515</v>
      </c>
      <c r="F78" s="89" t="s">
        <v>402</v>
      </c>
      <c r="G78" s="90" t="s">
        <v>516</v>
      </c>
      <c r="H78" s="90" t="s">
        <v>517</v>
      </c>
      <c r="I78" s="95" t="s">
        <v>76</v>
      </c>
      <c r="J78" s="91" t="s">
        <v>518</v>
      </c>
      <c r="K78" s="88">
        <v>3</v>
      </c>
      <c r="L78" s="92">
        <v>44044</v>
      </c>
      <c r="M78" s="92">
        <v>44576</v>
      </c>
      <c r="N78" s="94">
        <v>3</v>
      </c>
      <c r="O78" s="83">
        <f t="shared" si="1"/>
        <v>1</v>
      </c>
      <c r="P78" s="161"/>
      <c r="Q78" s="161"/>
      <c r="R78" s="162"/>
      <c r="S78" s="96" t="s">
        <v>519</v>
      </c>
      <c r="T78" s="96" t="s">
        <v>520</v>
      </c>
      <c r="U78" s="110" t="s">
        <v>56</v>
      </c>
      <c r="V78" s="94" t="s">
        <v>93</v>
      </c>
    </row>
    <row r="79" spans="1:22" s="98" customFormat="1" ht="189" customHeight="1" x14ac:dyDescent="0.2">
      <c r="A79" s="95">
        <v>2019</v>
      </c>
      <c r="B79" s="95" t="s">
        <v>492</v>
      </c>
      <c r="C79" s="88">
        <v>2</v>
      </c>
      <c r="D79" s="87" t="s">
        <v>521</v>
      </c>
      <c r="E79" s="87" t="s">
        <v>522</v>
      </c>
      <c r="F79" s="89" t="s">
        <v>407</v>
      </c>
      <c r="G79" s="90" t="s">
        <v>523</v>
      </c>
      <c r="H79" s="90" t="s">
        <v>524</v>
      </c>
      <c r="I79" s="95" t="s">
        <v>76</v>
      </c>
      <c r="J79" s="91" t="s">
        <v>525</v>
      </c>
      <c r="K79" s="88">
        <v>1</v>
      </c>
      <c r="L79" s="92">
        <v>44044</v>
      </c>
      <c r="M79" s="92">
        <v>44803</v>
      </c>
      <c r="N79" s="94">
        <v>1</v>
      </c>
      <c r="O79" s="83">
        <f t="shared" si="1"/>
        <v>1</v>
      </c>
      <c r="P79" s="161"/>
      <c r="Q79" s="161"/>
      <c r="R79" s="162"/>
      <c r="S79" s="96" t="s">
        <v>526</v>
      </c>
      <c r="T79" s="96" t="s">
        <v>2667</v>
      </c>
      <c r="U79" s="110" t="s">
        <v>56</v>
      </c>
      <c r="V79" s="94" t="s">
        <v>93</v>
      </c>
    </row>
    <row r="80" spans="1:22" s="98" customFormat="1" ht="78.75" customHeight="1" x14ac:dyDescent="0.2">
      <c r="A80" s="95">
        <v>2019</v>
      </c>
      <c r="B80" s="95" t="s">
        <v>492</v>
      </c>
      <c r="C80" s="88">
        <v>7</v>
      </c>
      <c r="D80" s="87" t="s">
        <v>527</v>
      </c>
      <c r="E80" s="87" t="s">
        <v>528</v>
      </c>
      <c r="F80" s="89" t="s">
        <v>425</v>
      </c>
      <c r="G80" s="87" t="s">
        <v>529</v>
      </c>
      <c r="H80" s="87" t="s">
        <v>530</v>
      </c>
      <c r="I80" s="95" t="s">
        <v>76</v>
      </c>
      <c r="J80" s="87" t="s">
        <v>531</v>
      </c>
      <c r="K80" s="88">
        <v>1</v>
      </c>
      <c r="L80" s="92">
        <v>45108</v>
      </c>
      <c r="M80" s="92">
        <v>45657</v>
      </c>
      <c r="N80" s="94">
        <v>0</v>
      </c>
      <c r="O80" s="83">
        <f t="shared" si="1"/>
        <v>0</v>
      </c>
      <c r="P80" s="93">
        <f>+O80</f>
        <v>0</v>
      </c>
      <c r="Q80" s="93" t="s">
        <v>52</v>
      </c>
      <c r="R80" s="101" t="s">
        <v>53</v>
      </c>
      <c r="S80" s="96" t="s">
        <v>532</v>
      </c>
      <c r="T80" s="96" t="s">
        <v>532</v>
      </c>
      <c r="U80" s="111" t="s">
        <v>79</v>
      </c>
      <c r="V80" s="94" t="s">
        <v>80</v>
      </c>
    </row>
    <row r="81" spans="1:23" s="107" customFormat="1" ht="101.25" customHeight="1" x14ac:dyDescent="0.2">
      <c r="A81" s="95">
        <v>2019</v>
      </c>
      <c r="B81" s="95" t="s">
        <v>492</v>
      </c>
      <c r="C81" s="88">
        <v>10</v>
      </c>
      <c r="D81" s="87" t="s">
        <v>533</v>
      </c>
      <c r="E81" s="87" t="s">
        <v>534</v>
      </c>
      <c r="F81" s="89" t="s">
        <v>47</v>
      </c>
      <c r="G81" s="90" t="s">
        <v>535</v>
      </c>
      <c r="H81" s="90" t="s">
        <v>536</v>
      </c>
      <c r="I81" s="95" t="s">
        <v>76</v>
      </c>
      <c r="J81" s="91" t="s">
        <v>537</v>
      </c>
      <c r="K81" s="88">
        <v>1</v>
      </c>
      <c r="L81" s="92">
        <v>44044</v>
      </c>
      <c r="M81" s="92">
        <v>44166</v>
      </c>
      <c r="N81" s="94">
        <v>1</v>
      </c>
      <c r="O81" s="83">
        <f t="shared" si="1"/>
        <v>1</v>
      </c>
      <c r="P81" s="153">
        <f>+AVERAGE(O81:O83)</f>
        <v>0.66666666666666663</v>
      </c>
      <c r="Q81" s="161" t="s">
        <v>52</v>
      </c>
      <c r="R81" s="162" t="s">
        <v>53</v>
      </c>
      <c r="S81" s="96" t="s">
        <v>538</v>
      </c>
      <c r="T81" s="96" t="s">
        <v>539</v>
      </c>
      <c r="U81" s="110" t="s">
        <v>79</v>
      </c>
      <c r="V81" s="94" t="s">
        <v>80</v>
      </c>
      <c r="W81" s="116" t="s">
        <v>540</v>
      </c>
    </row>
    <row r="82" spans="1:23" s="98" customFormat="1" ht="247.5" customHeight="1" x14ac:dyDescent="0.2">
      <c r="A82" s="95">
        <v>2019</v>
      </c>
      <c r="B82" s="95" t="s">
        <v>492</v>
      </c>
      <c r="C82" s="88">
        <v>10</v>
      </c>
      <c r="D82" s="87" t="s">
        <v>533</v>
      </c>
      <c r="E82" s="87" t="s">
        <v>541</v>
      </c>
      <c r="F82" s="89" t="s">
        <v>59</v>
      </c>
      <c r="G82" s="90" t="s">
        <v>542</v>
      </c>
      <c r="H82" s="90" t="s">
        <v>543</v>
      </c>
      <c r="I82" s="95" t="s">
        <v>76</v>
      </c>
      <c r="J82" s="91" t="s">
        <v>544</v>
      </c>
      <c r="K82" s="88">
        <v>4</v>
      </c>
      <c r="L82" s="92">
        <v>44044</v>
      </c>
      <c r="M82" s="92">
        <v>44377</v>
      </c>
      <c r="N82" s="94">
        <v>4</v>
      </c>
      <c r="O82" s="83">
        <f t="shared" si="1"/>
        <v>1</v>
      </c>
      <c r="P82" s="161"/>
      <c r="Q82" s="161"/>
      <c r="R82" s="162"/>
      <c r="S82" s="96" t="s">
        <v>545</v>
      </c>
      <c r="T82" s="96" t="s">
        <v>546</v>
      </c>
      <c r="U82" s="110" t="s">
        <v>79</v>
      </c>
      <c r="V82" s="94" t="s">
        <v>80</v>
      </c>
      <c r="W82" s="116"/>
    </row>
    <row r="83" spans="1:23" s="98" customFormat="1" ht="67.5" customHeight="1" x14ac:dyDescent="0.2">
      <c r="A83" s="95">
        <v>2019</v>
      </c>
      <c r="B83" s="95" t="s">
        <v>492</v>
      </c>
      <c r="C83" s="88">
        <v>10</v>
      </c>
      <c r="D83" s="87" t="s">
        <v>533</v>
      </c>
      <c r="E83" s="87" t="s">
        <v>547</v>
      </c>
      <c r="F83" s="89" t="s">
        <v>65</v>
      </c>
      <c r="G83" s="90" t="s">
        <v>548</v>
      </c>
      <c r="H83" s="90" t="s">
        <v>549</v>
      </c>
      <c r="I83" s="95" t="s">
        <v>76</v>
      </c>
      <c r="J83" s="87" t="s">
        <v>550</v>
      </c>
      <c r="K83" s="88">
        <v>4</v>
      </c>
      <c r="L83" s="92">
        <v>44378</v>
      </c>
      <c r="M83" s="92">
        <v>45473</v>
      </c>
      <c r="N83" s="94">
        <v>0</v>
      </c>
      <c r="O83" s="83">
        <f t="shared" si="1"/>
        <v>0</v>
      </c>
      <c r="P83" s="161"/>
      <c r="Q83" s="161"/>
      <c r="R83" s="162"/>
      <c r="S83" s="96" t="s">
        <v>551</v>
      </c>
      <c r="T83" s="96" t="s">
        <v>551</v>
      </c>
      <c r="U83" s="111" t="s">
        <v>79</v>
      </c>
      <c r="V83" s="94" t="s">
        <v>80</v>
      </c>
    </row>
    <row r="84" spans="1:23" s="98" customFormat="1" ht="202.5" customHeight="1" x14ac:dyDescent="0.2">
      <c r="A84" s="95">
        <v>2019</v>
      </c>
      <c r="B84" s="95" t="s">
        <v>492</v>
      </c>
      <c r="C84" s="88">
        <v>11</v>
      </c>
      <c r="D84" s="87" t="s">
        <v>552</v>
      </c>
      <c r="E84" s="87" t="s">
        <v>553</v>
      </c>
      <c r="F84" s="89" t="s">
        <v>105</v>
      </c>
      <c r="G84" s="90" t="s">
        <v>554</v>
      </c>
      <c r="H84" s="90" t="s">
        <v>555</v>
      </c>
      <c r="I84" s="95" t="s">
        <v>50</v>
      </c>
      <c r="J84" s="91" t="s">
        <v>537</v>
      </c>
      <c r="K84" s="88">
        <v>2</v>
      </c>
      <c r="L84" s="92">
        <v>44044</v>
      </c>
      <c r="M84" s="92">
        <v>44180</v>
      </c>
      <c r="N84" s="94">
        <v>2</v>
      </c>
      <c r="O84" s="83">
        <f t="shared" si="1"/>
        <v>1</v>
      </c>
      <c r="P84" s="153">
        <f>+AVERAGE(O84:O85)</f>
        <v>1</v>
      </c>
      <c r="Q84" s="161" t="s">
        <v>52</v>
      </c>
      <c r="R84" s="162" t="s">
        <v>226</v>
      </c>
      <c r="S84" s="96" t="s">
        <v>556</v>
      </c>
      <c r="T84" s="96" t="s">
        <v>557</v>
      </c>
      <c r="U84" s="110" t="s">
        <v>56</v>
      </c>
      <c r="V84" s="94" t="s">
        <v>57</v>
      </c>
    </row>
    <row r="85" spans="1:23" s="98" customFormat="1" ht="409.5" customHeight="1" x14ac:dyDescent="0.2">
      <c r="A85" s="95">
        <v>2019</v>
      </c>
      <c r="B85" s="95" t="s">
        <v>492</v>
      </c>
      <c r="C85" s="88">
        <v>11</v>
      </c>
      <c r="D85" s="87" t="s">
        <v>558</v>
      </c>
      <c r="E85" s="87" t="s">
        <v>553</v>
      </c>
      <c r="F85" s="89" t="s">
        <v>112</v>
      </c>
      <c r="G85" s="90" t="s">
        <v>554</v>
      </c>
      <c r="H85" s="90" t="s">
        <v>559</v>
      </c>
      <c r="I85" s="95" t="s">
        <v>50</v>
      </c>
      <c r="J85" s="91" t="s">
        <v>560</v>
      </c>
      <c r="K85" s="88">
        <v>1</v>
      </c>
      <c r="L85" s="92">
        <v>44044</v>
      </c>
      <c r="M85" s="92">
        <v>44180</v>
      </c>
      <c r="N85" s="94">
        <v>1</v>
      </c>
      <c r="O85" s="83">
        <f t="shared" si="1"/>
        <v>1</v>
      </c>
      <c r="P85" s="161"/>
      <c r="Q85" s="161"/>
      <c r="R85" s="162"/>
      <c r="S85" s="96" t="s">
        <v>561</v>
      </c>
      <c r="T85" s="96" t="s">
        <v>562</v>
      </c>
      <c r="U85" s="111" t="s">
        <v>56</v>
      </c>
      <c r="V85" s="94" t="s">
        <v>57</v>
      </c>
    </row>
    <row r="86" spans="1:23" s="98" customFormat="1" ht="191.25" customHeight="1" x14ac:dyDescent="0.2">
      <c r="A86" s="95">
        <v>2019</v>
      </c>
      <c r="B86" s="95" t="s">
        <v>492</v>
      </c>
      <c r="C86" s="88">
        <v>17</v>
      </c>
      <c r="D86" s="87" t="s">
        <v>563</v>
      </c>
      <c r="E86" s="87" t="s">
        <v>564</v>
      </c>
      <c r="F86" s="89" t="s">
        <v>565</v>
      </c>
      <c r="G86" s="90" t="s">
        <v>566</v>
      </c>
      <c r="H86" s="90" t="s">
        <v>567</v>
      </c>
      <c r="I86" s="95" t="s">
        <v>50</v>
      </c>
      <c r="J86" s="91" t="s">
        <v>335</v>
      </c>
      <c r="K86" s="88">
        <v>1</v>
      </c>
      <c r="L86" s="92">
        <v>44044</v>
      </c>
      <c r="M86" s="92">
        <v>44438</v>
      </c>
      <c r="N86" s="94">
        <v>1</v>
      </c>
      <c r="O86" s="83">
        <f t="shared" si="1"/>
        <v>1</v>
      </c>
      <c r="P86" s="153">
        <f>+AVERAGE(O86:O89)</f>
        <v>1</v>
      </c>
      <c r="Q86" s="161" t="s">
        <v>52</v>
      </c>
      <c r="R86" s="162" t="s">
        <v>53</v>
      </c>
      <c r="S86" s="96" t="s">
        <v>568</v>
      </c>
      <c r="T86" s="96" t="s">
        <v>569</v>
      </c>
      <c r="U86" s="110" t="s">
        <v>56</v>
      </c>
      <c r="V86" s="94" t="s">
        <v>93</v>
      </c>
    </row>
    <row r="87" spans="1:23" s="98" customFormat="1" ht="225" x14ac:dyDescent="0.2">
      <c r="A87" s="95">
        <v>2019</v>
      </c>
      <c r="B87" s="95" t="s">
        <v>492</v>
      </c>
      <c r="C87" s="88">
        <v>17</v>
      </c>
      <c r="D87" s="87" t="s">
        <v>563</v>
      </c>
      <c r="E87" s="87" t="s">
        <v>564</v>
      </c>
      <c r="F87" s="89" t="s">
        <v>570</v>
      </c>
      <c r="G87" s="90" t="s">
        <v>571</v>
      </c>
      <c r="H87" s="90" t="s">
        <v>572</v>
      </c>
      <c r="I87" s="95" t="s">
        <v>50</v>
      </c>
      <c r="J87" s="91" t="s">
        <v>573</v>
      </c>
      <c r="K87" s="88">
        <v>1</v>
      </c>
      <c r="L87" s="92">
        <v>44044</v>
      </c>
      <c r="M87" s="92">
        <v>44286</v>
      </c>
      <c r="N87" s="94">
        <v>1</v>
      </c>
      <c r="O87" s="83">
        <f t="shared" si="1"/>
        <v>1</v>
      </c>
      <c r="P87" s="161"/>
      <c r="Q87" s="161"/>
      <c r="R87" s="162"/>
      <c r="S87" s="96" t="s">
        <v>574</v>
      </c>
      <c r="T87" s="96" t="s">
        <v>575</v>
      </c>
      <c r="U87" s="110" t="s">
        <v>56</v>
      </c>
      <c r="V87" s="94" t="s">
        <v>93</v>
      </c>
    </row>
    <row r="88" spans="1:23" s="107" customFormat="1" ht="409.5" customHeight="1" x14ac:dyDescent="0.2">
      <c r="A88" s="95">
        <v>2019</v>
      </c>
      <c r="B88" s="95" t="s">
        <v>492</v>
      </c>
      <c r="C88" s="88">
        <v>17</v>
      </c>
      <c r="D88" s="87" t="s">
        <v>563</v>
      </c>
      <c r="E88" s="87" t="s">
        <v>564</v>
      </c>
      <c r="F88" s="89" t="s">
        <v>576</v>
      </c>
      <c r="G88" s="90" t="s">
        <v>571</v>
      </c>
      <c r="H88" s="90" t="s">
        <v>577</v>
      </c>
      <c r="I88" s="95" t="s">
        <v>50</v>
      </c>
      <c r="J88" s="91" t="s">
        <v>578</v>
      </c>
      <c r="K88" s="88">
        <v>13</v>
      </c>
      <c r="L88" s="92">
        <v>44044</v>
      </c>
      <c r="M88" s="92">
        <v>44180</v>
      </c>
      <c r="N88" s="94">
        <v>13</v>
      </c>
      <c r="O88" s="83">
        <f t="shared" si="1"/>
        <v>1</v>
      </c>
      <c r="P88" s="161"/>
      <c r="Q88" s="161"/>
      <c r="R88" s="162"/>
      <c r="S88" s="96" t="s">
        <v>579</v>
      </c>
      <c r="T88" s="96" t="s">
        <v>580</v>
      </c>
      <c r="U88" s="110" t="s">
        <v>56</v>
      </c>
      <c r="V88" s="94" t="s">
        <v>93</v>
      </c>
    </row>
    <row r="89" spans="1:23" s="98" customFormat="1" ht="337.5" customHeight="1" x14ac:dyDescent="0.2">
      <c r="A89" s="95">
        <v>2019</v>
      </c>
      <c r="B89" s="95" t="s">
        <v>492</v>
      </c>
      <c r="C89" s="88">
        <v>17</v>
      </c>
      <c r="D89" s="87" t="s">
        <v>563</v>
      </c>
      <c r="E89" s="87" t="s">
        <v>564</v>
      </c>
      <c r="F89" s="89" t="s">
        <v>581</v>
      </c>
      <c r="G89" s="90" t="s">
        <v>582</v>
      </c>
      <c r="H89" s="90" t="s">
        <v>583</v>
      </c>
      <c r="I89" s="95" t="s">
        <v>50</v>
      </c>
      <c r="J89" s="91" t="s">
        <v>584</v>
      </c>
      <c r="K89" s="88">
        <v>1</v>
      </c>
      <c r="L89" s="92">
        <v>44044</v>
      </c>
      <c r="M89" s="92">
        <v>44180</v>
      </c>
      <c r="N89" s="94">
        <v>1</v>
      </c>
      <c r="O89" s="83">
        <f t="shared" si="1"/>
        <v>1</v>
      </c>
      <c r="P89" s="161"/>
      <c r="Q89" s="161"/>
      <c r="R89" s="162"/>
      <c r="S89" s="96" t="s">
        <v>585</v>
      </c>
      <c r="T89" s="96" t="s">
        <v>586</v>
      </c>
      <c r="U89" s="110" t="s">
        <v>56</v>
      </c>
      <c r="V89" s="94" t="s">
        <v>93</v>
      </c>
    </row>
    <row r="90" spans="1:23" s="98" customFormat="1" ht="371.25" customHeight="1" x14ac:dyDescent="0.2">
      <c r="A90" s="95">
        <v>2019</v>
      </c>
      <c r="B90" s="95" t="s">
        <v>492</v>
      </c>
      <c r="C90" s="88">
        <v>21</v>
      </c>
      <c r="D90" s="87" t="s">
        <v>587</v>
      </c>
      <c r="E90" s="87" t="s">
        <v>588</v>
      </c>
      <c r="F90" s="89" t="s">
        <v>385</v>
      </c>
      <c r="G90" s="90" t="s">
        <v>589</v>
      </c>
      <c r="H90" s="90" t="s">
        <v>590</v>
      </c>
      <c r="I90" s="95" t="s">
        <v>591</v>
      </c>
      <c r="J90" s="94" t="s">
        <v>592</v>
      </c>
      <c r="K90" s="94">
        <v>25</v>
      </c>
      <c r="L90" s="92">
        <v>44075</v>
      </c>
      <c r="M90" s="92">
        <v>44561</v>
      </c>
      <c r="N90" s="94">
        <v>25</v>
      </c>
      <c r="O90" s="83">
        <f t="shared" si="1"/>
        <v>1</v>
      </c>
      <c r="P90" s="151">
        <f>+AVERAGE(O90:O94)</f>
        <v>1</v>
      </c>
      <c r="Q90" s="151" t="s">
        <v>52</v>
      </c>
      <c r="R90" s="152" t="s">
        <v>53</v>
      </c>
      <c r="S90" s="96" t="s">
        <v>593</v>
      </c>
      <c r="T90" s="96" t="s">
        <v>594</v>
      </c>
      <c r="U90" s="110" t="s">
        <v>56</v>
      </c>
      <c r="V90" s="94" t="s">
        <v>93</v>
      </c>
      <c r="W90" s="98" t="s">
        <v>540</v>
      </c>
    </row>
    <row r="91" spans="1:23" s="98" customFormat="1" ht="329.25" customHeight="1" x14ac:dyDescent="0.2">
      <c r="A91" s="95">
        <v>2019</v>
      </c>
      <c r="B91" s="95" t="s">
        <v>492</v>
      </c>
      <c r="C91" s="88">
        <v>21</v>
      </c>
      <c r="D91" s="87" t="s">
        <v>587</v>
      </c>
      <c r="E91" s="87" t="s">
        <v>588</v>
      </c>
      <c r="F91" s="89" t="s">
        <v>391</v>
      </c>
      <c r="G91" s="90" t="s">
        <v>589</v>
      </c>
      <c r="H91" s="90" t="s">
        <v>595</v>
      </c>
      <c r="I91" s="95" t="s">
        <v>591</v>
      </c>
      <c r="J91" s="94" t="s">
        <v>596</v>
      </c>
      <c r="K91" s="94">
        <v>116</v>
      </c>
      <c r="L91" s="92">
        <v>44075</v>
      </c>
      <c r="M91" s="92">
        <v>44561</v>
      </c>
      <c r="N91" s="94">
        <v>116</v>
      </c>
      <c r="O91" s="83">
        <f t="shared" si="1"/>
        <v>1</v>
      </c>
      <c r="P91" s="151"/>
      <c r="Q91" s="151"/>
      <c r="R91" s="152"/>
      <c r="S91" s="96" t="s">
        <v>597</v>
      </c>
      <c r="T91" s="96" t="s">
        <v>598</v>
      </c>
      <c r="U91" s="110" t="s">
        <v>56</v>
      </c>
      <c r="V91" s="94" t="s">
        <v>93</v>
      </c>
    </row>
    <row r="92" spans="1:23" s="98" customFormat="1" ht="371.25" customHeight="1" x14ac:dyDescent="0.2">
      <c r="A92" s="95">
        <v>2019</v>
      </c>
      <c r="B92" s="95" t="s">
        <v>492</v>
      </c>
      <c r="C92" s="88">
        <v>21</v>
      </c>
      <c r="D92" s="87" t="s">
        <v>587</v>
      </c>
      <c r="E92" s="87" t="s">
        <v>588</v>
      </c>
      <c r="F92" s="89" t="s">
        <v>396</v>
      </c>
      <c r="G92" s="90" t="s">
        <v>589</v>
      </c>
      <c r="H92" s="90" t="s">
        <v>599</v>
      </c>
      <c r="I92" s="95" t="s">
        <v>591</v>
      </c>
      <c r="J92" s="94" t="s">
        <v>592</v>
      </c>
      <c r="K92" s="94">
        <v>50</v>
      </c>
      <c r="L92" s="92">
        <v>44075</v>
      </c>
      <c r="M92" s="92">
        <v>44561</v>
      </c>
      <c r="N92" s="94">
        <v>50</v>
      </c>
      <c r="O92" s="83">
        <f t="shared" si="1"/>
        <v>1</v>
      </c>
      <c r="P92" s="151"/>
      <c r="Q92" s="151"/>
      <c r="R92" s="152"/>
      <c r="S92" s="96" t="s">
        <v>600</v>
      </c>
      <c r="T92" s="96" t="s">
        <v>601</v>
      </c>
      <c r="U92" s="110" t="s">
        <v>56</v>
      </c>
      <c r="V92" s="94" t="s">
        <v>93</v>
      </c>
    </row>
    <row r="93" spans="1:23" s="98" customFormat="1" ht="296.25" customHeight="1" x14ac:dyDescent="0.2">
      <c r="A93" s="95">
        <v>2019</v>
      </c>
      <c r="B93" s="95" t="s">
        <v>492</v>
      </c>
      <c r="C93" s="88">
        <v>21</v>
      </c>
      <c r="D93" s="87" t="s">
        <v>602</v>
      </c>
      <c r="E93" s="87" t="s">
        <v>603</v>
      </c>
      <c r="F93" s="89" t="s">
        <v>402</v>
      </c>
      <c r="G93" s="90" t="s">
        <v>604</v>
      </c>
      <c r="H93" s="90" t="s">
        <v>605</v>
      </c>
      <c r="I93" s="95" t="s">
        <v>76</v>
      </c>
      <c r="J93" s="91" t="s">
        <v>606</v>
      </c>
      <c r="K93" s="88">
        <v>2</v>
      </c>
      <c r="L93" s="92">
        <v>44044</v>
      </c>
      <c r="M93" s="92">
        <v>45291</v>
      </c>
      <c r="N93" s="94">
        <v>2</v>
      </c>
      <c r="O93" s="83">
        <f t="shared" si="1"/>
        <v>1</v>
      </c>
      <c r="P93" s="151"/>
      <c r="Q93" s="151"/>
      <c r="R93" s="152"/>
      <c r="S93" s="96" t="s">
        <v>2660</v>
      </c>
      <c r="T93" s="96" t="s">
        <v>2661</v>
      </c>
      <c r="U93" s="110" t="s">
        <v>56</v>
      </c>
      <c r="V93" s="94" t="s">
        <v>93</v>
      </c>
      <c r="W93" s="98" t="s">
        <v>540</v>
      </c>
    </row>
    <row r="94" spans="1:23" s="98" customFormat="1" ht="202.5" customHeight="1" x14ac:dyDescent="0.2">
      <c r="A94" s="95">
        <v>2019</v>
      </c>
      <c r="B94" s="95" t="s">
        <v>492</v>
      </c>
      <c r="C94" s="88">
        <v>21</v>
      </c>
      <c r="D94" s="87" t="s">
        <v>602</v>
      </c>
      <c r="E94" s="87" t="s">
        <v>607</v>
      </c>
      <c r="F94" s="89" t="s">
        <v>407</v>
      </c>
      <c r="G94" s="90" t="s">
        <v>608</v>
      </c>
      <c r="H94" s="90" t="s">
        <v>609</v>
      </c>
      <c r="I94" s="95" t="s">
        <v>76</v>
      </c>
      <c r="J94" s="91" t="s">
        <v>610</v>
      </c>
      <c r="K94" s="88">
        <v>1000</v>
      </c>
      <c r="L94" s="92">
        <v>44044</v>
      </c>
      <c r="M94" s="92">
        <v>44408</v>
      </c>
      <c r="N94" s="94">
        <v>1000</v>
      </c>
      <c r="O94" s="83">
        <f t="shared" si="1"/>
        <v>1</v>
      </c>
      <c r="P94" s="151"/>
      <c r="Q94" s="151"/>
      <c r="R94" s="152"/>
      <c r="S94" s="96" t="s">
        <v>611</v>
      </c>
      <c r="T94" s="96" t="s">
        <v>612</v>
      </c>
      <c r="U94" s="110" t="s">
        <v>56</v>
      </c>
      <c r="V94" s="94" t="s">
        <v>93</v>
      </c>
    </row>
    <row r="95" spans="1:23" s="107" customFormat="1" ht="101.25" customHeight="1" x14ac:dyDescent="0.2">
      <c r="A95" s="95">
        <v>2020</v>
      </c>
      <c r="B95" s="95" t="s">
        <v>613</v>
      </c>
      <c r="C95" s="88">
        <v>1</v>
      </c>
      <c r="D95" s="87" t="s">
        <v>614</v>
      </c>
      <c r="E95" s="87" t="s">
        <v>615</v>
      </c>
      <c r="F95" s="89" t="s">
        <v>616</v>
      </c>
      <c r="G95" s="90" t="s">
        <v>617</v>
      </c>
      <c r="H95" s="102" t="s">
        <v>618</v>
      </c>
      <c r="I95" s="95" t="s">
        <v>76</v>
      </c>
      <c r="J95" s="103" t="s">
        <v>619</v>
      </c>
      <c r="K95" s="94">
        <v>1</v>
      </c>
      <c r="L95" s="92">
        <v>44378</v>
      </c>
      <c r="M95" s="92">
        <v>44561</v>
      </c>
      <c r="N95" s="94">
        <v>1</v>
      </c>
      <c r="O95" s="83">
        <f t="shared" si="1"/>
        <v>1</v>
      </c>
      <c r="P95" s="153">
        <f>+AVERAGE(O95:O100)</f>
        <v>0.83333333333333337</v>
      </c>
      <c r="Q95" s="161" t="s">
        <v>52</v>
      </c>
      <c r="R95" s="162" t="s">
        <v>53</v>
      </c>
      <c r="S95" s="96" t="s">
        <v>620</v>
      </c>
      <c r="T95" s="96" t="s">
        <v>621</v>
      </c>
      <c r="U95" s="110" t="s">
        <v>79</v>
      </c>
      <c r="V95" s="95" t="s">
        <v>172</v>
      </c>
      <c r="W95" s="117" t="s">
        <v>540</v>
      </c>
    </row>
    <row r="96" spans="1:23" s="107" customFormat="1" ht="292.5" customHeight="1" x14ac:dyDescent="0.2">
      <c r="A96" s="95">
        <v>2020</v>
      </c>
      <c r="B96" s="95" t="s">
        <v>613</v>
      </c>
      <c r="C96" s="88">
        <v>1</v>
      </c>
      <c r="D96" s="87" t="s">
        <v>614</v>
      </c>
      <c r="E96" s="87" t="s">
        <v>622</v>
      </c>
      <c r="F96" s="89" t="s">
        <v>623</v>
      </c>
      <c r="G96" s="90" t="s">
        <v>113</v>
      </c>
      <c r="H96" s="102" t="s">
        <v>114</v>
      </c>
      <c r="I96" s="99" t="s">
        <v>624</v>
      </c>
      <c r="J96" s="103" t="s">
        <v>115</v>
      </c>
      <c r="K96" s="94">
        <v>6</v>
      </c>
      <c r="L96" s="92">
        <v>44378</v>
      </c>
      <c r="M96" s="92">
        <v>44620</v>
      </c>
      <c r="N96" s="94">
        <v>6</v>
      </c>
      <c r="O96" s="83">
        <v>1</v>
      </c>
      <c r="P96" s="161"/>
      <c r="Q96" s="161"/>
      <c r="R96" s="162"/>
      <c r="S96" s="96" t="s">
        <v>625</v>
      </c>
      <c r="T96" s="96" t="s">
        <v>626</v>
      </c>
      <c r="U96" s="110" t="s">
        <v>79</v>
      </c>
      <c r="V96" s="95" t="s">
        <v>172</v>
      </c>
    </row>
    <row r="97" spans="1:23" s="107" customFormat="1" ht="146.25" customHeight="1" x14ac:dyDescent="0.2">
      <c r="A97" s="95">
        <v>2020</v>
      </c>
      <c r="B97" s="95" t="s">
        <v>613</v>
      </c>
      <c r="C97" s="88">
        <v>1</v>
      </c>
      <c r="D97" s="87" t="s">
        <v>627</v>
      </c>
      <c r="E97" s="87" t="s">
        <v>628</v>
      </c>
      <c r="F97" s="89" t="s">
        <v>629</v>
      </c>
      <c r="G97" s="90" t="s">
        <v>2662</v>
      </c>
      <c r="H97" s="102" t="s">
        <v>630</v>
      </c>
      <c r="I97" s="99" t="s">
        <v>624</v>
      </c>
      <c r="J97" s="103" t="s">
        <v>631</v>
      </c>
      <c r="K97" s="94">
        <v>4</v>
      </c>
      <c r="L97" s="92">
        <v>44378</v>
      </c>
      <c r="M97" s="92">
        <v>45138</v>
      </c>
      <c r="N97" s="94">
        <v>4</v>
      </c>
      <c r="O97" s="83">
        <f t="shared" si="1"/>
        <v>1</v>
      </c>
      <c r="P97" s="161"/>
      <c r="Q97" s="161"/>
      <c r="R97" s="162"/>
      <c r="S97" s="96" t="s">
        <v>632</v>
      </c>
      <c r="T97" s="96" t="s">
        <v>633</v>
      </c>
      <c r="U97" s="110" t="s">
        <v>79</v>
      </c>
      <c r="V97" s="95" t="s">
        <v>172</v>
      </c>
    </row>
    <row r="98" spans="1:23" s="107" customFormat="1" ht="96.75" customHeight="1" x14ac:dyDescent="0.2">
      <c r="A98" s="95">
        <v>2020</v>
      </c>
      <c r="B98" s="95" t="s">
        <v>613</v>
      </c>
      <c r="C98" s="88">
        <v>1</v>
      </c>
      <c r="D98" s="87" t="s">
        <v>614</v>
      </c>
      <c r="E98" s="87" t="s">
        <v>634</v>
      </c>
      <c r="F98" s="89" t="s">
        <v>635</v>
      </c>
      <c r="G98" s="90" t="s">
        <v>2663</v>
      </c>
      <c r="H98" s="102" t="s">
        <v>2664</v>
      </c>
      <c r="I98" s="95" t="s">
        <v>76</v>
      </c>
      <c r="J98" s="103" t="s">
        <v>636</v>
      </c>
      <c r="K98" s="94">
        <v>5</v>
      </c>
      <c r="L98" s="92">
        <v>44378</v>
      </c>
      <c r="M98" s="92">
        <v>45138</v>
      </c>
      <c r="N98" s="94">
        <v>0</v>
      </c>
      <c r="O98" s="83">
        <f t="shared" si="1"/>
        <v>0</v>
      </c>
      <c r="P98" s="161"/>
      <c r="Q98" s="161"/>
      <c r="R98" s="162"/>
      <c r="S98" s="96" t="s">
        <v>2665</v>
      </c>
      <c r="T98" s="96" t="s">
        <v>2666</v>
      </c>
      <c r="U98" s="111" t="s">
        <v>178</v>
      </c>
      <c r="V98" s="95" t="s">
        <v>172</v>
      </c>
    </row>
    <row r="99" spans="1:23" s="107" customFormat="1" ht="236.25" customHeight="1" x14ac:dyDescent="0.2">
      <c r="A99" s="95">
        <v>2020</v>
      </c>
      <c r="B99" s="95" t="s">
        <v>613</v>
      </c>
      <c r="C99" s="88">
        <v>1</v>
      </c>
      <c r="D99" s="87" t="s">
        <v>614</v>
      </c>
      <c r="E99" s="87" t="s">
        <v>638</v>
      </c>
      <c r="F99" s="89" t="s">
        <v>639</v>
      </c>
      <c r="G99" s="90" t="s">
        <v>640</v>
      </c>
      <c r="H99" s="102" t="s">
        <v>641</v>
      </c>
      <c r="I99" s="99" t="s">
        <v>108</v>
      </c>
      <c r="J99" s="103" t="s">
        <v>642</v>
      </c>
      <c r="K99" s="94">
        <v>1</v>
      </c>
      <c r="L99" s="92">
        <v>44378</v>
      </c>
      <c r="M99" s="92">
        <v>44530</v>
      </c>
      <c r="N99" s="94">
        <v>1</v>
      </c>
      <c r="O99" s="83">
        <f t="shared" si="1"/>
        <v>1</v>
      </c>
      <c r="P99" s="161"/>
      <c r="Q99" s="161"/>
      <c r="R99" s="162"/>
      <c r="S99" s="96" t="s">
        <v>643</v>
      </c>
      <c r="T99" s="96" t="s">
        <v>644</v>
      </c>
      <c r="U99" s="111" t="s">
        <v>79</v>
      </c>
      <c r="V99" s="95" t="s">
        <v>80</v>
      </c>
    </row>
    <row r="100" spans="1:23" s="107" customFormat="1" ht="236.25" customHeight="1" x14ac:dyDescent="0.2">
      <c r="A100" s="95">
        <v>2020</v>
      </c>
      <c r="B100" s="95" t="s">
        <v>613</v>
      </c>
      <c r="C100" s="88">
        <v>1</v>
      </c>
      <c r="D100" s="87" t="s">
        <v>614</v>
      </c>
      <c r="E100" s="87" t="s">
        <v>645</v>
      </c>
      <c r="F100" s="89" t="s">
        <v>646</v>
      </c>
      <c r="G100" s="90" t="s">
        <v>647</v>
      </c>
      <c r="H100" s="102" t="s">
        <v>648</v>
      </c>
      <c r="I100" s="99" t="s">
        <v>624</v>
      </c>
      <c r="J100" s="103" t="s">
        <v>649</v>
      </c>
      <c r="K100" s="94">
        <v>2</v>
      </c>
      <c r="L100" s="92">
        <v>44378</v>
      </c>
      <c r="M100" s="92">
        <v>44591</v>
      </c>
      <c r="N100" s="94">
        <v>2</v>
      </c>
      <c r="O100" s="83">
        <f t="shared" si="1"/>
        <v>1</v>
      </c>
      <c r="P100" s="161"/>
      <c r="Q100" s="161"/>
      <c r="R100" s="162"/>
      <c r="S100" s="96" t="s">
        <v>650</v>
      </c>
      <c r="T100" s="96" t="s">
        <v>651</v>
      </c>
      <c r="U100" s="110" t="s">
        <v>79</v>
      </c>
      <c r="V100" s="95" t="s">
        <v>172</v>
      </c>
    </row>
    <row r="101" spans="1:23" s="107" customFormat="1" ht="157.5" x14ac:dyDescent="0.2">
      <c r="A101" s="95">
        <v>2020</v>
      </c>
      <c r="B101" s="95" t="s">
        <v>613</v>
      </c>
      <c r="C101" s="88">
        <v>3</v>
      </c>
      <c r="D101" s="87" t="s">
        <v>652</v>
      </c>
      <c r="E101" s="87" t="s">
        <v>653</v>
      </c>
      <c r="F101" s="89" t="s">
        <v>105</v>
      </c>
      <c r="G101" s="90" t="s">
        <v>322</v>
      </c>
      <c r="H101" s="102" t="s">
        <v>654</v>
      </c>
      <c r="I101" s="95" t="s">
        <v>76</v>
      </c>
      <c r="J101" s="103" t="s">
        <v>324</v>
      </c>
      <c r="K101" s="94">
        <v>1</v>
      </c>
      <c r="L101" s="92">
        <v>44378</v>
      </c>
      <c r="M101" s="92">
        <v>45657</v>
      </c>
      <c r="N101" s="94">
        <v>0.5</v>
      </c>
      <c r="O101" s="83">
        <f t="shared" si="1"/>
        <v>0.5</v>
      </c>
      <c r="P101" s="153">
        <f>+AVERAGE(O101:O102)</f>
        <v>0.25</v>
      </c>
      <c r="Q101" s="161" t="s">
        <v>52</v>
      </c>
      <c r="R101" s="162" t="s">
        <v>53</v>
      </c>
      <c r="S101" s="96" t="s">
        <v>325</v>
      </c>
      <c r="T101" s="96" t="s">
        <v>655</v>
      </c>
      <c r="U101" s="111" t="s">
        <v>79</v>
      </c>
      <c r="V101" s="94" t="s">
        <v>80</v>
      </c>
    </row>
    <row r="102" spans="1:23" s="107" customFormat="1" ht="101.25" customHeight="1" x14ac:dyDescent="0.2">
      <c r="A102" s="95">
        <v>2020</v>
      </c>
      <c r="B102" s="95" t="s">
        <v>613</v>
      </c>
      <c r="C102" s="88">
        <v>3</v>
      </c>
      <c r="D102" s="87" t="s">
        <v>652</v>
      </c>
      <c r="E102" s="87" t="s">
        <v>653</v>
      </c>
      <c r="F102" s="89" t="s">
        <v>112</v>
      </c>
      <c r="G102" s="90" t="s">
        <v>322</v>
      </c>
      <c r="H102" s="102" t="s">
        <v>328</v>
      </c>
      <c r="I102" s="95" t="s">
        <v>76</v>
      </c>
      <c r="J102" s="103" t="s">
        <v>329</v>
      </c>
      <c r="K102" s="94">
        <v>4</v>
      </c>
      <c r="L102" s="92">
        <v>45323</v>
      </c>
      <c r="M102" s="92">
        <v>45657</v>
      </c>
      <c r="N102" s="94">
        <v>0</v>
      </c>
      <c r="O102" s="83">
        <f t="shared" si="1"/>
        <v>0</v>
      </c>
      <c r="P102" s="161"/>
      <c r="Q102" s="161"/>
      <c r="R102" s="162"/>
      <c r="S102" s="96" t="s">
        <v>637</v>
      </c>
      <c r="T102" s="96" t="s">
        <v>656</v>
      </c>
      <c r="U102" s="110" t="s">
        <v>79</v>
      </c>
      <c r="V102" s="94" t="s">
        <v>80</v>
      </c>
    </row>
    <row r="103" spans="1:23" s="107" customFormat="1" ht="101.25" x14ac:dyDescent="0.2">
      <c r="A103" s="95">
        <v>2020</v>
      </c>
      <c r="B103" s="95" t="s">
        <v>613</v>
      </c>
      <c r="C103" s="88">
        <v>4</v>
      </c>
      <c r="D103" s="87" t="s">
        <v>657</v>
      </c>
      <c r="E103" s="87" t="s">
        <v>658</v>
      </c>
      <c r="F103" s="89" t="s">
        <v>105</v>
      </c>
      <c r="G103" s="90" t="s">
        <v>659</v>
      </c>
      <c r="H103" s="102" t="s">
        <v>660</v>
      </c>
      <c r="I103" s="99" t="s">
        <v>108</v>
      </c>
      <c r="J103" s="103" t="s">
        <v>661</v>
      </c>
      <c r="K103" s="94">
        <v>3</v>
      </c>
      <c r="L103" s="92">
        <v>44531</v>
      </c>
      <c r="M103" s="92">
        <v>45291</v>
      </c>
      <c r="N103" s="94">
        <v>3</v>
      </c>
      <c r="O103" s="83">
        <f t="shared" si="1"/>
        <v>1</v>
      </c>
      <c r="P103" s="153">
        <f>+AVERAGE(O103:O104)</f>
        <v>0.5</v>
      </c>
      <c r="Q103" s="161" t="s">
        <v>52</v>
      </c>
      <c r="R103" s="162" t="s">
        <v>53</v>
      </c>
      <c r="S103" s="96" t="s">
        <v>632</v>
      </c>
      <c r="T103" s="96" t="s">
        <v>662</v>
      </c>
      <c r="U103" s="110" t="s">
        <v>79</v>
      </c>
      <c r="V103" s="94" t="s">
        <v>80</v>
      </c>
    </row>
    <row r="104" spans="1:23" s="107" customFormat="1" ht="90" customHeight="1" x14ac:dyDescent="0.2">
      <c r="A104" s="95">
        <v>2020</v>
      </c>
      <c r="B104" s="95" t="s">
        <v>613</v>
      </c>
      <c r="C104" s="88">
        <v>4</v>
      </c>
      <c r="D104" s="87" t="s">
        <v>663</v>
      </c>
      <c r="E104" s="87" t="s">
        <v>664</v>
      </c>
      <c r="F104" s="89" t="s">
        <v>112</v>
      </c>
      <c r="G104" s="90" t="s">
        <v>665</v>
      </c>
      <c r="H104" s="102" t="s">
        <v>666</v>
      </c>
      <c r="I104" s="99" t="s">
        <v>624</v>
      </c>
      <c r="J104" s="103" t="s">
        <v>667</v>
      </c>
      <c r="K104" s="94">
        <v>2</v>
      </c>
      <c r="L104" s="92">
        <v>44606</v>
      </c>
      <c r="M104" s="92">
        <v>45657</v>
      </c>
      <c r="N104" s="94">
        <v>0</v>
      </c>
      <c r="O104" s="83">
        <f t="shared" si="1"/>
        <v>0</v>
      </c>
      <c r="P104" s="161"/>
      <c r="Q104" s="161"/>
      <c r="R104" s="162"/>
      <c r="S104" s="96" t="s">
        <v>668</v>
      </c>
      <c r="T104" s="96" t="s">
        <v>656</v>
      </c>
      <c r="U104" s="110" t="s">
        <v>79</v>
      </c>
      <c r="V104" s="94" t="s">
        <v>80</v>
      </c>
    </row>
    <row r="105" spans="1:23" s="107" customFormat="1" ht="105.75" customHeight="1" x14ac:dyDescent="0.2">
      <c r="A105" s="95">
        <v>2020</v>
      </c>
      <c r="B105" s="95" t="s">
        <v>613</v>
      </c>
      <c r="C105" s="88">
        <v>8</v>
      </c>
      <c r="D105" s="87" t="s">
        <v>669</v>
      </c>
      <c r="E105" s="87" t="s">
        <v>670</v>
      </c>
      <c r="F105" s="89" t="s">
        <v>425</v>
      </c>
      <c r="G105" s="87" t="s">
        <v>671</v>
      </c>
      <c r="H105" s="87" t="s">
        <v>672</v>
      </c>
      <c r="I105" s="95" t="s">
        <v>50</v>
      </c>
      <c r="J105" s="103" t="s">
        <v>673</v>
      </c>
      <c r="K105" s="94">
        <v>1</v>
      </c>
      <c r="L105" s="92">
        <v>45030</v>
      </c>
      <c r="M105" s="92">
        <v>45199</v>
      </c>
      <c r="N105" s="94">
        <v>0</v>
      </c>
      <c r="O105" s="83">
        <f t="shared" si="1"/>
        <v>0</v>
      </c>
      <c r="P105" s="93">
        <f>+O105</f>
        <v>0</v>
      </c>
      <c r="Q105" s="94" t="s">
        <v>52</v>
      </c>
      <c r="R105" s="95" t="s">
        <v>53</v>
      </c>
      <c r="S105" s="96" t="s">
        <v>674</v>
      </c>
      <c r="T105" s="96" t="s">
        <v>675</v>
      </c>
      <c r="U105" s="111" t="s">
        <v>178</v>
      </c>
      <c r="V105" s="94" t="s">
        <v>172</v>
      </c>
    </row>
    <row r="106" spans="1:23" s="107" customFormat="1" ht="185.25" customHeight="1" x14ac:dyDescent="0.2">
      <c r="A106" s="95" t="s">
        <v>17</v>
      </c>
      <c r="B106" s="95" t="s">
        <v>676</v>
      </c>
      <c r="C106" s="88">
        <v>1</v>
      </c>
      <c r="D106" s="87" t="s">
        <v>677</v>
      </c>
      <c r="E106" s="87" t="s">
        <v>678</v>
      </c>
      <c r="F106" s="89" t="s">
        <v>105</v>
      </c>
      <c r="G106" s="87" t="s">
        <v>201</v>
      </c>
      <c r="H106" s="87" t="s">
        <v>679</v>
      </c>
      <c r="I106" s="95" t="s">
        <v>50</v>
      </c>
      <c r="J106" s="87" t="s">
        <v>680</v>
      </c>
      <c r="K106" s="94">
        <v>48</v>
      </c>
      <c r="L106" s="92">
        <v>45108</v>
      </c>
      <c r="M106" s="92">
        <v>45504</v>
      </c>
      <c r="N106" s="94">
        <v>28</v>
      </c>
      <c r="O106" s="83">
        <f t="shared" si="1"/>
        <v>0.58333333333333337</v>
      </c>
      <c r="P106" s="153">
        <f>+AVERAGE(O106:O107)</f>
        <v>0.29166666666666669</v>
      </c>
      <c r="Q106" s="161" t="s">
        <v>52</v>
      </c>
      <c r="R106" s="162" t="s">
        <v>53</v>
      </c>
      <c r="S106" s="96" t="s">
        <v>2705</v>
      </c>
      <c r="T106" s="96" t="s">
        <v>2706</v>
      </c>
      <c r="U106" s="110" t="s">
        <v>79</v>
      </c>
      <c r="V106" s="94" t="s">
        <v>80</v>
      </c>
    </row>
    <row r="107" spans="1:23" s="107" customFormat="1" ht="129.75" customHeight="1" x14ac:dyDescent="0.2">
      <c r="A107" s="95" t="s">
        <v>17</v>
      </c>
      <c r="B107" s="95" t="s">
        <v>676</v>
      </c>
      <c r="C107" s="88">
        <v>1</v>
      </c>
      <c r="D107" s="87" t="s">
        <v>682</v>
      </c>
      <c r="E107" s="87" t="s">
        <v>678</v>
      </c>
      <c r="F107" s="89" t="s">
        <v>112</v>
      </c>
      <c r="G107" s="87" t="s">
        <v>201</v>
      </c>
      <c r="H107" s="87" t="s">
        <v>683</v>
      </c>
      <c r="I107" s="95" t="s">
        <v>50</v>
      </c>
      <c r="J107" s="87" t="s">
        <v>684</v>
      </c>
      <c r="K107" s="94">
        <v>1</v>
      </c>
      <c r="L107" s="92">
        <v>45108</v>
      </c>
      <c r="M107" s="92">
        <v>45412</v>
      </c>
      <c r="N107" s="94">
        <v>0</v>
      </c>
      <c r="O107" s="83">
        <f t="shared" si="1"/>
        <v>0</v>
      </c>
      <c r="P107" s="161"/>
      <c r="Q107" s="161"/>
      <c r="R107" s="162"/>
      <c r="S107" s="96" t="s">
        <v>2703</v>
      </c>
      <c r="T107" s="96" t="s">
        <v>2704</v>
      </c>
      <c r="U107" s="110" t="s">
        <v>79</v>
      </c>
      <c r="V107" s="94" t="s">
        <v>80</v>
      </c>
    </row>
    <row r="108" spans="1:23" s="107" customFormat="1" ht="214.5" customHeight="1" x14ac:dyDescent="0.2">
      <c r="A108" s="95" t="s">
        <v>19</v>
      </c>
      <c r="B108" s="95" t="s">
        <v>685</v>
      </c>
      <c r="C108" s="88">
        <v>3</v>
      </c>
      <c r="D108" s="87" t="s">
        <v>686</v>
      </c>
      <c r="E108" s="87" t="s">
        <v>687</v>
      </c>
      <c r="F108" s="89" t="s">
        <v>688</v>
      </c>
      <c r="G108" s="90" t="s">
        <v>689</v>
      </c>
      <c r="H108" s="102" t="s">
        <v>690</v>
      </c>
      <c r="I108" s="95" t="s">
        <v>50</v>
      </c>
      <c r="J108" s="103" t="s">
        <v>691</v>
      </c>
      <c r="K108" s="94">
        <v>4</v>
      </c>
      <c r="L108" s="92">
        <v>44529</v>
      </c>
      <c r="M108" s="92">
        <v>44620</v>
      </c>
      <c r="N108" s="94">
        <v>4</v>
      </c>
      <c r="O108" s="83">
        <f t="shared" si="1"/>
        <v>1</v>
      </c>
      <c r="P108" s="153">
        <f>+AVERAGE(O108:O114)</f>
        <v>0.71194083694083687</v>
      </c>
      <c r="Q108" s="161" t="s">
        <v>52</v>
      </c>
      <c r="R108" s="162" t="s">
        <v>53</v>
      </c>
      <c r="S108" s="96" t="s">
        <v>692</v>
      </c>
      <c r="T108" s="96" t="s">
        <v>693</v>
      </c>
      <c r="U108" s="110" t="s">
        <v>79</v>
      </c>
      <c r="V108" s="94" t="s">
        <v>172</v>
      </c>
    </row>
    <row r="109" spans="1:23" s="107" customFormat="1" ht="409.5" x14ac:dyDescent="0.2">
      <c r="A109" s="95" t="s">
        <v>19</v>
      </c>
      <c r="B109" s="95" t="s">
        <v>685</v>
      </c>
      <c r="C109" s="88">
        <v>3</v>
      </c>
      <c r="D109" s="87" t="s">
        <v>686</v>
      </c>
      <c r="E109" s="87" t="s">
        <v>687</v>
      </c>
      <c r="F109" s="89" t="s">
        <v>694</v>
      </c>
      <c r="G109" s="90" t="s">
        <v>695</v>
      </c>
      <c r="H109" s="102" t="s">
        <v>696</v>
      </c>
      <c r="I109" s="95" t="s">
        <v>50</v>
      </c>
      <c r="J109" s="103" t="s">
        <v>697</v>
      </c>
      <c r="K109" s="94">
        <v>4</v>
      </c>
      <c r="L109" s="92">
        <v>44529</v>
      </c>
      <c r="M109" s="92">
        <v>44620</v>
      </c>
      <c r="N109" s="94">
        <v>1</v>
      </c>
      <c r="O109" s="83">
        <f t="shared" si="1"/>
        <v>0.25</v>
      </c>
      <c r="P109" s="161"/>
      <c r="Q109" s="161"/>
      <c r="R109" s="162"/>
      <c r="S109" s="96" t="s">
        <v>698</v>
      </c>
      <c r="T109" s="96" t="s">
        <v>699</v>
      </c>
      <c r="U109" s="111" t="s">
        <v>178</v>
      </c>
      <c r="V109" s="94" t="s">
        <v>172</v>
      </c>
      <c r="W109" s="118"/>
    </row>
    <row r="110" spans="1:23" s="107" customFormat="1" ht="313.5" customHeight="1" x14ac:dyDescent="0.2">
      <c r="A110" s="95" t="s">
        <v>19</v>
      </c>
      <c r="B110" s="95" t="s">
        <v>685</v>
      </c>
      <c r="C110" s="88">
        <v>3</v>
      </c>
      <c r="D110" s="87" t="s">
        <v>686</v>
      </c>
      <c r="E110" s="87" t="s">
        <v>687</v>
      </c>
      <c r="F110" s="89" t="s">
        <v>700</v>
      </c>
      <c r="G110" s="90" t="s">
        <v>701</v>
      </c>
      <c r="H110" s="102" t="s">
        <v>702</v>
      </c>
      <c r="I110" s="95" t="s">
        <v>50</v>
      </c>
      <c r="J110" s="103" t="s">
        <v>691</v>
      </c>
      <c r="K110" s="94">
        <v>8</v>
      </c>
      <c r="L110" s="92">
        <v>44529</v>
      </c>
      <c r="M110" s="92">
        <v>44910</v>
      </c>
      <c r="N110" s="94">
        <v>1</v>
      </c>
      <c r="O110" s="83">
        <f t="shared" si="1"/>
        <v>0.125</v>
      </c>
      <c r="P110" s="161"/>
      <c r="Q110" s="161"/>
      <c r="R110" s="162"/>
      <c r="S110" s="96" t="s">
        <v>2707</v>
      </c>
      <c r="T110" s="96" t="s">
        <v>2708</v>
      </c>
      <c r="U110" s="111" t="s">
        <v>178</v>
      </c>
      <c r="V110" s="94" t="s">
        <v>172</v>
      </c>
      <c r="W110" s="118"/>
    </row>
    <row r="111" spans="1:23" s="107" customFormat="1" ht="135" x14ac:dyDescent="0.2">
      <c r="A111" s="95" t="s">
        <v>19</v>
      </c>
      <c r="B111" s="95" t="s">
        <v>685</v>
      </c>
      <c r="C111" s="88">
        <v>3</v>
      </c>
      <c r="D111" s="87" t="s">
        <v>686</v>
      </c>
      <c r="E111" s="87" t="s">
        <v>687</v>
      </c>
      <c r="F111" s="89" t="s">
        <v>703</v>
      </c>
      <c r="G111" s="90" t="s">
        <v>704</v>
      </c>
      <c r="H111" s="102" t="s">
        <v>705</v>
      </c>
      <c r="I111" s="95" t="s">
        <v>50</v>
      </c>
      <c r="J111" s="103" t="s">
        <v>706</v>
      </c>
      <c r="K111" s="94">
        <v>11</v>
      </c>
      <c r="L111" s="92">
        <v>44529</v>
      </c>
      <c r="M111" s="92">
        <v>44910</v>
      </c>
      <c r="N111" s="94">
        <v>7</v>
      </c>
      <c r="O111" s="83">
        <f t="shared" si="1"/>
        <v>0.63636363636363635</v>
      </c>
      <c r="P111" s="161"/>
      <c r="Q111" s="161"/>
      <c r="R111" s="162"/>
      <c r="S111" s="96" t="s">
        <v>707</v>
      </c>
      <c r="T111" s="96" t="s">
        <v>708</v>
      </c>
      <c r="U111" s="111" t="s">
        <v>178</v>
      </c>
      <c r="V111" s="94" t="s">
        <v>172</v>
      </c>
    </row>
    <row r="112" spans="1:23" s="107" customFormat="1" ht="409.5" x14ac:dyDescent="0.2">
      <c r="A112" s="95" t="s">
        <v>19</v>
      </c>
      <c r="B112" s="95" t="s">
        <v>685</v>
      </c>
      <c r="C112" s="88">
        <v>3</v>
      </c>
      <c r="D112" s="87" t="s">
        <v>686</v>
      </c>
      <c r="E112" s="87" t="s">
        <v>687</v>
      </c>
      <c r="F112" s="89" t="s">
        <v>709</v>
      </c>
      <c r="G112" s="90" t="s">
        <v>710</v>
      </c>
      <c r="H112" s="102" t="s">
        <v>711</v>
      </c>
      <c r="I112" s="95" t="s">
        <v>50</v>
      </c>
      <c r="J112" s="103" t="s">
        <v>712</v>
      </c>
      <c r="K112" s="94">
        <v>36</v>
      </c>
      <c r="L112" s="92">
        <v>44529</v>
      </c>
      <c r="M112" s="92">
        <v>44910</v>
      </c>
      <c r="N112" s="94">
        <v>35</v>
      </c>
      <c r="O112" s="83">
        <f t="shared" si="1"/>
        <v>0.97222222222222221</v>
      </c>
      <c r="P112" s="161"/>
      <c r="Q112" s="161"/>
      <c r="R112" s="162"/>
      <c r="S112" s="96" t="s">
        <v>2709</v>
      </c>
      <c r="T112" s="96" t="s">
        <v>2710</v>
      </c>
      <c r="U112" s="111" t="s">
        <v>178</v>
      </c>
      <c r="V112" s="94" t="s">
        <v>172</v>
      </c>
    </row>
    <row r="113" spans="1:22" s="107" customFormat="1" ht="222" customHeight="1" x14ac:dyDescent="0.2">
      <c r="A113" s="95" t="s">
        <v>19</v>
      </c>
      <c r="B113" s="95" t="s">
        <v>685</v>
      </c>
      <c r="C113" s="88">
        <v>3</v>
      </c>
      <c r="D113" s="87" t="s">
        <v>686</v>
      </c>
      <c r="E113" s="87" t="s">
        <v>713</v>
      </c>
      <c r="F113" s="89" t="s">
        <v>714</v>
      </c>
      <c r="G113" s="90" t="s">
        <v>715</v>
      </c>
      <c r="H113" s="102" t="s">
        <v>716</v>
      </c>
      <c r="I113" s="95" t="s">
        <v>50</v>
      </c>
      <c r="J113" s="103" t="s">
        <v>717</v>
      </c>
      <c r="K113" s="94">
        <v>1</v>
      </c>
      <c r="L113" s="92">
        <v>44529</v>
      </c>
      <c r="M113" s="92">
        <v>44910</v>
      </c>
      <c r="N113" s="94">
        <v>1</v>
      </c>
      <c r="O113" s="83">
        <f t="shared" si="1"/>
        <v>1</v>
      </c>
      <c r="P113" s="161"/>
      <c r="Q113" s="161"/>
      <c r="R113" s="162"/>
      <c r="S113" s="96" t="s">
        <v>718</v>
      </c>
      <c r="T113" s="96" t="s">
        <v>719</v>
      </c>
      <c r="U113" s="111" t="s">
        <v>79</v>
      </c>
      <c r="V113" s="94" t="s">
        <v>172</v>
      </c>
    </row>
    <row r="114" spans="1:22" s="107" customFormat="1" ht="90" customHeight="1" x14ac:dyDescent="0.2">
      <c r="A114" s="95" t="s">
        <v>19</v>
      </c>
      <c r="B114" s="95" t="s">
        <v>685</v>
      </c>
      <c r="C114" s="88">
        <v>3</v>
      </c>
      <c r="D114" s="87" t="s">
        <v>686</v>
      </c>
      <c r="E114" s="87" t="s">
        <v>713</v>
      </c>
      <c r="F114" s="89" t="s">
        <v>720</v>
      </c>
      <c r="G114" s="90" t="s">
        <v>721</v>
      </c>
      <c r="H114" s="102" t="s">
        <v>722</v>
      </c>
      <c r="I114" s="95" t="s">
        <v>50</v>
      </c>
      <c r="J114" s="103" t="s">
        <v>578</v>
      </c>
      <c r="K114" s="94">
        <v>1</v>
      </c>
      <c r="L114" s="92">
        <v>44529</v>
      </c>
      <c r="M114" s="92">
        <v>44910</v>
      </c>
      <c r="N114" s="94">
        <v>1</v>
      </c>
      <c r="O114" s="83">
        <f t="shared" si="1"/>
        <v>1</v>
      </c>
      <c r="P114" s="161"/>
      <c r="Q114" s="161"/>
      <c r="R114" s="162"/>
      <c r="S114" s="96" t="s">
        <v>723</v>
      </c>
      <c r="T114" s="96" t="s">
        <v>724</v>
      </c>
      <c r="U114" s="111" t="s">
        <v>79</v>
      </c>
      <c r="V114" s="94" t="s">
        <v>172</v>
      </c>
    </row>
    <row r="115" spans="1:22" s="107" customFormat="1" ht="123.75" customHeight="1" x14ac:dyDescent="0.2">
      <c r="A115" s="95" t="s">
        <v>20</v>
      </c>
      <c r="B115" s="95" t="s">
        <v>725</v>
      </c>
      <c r="C115" s="88">
        <v>3</v>
      </c>
      <c r="D115" s="87" t="s">
        <v>736</v>
      </c>
      <c r="E115" s="87" t="s">
        <v>737</v>
      </c>
      <c r="F115" s="89" t="s">
        <v>565</v>
      </c>
      <c r="G115" s="90" t="s">
        <v>738</v>
      </c>
      <c r="H115" s="102" t="s">
        <v>739</v>
      </c>
      <c r="I115" s="95" t="s">
        <v>76</v>
      </c>
      <c r="J115" s="103" t="s">
        <v>740</v>
      </c>
      <c r="K115" s="94">
        <v>1</v>
      </c>
      <c r="L115" s="92">
        <v>44599</v>
      </c>
      <c r="M115" s="92">
        <v>45412</v>
      </c>
      <c r="N115" s="94">
        <v>0</v>
      </c>
      <c r="O115" s="83">
        <f t="shared" si="1"/>
        <v>0</v>
      </c>
      <c r="P115" s="163">
        <f>+AVERAGE(O115:O118)</f>
        <v>0.5</v>
      </c>
      <c r="Q115" s="163" t="s">
        <v>52</v>
      </c>
      <c r="R115" s="166" t="s">
        <v>226</v>
      </c>
      <c r="S115" s="96" t="s">
        <v>637</v>
      </c>
      <c r="T115" s="96" t="s">
        <v>741</v>
      </c>
      <c r="U115" s="110" t="s">
        <v>79</v>
      </c>
      <c r="V115" s="94" t="s">
        <v>80</v>
      </c>
    </row>
    <row r="116" spans="1:22" s="107" customFormat="1" ht="123.75" customHeight="1" x14ac:dyDescent="0.2">
      <c r="A116" s="95" t="s">
        <v>20</v>
      </c>
      <c r="B116" s="95" t="s">
        <v>725</v>
      </c>
      <c r="C116" s="88">
        <v>3</v>
      </c>
      <c r="D116" s="87" t="s">
        <v>736</v>
      </c>
      <c r="E116" s="87" t="s">
        <v>742</v>
      </c>
      <c r="F116" s="89" t="s">
        <v>570</v>
      </c>
      <c r="G116" s="90" t="s">
        <v>743</v>
      </c>
      <c r="H116" s="102" t="s">
        <v>744</v>
      </c>
      <c r="I116" s="95" t="s">
        <v>76</v>
      </c>
      <c r="J116" s="103" t="s">
        <v>745</v>
      </c>
      <c r="K116" s="94">
        <v>1</v>
      </c>
      <c r="L116" s="92">
        <v>44599</v>
      </c>
      <c r="M116" s="92">
        <v>45412</v>
      </c>
      <c r="N116" s="94">
        <v>0</v>
      </c>
      <c r="O116" s="83">
        <f t="shared" si="1"/>
        <v>0</v>
      </c>
      <c r="P116" s="164"/>
      <c r="Q116" s="164"/>
      <c r="R116" s="167"/>
      <c r="S116" s="96" t="s">
        <v>637</v>
      </c>
      <c r="T116" s="96" t="s">
        <v>741</v>
      </c>
      <c r="U116" s="110" t="s">
        <v>79</v>
      </c>
      <c r="V116" s="94" t="s">
        <v>80</v>
      </c>
    </row>
    <row r="117" spans="1:22" s="107" customFormat="1" ht="213.75" x14ac:dyDescent="0.2">
      <c r="A117" s="95" t="s">
        <v>20</v>
      </c>
      <c r="B117" s="95" t="s">
        <v>725</v>
      </c>
      <c r="C117" s="88">
        <v>3</v>
      </c>
      <c r="D117" s="87" t="s">
        <v>736</v>
      </c>
      <c r="E117" s="87" t="s">
        <v>746</v>
      </c>
      <c r="F117" s="89" t="s">
        <v>576</v>
      </c>
      <c r="G117" s="90" t="s">
        <v>747</v>
      </c>
      <c r="H117" s="102" t="s">
        <v>748</v>
      </c>
      <c r="I117" s="95" t="s">
        <v>76</v>
      </c>
      <c r="J117" s="103" t="s">
        <v>749</v>
      </c>
      <c r="K117" s="94">
        <v>1</v>
      </c>
      <c r="L117" s="92">
        <v>44599</v>
      </c>
      <c r="M117" s="92">
        <v>45412</v>
      </c>
      <c r="N117" s="94">
        <v>1</v>
      </c>
      <c r="O117" s="83">
        <f t="shared" si="1"/>
        <v>1</v>
      </c>
      <c r="P117" s="164"/>
      <c r="Q117" s="164"/>
      <c r="R117" s="167"/>
      <c r="S117" s="96" t="s">
        <v>750</v>
      </c>
      <c r="T117" s="96" t="s">
        <v>751</v>
      </c>
      <c r="U117" s="111" t="s">
        <v>79</v>
      </c>
      <c r="V117" s="94" t="s">
        <v>80</v>
      </c>
    </row>
    <row r="118" spans="1:22" s="107" customFormat="1" ht="123.75" customHeight="1" x14ac:dyDescent="0.2">
      <c r="A118" s="95" t="s">
        <v>20</v>
      </c>
      <c r="B118" s="95" t="s">
        <v>725</v>
      </c>
      <c r="C118" s="88">
        <v>3</v>
      </c>
      <c r="D118" s="87" t="s">
        <v>736</v>
      </c>
      <c r="E118" s="87" t="s">
        <v>746</v>
      </c>
      <c r="F118" s="89" t="s">
        <v>581</v>
      </c>
      <c r="G118" s="90" t="s">
        <v>752</v>
      </c>
      <c r="H118" s="102" t="s">
        <v>753</v>
      </c>
      <c r="I118" s="95" t="s">
        <v>76</v>
      </c>
      <c r="J118" s="103" t="s">
        <v>754</v>
      </c>
      <c r="K118" s="94">
        <v>1</v>
      </c>
      <c r="L118" s="92">
        <v>44599</v>
      </c>
      <c r="M118" s="92">
        <v>44727</v>
      </c>
      <c r="N118" s="94">
        <v>1</v>
      </c>
      <c r="O118" s="83">
        <f t="shared" ref="O118:O140" si="2">+N118/K118</f>
        <v>1</v>
      </c>
      <c r="P118" s="165"/>
      <c r="Q118" s="165"/>
      <c r="R118" s="168"/>
      <c r="S118" s="96" t="s">
        <v>755</v>
      </c>
      <c r="T118" s="96" t="s">
        <v>756</v>
      </c>
      <c r="U118" s="110" t="s">
        <v>79</v>
      </c>
      <c r="V118" s="94" t="s">
        <v>80</v>
      </c>
    </row>
    <row r="119" spans="1:22" s="107" customFormat="1" ht="67.5" x14ac:dyDescent="0.2">
      <c r="A119" s="95" t="s">
        <v>20</v>
      </c>
      <c r="B119" s="95" t="s">
        <v>725</v>
      </c>
      <c r="C119" s="88">
        <v>4</v>
      </c>
      <c r="D119" s="87" t="s">
        <v>757</v>
      </c>
      <c r="E119" s="87" t="s">
        <v>758</v>
      </c>
      <c r="F119" s="89" t="s">
        <v>105</v>
      </c>
      <c r="G119" s="90" t="s">
        <v>759</v>
      </c>
      <c r="H119" s="119" t="s">
        <v>760</v>
      </c>
      <c r="I119" s="95" t="s">
        <v>76</v>
      </c>
      <c r="J119" s="120" t="s">
        <v>761</v>
      </c>
      <c r="K119" s="94">
        <v>1</v>
      </c>
      <c r="L119" s="92">
        <v>45287</v>
      </c>
      <c r="M119" s="92">
        <v>45657</v>
      </c>
      <c r="N119" s="94">
        <v>0</v>
      </c>
      <c r="O119" s="83">
        <f t="shared" si="2"/>
        <v>0</v>
      </c>
      <c r="P119" s="163">
        <f>+AVERAGE(O119:O120)</f>
        <v>0</v>
      </c>
      <c r="Q119" s="163" t="s">
        <v>52</v>
      </c>
      <c r="R119" s="166" t="s">
        <v>53</v>
      </c>
      <c r="S119" s="96" t="s">
        <v>762</v>
      </c>
      <c r="T119" s="96" t="s">
        <v>763</v>
      </c>
      <c r="U119" s="111" t="s">
        <v>79</v>
      </c>
      <c r="V119" s="94" t="s">
        <v>80</v>
      </c>
    </row>
    <row r="120" spans="1:22" s="107" customFormat="1" ht="236.25" customHeight="1" x14ac:dyDescent="0.2">
      <c r="A120" s="95" t="s">
        <v>20</v>
      </c>
      <c r="B120" s="95" t="s">
        <v>725</v>
      </c>
      <c r="C120" s="88">
        <v>4</v>
      </c>
      <c r="D120" s="87" t="s">
        <v>757</v>
      </c>
      <c r="E120" s="87" t="s">
        <v>764</v>
      </c>
      <c r="F120" s="89" t="s">
        <v>112</v>
      </c>
      <c r="G120" s="90" t="s">
        <v>765</v>
      </c>
      <c r="H120" s="119" t="s">
        <v>766</v>
      </c>
      <c r="I120" s="95" t="s">
        <v>76</v>
      </c>
      <c r="J120" s="120" t="s">
        <v>767</v>
      </c>
      <c r="K120" s="94">
        <v>1</v>
      </c>
      <c r="L120" s="92">
        <v>45287</v>
      </c>
      <c r="M120" s="92">
        <v>45657</v>
      </c>
      <c r="N120" s="94">
        <v>0</v>
      </c>
      <c r="O120" s="83">
        <f t="shared" si="2"/>
        <v>0</v>
      </c>
      <c r="P120" s="165"/>
      <c r="Q120" s="165"/>
      <c r="R120" s="168"/>
      <c r="S120" s="96" t="s">
        <v>762</v>
      </c>
      <c r="T120" s="96" t="s">
        <v>763</v>
      </c>
      <c r="U120" s="111" t="s">
        <v>79</v>
      </c>
      <c r="V120" s="94" t="s">
        <v>80</v>
      </c>
    </row>
    <row r="121" spans="1:22" s="107" customFormat="1" ht="279" customHeight="1" x14ac:dyDescent="0.2">
      <c r="A121" s="95" t="s">
        <v>20</v>
      </c>
      <c r="B121" s="95" t="s">
        <v>725</v>
      </c>
      <c r="C121" s="88">
        <v>5</v>
      </c>
      <c r="D121" s="87" t="s">
        <v>768</v>
      </c>
      <c r="E121" s="87" t="s">
        <v>769</v>
      </c>
      <c r="F121" s="89" t="s">
        <v>47</v>
      </c>
      <c r="G121" s="90" t="s">
        <v>770</v>
      </c>
      <c r="H121" s="119" t="s">
        <v>771</v>
      </c>
      <c r="I121" s="95" t="s">
        <v>76</v>
      </c>
      <c r="J121" s="120" t="s">
        <v>772</v>
      </c>
      <c r="K121" s="143">
        <v>1</v>
      </c>
      <c r="L121" s="92">
        <v>45287</v>
      </c>
      <c r="M121" s="92">
        <v>45291</v>
      </c>
      <c r="N121" s="94">
        <v>0</v>
      </c>
      <c r="O121" s="83">
        <f t="shared" si="2"/>
        <v>0</v>
      </c>
      <c r="P121" s="163">
        <v>0</v>
      </c>
      <c r="Q121" s="163" t="s">
        <v>52</v>
      </c>
      <c r="R121" s="166" t="s">
        <v>53</v>
      </c>
      <c r="S121" s="96" t="s">
        <v>762</v>
      </c>
      <c r="T121" s="96" t="s">
        <v>2698</v>
      </c>
      <c r="U121" s="111" t="s">
        <v>178</v>
      </c>
      <c r="V121" s="94" t="s">
        <v>172</v>
      </c>
    </row>
    <row r="122" spans="1:22" s="107" customFormat="1" ht="123.75" customHeight="1" x14ac:dyDescent="0.2">
      <c r="A122" s="95" t="s">
        <v>20</v>
      </c>
      <c r="B122" s="95" t="s">
        <v>725</v>
      </c>
      <c r="C122" s="88">
        <v>5</v>
      </c>
      <c r="D122" s="87" t="s">
        <v>768</v>
      </c>
      <c r="E122" s="87" t="s">
        <v>773</v>
      </c>
      <c r="F122" s="89" t="s">
        <v>59</v>
      </c>
      <c r="G122" s="90" t="s">
        <v>774</v>
      </c>
      <c r="H122" s="121" t="s">
        <v>774</v>
      </c>
      <c r="I122" s="95" t="s">
        <v>76</v>
      </c>
      <c r="J122" s="120" t="s">
        <v>775</v>
      </c>
      <c r="K122" s="94">
        <v>1</v>
      </c>
      <c r="L122" s="92">
        <v>45287</v>
      </c>
      <c r="M122" s="92">
        <v>45291</v>
      </c>
      <c r="N122" s="94">
        <v>0</v>
      </c>
      <c r="O122" s="83">
        <f t="shared" si="2"/>
        <v>0</v>
      </c>
      <c r="P122" s="164"/>
      <c r="Q122" s="164"/>
      <c r="R122" s="167"/>
      <c r="S122" s="96" t="s">
        <v>762</v>
      </c>
      <c r="T122" s="96" t="s">
        <v>2698</v>
      </c>
      <c r="U122" s="111" t="s">
        <v>178</v>
      </c>
      <c r="V122" s="94" t="s">
        <v>172</v>
      </c>
    </row>
    <row r="123" spans="1:22" s="107" customFormat="1" ht="236.25" customHeight="1" x14ac:dyDescent="0.2">
      <c r="A123" s="95" t="s">
        <v>20</v>
      </c>
      <c r="B123" s="95" t="s">
        <v>725</v>
      </c>
      <c r="C123" s="88">
        <v>5</v>
      </c>
      <c r="D123" s="87" t="s">
        <v>768</v>
      </c>
      <c r="E123" s="87" t="s">
        <v>776</v>
      </c>
      <c r="F123" s="89" t="s">
        <v>65</v>
      </c>
      <c r="G123" s="90" t="s">
        <v>777</v>
      </c>
      <c r="H123" s="102" t="s">
        <v>778</v>
      </c>
      <c r="I123" s="95" t="s">
        <v>76</v>
      </c>
      <c r="J123" s="103" t="s">
        <v>779</v>
      </c>
      <c r="K123" s="94">
        <v>12</v>
      </c>
      <c r="L123" s="92">
        <v>44593</v>
      </c>
      <c r="M123" s="92">
        <v>44958</v>
      </c>
      <c r="N123" s="94">
        <v>12</v>
      </c>
      <c r="O123" s="83">
        <f t="shared" si="2"/>
        <v>1</v>
      </c>
      <c r="P123" s="165"/>
      <c r="Q123" s="165"/>
      <c r="R123" s="168"/>
      <c r="S123" s="96" t="s">
        <v>2670</v>
      </c>
      <c r="T123" s="96" t="s">
        <v>2671</v>
      </c>
      <c r="U123" s="111" t="s">
        <v>79</v>
      </c>
      <c r="V123" s="94" t="s">
        <v>80</v>
      </c>
    </row>
    <row r="124" spans="1:22" s="107" customFormat="1" ht="123.75" customHeight="1" x14ac:dyDescent="0.2">
      <c r="A124" s="95" t="s">
        <v>20</v>
      </c>
      <c r="B124" s="95" t="s">
        <v>725</v>
      </c>
      <c r="C124" s="88">
        <v>6</v>
      </c>
      <c r="D124" s="87" t="s">
        <v>780</v>
      </c>
      <c r="E124" s="87" t="s">
        <v>781</v>
      </c>
      <c r="F124" s="89" t="s">
        <v>105</v>
      </c>
      <c r="G124" s="90" t="s">
        <v>782</v>
      </c>
      <c r="H124" s="102" t="s">
        <v>783</v>
      </c>
      <c r="I124" s="99" t="s">
        <v>108</v>
      </c>
      <c r="J124" s="103" t="s">
        <v>784</v>
      </c>
      <c r="K124" s="94">
        <v>1</v>
      </c>
      <c r="L124" s="92">
        <v>44651</v>
      </c>
      <c r="M124" s="92">
        <v>44742</v>
      </c>
      <c r="N124" s="94">
        <v>1</v>
      </c>
      <c r="O124" s="83">
        <f t="shared" si="2"/>
        <v>1</v>
      </c>
      <c r="P124" s="163">
        <f>+AVERAGE(O124:O125)</f>
        <v>0.5</v>
      </c>
      <c r="Q124" s="163" t="s">
        <v>52</v>
      </c>
      <c r="R124" s="166" t="s">
        <v>53</v>
      </c>
      <c r="S124" s="96" t="s">
        <v>785</v>
      </c>
      <c r="T124" s="96" t="s">
        <v>786</v>
      </c>
      <c r="U124" s="110" t="s">
        <v>79</v>
      </c>
      <c r="V124" s="94" t="s">
        <v>80</v>
      </c>
    </row>
    <row r="125" spans="1:22" s="107" customFormat="1" ht="123.75" customHeight="1" x14ac:dyDescent="0.2">
      <c r="A125" s="95" t="s">
        <v>20</v>
      </c>
      <c r="B125" s="95" t="s">
        <v>725</v>
      </c>
      <c r="C125" s="88">
        <v>6</v>
      </c>
      <c r="D125" s="87" t="s">
        <v>780</v>
      </c>
      <c r="E125" s="87" t="s">
        <v>781</v>
      </c>
      <c r="F125" s="89" t="s">
        <v>112</v>
      </c>
      <c r="G125" s="90" t="s">
        <v>787</v>
      </c>
      <c r="H125" s="102" t="s">
        <v>788</v>
      </c>
      <c r="I125" s="99" t="s">
        <v>789</v>
      </c>
      <c r="J125" s="103" t="s">
        <v>784</v>
      </c>
      <c r="K125" s="94">
        <v>1</v>
      </c>
      <c r="L125" s="92">
        <v>44651</v>
      </c>
      <c r="M125" s="92">
        <v>45473</v>
      </c>
      <c r="N125" s="94">
        <v>0</v>
      </c>
      <c r="O125" s="83">
        <f t="shared" si="2"/>
        <v>0</v>
      </c>
      <c r="P125" s="165"/>
      <c r="Q125" s="165"/>
      <c r="R125" s="168"/>
      <c r="S125" s="96" t="s">
        <v>681</v>
      </c>
      <c r="T125" s="96" t="s">
        <v>790</v>
      </c>
      <c r="U125" s="110" t="s">
        <v>79</v>
      </c>
      <c r="V125" s="94" t="s">
        <v>80</v>
      </c>
    </row>
    <row r="126" spans="1:22" s="107" customFormat="1" ht="123.75" customHeight="1" x14ac:dyDescent="0.2">
      <c r="A126" s="95" t="s">
        <v>20</v>
      </c>
      <c r="B126" s="95" t="s">
        <v>725</v>
      </c>
      <c r="C126" s="88">
        <v>7</v>
      </c>
      <c r="D126" s="87" t="s">
        <v>791</v>
      </c>
      <c r="E126" s="87" t="s">
        <v>792</v>
      </c>
      <c r="F126" s="89" t="s">
        <v>425</v>
      </c>
      <c r="G126" s="90" t="s">
        <v>787</v>
      </c>
      <c r="H126" s="102" t="s">
        <v>788</v>
      </c>
      <c r="I126" s="99" t="s">
        <v>789</v>
      </c>
      <c r="J126" s="103" t="s">
        <v>784</v>
      </c>
      <c r="K126" s="94">
        <v>1</v>
      </c>
      <c r="L126" s="92">
        <v>44651</v>
      </c>
      <c r="M126" s="92">
        <v>45473</v>
      </c>
      <c r="N126" s="94">
        <v>0</v>
      </c>
      <c r="O126" s="83">
        <f>+N126/K126</f>
        <v>0</v>
      </c>
      <c r="P126" s="82">
        <f>+AVERAGE(O126:O126)</f>
        <v>0</v>
      </c>
      <c r="Q126" s="82" t="s">
        <v>52</v>
      </c>
      <c r="R126" s="122" t="s">
        <v>214</v>
      </c>
      <c r="S126" s="96" t="s">
        <v>681</v>
      </c>
      <c r="T126" s="96" t="s">
        <v>790</v>
      </c>
      <c r="U126" s="110" t="s">
        <v>79</v>
      </c>
      <c r="V126" s="94" t="s">
        <v>80</v>
      </c>
    </row>
    <row r="127" spans="1:22" s="107" customFormat="1" ht="123.75" customHeight="1" x14ac:dyDescent="0.2">
      <c r="A127" s="95" t="s">
        <v>20</v>
      </c>
      <c r="B127" s="95" t="s">
        <v>725</v>
      </c>
      <c r="C127" s="88">
        <v>8</v>
      </c>
      <c r="D127" s="87" t="s">
        <v>793</v>
      </c>
      <c r="E127" s="87" t="s">
        <v>794</v>
      </c>
      <c r="F127" s="89" t="s">
        <v>122</v>
      </c>
      <c r="G127" s="90" t="s">
        <v>795</v>
      </c>
      <c r="H127" s="102" t="s">
        <v>796</v>
      </c>
      <c r="I127" s="95" t="s">
        <v>76</v>
      </c>
      <c r="J127" s="103" t="s">
        <v>797</v>
      </c>
      <c r="K127" s="94">
        <v>27</v>
      </c>
      <c r="L127" s="92">
        <v>44600</v>
      </c>
      <c r="M127" s="92">
        <v>44620</v>
      </c>
      <c r="N127" s="94">
        <v>27</v>
      </c>
      <c r="O127" s="83">
        <f>+N127/K127</f>
        <v>1</v>
      </c>
      <c r="P127" s="163">
        <f>+AVERAGE(O127:O134)</f>
        <v>0.875</v>
      </c>
      <c r="Q127" s="163" t="s">
        <v>52</v>
      </c>
      <c r="R127" s="166" t="s">
        <v>53</v>
      </c>
      <c r="S127" s="96" t="s">
        <v>798</v>
      </c>
      <c r="T127" s="96" t="s">
        <v>2674</v>
      </c>
      <c r="U127" s="110" t="s">
        <v>79</v>
      </c>
      <c r="V127" s="94" t="s">
        <v>80</v>
      </c>
    </row>
    <row r="128" spans="1:22" s="107" customFormat="1" ht="123.75" customHeight="1" x14ac:dyDescent="0.2">
      <c r="A128" s="95" t="s">
        <v>20</v>
      </c>
      <c r="B128" s="95" t="s">
        <v>725</v>
      </c>
      <c r="C128" s="88">
        <v>8</v>
      </c>
      <c r="D128" s="87" t="s">
        <v>793</v>
      </c>
      <c r="E128" s="87" t="s">
        <v>799</v>
      </c>
      <c r="F128" s="89" t="s">
        <v>128</v>
      </c>
      <c r="G128" s="90" t="s">
        <v>795</v>
      </c>
      <c r="H128" s="102" t="s">
        <v>800</v>
      </c>
      <c r="I128" s="95" t="s">
        <v>76</v>
      </c>
      <c r="J128" s="103" t="s">
        <v>801</v>
      </c>
      <c r="K128" s="94">
        <v>1</v>
      </c>
      <c r="L128" s="92">
        <v>44600</v>
      </c>
      <c r="M128" s="92">
        <v>44630</v>
      </c>
      <c r="N128" s="94">
        <v>1</v>
      </c>
      <c r="O128" s="83">
        <f t="shared" si="2"/>
        <v>1</v>
      </c>
      <c r="P128" s="164"/>
      <c r="Q128" s="164"/>
      <c r="R128" s="167"/>
      <c r="S128" s="96" t="s">
        <v>802</v>
      </c>
      <c r="T128" s="96" t="s">
        <v>803</v>
      </c>
      <c r="U128" s="110" t="s">
        <v>79</v>
      </c>
      <c r="V128" s="94" t="s">
        <v>80</v>
      </c>
    </row>
    <row r="129" spans="1:22" s="107" customFormat="1" ht="123.75" customHeight="1" x14ac:dyDescent="0.2">
      <c r="A129" s="95" t="s">
        <v>20</v>
      </c>
      <c r="B129" s="95" t="s">
        <v>725</v>
      </c>
      <c r="C129" s="88">
        <v>8</v>
      </c>
      <c r="D129" s="87" t="s">
        <v>793</v>
      </c>
      <c r="E129" s="87" t="s">
        <v>799</v>
      </c>
      <c r="F129" s="89" t="s">
        <v>133</v>
      </c>
      <c r="G129" s="90" t="s">
        <v>795</v>
      </c>
      <c r="H129" s="102" t="s">
        <v>804</v>
      </c>
      <c r="I129" s="99" t="s">
        <v>805</v>
      </c>
      <c r="J129" s="103" t="s">
        <v>806</v>
      </c>
      <c r="K129" s="94">
        <v>1</v>
      </c>
      <c r="L129" s="92">
        <v>44621</v>
      </c>
      <c r="M129" s="92">
        <v>45229</v>
      </c>
      <c r="N129" s="94">
        <v>1</v>
      </c>
      <c r="O129" s="83">
        <f t="shared" si="2"/>
        <v>1</v>
      </c>
      <c r="P129" s="164"/>
      <c r="Q129" s="164"/>
      <c r="R129" s="167"/>
      <c r="S129" s="96" t="s">
        <v>2677</v>
      </c>
      <c r="T129" s="96" t="s">
        <v>2678</v>
      </c>
      <c r="U129" s="111" t="s">
        <v>79</v>
      </c>
      <c r="V129" s="94" t="s">
        <v>80</v>
      </c>
    </row>
    <row r="130" spans="1:22" s="107" customFormat="1" ht="123.75" customHeight="1" x14ac:dyDescent="0.2">
      <c r="A130" s="95" t="s">
        <v>20</v>
      </c>
      <c r="B130" s="95" t="s">
        <v>725</v>
      </c>
      <c r="C130" s="88">
        <v>8</v>
      </c>
      <c r="D130" s="87" t="s">
        <v>793</v>
      </c>
      <c r="E130" s="87" t="s">
        <v>799</v>
      </c>
      <c r="F130" s="89" t="s">
        <v>139</v>
      </c>
      <c r="G130" s="90" t="s">
        <v>795</v>
      </c>
      <c r="H130" s="102" t="s">
        <v>807</v>
      </c>
      <c r="I130" s="99" t="s">
        <v>805</v>
      </c>
      <c r="J130" s="103" t="s">
        <v>808</v>
      </c>
      <c r="K130" s="94">
        <v>1</v>
      </c>
      <c r="L130" s="92">
        <v>44652</v>
      </c>
      <c r="M130" s="92">
        <v>45412</v>
      </c>
      <c r="N130" s="94">
        <v>0</v>
      </c>
      <c r="O130" s="83">
        <f t="shared" si="2"/>
        <v>0</v>
      </c>
      <c r="P130" s="164"/>
      <c r="Q130" s="164"/>
      <c r="R130" s="167"/>
      <c r="S130" s="96" t="s">
        <v>637</v>
      </c>
      <c r="T130" s="96" t="s">
        <v>2679</v>
      </c>
      <c r="U130" s="111" t="s">
        <v>79</v>
      </c>
      <c r="V130" s="94" t="s">
        <v>80</v>
      </c>
    </row>
    <row r="131" spans="1:22" s="107" customFormat="1" ht="315" x14ac:dyDescent="0.2">
      <c r="A131" s="95" t="s">
        <v>20</v>
      </c>
      <c r="B131" s="95" t="s">
        <v>725</v>
      </c>
      <c r="C131" s="88">
        <v>8</v>
      </c>
      <c r="D131" s="87" t="s">
        <v>809</v>
      </c>
      <c r="E131" s="87" t="s">
        <v>810</v>
      </c>
      <c r="F131" s="89" t="s">
        <v>142</v>
      </c>
      <c r="G131" s="90" t="s">
        <v>811</v>
      </c>
      <c r="H131" s="102" t="s">
        <v>812</v>
      </c>
      <c r="I131" s="95" t="s">
        <v>76</v>
      </c>
      <c r="J131" s="103" t="s">
        <v>813</v>
      </c>
      <c r="K131" s="94">
        <v>11</v>
      </c>
      <c r="L131" s="92">
        <v>44621</v>
      </c>
      <c r="M131" s="92">
        <v>44895</v>
      </c>
      <c r="N131" s="94">
        <v>11</v>
      </c>
      <c r="O131" s="83">
        <f t="shared" si="2"/>
        <v>1</v>
      </c>
      <c r="P131" s="164"/>
      <c r="Q131" s="164"/>
      <c r="R131" s="167"/>
      <c r="S131" s="96" t="s">
        <v>814</v>
      </c>
      <c r="T131" s="96" t="s">
        <v>815</v>
      </c>
      <c r="U131" s="110" t="s">
        <v>79</v>
      </c>
      <c r="V131" s="94" t="s">
        <v>80</v>
      </c>
    </row>
    <row r="132" spans="1:22" s="107" customFormat="1" ht="409.5" x14ac:dyDescent="0.2">
      <c r="A132" s="95" t="s">
        <v>20</v>
      </c>
      <c r="B132" s="95" t="s">
        <v>725</v>
      </c>
      <c r="C132" s="88">
        <v>8</v>
      </c>
      <c r="D132" s="87" t="s">
        <v>809</v>
      </c>
      <c r="E132" s="87" t="s">
        <v>810</v>
      </c>
      <c r="F132" s="89" t="s">
        <v>147</v>
      </c>
      <c r="G132" s="90" t="s">
        <v>811</v>
      </c>
      <c r="H132" s="102" t="s">
        <v>816</v>
      </c>
      <c r="I132" s="95" t="s">
        <v>76</v>
      </c>
      <c r="J132" s="103" t="s">
        <v>817</v>
      </c>
      <c r="K132" s="94">
        <v>30</v>
      </c>
      <c r="L132" s="92">
        <v>44621</v>
      </c>
      <c r="M132" s="92">
        <v>44910</v>
      </c>
      <c r="N132" s="94">
        <v>30</v>
      </c>
      <c r="O132" s="83">
        <f t="shared" si="2"/>
        <v>1</v>
      </c>
      <c r="P132" s="164"/>
      <c r="Q132" s="164"/>
      <c r="R132" s="167"/>
      <c r="S132" s="96" t="s">
        <v>818</v>
      </c>
      <c r="T132" s="96" t="s">
        <v>819</v>
      </c>
      <c r="U132" s="111" t="s">
        <v>79</v>
      </c>
      <c r="V132" s="94" t="s">
        <v>80</v>
      </c>
    </row>
    <row r="133" spans="1:22" s="107" customFormat="1" ht="172.5" customHeight="1" x14ac:dyDescent="0.2">
      <c r="A133" s="95" t="s">
        <v>20</v>
      </c>
      <c r="B133" s="95" t="s">
        <v>725</v>
      </c>
      <c r="C133" s="88">
        <v>8</v>
      </c>
      <c r="D133" s="87" t="s">
        <v>809</v>
      </c>
      <c r="E133" s="87" t="s">
        <v>799</v>
      </c>
      <c r="F133" s="89" t="s">
        <v>153</v>
      </c>
      <c r="G133" s="90" t="s">
        <v>820</v>
      </c>
      <c r="H133" s="102" t="s">
        <v>821</v>
      </c>
      <c r="I133" s="95" t="s">
        <v>822</v>
      </c>
      <c r="J133" s="103" t="s">
        <v>717</v>
      </c>
      <c r="K133" s="94">
        <v>1</v>
      </c>
      <c r="L133" s="92">
        <v>44958</v>
      </c>
      <c r="M133" s="92">
        <v>45122</v>
      </c>
      <c r="N133" s="94">
        <v>1</v>
      </c>
      <c r="O133" s="83">
        <f>+N133/K133</f>
        <v>1</v>
      </c>
      <c r="P133" s="164"/>
      <c r="Q133" s="164"/>
      <c r="R133" s="167"/>
      <c r="S133" s="96" t="s">
        <v>2675</v>
      </c>
      <c r="T133" s="96" t="s">
        <v>2676</v>
      </c>
      <c r="U133" s="110" t="s">
        <v>79</v>
      </c>
      <c r="V133" s="94" t="s">
        <v>80</v>
      </c>
    </row>
    <row r="134" spans="1:22" s="107" customFormat="1" ht="112.5" x14ac:dyDescent="0.2">
      <c r="A134" s="95" t="s">
        <v>20</v>
      </c>
      <c r="B134" s="95" t="s">
        <v>725</v>
      </c>
      <c r="C134" s="88">
        <v>8</v>
      </c>
      <c r="D134" s="87" t="s">
        <v>809</v>
      </c>
      <c r="E134" s="87" t="s">
        <v>799</v>
      </c>
      <c r="F134" s="89" t="s">
        <v>158</v>
      </c>
      <c r="G134" s="90" t="s">
        <v>820</v>
      </c>
      <c r="H134" s="102" t="s">
        <v>823</v>
      </c>
      <c r="I134" s="95" t="s">
        <v>822</v>
      </c>
      <c r="J134" s="103" t="s">
        <v>824</v>
      </c>
      <c r="K134" s="94">
        <v>1</v>
      </c>
      <c r="L134" s="92">
        <v>45123</v>
      </c>
      <c r="M134" s="92">
        <v>45199</v>
      </c>
      <c r="N134" s="94">
        <v>1</v>
      </c>
      <c r="O134" s="83">
        <f>+N134/K134</f>
        <v>1</v>
      </c>
      <c r="P134" s="165"/>
      <c r="Q134" s="165"/>
      <c r="R134" s="168"/>
      <c r="S134" s="96" t="s">
        <v>2672</v>
      </c>
      <c r="T134" s="96" t="s">
        <v>2673</v>
      </c>
      <c r="U134" s="110" t="s">
        <v>79</v>
      </c>
      <c r="V134" s="94" t="s">
        <v>80</v>
      </c>
    </row>
    <row r="135" spans="1:22" s="107" customFormat="1" ht="123.75" customHeight="1" x14ac:dyDescent="0.2">
      <c r="A135" s="95" t="s">
        <v>20</v>
      </c>
      <c r="B135" s="95" t="s">
        <v>725</v>
      </c>
      <c r="C135" s="88">
        <v>9</v>
      </c>
      <c r="D135" s="87" t="s">
        <v>825</v>
      </c>
      <c r="E135" s="87" t="s">
        <v>826</v>
      </c>
      <c r="F135" s="89" t="s">
        <v>47</v>
      </c>
      <c r="G135" s="90" t="s">
        <v>827</v>
      </c>
      <c r="H135" s="102" t="s">
        <v>828</v>
      </c>
      <c r="I135" s="95" t="s">
        <v>76</v>
      </c>
      <c r="J135" s="103" t="s">
        <v>829</v>
      </c>
      <c r="K135" s="94">
        <v>1</v>
      </c>
      <c r="L135" s="92">
        <v>44607</v>
      </c>
      <c r="M135" s="92">
        <v>44757</v>
      </c>
      <c r="N135" s="94">
        <v>1</v>
      </c>
      <c r="O135" s="83">
        <f t="shared" si="2"/>
        <v>1</v>
      </c>
      <c r="P135" s="163">
        <f>+AVERAGE(O135:O137)</f>
        <v>0.66666666666666663</v>
      </c>
      <c r="Q135" s="163" t="s">
        <v>52</v>
      </c>
      <c r="R135" s="166" t="s">
        <v>53</v>
      </c>
      <c r="S135" s="96" t="s">
        <v>830</v>
      </c>
      <c r="T135" s="96" t="s">
        <v>831</v>
      </c>
      <c r="U135" s="110" t="s">
        <v>79</v>
      </c>
      <c r="V135" s="94" t="s">
        <v>80</v>
      </c>
    </row>
    <row r="136" spans="1:22" s="107" customFormat="1" ht="123.75" customHeight="1" x14ac:dyDescent="0.2">
      <c r="A136" s="95" t="s">
        <v>20</v>
      </c>
      <c r="B136" s="95" t="s">
        <v>725</v>
      </c>
      <c r="C136" s="88">
        <v>9</v>
      </c>
      <c r="D136" s="87" t="s">
        <v>825</v>
      </c>
      <c r="E136" s="87" t="s">
        <v>826</v>
      </c>
      <c r="F136" s="89" t="s">
        <v>59</v>
      </c>
      <c r="G136" s="90" t="s">
        <v>832</v>
      </c>
      <c r="H136" s="102" t="s">
        <v>833</v>
      </c>
      <c r="I136" s="95" t="s">
        <v>76</v>
      </c>
      <c r="J136" s="103" t="s">
        <v>834</v>
      </c>
      <c r="K136" s="94">
        <v>2</v>
      </c>
      <c r="L136" s="92">
        <v>44758</v>
      </c>
      <c r="M136" s="92">
        <v>44864</v>
      </c>
      <c r="N136" s="94">
        <v>2</v>
      </c>
      <c r="O136" s="83">
        <f t="shared" si="2"/>
        <v>1</v>
      </c>
      <c r="P136" s="164"/>
      <c r="Q136" s="164"/>
      <c r="R136" s="167"/>
      <c r="S136" s="96" t="s">
        <v>835</v>
      </c>
      <c r="T136" s="96" t="s">
        <v>836</v>
      </c>
      <c r="U136" s="111" t="s">
        <v>79</v>
      </c>
      <c r="V136" s="94" t="s">
        <v>80</v>
      </c>
    </row>
    <row r="137" spans="1:22" s="107" customFormat="1" ht="123.75" customHeight="1" x14ac:dyDescent="0.2">
      <c r="A137" s="95" t="s">
        <v>20</v>
      </c>
      <c r="B137" s="95" t="s">
        <v>725</v>
      </c>
      <c r="C137" s="88">
        <v>9</v>
      </c>
      <c r="D137" s="87" t="s">
        <v>825</v>
      </c>
      <c r="E137" s="87" t="s">
        <v>826</v>
      </c>
      <c r="F137" s="89" t="s">
        <v>65</v>
      </c>
      <c r="G137" s="90" t="s">
        <v>837</v>
      </c>
      <c r="H137" s="102" t="s">
        <v>838</v>
      </c>
      <c r="I137" s="95" t="s">
        <v>76</v>
      </c>
      <c r="J137" s="103" t="s">
        <v>839</v>
      </c>
      <c r="K137" s="94">
        <v>4</v>
      </c>
      <c r="L137" s="92">
        <v>44835</v>
      </c>
      <c r="M137" s="92">
        <v>45657</v>
      </c>
      <c r="N137" s="94">
        <v>0</v>
      </c>
      <c r="O137" s="83">
        <f t="shared" si="2"/>
        <v>0</v>
      </c>
      <c r="P137" s="165"/>
      <c r="Q137" s="165"/>
      <c r="R137" s="168"/>
      <c r="S137" s="96" t="s">
        <v>762</v>
      </c>
      <c r="T137" s="96" t="s">
        <v>763</v>
      </c>
      <c r="U137" s="110" t="s">
        <v>79</v>
      </c>
      <c r="V137" s="94" t="s">
        <v>80</v>
      </c>
    </row>
    <row r="138" spans="1:22" s="107" customFormat="1" ht="163.5" customHeight="1" x14ac:dyDescent="0.2">
      <c r="A138" s="95" t="s">
        <v>20</v>
      </c>
      <c r="B138" s="95" t="s">
        <v>725</v>
      </c>
      <c r="C138" s="88">
        <v>10</v>
      </c>
      <c r="D138" s="87" t="s">
        <v>840</v>
      </c>
      <c r="E138" s="87" t="s">
        <v>841</v>
      </c>
      <c r="F138" s="89" t="s">
        <v>47</v>
      </c>
      <c r="G138" s="90" t="s">
        <v>842</v>
      </c>
      <c r="H138" s="102" t="s">
        <v>843</v>
      </c>
      <c r="I138" s="99" t="s">
        <v>275</v>
      </c>
      <c r="J138" s="103" t="s">
        <v>844</v>
      </c>
      <c r="K138" s="94">
        <v>22</v>
      </c>
      <c r="L138" s="92">
        <v>44602</v>
      </c>
      <c r="M138" s="92">
        <v>44630</v>
      </c>
      <c r="N138" s="94">
        <v>22</v>
      </c>
      <c r="O138" s="83">
        <f t="shared" si="2"/>
        <v>1</v>
      </c>
      <c r="P138" s="163">
        <f>+AVERAGE(O138:O140)</f>
        <v>0.66666666666666663</v>
      </c>
      <c r="Q138" s="163" t="s">
        <v>52</v>
      </c>
      <c r="R138" s="166" t="s">
        <v>845</v>
      </c>
      <c r="S138" s="96" t="s">
        <v>846</v>
      </c>
      <c r="T138" s="96" t="s">
        <v>847</v>
      </c>
      <c r="U138" s="110" t="s">
        <v>79</v>
      </c>
      <c r="V138" s="94" t="s">
        <v>172</v>
      </c>
    </row>
    <row r="139" spans="1:22" s="107" customFormat="1" ht="170.25" customHeight="1" x14ac:dyDescent="0.2">
      <c r="A139" s="95" t="s">
        <v>20</v>
      </c>
      <c r="B139" s="95" t="s">
        <v>725</v>
      </c>
      <c r="C139" s="88">
        <v>10</v>
      </c>
      <c r="D139" s="87" t="s">
        <v>840</v>
      </c>
      <c r="E139" s="87" t="s">
        <v>848</v>
      </c>
      <c r="F139" s="89" t="s">
        <v>59</v>
      </c>
      <c r="G139" s="90" t="s">
        <v>849</v>
      </c>
      <c r="H139" s="102" t="s">
        <v>850</v>
      </c>
      <c r="I139" s="99" t="s">
        <v>275</v>
      </c>
      <c r="J139" s="103" t="s">
        <v>851</v>
      </c>
      <c r="K139" s="94">
        <v>1</v>
      </c>
      <c r="L139" s="92">
        <v>44914</v>
      </c>
      <c r="M139" s="92">
        <v>44957</v>
      </c>
      <c r="N139" s="94">
        <v>1</v>
      </c>
      <c r="O139" s="83">
        <f t="shared" si="2"/>
        <v>1</v>
      </c>
      <c r="P139" s="164"/>
      <c r="Q139" s="164"/>
      <c r="R139" s="167"/>
      <c r="S139" s="96" t="s">
        <v>852</v>
      </c>
      <c r="T139" s="96" t="s">
        <v>853</v>
      </c>
      <c r="U139" s="110" t="s">
        <v>79</v>
      </c>
      <c r="V139" s="94" t="s">
        <v>172</v>
      </c>
    </row>
    <row r="140" spans="1:22" s="107" customFormat="1" ht="123.75" customHeight="1" x14ac:dyDescent="0.2">
      <c r="A140" s="95" t="s">
        <v>20</v>
      </c>
      <c r="B140" s="95" t="s">
        <v>725</v>
      </c>
      <c r="C140" s="88">
        <v>10</v>
      </c>
      <c r="D140" s="87" t="s">
        <v>840</v>
      </c>
      <c r="E140" s="87" t="s">
        <v>848</v>
      </c>
      <c r="F140" s="89" t="s">
        <v>65</v>
      </c>
      <c r="G140" s="90" t="s">
        <v>854</v>
      </c>
      <c r="H140" s="102" t="s">
        <v>855</v>
      </c>
      <c r="I140" s="99" t="s">
        <v>275</v>
      </c>
      <c r="J140" s="103" t="s">
        <v>856</v>
      </c>
      <c r="K140" s="94">
        <v>1</v>
      </c>
      <c r="L140" s="92">
        <v>44914</v>
      </c>
      <c r="M140" s="92">
        <v>45000</v>
      </c>
      <c r="N140" s="94">
        <v>0</v>
      </c>
      <c r="O140" s="83">
        <f t="shared" si="2"/>
        <v>0</v>
      </c>
      <c r="P140" s="165"/>
      <c r="Q140" s="165"/>
      <c r="R140" s="168"/>
      <c r="S140" s="96" t="s">
        <v>857</v>
      </c>
      <c r="T140" s="96" t="s">
        <v>858</v>
      </c>
      <c r="U140" s="111" t="s">
        <v>178</v>
      </c>
      <c r="V140" s="94" t="s">
        <v>172</v>
      </c>
    </row>
    <row r="141" spans="1:22" s="107" customFormat="1" ht="188.25" customHeight="1" x14ac:dyDescent="0.2">
      <c r="A141" s="95" t="s">
        <v>20</v>
      </c>
      <c r="B141" s="95" t="s">
        <v>725</v>
      </c>
      <c r="C141" s="88">
        <v>11</v>
      </c>
      <c r="D141" s="87" t="s">
        <v>859</v>
      </c>
      <c r="E141" s="87" t="s">
        <v>860</v>
      </c>
      <c r="F141" s="89" t="s">
        <v>47</v>
      </c>
      <c r="G141" s="90" t="s">
        <v>861</v>
      </c>
      <c r="H141" s="102" t="s">
        <v>862</v>
      </c>
      <c r="I141" s="95" t="s">
        <v>76</v>
      </c>
      <c r="J141" s="103" t="s">
        <v>863</v>
      </c>
      <c r="K141" s="94">
        <v>2</v>
      </c>
      <c r="L141" s="92">
        <v>44593</v>
      </c>
      <c r="M141" s="92">
        <v>44895</v>
      </c>
      <c r="N141" s="94">
        <v>2</v>
      </c>
      <c r="O141" s="83">
        <f>+N141/K141</f>
        <v>1</v>
      </c>
      <c r="P141" s="163">
        <f>+AVERAGE(O141:O143)</f>
        <v>1</v>
      </c>
      <c r="Q141" s="163" t="s">
        <v>52</v>
      </c>
      <c r="R141" s="166" t="s">
        <v>226</v>
      </c>
      <c r="S141" s="96" t="s">
        <v>864</v>
      </c>
      <c r="T141" s="96" t="s">
        <v>865</v>
      </c>
      <c r="U141" s="111" t="s">
        <v>56</v>
      </c>
      <c r="V141" s="94" t="s">
        <v>93</v>
      </c>
    </row>
    <row r="142" spans="1:22" s="107" customFormat="1" ht="270" x14ac:dyDescent="0.2">
      <c r="A142" s="95" t="s">
        <v>20</v>
      </c>
      <c r="B142" s="95" t="s">
        <v>725</v>
      </c>
      <c r="C142" s="88">
        <v>11</v>
      </c>
      <c r="D142" s="87" t="s">
        <v>859</v>
      </c>
      <c r="E142" s="87" t="s">
        <v>866</v>
      </c>
      <c r="F142" s="89" t="s">
        <v>59</v>
      </c>
      <c r="G142" s="90" t="s">
        <v>861</v>
      </c>
      <c r="H142" s="102" t="s">
        <v>867</v>
      </c>
      <c r="I142" s="95" t="s">
        <v>76</v>
      </c>
      <c r="J142" s="103" t="s">
        <v>834</v>
      </c>
      <c r="K142" s="94">
        <v>10</v>
      </c>
      <c r="L142" s="92">
        <v>44599</v>
      </c>
      <c r="M142" s="92">
        <v>44910</v>
      </c>
      <c r="N142" s="94">
        <v>10</v>
      </c>
      <c r="O142" s="83">
        <f>+N142/K142</f>
        <v>1</v>
      </c>
      <c r="P142" s="164"/>
      <c r="Q142" s="164"/>
      <c r="R142" s="167"/>
      <c r="S142" s="96" t="s">
        <v>814</v>
      </c>
      <c r="T142" s="96" t="s">
        <v>868</v>
      </c>
      <c r="U142" s="111" t="s">
        <v>56</v>
      </c>
      <c r="V142" s="94" t="s">
        <v>93</v>
      </c>
    </row>
    <row r="143" spans="1:22" s="107" customFormat="1" ht="291.75" customHeight="1" x14ac:dyDescent="0.2">
      <c r="A143" s="95" t="s">
        <v>20</v>
      </c>
      <c r="B143" s="95" t="s">
        <v>725</v>
      </c>
      <c r="C143" s="88">
        <v>11</v>
      </c>
      <c r="D143" s="87" t="s">
        <v>859</v>
      </c>
      <c r="E143" s="87" t="s">
        <v>869</v>
      </c>
      <c r="F143" s="89" t="s">
        <v>65</v>
      </c>
      <c r="G143" s="90" t="s">
        <v>861</v>
      </c>
      <c r="H143" s="102" t="s">
        <v>870</v>
      </c>
      <c r="I143" s="95" t="s">
        <v>76</v>
      </c>
      <c r="J143" s="103" t="s">
        <v>871</v>
      </c>
      <c r="K143" s="94">
        <v>10</v>
      </c>
      <c r="L143" s="92">
        <v>44593</v>
      </c>
      <c r="M143" s="92">
        <v>44895</v>
      </c>
      <c r="N143" s="94">
        <v>10</v>
      </c>
      <c r="O143" s="83">
        <f>+N143/K143</f>
        <v>1</v>
      </c>
      <c r="P143" s="165"/>
      <c r="Q143" s="165"/>
      <c r="R143" s="168"/>
      <c r="S143" s="96" t="s">
        <v>872</v>
      </c>
      <c r="T143" s="96" t="s">
        <v>2680</v>
      </c>
      <c r="U143" s="111" t="s">
        <v>56</v>
      </c>
      <c r="V143" s="94" t="s">
        <v>93</v>
      </c>
    </row>
    <row r="144" spans="1:22" s="107" customFormat="1" ht="153.75" customHeight="1" x14ac:dyDescent="0.2">
      <c r="A144" s="95" t="s">
        <v>20</v>
      </c>
      <c r="B144" s="95" t="s">
        <v>725</v>
      </c>
      <c r="C144" s="88">
        <v>12</v>
      </c>
      <c r="D144" s="87" t="s">
        <v>873</v>
      </c>
      <c r="E144" s="87" t="s">
        <v>874</v>
      </c>
      <c r="F144" s="89" t="s">
        <v>616</v>
      </c>
      <c r="G144" s="90" t="s">
        <v>875</v>
      </c>
      <c r="H144" s="102" t="s">
        <v>876</v>
      </c>
      <c r="I144" s="95" t="s">
        <v>76</v>
      </c>
      <c r="J144" s="103" t="s">
        <v>877</v>
      </c>
      <c r="K144" s="94">
        <v>2</v>
      </c>
      <c r="L144" s="92">
        <v>44600</v>
      </c>
      <c r="M144" s="92">
        <v>44956</v>
      </c>
      <c r="N144" s="94">
        <v>2</v>
      </c>
      <c r="O144" s="83">
        <f>+N144/K144</f>
        <v>1</v>
      </c>
      <c r="P144" s="163">
        <f>+AVERAGE(O144:O149)</f>
        <v>0.83333333333333337</v>
      </c>
      <c r="Q144" s="163" t="s">
        <v>52</v>
      </c>
      <c r="R144" s="166" t="s">
        <v>53</v>
      </c>
      <c r="S144" s="96" t="s">
        <v>2681</v>
      </c>
      <c r="T144" s="96" t="s">
        <v>2682</v>
      </c>
      <c r="U144" s="110" t="s">
        <v>79</v>
      </c>
      <c r="V144" s="94" t="s">
        <v>172</v>
      </c>
    </row>
    <row r="145" spans="1:22" s="107" customFormat="1" ht="140.25" customHeight="1" x14ac:dyDescent="0.2">
      <c r="A145" s="95" t="s">
        <v>20</v>
      </c>
      <c r="B145" s="95" t="s">
        <v>725</v>
      </c>
      <c r="C145" s="88">
        <v>12</v>
      </c>
      <c r="D145" s="87" t="s">
        <v>873</v>
      </c>
      <c r="E145" s="87" t="s">
        <v>878</v>
      </c>
      <c r="F145" s="89" t="s">
        <v>623</v>
      </c>
      <c r="G145" s="90" t="s">
        <v>879</v>
      </c>
      <c r="H145" s="102" t="s">
        <v>880</v>
      </c>
      <c r="I145" s="95" t="s">
        <v>76</v>
      </c>
      <c r="J145" s="103" t="s">
        <v>881</v>
      </c>
      <c r="K145" s="94">
        <v>2</v>
      </c>
      <c r="L145" s="92">
        <v>44601</v>
      </c>
      <c r="M145" s="92">
        <v>44956</v>
      </c>
      <c r="N145" s="94">
        <v>2</v>
      </c>
      <c r="O145" s="83">
        <f t="shared" ref="O145:O149" si="3">+N145/K145</f>
        <v>1</v>
      </c>
      <c r="P145" s="164"/>
      <c r="Q145" s="164"/>
      <c r="R145" s="167"/>
      <c r="S145" s="96" t="s">
        <v>2681</v>
      </c>
      <c r="T145" s="96" t="s">
        <v>2683</v>
      </c>
      <c r="U145" s="110" t="s">
        <v>79</v>
      </c>
      <c r="V145" s="94" t="s">
        <v>172</v>
      </c>
    </row>
    <row r="146" spans="1:22" s="107" customFormat="1" ht="141" customHeight="1" x14ac:dyDescent="0.2">
      <c r="A146" s="95" t="s">
        <v>20</v>
      </c>
      <c r="B146" s="95" t="s">
        <v>725</v>
      </c>
      <c r="C146" s="88">
        <v>12</v>
      </c>
      <c r="D146" s="87" t="s">
        <v>873</v>
      </c>
      <c r="E146" s="87" t="s">
        <v>878</v>
      </c>
      <c r="F146" s="89" t="s">
        <v>629</v>
      </c>
      <c r="G146" s="90" t="s">
        <v>882</v>
      </c>
      <c r="H146" s="102" t="s">
        <v>883</v>
      </c>
      <c r="I146" s="95" t="s">
        <v>76</v>
      </c>
      <c r="J146" s="103" t="s">
        <v>884</v>
      </c>
      <c r="K146" s="94">
        <v>2</v>
      </c>
      <c r="L146" s="92">
        <v>44602</v>
      </c>
      <c r="M146" s="92">
        <v>44956</v>
      </c>
      <c r="N146" s="94">
        <v>0</v>
      </c>
      <c r="O146" s="83">
        <f t="shared" si="3"/>
        <v>0</v>
      </c>
      <c r="P146" s="164"/>
      <c r="Q146" s="164"/>
      <c r="R146" s="167"/>
      <c r="S146" s="96" t="s">
        <v>2681</v>
      </c>
      <c r="T146" s="96" t="s">
        <v>2684</v>
      </c>
      <c r="U146" s="111" t="s">
        <v>178</v>
      </c>
      <c r="V146" s="94" t="s">
        <v>172</v>
      </c>
    </row>
    <row r="147" spans="1:22" s="107" customFormat="1" ht="303.75" x14ac:dyDescent="0.2">
      <c r="A147" s="95" t="s">
        <v>20</v>
      </c>
      <c r="B147" s="95" t="s">
        <v>725</v>
      </c>
      <c r="C147" s="88">
        <v>12</v>
      </c>
      <c r="D147" s="87" t="s">
        <v>873</v>
      </c>
      <c r="E147" s="87" t="s">
        <v>885</v>
      </c>
      <c r="F147" s="89" t="s">
        <v>635</v>
      </c>
      <c r="G147" s="90" t="s">
        <v>886</v>
      </c>
      <c r="H147" s="102" t="s">
        <v>887</v>
      </c>
      <c r="I147" s="95" t="s">
        <v>76</v>
      </c>
      <c r="J147" s="103" t="s">
        <v>888</v>
      </c>
      <c r="K147" s="94">
        <v>11</v>
      </c>
      <c r="L147" s="92">
        <v>44621</v>
      </c>
      <c r="M147" s="92">
        <v>44895</v>
      </c>
      <c r="N147" s="94">
        <v>11</v>
      </c>
      <c r="O147" s="83">
        <f t="shared" si="3"/>
        <v>1</v>
      </c>
      <c r="P147" s="164"/>
      <c r="Q147" s="164"/>
      <c r="R147" s="167"/>
      <c r="S147" s="96" t="s">
        <v>814</v>
      </c>
      <c r="T147" s="96" t="s">
        <v>889</v>
      </c>
      <c r="U147" s="111" t="s">
        <v>79</v>
      </c>
      <c r="V147" s="94" t="s">
        <v>172</v>
      </c>
    </row>
    <row r="148" spans="1:22" s="107" customFormat="1" ht="123.75" customHeight="1" x14ac:dyDescent="0.2">
      <c r="A148" s="95" t="s">
        <v>20</v>
      </c>
      <c r="B148" s="95" t="s">
        <v>725</v>
      </c>
      <c r="C148" s="88">
        <v>12</v>
      </c>
      <c r="D148" s="87" t="s">
        <v>873</v>
      </c>
      <c r="E148" s="87" t="s">
        <v>890</v>
      </c>
      <c r="F148" s="89" t="s">
        <v>639</v>
      </c>
      <c r="G148" s="90" t="s">
        <v>891</v>
      </c>
      <c r="H148" s="102" t="s">
        <v>892</v>
      </c>
      <c r="I148" s="95" t="s">
        <v>76</v>
      </c>
      <c r="J148" s="103" t="s">
        <v>893</v>
      </c>
      <c r="K148" s="94">
        <v>1</v>
      </c>
      <c r="L148" s="92">
        <v>44621</v>
      </c>
      <c r="M148" s="92">
        <v>44865</v>
      </c>
      <c r="N148" s="94">
        <v>1</v>
      </c>
      <c r="O148" s="83">
        <f t="shared" si="3"/>
        <v>1</v>
      </c>
      <c r="P148" s="164"/>
      <c r="Q148" s="164"/>
      <c r="R148" s="167"/>
      <c r="S148" s="96" t="s">
        <v>894</v>
      </c>
      <c r="T148" s="96" t="s">
        <v>895</v>
      </c>
      <c r="U148" s="110" t="s">
        <v>79</v>
      </c>
      <c r="V148" s="94" t="s">
        <v>172</v>
      </c>
    </row>
    <row r="149" spans="1:22" s="107" customFormat="1" ht="267.75" customHeight="1" x14ac:dyDescent="0.2">
      <c r="A149" s="95" t="s">
        <v>20</v>
      </c>
      <c r="B149" s="95" t="s">
        <v>725</v>
      </c>
      <c r="C149" s="88">
        <v>12</v>
      </c>
      <c r="D149" s="87" t="s">
        <v>873</v>
      </c>
      <c r="E149" s="87" t="s">
        <v>890</v>
      </c>
      <c r="F149" s="89" t="s">
        <v>646</v>
      </c>
      <c r="G149" s="90" t="s">
        <v>891</v>
      </c>
      <c r="H149" s="102" t="s">
        <v>896</v>
      </c>
      <c r="I149" s="95" t="s">
        <v>76</v>
      </c>
      <c r="J149" s="103" t="s">
        <v>897</v>
      </c>
      <c r="K149" s="94">
        <v>1</v>
      </c>
      <c r="L149" s="92">
        <v>44805</v>
      </c>
      <c r="M149" s="92">
        <v>45015</v>
      </c>
      <c r="N149" s="94">
        <v>1</v>
      </c>
      <c r="O149" s="83">
        <f t="shared" si="3"/>
        <v>1</v>
      </c>
      <c r="P149" s="165"/>
      <c r="Q149" s="165"/>
      <c r="R149" s="168"/>
      <c r="S149" s="96" t="s">
        <v>898</v>
      </c>
      <c r="T149" s="96" t="s">
        <v>899</v>
      </c>
      <c r="U149" s="110" t="s">
        <v>79</v>
      </c>
      <c r="V149" s="94" t="s">
        <v>172</v>
      </c>
    </row>
    <row r="150" spans="1:22" s="107" customFormat="1" ht="409.5" x14ac:dyDescent="0.2">
      <c r="A150" s="95" t="s">
        <v>20</v>
      </c>
      <c r="B150" s="95" t="s">
        <v>725</v>
      </c>
      <c r="C150" s="88">
        <v>14</v>
      </c>
      <c r="D150" s="87" t="s">
        <v>900</v>
      </c>
      <c r="E150" s="87" t="s">
        <v>901</v>
      </c>
      <c r="F150" s="89" t="s">
        <v>105</v>
      </c>
      <c r="G150" s="90" t="s">
        <v>902</v>
      </c>
      <c r="H150" s="102" t="s">
        <v>903</v>
      </c>
      <c r="I150" s="95" t="s">
        <v>76</v>
      </c>
      <c r="J150" s="103" t="s">
        <v>904</v>
      </c>
      <c r="K150" s="94">
        <v>30</v>
      </c>
      <c r="L150" s="92">
        <v>44607</v>
      </c>
      <c r="M150" s="92">
        <v>44910</v>
      </c>
      <c r="N150" s="94">
        <v>30</v>
      </c>
      <c r="O150" s="83">
        <f>+N150/K150</f>
        <v>1</v>
      </c>
      <c r="P150" s="163">
        <f>+AVERAGE(O150:O151)</f>
        <v>0.65</v>
      </c>
      <c r="Q150" s="163" t="s">
        <v>52</v>
      </c>
      <c r="R150" s="166" t="s">
        <v>53</v>
      </c>
      <c r="S150" s="96" t="s">
        <v>818</v>
      </c>
      <c r="T150" s="96" t="s">
        <v>819</v>
      </c>
      <c r="U150" s="111" t="s">
        <v>79</v>
      </c>
      <c r="V150" s="94" t="s">
        <v>80</v>
      </c>
    </row>
    <row r="151" spans="1:22" s="107" customFormat="1" ht="289.5" customHeight="1" x14ac:dyDescent="0.2">
      <c r="A151" s="95" t="s">
        <v>20</v>
      </c>
      <c r="B151" s="95" t="s">
        <v>725</v>
      </c>
      <c r="C151" s="88">
        <v>14</v>
      </c>
      <c r="D151" s="87" t="s">
        <v>905</v>
      </c>
      <c r="E151" s="87" t="s">
        <v>901</v>
      </c>
      <c r="F151" s="89" t="s">
        <v>112</v>
      </c>
      <c r="G151" s="90" t="s">
        <v>902</v>
      </c>
      <c r="H151" s="102" t="s">
        <v>906</v>
      </c>
      <c r="I151" s="95" t="s">
        <v>76</v>
      </c>
      <c r="J151" s="103" t="s">
        <v>907</v>
      </c>
      <c r="K151" s="94">
        <v>70</v>
      </c>
      <c r="L151" s="92">
        <v>44927</v>
      </c>
      <c r="M151" s="92">
        <v>45657</v>
      </c>
      <c r="N151" s="94">
        <v>21</v>
      </c>
      <c r="O151" s="83">
        <f>+N151/K151</f>
        <v>0.3</v>
      </c>
      <c r="P151" s="165"/>
      <c r="Q151" s="165"/>
      <c r="R151" s="168"/>
      <c r="S151" s="96" t="s">
        <v>2687</v>
      </c>
      <c r="T151" s="96" t="s">
        <v>2688</v>
      </c>
      <c r="U151" s="110" t="s">
        <v>79</v>
      </c>
      <c r="V151" s="94" t="s">
        <v>80</v>
      </c>
    </row>
    <row r="152" spans="1:22" s="107" customFormat="1" ht="123.75" customHeight="1" x14ac:dyDescent="0.2">
      <c r="A152" s="95" t="s">
        <v>20</v>
      </c>
      <c r="B152" s="95" t="s">
        <v>725</v>
      </c>
      <c r="C152" s="88">
        <v>15</v>
      </c>
      <c r="D152" s="87" t="s">
        <v>908</v>
      </c>
      <c r="E152" s="87" t="s">
        <v>909</v>
      </c>
      <c r="F152" s="89" t="s">
        <v>105</v>
      </c>
      <c r="G152" s="90" t="s">
        <v>910</v>
      </c>
      <c r="H152" s="102" t="s">
        <v>911</v>
      </c>
      <c r="I152" s="95" t="s">
        <v>76</v>
      </c>
      <c r="J152" s="103" t="s">
        <v>912</v>
      </c>
      <c r="K152" s="94">
        <v>1</v>
      </c>
      <c r="L152" s="92">
        <v>44607</v>
      </c>
      <c r="M152" s="92">
        <v>44757</v>
      </c>
      <c r="N152" s="94">
        <v>1</v>
      </c>
      <c r="O152" s="83">
        <f t="shared" ref="O152:O178" si="4">+N152/K152</f>
        <v>1</v>
      </c>
      <c r="P152" s="163">
        <f>+AVERAGE(O152:O153)</f>
        <v>0.5</v>
      </c>
      <c r="Q152" s="163" t="s">
        <v>52</v>
      </c>
      <c r="R152" s="166" t="s">
        <v>53</v>
      </c>
      <c r="S152" s="96" t="s">
        <v>913</v>
      </c>
      <c r="T152" s="96" t="s">
        <v>914</v>
      </c>
      <c r="U152" s="110" t="s">
        <v>79</v>
      </c>
      <c r="V152" s="94" t="s">
        <v>80</v>
      </c>
    </row>
    <row r="153" spans="1:22" s="107" customFormat="1" ht="123.75" customHeight="1" x14ac:dyDescent="0.2">
      <c r="A153" s="95" t="s">
        <v>20</v>
      </c>
      <c r="B153" s="95" t="s">
        <v>725</v>
      </c>
      <c r="C153" s="88">
        <v>15</v>
      </c>
      <c r="D153" s="87" t="s">
        <v>915</v>
      </c>
      <c r="E153" s="87" t="s">
        <v>909</v>
      </c>
      <c r="F153" s="89" t="s">
        <v>112</v>
      </c>
      <c r="G153" s="90" t="s">
        <v>916</v>
      </c>
      <c r="H153" s="102" t="s">
        <v>917</v>
      </c>
      <c r="I153" s="95" t="s">
        <v>76</v>
      </c>
      <c r="J153" s="103" t="s">
        <v>918</v>
      </c>
      <c r="K153" s="94">
        <v>2</v>
      </c>
      <c r="L153" s="92">
        <v>44758</v>
      </c>
      <c r="M153" s="92">
        <v>45657</v>
      </c>
      <c r="N153" s="94">
        <v>0</v>
      </c>
      <c r="O153" s="83">
        <f t="shared" si="4"/>
        <v>0</v>
      </c>
      <c r="P153" s="165"/>
      <c r="Q153" s="165"/>
      <c r="R153" s="168"/>
      <c r="S153" s="96" t="s">
        <v>637</v>
      </c>
      <c r="T153" s="96" t="s">
        <v>919</v>
      </c>
      <c r="U153" s="110" t="s">
        <v>79</v>
      </c>
      <c r="V153" s="94" t="s">
        <v>80</v>
      </c>
    </row>
    <row r="154" spans="1:22" s="107" customFormat="1" ht="393.75" x14ac:dyDescent="0.2">
      <c r="A154" s="95" t="s">
        <v>20</v>
      </c>
      <c r="B154" s="95" t="s">
        <v>725</v>
      </c>
      <c r="C154" s="88">
        <v>16</v>
      </c>
      <c r="D154" s="87" t="s">
        <v>920</v>
      </c>
      <c r="E154" s="87" t="s">
        <v>921</v>
      </c>
      <c r="F154" s="89" t="s">
        <v>565</v>
      </c>
      <c r="G154" s="90" t="s">
        <v>922</v>
      </c>
      <c r="H154" s="102" t="s">
        <v>923</v>
      </c>
      <c r="I154" s="95" t="s">
        <v>76</v>
      </c>
      <c r="J154" s="103" t="s">
        <v>924</v>
      </c>
      <c r="K154" s="94">
        <v>1</v>
      </c>
      <c r="L154" s="92">
        <v>44621</v>
      </c>
      <c r="M154" s="92">
        <v>44926</v>
      </c>
      <c r="N154" s="94">
        <v>1</v>
      </c>
      <c r="O154" s="83">
        <f t="shared" si="4"/>
        <v>1</v>
      </c>
      <c r="P154" s="163">
        <f>+AVERAGE(O154:O157)</f>
        <v>0.875</v>
      </c>
      <c r="Q154" s="163" t="s">
        <v>52</v>
      </c>
      <c r="R154" s="166" t="s">
        <v>226</v>
      </c>
      <c r="S154" s="96" t="s">
        <v>925</v>
      </c>
      <c r="T154" s="96" t="s">
        <v>92</v>
      </c>
      <c r="U154" s="110" t="s">
        <v>79</v>
      </c>
      <c r="V154" s="94" t="s">
        <v>80</v>
      </c>
    </row>
    <row r="155" spans="1:22" s="107" customFormat="1" ht="157.5" x14ac:dyDescent="0.2">
      <c r="A155" s="95" t="s">
        <v>20</v>
      </c>
      <c r="B155" s="95" t="s">
        <v>725</v>
      </c>
      <c r="C155" s="88">
        <v>16</v>
      </c>
      <c r="D155" s="87" t="s">
        <v>920</v>
      </c>
      <c r="E155" s="87" t="s">
        <v>921</v>
      </c>
      <c r="F155" s="89" t="s">
        <v>570</v>
      </c>
      <c r="G155" s="90" t="s">
        <v>926</v>
      </c>
      <c r="H155" s="102" t="s">
        <v>927</v>
      </c>
      <c r="I155" s="95" t="s">
        <v>76</v>
      </c>
      <c r="J155" s="103" t="s">
        <v>928</v>
      </c>
      <c r="K155" s="94">
        <v>4</v>
      </c>
      <c r="L155" s="92">
        <v>44621</v>
      </c>
      <c r="M155" s="92">
        <v>44926</v>
      </c>
      <c r="N155" s="94">
        <v>4</v>
      </c>
      <c r="O155" s="83">
        <f t="shared" si="4"/>
        <v>1</v>
      </c>
      <c r="P155" s="164"/>
      <c r="Q155" s="164"/>
      <c r="R155" s="167"/>
      <c r="S155" s="96" t="s">
        <v>929</v>
      </c>
      <c r="T155" s="96" t="s">
        <v>930</v>
      </c>
      <c r="U155" s="110" t="s">
        <v>79</v>
      </c>
      <c r="V155" s="94" t="s">
        <v>80</v>
      </c>
    </row>
    <row r="156" spans="1:22" s="107" customFormat="1" ht="402" customHeight="1" x14ac:dyDescent="0.2">
      <c r="A156" s="95" t="s">
        <v>20</v>
      </c>
      <c r="B156" s="95" t="s">
        <v>725</v>
      </c>
      <c r="C156" s="88">
        <v>16</v>
      </c>
      <c r="D156" s="87" t="s">
        <v>920</v>
      </c>
      <c r="E156" s="87" t="s">
        <v>921</v>
      </c>
      <c r="F156" s="89" t="s">
        <v>576</v>
      </c>
      <c r="G156" s="90" t="s">
        <v>931</v>
      </c>
      <c r="H156" s="102" t="s">
        <v>932</v>
      </c>
      <c r="I156" s="95" t="s">
        <v>76</v>
      </c>
      <c r="J156" s="103" t="s">
        <v>933</v>
      </c>
      <c r="K156" s="94">
        <v>1</v>
      </c>
      <c r="L156" s="92">
        <v>44621</v>
      </c>
      <c r="M156" s="92">
        <v>44757</v>
      </c>
      <c r="N156" s="94">
        <v>1</v>
      </c>
      <c r="O156" s="83">
        <f t="shared" si="4"/>
        <v>1</v>
      </c>
      <c r="P156" s="164"/>
      <c r="Q156" s="164"/>
      <c r="R156" s="167"/>
      <c r="S156" s="96" t="s">
        <v>934</v>
      </c>
      <c r="T156" s="96" t="s">
        <v>2689</v>
      </c>
      <c r="U156" s="110" t="s">
        <v>79</v>
      </c>
      <c r="V156" s="94" t="s">
        <v>80</v>
      </c>
    </row>
    <row r="157" spans="1:22" s="107" customFormat="1" ht="192.75" customHeight="1" x14ac:dyDescent="0.2">
      <c r="A157" s="95" t="s">
        <v>20</v>
      </c>
      <c r="B157" s="95" t="s">
        <v>725</v>
      </c>
      <c r="C157" s="88">
        <v>16</v>
      </c>
      <c r="D157" s="87" t="s">
        <v>920</v>
      </c>
      <c r="E157" s="87" t="s">
        <v>921</v>
      </c>
      <c r="F157" s="89" t="s">
        <v>581</v>
      </c>
      <c r="G157" s="90" t="s">
        <v>935</v>
      </c>
      <c r="H157" s="102" t="s">
        <v>936</v>
      </c>
      <c r="I157" s="95" t="s">
        <v>76</v>
      </c>
      <c r="J157" s="103" t="s">
        <v>937</v>
      </c>
      <c r="K157" s="94">
        <v>2</v>
      </c>
      <c r="L157" s="92">
        <v>44774</v>
      </c>
      <c r="M157" s="92">
        <v>45137</v>
      </c>
      <c r="N157" s="94">
        <v>1</v>
      </c>
      <c r="O157" s="83">
        <f t="shared" si="4"/>
        <v>0.5</v>
      </c>
      <c r="P157" s="165"/>
      <c r="Q157" s="165"/>
      <c r="R157" s="168"/>
      <c r="S157" s="96" t="s">
        <v>2690</v>
      </c>
      <c r="T157" s="96" t="s">
        <v>2691</v>
      </c>
      <c r="U157" s="111" t="s">
        <v>178</v>
      </c>
      <c r="V157" s="94" t="s">
        <v>172</v>
      </c>
    </row>
    <row r="158" spans="1:22" s="107" customFormat="1" ht="275.25" customHeight="1" x14ac:dyDescent="0.2">
      <c r="A158" s="95">
        <v>2021</v>
      </c>
      <c r="B158" s="95" t="s">
        <v>938</v>
      </c>
      <c r="C158" s="88">
        <v>3</v>
      </c>
      <c r="D158" s="87" t="s">
        <v>939</v>
      </c>
      <c r="E158" s="87" t="s">
        <v>940</v>
      </c>
      <c r="F158" s="89" t="s">
        <v>105</v>
      </c>
      <c r="G158" s="90" t="s">
        <v>941</v>
      </c>
      <c r="H158" s="102" t="s">
        <v>942</v>
      </c>
      <c r="I158" s="99" t="s">
        <v>76</v>
      </c>
      <c r="J158" s="103" t="s">
        <v>943</v>
      </c>
      <c r="K158" s="94">
        <v>2</v>
      </c>
      <c r="L158" s="92">
        <v>44774</v>
      </c>
      <c r="M158" s="92">
        <v>45107</v>
      </c>
      <c r="N158" s="94">
        <v>0</v>
      </c>
      <c r="O158" s="72">
        <f t="shared" si="4"/>
        <v>0</v>
      </c>
      <c r="P158" s="163">
        <f>+AVERAGE(O158:O159)</f>
        <v>0</v>
      </c>
      <c r="Q158" s="163" t="s">
        <v>52</v>
      </c>
      <c r="R158" s="163" t="s">
        <v>53</v>
      </c>
      <c r="S158" s="96" t="s">
        <v>2692</v>
      </c>
      <c r="T158" s="96" t="s">
        <v>2693</v>
      </c>
      <c r="U158" s="111" t="s">
        <v>178</v>
      </c>
      <c r="V158" s="94" t="s">
        <v>172</v>
      </c>
    </row>
    <row r="159" spans="1:22" s="107" customFormat="1" ht="242.25" customHeight="1" x14ac:dyDescent="0.2">
      <c r="A159" s="95">
        <v>2021</v>
      </c>
      <c r="B159" s="95" t="s">
        <v>938</v>
      </c>
      <c r="C159" s="88">
        <v>3</v>
      </c>
      <c r="D159" s="87" t="s">
        <v>939</v>
      </c>
      <c r="E159" s="87" t="s">
        <v>944</v>
      </c>
      <c r="F159" s="89" t="s">
        <v>112</v>
      </c>
      <c r="G159" s="90" t="s">
        <v>945</v>
      </c>
      <c r="H159" s="102" t="s">
        <v>946</v>
      </c>
      <c r="I159" s="99" t="s">
        <v>76</v>
      </c>
      <c r="J159" s="103" t="s">
        <v>947</v>
      </c>
      <c r="K159" s="94">
        <v>1</v>
      </c>
      <c r="L159" s="92">
        <v>44774</v>
      </c>
      <c r="M159" s="92">
        <v>45107</v>
      </c>
      <c r="N159" s="94">
        <v>0</v>
      </c>
      <c r="O159" s="72">
        <f t="shared" si="4"/>
        <v>0</v>
      </c>
      <c r="P159" s="165"/>
      <c r="Q159" s="165"/>
      <c r="R159" s="165"/>
      <c r="S159" s="96" t="s">
        <v>948</v>
      </c>
      <c r="T159" s="96" t="s">
        <v>2694</v>
      </c>
      <c r="U159" s="111" t="s">
        <v>178</v>
      </c>
      <c r="V159" s="94" t="s">
        <v>172</v>
      </c>
    </row>
    <row r="160" spans="1:22" s="107" customFormat="1" ht="123.75" customHeight="1" x14ac:dyDescent="0.2">
      <c r="A160" s="95">
        <v>2021</v>
      </c>
      <c r="B160" s="95" t="s">
        <v>938</v>
      </c>
      <c r="C160" s="88">
        <v>7</v>
      </c>
      <c r="D160" s="87" t="s">
        <v>949</v>
      </c>
      <c r="E160" s="87" t="s">
        <v>950</v>
      </c>
      <c r="F160" s="89" t="s">
        <v>425</v>
      </c>
      <c r="G160" s="90" t="s">
        <v>951</v>
      </c>
      <c r="H160" s="102" t="s">
        <v>952</v>
      </c>
      <c r="I160" s="99" t="s">
        <v>108</v>
      </c>
      <c r="J160" s="103" t="s">
        <v>953</v>
      </c>
      <c r="K160" s="94">
        <v>3</v>
      </c>
      <c r="L160" s="92">
        <v>44742</v>
      </c>
      <c r="M160" s="92">
        <v>45473</v>
      </c>
      <c r="N160" s="94">
        <v>1</v>
      </c>
      <c r="O160" s="83">
        <f t="shared" si="4"/>
        <v>0.33333333333333331</v>
      </c>
      <c r="P160" s="83">
        <f>+O160</f>
        <v>0.33333333333333331</v>
      </c>
      <c r="Q160" s="83" t="s">
        <v>52</v>
      </c>
      <c r="R160" s="95" t="s">
        <v>53</v>
      </c>
      <c r="S160" s="96" t="s">
        <v>954</v>
      </c>
      <c r="T160" s="96" t="s">
        <v>2701</v>
      </c>
      <c r="U160" s="111" t="s">
        <v>178</v>
      </c>
      <c r="V160" s="94" t="s">
        <v>172</v>
      </c>
    </row>
    <row r="161" spans="1:23" s="107" customFormat="1" ht="123.75" customHeight="1" x14ac:dyDescent="0.2">
      <c r="A161" s="95">
        <v>2021</v>
      </c>
      <c r="B161" s="95" t="s">
        <v>938</v>
      </c>
      <c r="C161" s="88">
        <v>9</v>
      </c>
      <c r="D161" s="87" t="s">
        <v>955</v>
      </c>
      <c r="E161" s="87" t="s">
        <v>956</v>
      </c>
      <c r="F161" s="89" t="s">
        <v>47</v>
      </c>
      <c r="G161" s="90" t="s">
        <v>957</v>
      </c>
      <c r="H161" s="102" t="s">
        <v>958</v>
      </c>
      <c r="I161" s="95" t="s">
        <v>50</v>
      </c>
      <c r="J161" s="103" t="s">
        <v>959</v>
      </c>
      <c r="K161" s="94">
        <v>3</v>
      </c>
      <c r="L161" s="92">
        <v>44743</v>
      </c>
      <c r="M161" s="92">
        <v>45291</v>
      </c>
      <c r="N161" s="94">
        <v>3</v>
      </c>
      <c r="O161" s="83">
        <f t="shared" si="4"/>
        <v>1</v>
      </c>
      <c r="P161" s="163">
        <f>+AVERAGE(O161:O163)</f>
        <v>0.83333333333333337</v>
      </c>
      <c r="Q161" s="163" t="s">
        <v>52</v>
      </c>
      <c r="R161" s="166" t="s">
        <v>53</v>
      </c>
      <c r="S161" s="96" t="s">
        <v>2711</v>
      </c>
      <c r="T161" s="96" t="s">
        <v>2712</v>
      </c>
      <c r="U161" s="110" t="s">
        <v>79</v>
      </c>
      <c r="V161" s="95" t="s">
        <v>172</v>
      </c>
      <c r="W161" s="169" t="s">
        <v>540</v>
      </c>
    </row>
    <row r="162" spans="1:23" s="107" customFormat="1" ht="123.75" x14ac:dyDescent="0.2">
      <c r="A162" s="95">
        <v>2021</v>
      </c>
      <c r="B162" s="95" t="s">
        <v>938</v>
      </c>
      <c r="C162" s="88">
        <v>9</v>
      </c>
      <c r="D162" s="87" t="s">
        <v>955</v>
      </c>
      <c r="E162" s="87" t="s">
        <v>960</v>
      </c>
      <c r="F162" s="89" t="s">
        <v>59</v>
      </c>
      <c r="G162" s="90" t="s">
        <v>961</v>
      </c>
      <c r="H162" s="102" t="s">
        <v>962</v>
      </c>
      <c r="I162" s="95" t="s">
        <v>50</v>
      </c>
      <c r="J162" s="103" t="s">
        <v>963</v>
      </c>
      <c r="K162" s="94">
        <v>1</v>
      </c>
      <c r="L162" s="92">
        <v>44743</v>
      </c>
      <c r="M162" s="92">
        <v>44773</v>
      </c>
      <c r="N162" s="94">
        <v>1</v>
      </c>
      <c r="O162" s="83">
        <f t="shared" si="4"/>
        <v>1</v>
      </c>
      <c r="P162" s="164"/>
      <c r="Q162" s="164"/>
      <c r="R162" s="167"/>
      <c r="S162" s="96" t="s">
        <v>964</v>
      </c>
      <c r="T162" s="96" t="s">
        <v>965</v>
      </c>
      <c r="U162" s="110" t="s">
        <v>79</v>
      </c>
      <c r="V162" s="95" t="s">
        <v>172</v>
      </c>
      <c r="W162" s="169"/>
    </row>
    <row r="163" spans="1:23" s="107" customFormat="1" ht="239.25" customHeight="1" x14ac:dyDescent="0.2">
      <c r="A163" s="95">
        <v>2021</v>
      </c>
      <c r="B163" s="95" t="s">
        <v>938</v>
      </c>
      <c r="C163" s="88">
        <v>9</v>
      </c>
      <c r="D163" s="87" t="s">
        <v>966</v>
      </c>
      <c r="E163" s="87" t="s">
        <v>960</v>
      </c>
      <c r="F163" s="89" t="s">
        <v>65</v>
      </c>
      <c r="G163" s="90" t="s">
        <v>967</v>
      </c>
      <c r="H163" s="102" t="s">
        <v>968</v>
      </c>
      <c r="I163" s="95" t="s">
        <v>50</v>
      </c>
      <c r="J163" s="103" t="s">
        <v>834</v>
      </c>
      <c r="K163" s="94">
        <v>4</v>
      </c>
      <c r="L163" s="92">
        <v>44774</v>
      </c>
      <c r="M163" s="92">
        <v>45016</v>
      </c>
      <c r="N163" s="94">
        <v>2</v>
      </c>
      <c r="O163" s="83">
        <f t="shared" si="4"/>
        <v>0.5</v>
      </c>
      <c r="P163" s="165"/>
      <c r="Q163" s="165"/>
      <c r="R163" s="168"/>
      <c r="S163" s="96" t="s">
        <v>2713</v>
      </c>
      <c r="T163" s="96" t="s">
        <v>2714</v>
      </c>
      <c r="U163" s="111" t="s">
        <v>178</v>
      </c>
      <c r="V163" s="95" t="s">
        <v>172</v>
      </c>
      <c r="W163" s="169"/>
    </row>
    <row r="164" spans="1:23" s="107" customFormat="1" ht="190.5" customHeight="1" x14ac:dyDescent="0.2">
      <c r="A164" s="95">
        <v>2021</v>
      </c>
      <c r="B164" s="95" t="s">
        <v>938</v>
      </c>
      <c r="C164" s="88">
        <v>10</v>
      </c>
      <c r="D164" s="87" t="s">
        <v>969</v>
      </c>
      <c r="E164" s="87" t="s">
        <v>970</v>
      </c>
      <c r="F164" s="89" t="s">
        <v>105</v>
      </c>
      <c r="G164" s="87" t="s">
        <v>971</v>
      </c>
      <c r="H164" s="87" t="s">
        <v>972</v>
      </c>
      <c r="I164" s="99" t="s">
        <v>361</v>
      </c>
      <c r="J164" s="99" t="s">
        <v>973</v>
      </c>
      <c r="K164" s="94">
        <v>1</v>
      </c>
      <c r="L164" s="92">
        <v>45035</v>
      </c>
      <c r="M164" s="92">
        <v>45291</v>
      </c>
      <c r="N164" s="94">
        <v>1</v>
      </c>
      <c r="O164" s="83">
        <f t="shared" si="4"/>
        <v>1</v>
      </c>
      <c r="P164" s="163">
        <f>+AVERAGE(O164:O165)</f>
        <v>1</v>
      </c>
      <c r="Q164" s="163" t="s">
        <v>52</v>
      </c>
      <c r="R164" s="166" t="s">
        <v>53</v>
      </c>
      <c r="S164" s="96" t="s">
        <v>2611</v>
      </c>
      <c r="T164" s="96" t="s">
        <v>2612</v>
      </c>
      <c r="U164" s="111" t="s">
        <v>56</v>
      </c>
      <c r="V164" s="95" t="s">
        <v>93</v>
      </c>
      <c r="W164" s="169" t="s">
        <v>540</v>
      </c>
    </row>
    <row r="165" spans="1:23" s="107" customFormat="1" ht="196.5" customHeight="1" x14ac:dyDescent="0.2">
      <c r="A165" s="95">
        <v>2021</v>
      </c>
      <c r="B165" s="95" t="s">
        <v>938</v>
      </c>
      <c r="C165" s="88">
        <v>10</v>
      </c>
      <c r="D165" s="87" t="s">
        <v>969</v>
      </c>
      <c r="E165" s="87" t="s">
        <v>970</v>
      </c>
      <c r="F165" s="89" t="s">
        <v>112</v>
      </c>
      <c r="G165" s="87" t="s">
        <v>974</v>
      </c>
      <c r="H165" s="87" t="s">
        <v>975</v>
      </c>
      <c r="I165" s="99" t="s">
        <v>361</v>
      </c>
      <c r="J165" s="99" t="s">
        <v>976</v>
      </c>
      <c r="K165" s="94">
        <v>5</v>
      </c>
      <c r="L165" s="92">
        <v>41334</v>
      </c>
      <c r="M165" s="92">
        <v>45291</v>
      </c>
      <c r="N165" s="94">
        <v>5</v>
      </c>
      <c r="O165" s="83">
        <f t="shared" si="4"/>
        <v>1</v>
      </c>
      <c r="P165" s="164"/>
      <c r="Q165" s="164"/>
      <c r="R165" s="167"/>
      <c r="S165" s="96" t="s">
        <v>2613</v>
      </c>
      <c r="T165" s="96" t="s">
        <v>2614</v>
      </c>
      <c r="U165" s="111" t="s">
        <v>56</v>
      </c>
      <c r="V165" s="95" t="s">
        <v>93</v>
      </c>
      <c r="W165" s="169"/>
    </row>
    <row r="166" spans="1:23" s="98" customFormat="1" ht="248.25" customHeight="1" x14ac:dyDescent="0.2">
      <c r="A166" s="95">
        <v>2022</v>
      </c>
      <c r="B166" s="95" t="s">
        <v>993</v>
      </c>
      <c r="C166" s="106">
        <v>4</v>
      </c>
      <c r="D166" s="97" t="s">
        <v>994</v>
      </c>
      <c r="E166" s="96" t="s">
        <v>995</v>
      </c>
      <c r="F166" s="89">
        <v>1</v>
      </c>
      <c r="G166" s="96" t="s">
        <v>996</v>
      </c>
      <c r="H166" s="96" t="s">
        <v>997</v>
      </c>
      <c r="I166" s="95" t="s">
        <v>998</v>
      </c>
      <c r="J166" s="96" t="s">
        <v>999</v>
      </c>
      <c r="K166" s="88">
        <v>2</v>
      </c>
      <c r="L166" s="104">
        <v>45017</v>
      </c>
      <c r="M166" s="104">
        <v>45291</v>
      </c>
      <c r="N166" s="94">
        <v>2</v>
      </c>
      <c r="O166" s="83">
        <f t="shared" si="4"/>
        <v>1</v>
      </c>
      <c r="P166" s="93">
        <f>+O166</f>
        <v>1</v>
      </c>
      <c r="Q166" s="83" t="s">
        <v>52</v>
      </c>
      <c r="R166" s="95" t="s">
        <v>53</v>
      </c>
      <c r="S166" s="96" t="s">
        <v>2715</v>
      </c>
      <c r="T166" s="96" t="s">
        <v>2716</v>
      </c>
      <c r="U166" s="110" t="s">
        <v>56</v>
      </c>
      <c r="V166" s="94" t="s">
        <v>93</v>
      </c>
    </row>
    <row r="167" spans="1:23" s="98" customFormat="1" ht="385.5" customHeight="1" x14ac:dyDescent="0.2">
      <c r="A167" s="95">
        <v>2022</v>
      </c>
      <c r="B167" s="95" t="s">
        <v>993</v>
      </c>
      <c r="C167" s="94">
        <v>16</v>
      </c>
      <c r="D167" s="97" t="s">
        <v>1000</v>
      </c>
      <c r="E167" s="96" t="s">
        <v>1001</v>
      </c>
      <c r="F167" s="89">
        <v>1</v>
      </c>
      <c r="G167" s="96" t="s">
        <v>1002</v>
      </c>
      <c r="H167" s="96" t="s">
        <v>1003</v>
      </c>
      <c r="I167" s="95" t="s">
        <v>998</v>
      </c>
      <c r="J167" s="96" t="s">
        <v>1004</v>
      </c>
      <c r="K167" s="94">
        <v>1</v>
      </c>
      <c r="L167" s="104">
        <v>45027</v>
      </c>
      <c r="M167" s="104">
        <v>45107</v>
      </c>
      <c r="N167" s="94">
        <v>1</v>
      </c>
      <c r="O167" s="83">
        <f t="shared" si="4"/>
        <v>1</v>
      </c>
      <c r="P167" s="83">
        <v>1</v>
      </c>
      <c r="Q167" s="83" t="s">
        <v>52</v>
      </c>
      <c r="R167" s="95" t="s">
        <v>53</v>
      </c>
      <c r="S167" s="96" t="s">
        <v>2603</v>
      </c>
      <c r="T167" s="96" t="s">
        <v>2717</v>
      </c>
      <c r="U167" s="110" t="s">
        <v>56</v>
      </c>
      <c r="V167" s="94" t="s">
        <v>93</v>
      </c>
    </row>
    <row r="168" spans="1:23" s="98" customFormat="1" ht="110.25" customHeight="1" x14ac:dyDescent="0.2">
      <c r="A168" s="95">
        <v>2022</v>
      </c>
      <c r="B168" s="95" t="s">
        <v>993</v>
      </c>
      <c r="C168" s="99">
        <v>17</v>
      </c>
      <c r="D168" s="87" t="s">
        <v>1005</v>
      </c>
      <c r="E168" s="96" t="s">
        <v>1006</v>
      </c>
      <c r="F168" s="89">
        <v>1</v>
      </c>
      <c r="G168" s="87" t="s">
        <v>1007</v>
      </c>
      <c r="H168" s="87" t="s">
        <v>1008</v>
      </c>
      <c r="I168" s="95" t="s">
        <v>1744</v>
      </c>
      <c r="J168" s="87" t="s">
        <v>1009</v>
      </c>
      <c r="K168" s="99">
        <v>1</v>
      </c>
      <c r="L168" s="104">
        <v>45047</v>
      </c>
      <c r="M168" s="104">
        <v>45107</v>
      </c>
      <c r="N168" s="94">
        <v>1</v>
      </c>
      <c r="O168" s="83">
        <f t="shared" si="4"/>
        <v>1</v>
      </c>
      <c r="P168" s="83">
        <v>1</v>
      </c>
      <c r="Q168" s="83" t="s">
        <v>52</v>
      </c>
      <c r="R168" s="95" t="s">
        <v>53</v>
      </c>
      <c r="S168" s="96" t="s">
        <v>1010</v>
      </c>
      <c r="T168" s="96" t="s">
        <v>1011</v>
      </c>
      <c r="U168" s="110" t="s">
        <v>56</v>
      </c>
      <c r="V168" s="94" t="s">
        <v>93</v>
      </c>
      <c r="W168" s="123"/>
    </row>
    <row r="169" spans="1:23" s="98" customFormat="1" ht="90" x14ac:dyDescent="0.2">
      <c r="A169" s="95">
        <v>2022</v>
      </c>
      <c r="B169" s="95" t="s">
        <v>993</v>
      </c>
      <c r="C169" s="99">
        <v>20</v>
      </c>
      <c r="D169" s="96" t="s">
        <v>1022</v>
      </c>
      <c r="E169" s="96" t="s">
        <v>1023</v>
      </c>
      <c r="F169" s="89">
        <v>1</v>
      </c>
      <c r="G169" s="96" t="s">
        <v>1024</v>
      </c>
      <c r="H169" s="96" t="s">
        <v>1025</v>
      </c>
      <c r="I169" s="95" t="s">
        <v>50</v>
      </c>
      <c r="J169" s="87" t="s">
        <v>1026</v>
      </c>
      <c r="K169" s="99">
        <v>1</v>
      </c>
      <c r="L169" s="104">
        <v>45030</v>
      </c>
      <c r="M169" s="104">
        <v>45199</v>
      </c>
      <c r="N169" s="94">
        <v>0</v>
      </c>
      <c r="O169" s="83">
        <f t="shared" si="4"/>
        <v>0</v>
      </c>
      <c r="P169" s="83">
        <v>0</v>
      </c>
      <c r="Q169" s="83" t="s">
        <v>52</v>
      </c>
      <c r="R169" s="95" t="s">
        <v>53</v>
      </c>
      <c r="S169" s="96" t="s">
        <v>2718</v>
      </c>
      <c r="T169" s="96" t="s">
        <v>2719</v>
      </c>
      <c r="U169" s="111" t="s">
        <v>178</v>
      </c>
      <c r="V169" s="94" t="s">
        <v>172</v>
      </c>
    </row>
    <row r="170" spans="1:23" s="98" customFormat="1" ht="101.25" x14ac:dyDescent="0.2">
      <c r="A170" s="95">
        <v>2022</v>
      </c>
      <c r="B170" s="95" t="s">
        <v>993</v>
      </c>
      <c r="C170" s="99">
        <v>21</v>
      </c>
      <c r="D170" s="96" t="s">
        <v>1027</v>
      </c>
      <c r="E170" s="96" t="s">
        <v>670</v>
      </c>
      <c r="F170" s="89">
        <v>1</v>
      </c>
      <c r="G170" s="96" t="s">
        <v>671</v>
      </c>
      <c r="H170" s="96" t="s">
        <v>672</v>
      </c>
      <c r="I170" s="95" t="s">
        <v>50</v>
      </c>
      <c r="J170" s="87" t="s">
        <v>673</v>
      </c>
      <c r="K170" s="99">
        <v>1</v>
      </c>
      <c r="L170" s="104">
        <v>45030</v>
      </c>
      <c r="M170" s="104">
        <v>45199</v>
      </c>
      <c r="N170" s="94">
        <v>0</v>
      </c>
      <c r="O170" s="83">
        <f t="shared" si="4"/>
        <v>0</v>
      </c>
      <c r="P170" s="83">
        <v>0</v>
      </c>
      <c r="Q170" s="83" t="s">
        <v>52</v>
      </c>
      <c r="R170" s="95" t="s">
        <v>53</v>
      </c>
      <c r="S170" s="96" t="s">
        <v>2718</v>
      </c>
      <c r="T170" s="96" t="s">
        <v>2719</v>
      </c>
      <c r="U170" s="111" t="s">
        <v>178</v>
      </c>
      <c r="V170" s="94" t="s">
        <v>172</v>
      </c>
    </row>
    <row r="171" spans="1:23" s="98" customFormat="1" ht="156" customHeight="1" x14ac:dyDescent="0.2">
      <c r="A171" s="95">
        <v>2022</v>
      </c>
      <c r="B171" s="95" t="s">
        <v>993</v>
      </c>
      <c r="C171" s="88">
        <v>22</v>
      </c>
      <c r="D171" s="96" t="s">
        <v>1028</v>
      </c>
      <c r="E171" s="96" t="s">
        <v>1029</v>
      </c>
      <c r="F171" s="89" t="s">
        <v>105</v>
      </c>
      <c r="G171" s="96" t="s">
        <v>1030</v>
      </c>
      <c r="H171" s="96" t="s">
        <v>1031</v>
      </c>
      <c r="I171" s="95" t="s">
        <v>1032</v>
      </c>
      <c r="J171" s="96" t="s">
        <v>1033</v>
      </c>
      <c r="K171" s="95">
        <v>1</v>
      </c>
      <c r="L171" s="104">
        <v>45030</v>
      </c>
      <c r="M171" s="104">
        <v>45412</v>
      </c>
      <c r="N171" s="94">
        <v>0</v>
      </c>
      <c r="O171" s="83">
        <f t="shared" si="4"/>
        <v>0</v>
      </c>
      <c r="P171" s="163">
        <f>+AVERAGE(O171:O172)</f>
        <v>0.5</v>
      </c>
      <c r="Q171" s="163" t="s">
        <v>52</v>
      </c>
      <c r="R171" s="166" t="s">
        <v>53</v>
      </c>
      <c r="S171" s="96" t="s">
        <v>2605</v>
      </c>
      <c r="T171" s="96" t="s">
        <v>2606</v>
      </c>
      <c r="U171" s="110" t="s">
        <v>79</v>
      </c>
      <c r="V171" s="94" t="s">
        <v>80</v>
      </c>
    </row>
    <row r="172" spans="1:23" s="98" customFormat="1" ht="326.25" customHeight="1" x14ac:dyDescent="0.2">
      <c r="A172" s="95">
        <v>2022</v>
      </c>
      <c r="B172" s="95" t="s">
        <v>993</v>
      </c>
      <c r="C172" s="88">
        <v>22</v>
      </c>
      <c r="D172" s="96" t="s">
        <v>1028</v>
      </c>
      <c r="E172" s="96" t="s">
        <v>1029</v>
      </c>
      <c r="F172" s="89" t="s">
        <v>112</v>
      </c>
      <c r="G172" s="96" t="s">
        <v>1034</v>
      </c>
      <c r="H172" s="96" t="s">
        <v>1035</v>
      </c>
      <c r="I172" s="95" t="s">
        <v>1036</v>
      </c>
      <c r="J172" s="96" t="s">
        <v>1037</v>
      </c>
      <c r="K172" s="95">
        <v>2</v>
      </c>
      <c r="L172" s="104">
        <v>45030</v>
      </c>
      <c r="M172" s="104">
        <v>45291</v>
      </c>
      <c r="N172" s="94">
        <v>2</v>
      </c>
      <c r="O172" s="83">
        <f t="shared" si="4"/>
        <v>1</v>
      </c>
      <c r="P172" s="165"/>
      <c r="Q172" s="165"/>
      <c r="R172" s="168"/>
      <c r="S172" s="96" t="s">
        <v>2603</v>
      </c>
      <c r="T172" s="96" t="s">
        <v>2604</v>
      </c>
      <c r="U172" s="110" t="s">
        <v>79</v>
      </c>
      <c r="V172" s="94" t="s">
        <v>80</v>
      </c>
    </row>
    <row r="173" spans="1:23" s="125" customFormat="1" ht="308.25" customHeight="1" x14ac:dyDescent="0.25">
      <c r="A173" s="95">
        <v>2022</v>
      </c>
      <c r="B173" s="95" t="s">
        <v>1043</v>
      </c>
      <c r="C173" s="99">
        <v>1</v>
      </c>
      <c r="D173" s="96" t="s">
        <v>1044</v>
      </c>
      <c r="E173" s="96" t="s">
        <v>1045</v>
      </c>
      <c r="F173" s="89">
        <v>1</v>
      </c>
      <c r="G173" s="96" t="s">
        <v>1046</v>
      </c>
      <c r="H173" s="96" t="s">
        <v>1047</v>
      </c>
      <c r="I173" s="99" t="s">
        <v>76</v>
      </c>
      <c r="J173" s="96" t="s">
        <v>1048</v>
      </c>
      <c r="K173" s="95">
        <v>1</v>
      </c>
      <c r="L173" s="104">
        <v>45108</v>
      </c>
      <c r="M173" s="104">
        <v>45657</v>
      </c>
      <c r="N173" s="94">
        <v>1</v>
      </c>
      <c r="O173" s="83">
        <f t="shared" si="4"/>
        <v>1</v>
      </c>
      <c r="P173" s="83">
        <f>+O173</f>
        <v>1</v>
      </c>
      <c r="Q173" s="83" t="s">
        <v>52</v>
      </c>
      <c r="R173" s="95" t="s">
        <v>53</v>
      </c>
      <c r="S173" s="96" t="s">
        <v>2695</v>
      </c>
      <c r="T173" s="96" t="s">
        <v>2697</v>
      </c>
      <c r="U173" s="110" t="s">
        <v>56</v>
      </c>
      <c r="V173" s="113" t="s">
        <v>93</v>
      </c>
    </row>
    <row r="174" spans="1:23" s="105" customFormat="1" ht="307.5" customHeight="1" x14ac:dyDescent="0.25">
      <c r="A174" s="95">
        <v>2022</v>
      </c>
      <c r="B174" s="95" t="s">
        <v>1043</v>
      </c>
      <c r="C174" s="99">
        <v>2</v>
      </c>
      <c r="D174" s="96" t="s">
        <v>1049</v>
      </c>
      <c r="E174" s="96" t="s">
        <v>1050</v>
      </c>
      <c r="F174" s="89">
        <v>1</v>
      </c>
      <c r="G174" s="96" t="s">
        <v>1051</v>
      </c>
      <c r="H174" s="96" t="s">
        <v>1052</v>
      </c>
      <c r="I174" s="99" t="s">
        <v>76</v>
      </c>
      <c r="J174" s="96" t="s">
        <v>1053</v>
      </c>
      <c r="K174" s="95">
        <v>1</v>
      </c>
      <c r="L174" s="104">
        <v>45108</v>
      </c>
      <c r="M174" s="104">
        <v>45473</v>
      </c>
      <c r="N174" s="94">
        <v>1</v>
      </c>
      <c r="O174" s="83">
        <f t="shared" si="4"/>
        <v>1</v>
      </c>
      <c r="P174" s="83">
        <f>+O174</f>
        <v>1</v>
      </c>
      <c r="Q174" s="83" t="s">
        <v>52</v>
      </c>
      <c r="R174" s="95" t="s">
        <v>53</v>
      </c>
      <c r="S174" s="96" t="s">
        <v>2695</v>
      </c>
      <c r="T174" s="96" t="s">
        <v>2696</v>
      </c>
      <c r="U174" s="110" t="s">
        <v>56</v>
      </c>
      <c r="V174" s="113" t="s">
        <v>93</v>
      </c>
    </row>
    <row r="175" spans="1:23" s="105" customFormat="1" ht="157.5" x14ac:dyDescent="0.25">
      <c r="A175" s="95">
        <v>2022</v>
      </c>
      <c r="B175" s="95" t="s">
        <v>1043</v>
      </c>
      <c r="C175" s="99">
        <v>3</v>
      </c>
      <c r="D175" s="96" t="s">
        <v>1054</v>
      </c>
      <c r="E175" s="96" t="s">
        <v>1055</v>
      </c>
      <c r="F175" s="89">
        <v>1</v>
      </c>
      <c r="G175" s="96" t="s">
        <v>1056</v>
      </c>
      <c r="H175" s="96" t="s">
        <v>1057</v>
      </c>
      <c r="I175" s="95" t="s">
        <v>108</v>
      </c>
      <c r="J175" s="96" t="s">
        <v>1058</v>
      </c>
      <c r="K175" s="95">
        <v>2</v>
      </c>
      <c r="L175" s="104">
        <v>45108</v>
      </c>
      <c r="M175" s="104">
        <v>45382</v>
      </c>
      <c r="N175" s="94">
        <v>0</v>
      </c>
      <c r="O175" s="83">
        <f t="shared" si="4"/>
        <v>0</v>
      </c>
      <c r="P175" s="83">
        <f>+AVERAGE(O175)</f>
        <v>0</v>
      </c>
      <c r="Q175" s="83" t="s">
        <v>52</v>
      </c>
      <c r="R175" s="95" t="s">
        <v>53</v>
      </c>
      <c r="S175" s="96" t="s">
        <v>857</v>
      </c>
      <c r="T175" s="96" t="s">
        <v>2700</v>
      </c>
      <c r="U175" s="110" t="s">
        <v>79</v>
      </c>
      <c r="V175" s="113" t="s">
        <v>80</v>
      </c>
    </row>
    <row r="176" spans="1:23" s="105" customFormat="1" ht="146.25" x14ac:dyDescent="0.25">
      <c r="A176" s="95">
        <v>2022</v>
      </c>
      <c r="B176" s="95" t="s">
        <v>1043</v>
      </c>
      <c r="C176" s="99">
        <v>4</v>
      </c>
      <c r="D176" s="96" t="s">
        <v>1059</v>
      </c>
      <c r="E176" s="96" t="s">
        <v>1059</v>
      </c>
      <c r="F176" s="89">
        <v>1</v>
      </c>
      <c r="G176" s="96" t="s">
        <v>1060</v>
      </c>
      <c r="H176" s="96" t="s">
        <v>1061</v>
      </c>
      <c r="I176" s="95" t="s">
        <v>789</v>
      </c>
      <c r="J176" s="96" t="s">
        <v>1062</v>
      </c>
      <c r="K176" s="95">
        <v>1</v>
      </c>
      <c r="L176" s="104">
        <v>45108</v>
      </c>
      <c r="M176" s="104">
        <v>45291</v>
      </c>
      <c r="N176" s="94">
        <v>0</v>
      </c>
      <c r="O176" s="83">
        <f t="shared" si="4"/>
        <v>0</v>
      </c>
      <c r="P176" s="83">
        <f>+AVERAGE(O176)</f>
        <v>0</v>
      </c>
      <c r="Q176" s="83" t="s">
        <v>52</v>
      </c>
      <c r="R176" s="95" t="s">
        <v>53</v>
      </c>
      <c r="S176" s="96" t="s">
        <v>2718</v>
      </c>
      <c r="T176" s="96" t="s">
        <v>2719</v>
      </c>
      <c r="U176" s="110" t="s">
        <v>79</v>
      </c>
      <c r="V176" s="113" t="s">
        <v>172</v>
      </c>
    </row>
    <row r="177" spans="1:22" s="105" customFormat="1" ht="136.5" customHeight="1" x14ac:dyDescent="0.25">
      <c r="A177" s="95">
        <v>2022</v>
      </c>
      <c r="B177" s="95" t="s">
        <v>1043</v>
      </c>
      <c r="C177" s="99">
        <v>5</v>
      </c>
      <c r="D177" s="96" t="s">
        <v>1063</v>
      </c>
      <c r="E177" s="96" t="s">
        <v>1064</v>
      </c>
      <c r="F177" s="89">
        <v>1</v>
      </c>
      <c r="G177" s="96" t="s">
        <v>1065</v>
      </c>
      <c r="H177" s="96" t="s">
        <v>1066</v>
      </c>
      <c r="I177" s="95" t="s">
        <v>1067</v>
      </c>
      <c r="J177" s="96" t="s">
        <v>335</v>
      </c>
      <c r="K177" s="95">
        <v>1</v>
      </c>
      <c r="L177" s="104">
        <v>45139</v>
      </c>
      <c r="M177" s="104">
        <v>45230</v>
      </c>
      <c r="N177" s="94">
        <v>1</v>
      </c>
      <c r="O177" s="83">
        <f t="shared" si="4"/>
        <v>1</v>
      </c>
      <c r="P177" s="83">
        <f>+AVERAGE(O177)</f>
        <v>1</v>
      </c>
      <c r="Q177" s="83" t="s">
        <v>52</v>
      </c>
      <c r="R177" s="95" t="s">
        <v>53</v>
      </c>
      <c r="S177" s="96" t="s">
        <v>2595</v>
      </c>
      <c r="T177" s="96" t="s">
        <v>2596</v>
      </c>
      <c r="U177" s="110" t="s">
        <v>56</v>
      </c>
      <c r="V177" s="113" t="s">
        <v>93</v>
      </c>
    </row>
    <row r="178" spans="1:22" s="105" customFormat="1" ht="139.5" customHeight="1" x14ac:dyDescent="0.25">
      <c r="A178" s="95">
        <v>2022</v>
      </c>
      <c r="B178" s="95" t="s">
        <v>1043</v>
      </c>
      <c r="C178" s="99">
        <v>6</v>
      </c>
      <c r="D178" s="96" t="s">
        <v>1068</v>
      </c>
      <c r="E178" s="96" t="s">
        <v>1069</v>
      </c>
      <c r="F178" s="89">
        <v>1</v>
      </c>
      <c r="G178" s="96" t="s">
        <v>1070</v>
      </c>
      <c r="H178" s="96" t="s">
        <v>1071</v>
      </c>
      <c r="I178" s="99" t="s">
        <v>1072</v>
      </c>
      <c r="J178" s="96" t="s">
        <v>1073</v>
      </c>
      <c r="K178" s="95">
        <v>11</v>
      </c>
      <c r="L178" s="104">
        <v>45108</v>
      </c>
      <c r="M178" s="104">
        <v>45473</v>
      </c>
      <c r="N178" s="94">
        <v>0</v>
      </c>
      <c r="O178" s="83">
        <f t="shared" si="4"/>
        <v>0</v>
      </c>
      <c r="P178" s="83">
        <v>0</v>
      </c>
      <c r="Q178" s="83" t="s">
        <v>52</v>
      </c>
      <c r="R178" s="95" t="s">
        <v>53</v>
      </c>
      <c r="S178" s="96" t="s">
        <v>2637</v>
      </c>
      <c r="T178" s="96" t="s">
        <v>2637</v>
      </c>
      <c r="U178" s="110" t="s">
        <v>79</v>
      </c>
      <c r="V178" s="113" t="s">
        <v>80</v>
      </c>
    </row>
    <row r="179" spans="1:22" s="105" customFormat="1" ht="273.75" customHeight="1" x14ac:dyDescent="0.25">
      <c r="A179" s="95" t="s">
        <v>1074</v>
      </c>
      <c r="B179" s="95" t="s">
        <v>1075</v>
      </c>
      <c r="C179" s="99">
        <v>1</v>
      </c>
      <c r="D179" s="96" t="s">
        <v>1076</v>
      </c>
      <c r="E179" s="96" t="s">
        <v>1077</v>
      </c>
      <c r="F179" s="89" t="s">
        <v>425</v>
      </c>
      <c r="G179" s="96" t="s">
        <v>1078</v>
      </c>
      <c r="H179" s="96" t="s">
        <v>1079</v>
      </c>
      <c r="I179" s="99" t="s">
        <v>76</v>
      </c>
      <c r="J179" s="96" t="s">
        <v>1080</v>
      </c>
      <c r="K179" s="95">
        <v>1</v>
      </c>
      <c r="L179" s="104">
        <v>45214</v>
      </c>
      <c r="M179" s="104">
        <v>45260</v>
      </c>
      <c r="N179" s="94">
        <v>0</v>
      </c>
      <c r="O179" s="83">
        <f>+N179/K179</f>
        <v>0</v>
      </c>
      <c r="P179" s="83">
        <f>+O179</f>
        <v>0</v>
      </c>
      <c r="Q179" s="83" t="s">
        <v>52</v>
      </c>
      <c r="R179" s="95" t="s">
        <v>214</v>
      </c>
      <c r="S179" s="96" t="s">
        <v>2627</v>
      </c>
      <c r="T179" s="96" t="s">
        <v>2628</v>
      </c>
      <c r="U179" s="110" t="s">
        <v>178</v>
      </c>
      <c r="V179" s="113" t="s">
        <v>172</v>
      </c>
    </row>
    <row r="180" spans="1:22" s="105" customFormat="1" ht="202.5" x14ac:dyDescent="0.25">
      <c r="A180" s="95" t="s">
        <v>1074</v>
      </c>
      <c r="B180" s="95" t="s">
        <v>1075</v>
      </c>
      <c r="C180" s="99">
        <v>2</v>
      </c>
      <c r="D180" s="96" t="s">
        <v>1081</v>
      </c>
      <c r="E180" s="96" t="s">
        <v>1082</v>
      </c>
      <c r="F180" s="89" t="s">
        <v>425</v>
      </c>
      <c r="G180" s="96" t="s">
        <v>1083</v>
      </c>
      <c r="H180" s="96" t="s">
        <v>1084</v>
      </c>
      <c r="I180" s="99" t="s">
        <v>76</v>
      </c>
      <c r="J180" s="96" t="s">
        <v>1080</v>
      </c>
      <c r="K180" s="95">
        <v>1</v>
      </c>
      <c r="L180" s="104">
        <v>45214</v>
      </c>
      <c r="M180" s="104">
        <v>45260</v>
      </c>
      <c r="N180" s="94">
        <v>0</v>
      </c>
      <c r="O180" s="83">
        <v>0</v>
      </c>
      <c r="P180" s="83">
        <f t="shared" ref="P180:P212" si="5">+O180</f>
        <v>0</v>
      </c>
      <c r="Q180" s="83" t="s">
        <v>52</v>
      </c>
      <c r="R180" s="95" t="s">
        <v>214</v>
      </c>
      <c r="S180" s="96" t="s">
        <v>2627</v>
      </c>
      <c r="T180" s="96" t="s">
        <v>2628</v>
      </c>
      <c r="U180" s="110" t="s">
        <v>178</v>
      </c>
      <c r="V180" s="113" t="s">
        <v>172</v>
      </c>
    </row>
    <row r="181" spans="1:22" s="105" customFormat="1" ht="112.5" x14ac:dyDescent="0.25">
      <c r="A181" s="95" t="s">
        <v>1074</v>
      </c>
      <c r="B181" s="95" t="s">
        <v>1075</v>
      </c>
      <c r="C181" s="99">
        <v>3</v>
      </c>
      <c r="D181" s="96" t="s">
        <v>1081</v>
      </c>
      <c r="E181" s="96" t="s">
        <v>1085</v>
      </c>
      <c r="F181" s="89" t="s">
        <v>425</v>
      </c>
      <c r="G181" s="96" t="s">
        <v>1086</v>
      </c>
      <c r="H181" s="96" t="s">
        <v>1084</v>
      </c>
      <c r="I181" s="99" t="s">
        <v>76</v>
      </c>
      <c r="J181" s="96" t="s">
        <v>1087</v>
      </c>
      <c r="K181" s="95">
        <v>4</v>
      </c>
      <c r="L181" s="104">
        <v>45184</v>
      </c>
      <c r="M181" s="104">
        <v>45321</v>
      </c>
      <c r="N181" s="94">
        <v>0</v>
      </c>
      <c r="O181" s="83">
        <v>0</v>
      </c>
      <c r="P181" s="83">
        <f t="shared" si="5"/>
        <v>0</v>
      </c>
      <c r="Q181" s="83" t="s">
        <v>52</v>
      </c>
      <c r="R181" s="95" t="s">
        <v>214</v>
      </c>
      <c r="S181" s="96" t="s">
        <v>2629</v>
      </c>
      <c r="T181" s="96" t="s">
        <v>2630</v>
      </c>
      <c r="U181" s="110" t="s">
        <v>79</v>
      </c>
      <c r="V181" s="113" t="s">
        <v>80</v>
      </c>
    </row>
    <row r="182" spans="1:22" s="105" customFormat="1" ht="168.75" customHeight="1" x14ac:dyDescent="0.25">
      <c r="A182" s="95" t="s">
        <v>1074</v>
      </c>
      <c r="B182" s="95" t="s">
        <v>1075</v>
      </c>
      <c r="C182" s="99">
        <v>4</v>
      </c>
      <c r="D182" s="96" t="s">
        <v>1088</v>
      </c>
      <c r="E182" s="96" t="s">
        <v>1089</v>
      </c>
      <c r="F182" s="89" t="s">
        <v>425</v>
      </c>
      <c r="G182" s="96" t="s">
        <v>1090</v>
      </c>
      <c r="H182" s="96" t="s">
        <v>1091</v>
      </c>
      <c r="I182" s="99" t="s">
        <v>76</v>
      </c>
      <c r="J182" s="96" t="s">
        <v>1092</v>
      </c>
      <c r="K182" s="95">
        <v>1</v>
      </c>
      <c r="L182" s="104">
        <v>45214</v>
      </c>
      <c r="M182" s="104">
        <v>45260</v>
      </c>
      <c r="N182" s="94">
        <v>0</v>
      </c>
      <c r="O182" s="83">
        <v>0</v>
      </c>
      <c r="P182" s="83">
        <f t="shared" si="5"/>
        <v>0</v>
      </c>
      <c r="Q182" s="83" t="s">
        <v>52</v>
      </c>
      <c r="R182" s="95" t="s">
        <v>53</v>
      </c>
      <c r="S182" s="96" t="s">
        <v>2631</v>
      </c>
      <c r="T182" s="96" t="s">
        <v>2632</v>
      </c>
      <c r="U182" s="110" t="s">
        <v>178</v>
      </c>
      <c r="V182" s="113" t="s">
        <v>172</v>
      </c>
    </row>
    <row r="183" spans="1:22" s="105" customFormat="1" ht="166.5" customHeight="1" x14ac:dyDescent="0.25">
      <c r="A183" s="95" t="s">
        <v>1074</v>
      </c>
      <c r="B183" s="95" t="s">
        <v>1075</v>
      </c>
      <c r="C183" s="99">
        <v>6</v>
      </c>
      <c r="D183" s="96" t="s">
        <v>1098</v>
      </c>
      <c r="E183" s="96" t="s">
        <v>1099</v>
      </c>
      <c r="F183" s="89" t="s">
        <v>425</v>
      </c>
      <c r="G183" s="96" t="s">
        <v>2635</v>
      </c>
      <c r="H183" s="96" t="s">
        <v>2636</v>
      </c>
      <c r="I183" s="99" t="s">
        <v>76</v>
      </c>
      <c r="J183" s="96" t="s">
        <v>1100</v>
      </c>
      <c r="K183" s="95">
        <v>8</v>
      </c>
      <c r="L183" s="104">
        <v>45214</v>
      </c>
      <c r="M183" s="104">
        <v>45412</v>
      </c>
      <c r="N183" s="94">
        <v>0</v>
      </c>
      <c r="O183" s="83">
        <v>0</v>
      </c>
      <c r="P183" s="83">
        <f t="shared" si="5"/>
        <v>0</v>
      </c>
      <c r="Q183" s="83" t="s">
        <v>52</v>
      </c>
      <c r="R183" s="95" t="s">
        <v>226</v>
      </c>
      <c r="S183" s="96" t="s">
        <v>2637</v>
      </c>
      <c r="T183" s="96" t="s">
        <v>2637</v>
      </c>
      <c r="U183" s="110" t="s">
        <v>79</v>
      </c>
      <c r="V183" s="113" t="s">
        <v>80</v>
      </c>
    </row>
    <row r="184" spans="1:22" s="105" customFormat="1" ht="195" customHeight="1" x14ac:dyDescent="0.25">
      <c r="A184" s="95" t="s">
        <v>1074</v>
      </c>
      <c r="B184" s="95" t="s">
        <v>1075</v>
      </c>
      <c r="C184" s="99">
        <v>7</v>
      </c>
      <c r="D184" s="96" t="s">
        <v>1101</v>
      </c>
      <c r="E184" s="96" t="s">
        <v>1102</v>
      </c>
      <c r="F184" s="89" t="s">
        <v>425</v>
      </c>
      <c r="G184" s="96" t="s">
        <v>2616</v>
      </c>
      <c r="H184" s="96" t="s">
        <v>2617</v>
      </c>
      <c r="I184" s="99" t="s">
        <v>76</v>
      </c>
      <c r="J184" s="96" t="s">
        <v>1103</v>
      </c>
      <c r="K184" s="95">
        <v>2</v>
      </c>
      <c r="L184" s="104">
        <v>45246</v>
      </c>
      <c r="M184" s="104">
        <v>45291</v>
      </c>
      <c r="N184" s="94">
        <v>1</v>
      </c>
      <c r="O184" s="83">
        <f>+N184/K184</f>
        <v>0.5</v>
      </c>
      <c r="P184" s="83">
        <f t="shared" si="5"/>
        <v>0.5</v>
      </c>
      <c r="Q184" s="83" t="s">
        <v>52</v>
      </c>
      <c r="R184" s="95" t="s">
        <v>53</v>
      </c>
      <c r="S184" s="96" t="s">
        <v>2618</v>
      </c>
      <c r="T184" s="96" t="s">
        <v>2619</v>
      </c>
      <c r="U184" s="110" t="s">
        <v>178</v>
      </c>
      <c r="V184" s="113" t="s">
        <v>172</v>
      </c>
    </row>
    <row r="185" spans="1:22" s="105" customFormat="1" ht="214.5" customHeight="1" x14ac:dyDescent="0.25">
      <c r="A185" s="95" t="s">
        <v>1074</v>
      </c>
      <c r="B185" s="95" t="s">
        <v>1075</v>
      </c>
      <c r="C185" s="99">
        <v>9</v>
      </c>
      <c r="D185" s="96" t="s">
        <v>1109</v>
      </c>
      <c r="E185" s="96" t="s">
        <v>1110</v>
      </c>
      <c r="F185" s="89" t="s">
        <v>425</v>
      </c>
      <c r="G185" s="96" t="s">
        <v>1111</v>
      </c>
      <c r="H185" s="96" t="s">
        <v>1112</v>
      </c>
      <c r="I185" s="99" t="s">
        <v>76</v>
      </c>
      <c r="J185" s="96" t="s">
        <v>1113</v>
      </c>
      <c r="K185" s="95">
        <v>2</v>
      </c>
      <c r="L185" s="104">
        <v>45184</v>
      </c>
      <c r="M185" s="104">
        <v>45291</v>
      </c>
      <c r="N185" s="94">
        <v>2</v>
      </c>
      <c r="O185" s="83">
        <f>+N185/K185</f>
        <v>1</v>
      </c>
      <c r="P185" s="83">
        <f t="shared" si="5"/>
        <v>1</v>
      </c>
      <c r="Q185" s="83" t="s">
        <v>52</v>
      </c>
      <c r="R185" s="95" t="s">
        <v>53</v>
      </c>
      <c r="S185" s="96" t="s">
        <v>2622</v>
      </c>
      <c r="T185" s="96" t="s">
        <v>2623</v>
      </c>
      <c r="U185" s="110" t="s">
        <v>56</v>
      </c>
      <c r="V185" s="113" t="s">
        <v>93</v>
      </c>
    </row>
    <row r="186" spans="1:22" s="105" customFormat="1" ht="202.5" x14ac:dyDescent="0.25">
      <c r="A186" s="95" t="s">
        <v>1074</v>
      </c>
      <c r="B186" s="95" t="s">
        <v>1075</v>
      </c>
      <c r="C186" s="99">
        <v>10</v>
      </c>
      <c r="D186" s="96" t="s">
        <v>1081</v>
      </c>
      <c r="E186" s="96" t="s">
        <v>1114</v>
      </c>
      <c r="F186" s="89" t="s">
        <v>425</v>
      </c>
      <c r="G186" s="96" t="s">
        <v>1086</v>
      </c>
      <c r="H186" s="96" t="s">
        <v>1084</v>
      </c>
      <c r="I186" s="99" t="s">
        <v>76</v>
      </c>
      <c r="J186" s="96" t="s">
        <v>1080</v>
      </c>
      <c r="K186" s="95">
        <v>1</v>
      </c>
      <c r="L186" s="104">
        <v>45214</v>
      </c>
      <c r="M186" s="104">
        <v>45260</v>
      </c>
      <c r="N186" s="94">
        <v>0</v>
      </c>
      <c r="O186" s="83">
        <v>0</v>
      </c>
      <c r="P186" s="83">
        <f t="shared" si="5"/>
        <v>0</v>
      </c>
      <c r="Q186" s="83" t="s">
        <v>52</v>
      </c>
      <c r="R186" s="95" t="s">
        <v>214</v>
      </c>
      <c r="S186" s="96" t="s">
        <v>2640</v>
      </c>
      <c r="T186" s="96" t="s">
        <v>2628</v>
      </c>
      <c r="U186" s="111" t="s">
        <v>178</v>
      </c>
      <c r="V186" s="113" t="s">
        <v>172</v>
      </c>
    </row>
    <row r="187" spans="1:22" s="105" customFormat="1" ht="104.25" customHeight="1" x14ac:dyDescent="0.25">
      <c r="A187" s="95" t="s">
        <v>1074</v>
      </c>
      <c r="B187" s="95" t="s">
        <v>1075</v>
      </c>
      <c r="C187" s="99">
        <v>11</v>
      </c>
      <c r="D187" s="96" t="s">
        <v>1115</v>
      </c>
      <c r="E187" s="96" t="s">
        <v>2641</v>
      </c>
      <c r="F187" s="89" t="s">
        <v>425</v>
      </c>
      <c r="G187" s="96" t="s">
        <v>1116</v>
      </c>
      <c r="H187" s="96" t="s">
        <v>1117</v>
      </c>
      <c r="I187" s="99" t="s">
        <v>76</v>
      </c>
      <c r="J187" s="96" t="s">
        <v>1118</v>
      </c>
      <c r="K187" s="95">
        <v>1</v>
      </c>
      <c r="L187" s="104">
        <v>45214</v>
      </c>
      <c r="M187" s="104">
        <v>45245</v>
      </c>
      <c r="N187" s="94">
        <v>1</v>
      </c>
      <c r="O187" s="83">
        <f>+N187/K187</f>
        <v>1</v>
      </c>
      <c r="P187" s="83">
        <f t="shared" si="5"/>
        <v>1</v>
      </c>
      <c r="Q187" s="83" t="s">
        <v>52</v>
      </c>
      <c r="R187" s="95" t="s">
        <v>1119</v>
      </c>
      <c r="S187" s="96" t="s">
        <v>2642</v>
      </c>
      <c r="T187" s="96" t="s">
        <v>2643</v>
      </c>
      <c r="U187" s="110" t="s">
        <v>56</v>
      </c>
      <c r="V187" s="113" t="s">
        <v>93</v>
      </c>
    </row>
    <row r="188" spans="1:22" s="105" customFormat="1" ht="202.5" x14ac:dyDescent="0.25">
      <c r="A188" s="95" t="s">
        <v>1074</v>
      </c>
      <c r="B188" s="95" t="s">
        <v>1075</v>
      </c>
      <c r="C188" s="99">
        <v>12</v>
      </c>
      <c r="D188" s="96" t="s">
        <v>1081</v>
      </c>
      <c r="E188" s="96" t="s">
        <v>1120</v>
      </c>
      <c r="F188" s="89" t="s">
        <v>425</v>
      </c>
      <c r="G188" s="96" t="s">
        <v>1121</v>
      </c>
      <c r="H188" s="96" t="s">
        <v>1084</v>
      </c>
      <c r="I188" s="99" t="s">
        <v>76</v>
      </c>
      <c r="J188" s="96" t="s">
        <v>1080</v>
      </c>
      <c r="K188" s="95">
        <v>1</v>
      </c>
      <c r="L188" s="104">
        <v>45214</v>
      </c>
      <c r="M188" s="104">
        <v>45260</v>
      </c>
      <c r="N188" s="94">
        <v>0</v>
      </c>
      <c r="O188" s="83">
        <v>0</v>
      </c>
      <c r="P188" s="83">
        <f t="shared" si="5"/>
        <v>0</v>
      </c>
      <c r="Q188" s="83" t="s">
        <v>52</v>
      </c>
      <c r="R188" s="95" t="s">
        <v>214</v>
      </c>
      <c r="S188" s="96" t="s">
        <v>2627</v>
      </c>
      <c r="T188" s="96" t="s">
        <v>2628</v>
      </c>
      <c r="U188" s="111" t="s">
        <v>178</v>
      </c>
      <c r="V188" s="113" t="s">
        <v>172</v>
      </c>
    </row>
    <row r="189" spans="1:22" s="105" customFormat="1" ht="78.75" x14ac:dyDescent="0.25">
      <c r="A189" s="95" t="s">
        <v>1074</v>
      </c>
      <c r="B189" s="95" t="s">
        <v>1075</v>
      </c>
      <c r="C189" s="99">
        <v>14</v>
      </c>
      <c r="D189" s="96" t="s">
        <v>1126</v>
      </c>
      <c r="E189" s="96" t="s">
        <v>1127</v>
      </c>
      <c r="F189" s="89" t="s">
        <v>425</v>
      </c>
      <c r="G189" s="96" t="s">
        <v>1128</v>
      </c>
      <c r="H189" s="96" t="s">
        <v>1129</v>
      </c>
      <c r="I189" s="99" t="s">
        <v>76</v>
      </c>
      <c r="J189" s="96" t="s">
        <v>1130</v>
      </c>
      <c r="K189" s="95">
        <v>1</v>
      </c>
      <c r="L189" s="104">
        <v>45203</v>
      </c>
      <c r="M189" s="104">
        <v>45291</v>
      </c>
      <c r="N189" s="94">
        <v>0</v>
      </c>
      <c r="O189" s="83">
        <v>0</v>
      </c>
      <c r="P189" s="83">
        <f t="shared" si="5"/>
        <v>0</v>
      </c>
      <c r="Q189" s="83" t="s">
        <v>52</v>
      </c>
      <c r="R189" s="95" t="s">
        <v>226</v>
      </c>
      <c r="S189" s="96" t="s">
        <v>2638</v>
      </c>
      <c r="T189" s="96" t="s">
        <v>2639</v>
      </c>
      <c r="U189" s="111" t="s">
        <v>178</v>
      </c>
      <c r="V189" s="113" t="s">
        <v>172</v>
      </c>
    </row>
    <row r="190" spans="1:22" s="105" customFormat="1" ht="112.5" x14ac:dyDescent="0.25">
      <c r="A190" s="95" t="s">
        <v>1074</v>
      </c>
      <c r="B190" s="95" t="s">
        <v>1075</v>
      </c>
      <c r="C190" s="99">
        <v>15</v>
      </c>
      <c r="D190" s="96" t="s">
        <v>1131</v>
      </c>
      <c r="E190" s="96" t="s">
        <v>1132</v>
      </c>
      <c r="F190" s="89" t="s">
        <v>425</v>
      </c>
      <c r="G190" s="96" t="s">
        <v>1133</v>
      </c>
      <c r="H190" s="96" t="s">
        <v>1134</v>
      </c>
      <c r="I190" s="99" t="s">
        <v>76</v>
      </c>
      <c r="J190" s="96" t="s">
        <v>1135</v>
      </c>
      <c r="K190" s="95">
        <v>12</v>
      </c>
      <c r="L190" s="104">
        <v>45184</v>
      </c>
      <c r="M190" s="104">
        <v>45549</v>
      </c>
      <c r="N190" s="94">
        <v>0</v>
      </c>
      <c r="O190" s="83">
        <v>0</v>
      </c>
      <c r="P190" s="83">
        <f t="shared" si="5"/>
        <v>0</v>
      </c>
      <c r="Q190" s="83" t="s">
        <v>52</v>
      </c>
      <c r="R190" s="95" t="s">
        <v>1136</v>
      </c>
      <c r="S190" s="96" t="s">
        <v>2637</v>
      </c>
      <c r="T190" s="96" t="s">
        <v>2637</v>
      </c>
      <c r="U190" s="110" t="s">
        <v>79</v>
      </c>
      <c r="V190" s="113" t="s">
        <v>80</v>
      </c>
    </row>
    <row r="191" spans="1:22" s="105" customFormat="1" ht="101.25" x14ac:dyDescent="0.25">
      <c r="A191" s="95" t="s">
        <v>1074</v>
      </c>
      <c r="B191" s="95" t="s">
        <v>1075</v>
      </c>
      <c r="C191" s="99">
        <v>16</v>
      </c>
      <c r="D191" s="96" t="s">
        <v>1137</v>
      </c>
      <c r="E191" s="96" t="s">
        <v>1138</v>
      </c>
      <c r="F191" s="89" t="s">
        <v>425</v>
      </c>
      <c r="G191" s="96" t="s">
        <v>1139</v>
      </c>
      <c r="H191" s="96" t="s">
        <v>1140</v>
      </c>
      <c r="I191" s="99" t="s">
        <v>76</v>
      </c>
      <c r="J191" s="96" t="s">
        <v>1141</v>
      </c>
      <c r="K191" s="95">
        <v>12</v>
      </c>
      <c r="L191" s="104">
        <v>45184</v>
      </c>
      <c r="M191" s="104">
        <v>45549</v>
      </c>
      <c r="N191" s="94">
        <v>0</v>
      </c>
      <c r="O191" s="83">
        <v>0</v>
      </c>
      <c r="P191" s="83">
        <f t="shared" si="5"/>
        <v>0</v>
      </c>
      <c r="Q191" s="83" t="s">
        <v>52</v>
      </c>
      <c r="R191" s="95" t="s">
        <v>53</v>
      </c>
      <c r="S191" s="96" t="s">
        <v>2637</v>
      </c>
      <c r="T191" s="96" t="s">
        <v>2637</v>
      </c>
      <c r="U191" s="110" t="s">
        <v>79</v>
      </c>
      <c r="V191" s="113" t="s">
        <v>80</v>
      </c>
    </row>
    <row r="192" spans="1:22" s="105" customFormat="1" ht="168.75" x14ac:dyDescent="0.25">
      <c r="A192" s="95" t="s">
        <v>1074</v>
      </c>
      <c r="B192" s="95" t="s">
        <v>1075</v>
      </c>
      <c r="C192" s="99">
        <v>17</v>
      </c>
      <c r="D192" s="96" t="s">
        <v>1142</v>
      </c>
      <c r="E192" s="96" t="s">
        <v>1143</v>
      </c>
      <c r="F192" s="89" t="s">
        <v>425</v>
      </c>
      <c r="G192" s="96" t="s">
        <v>1144</v>
      </c>
      <c r="H192" s="96" t="s">
        <v>1145</v>
      </c>
      <c r="I192" s="99" t="s">
        <v>76</v>
      </c>
      <c r="J192" s="96" t="s">
        <v>1146</v>
      </c>
      <c r="K192" s="95">
        <v>12</v>
      </c>
      <c r="L192" s="104">
        <v>45184</v>
      </c>
      <c r="M192" s="104">
        <v>45549</v>
      </c>
      <c r="N192" s="94">
        <v>0</v>
      </c>
      <c r="O192" s="83">
        <v>0</v>
      </c>
      <c r="P192" s="83">
        <f t="shared" si="5"/>
        <v>0</v>
      </c>
      <c r="Q192" s="83" t="s">
        <v>52</v>
      </c>
      <c r="R192" s="95" t="s">
        <v>53</v>
      </c>
      <c r="S192" s="96" t="s">
        <v>2637</v>
      </c>
      <c r="T192" s="96" t="s">
        <v>2637</v>
      </c>
      <c r="U192" s="110" t="s">
        <v>79</v>
      </c>
      <c r="V192" s="113" t="s">
        <v>80</v>
      </c>
    </row>
    <row r="193" spans="1:22" s="105" customFormat="1" ht="90" x14ac:dyDescent="0.25">
      <c r="A193" s="95" t="s">
        <v>1074</v>
      </c>
      <c r="B193" s="95" t="s">
        <v>1075</v>
      </c>
      <c r="C193" s="99">
        <v>18</v>
      </c>
      <c r="D193" s="96" t="s">
        <v>1147</v>
      </c>
      <c r="E193" s="96" t="s">
        <v>1148</v>
      </c>
      <c r="F193" s="89" t="s">
        <v>425</v>
      </c>
      <c r="G193" s="96" t="s">
        <v>1149</v>
      </c>
      <c r="H193" s="96" t="s">
        <v>1150</v>
      </c>
      <c r="I193" s="99" t="s">
        <v>1151</v>
      </c>
      <c r="J193" s="96" t="s">
        <v>1152</v>
      </c>
      <c r="K193" s="95">
        <v>1</v>
      </c>
      <c r="L193" s="104">
        <v>45183</v>
      </c>
      <c r="M193" s="104">
        <v>45382</v>
      </c>
      <c r="N193" s="94">
        <v>0</v>
      </c>
      <c r="O193" s="83">
        <v>0</v>
      </c>
      <c r="P193" s="83">
        <f>+AVERAGE(O193)</f>
        <v>0</v>
      </c>
      <c r="Q193" s="83" t="s">
        <v>52</v>
      </c>
      <c r="R193" s="95" t="s">
        <v>226</v>
      </c>
      <c r="S193" s="96" t="s">
        <v>2637</v>
      </c>
      <c r="T193" s="96" t="s">
        <v>2637</v>
      </c>
      <c r="U193" s="110" t="s">
        <v>79</v>
      </c>
      <c r="V193" s="113" t="s">
        <v>80</v>
      </c>
    </row>
    <row r="194" spans="1:22" s="105" customFormat="1" ht="123.75" x14ac:dyDescent="0.25">
      <c r="A194" s="95">
        <v>2022</v>
      </c>
      <c r="B194" s="95" t="s">
        <v>1153</v>
      </c>
      <c r="C194" s="99">
        <v>1</v>
      </c>
      <c r="D194" s="96" t="s">
        <v>1154</v>
      </c>
      <c r="E194" s="96" t="s">
        <v>1155</v>
      </c>
      <c r="F194" s="89" t="s">
        <v>425</v>
      </c>
      <c r="G194" s="96" t="s">
        <v>1156</v>
      </c>
      <c r="H194" s="96" t="s">
        <v>1157</v>
      </c>
      <c r="I194" s="99" t="s">
        <v>1158</v>
      </c>
      <c r="J194" s="96" t="s">
        <v>1159</v>
      </c>
      <c r="K194" s="95">
        <v>1</v>
      </c>
      <c r="L194" s="104">
        <v>45170</v>
      </c>
      <c r="M194" s="104">
        <v>45199</v>
      </c>
      <c r="N194" s="94">
        <v>1</v>
      </c>
      <c r="O194" s="83">
        <f t="shared" ref="O194:O206" si="6">+N194/K194</f>
        <v>1</v>
      </c>
      <c r="P194" s="83">
        <f t="shared" ref="P194:P201" si="7">+O194</f>
        <v>1</v>
      </c>
      <c r="Q194" s="83" t="s">
        <v>52</v>
      </c>
      <c r="R194" s="95" t="s">
        <v>53</v>
      </c>
      <c r="S194" s="96" t="s">
        <v>2723</v>
      </c>
      <c r="T194" s="96" t="s">
        <v>2724</v>
      </c>
      <c r="U194" s="110" t="s">
        <v>56</v>
      </c>
      <c r="V194" s="113" t="s">
        <v>93</v>
      </c>
    </row>
    <row r="195" spans="1:22" s="105" customFormat="1" ht="146.25" x14ac:dyDescent="0.25">
      <c r="A195" s="95">
        <v>2022</v>
      </c>
      <c r="B195" s="95" t="s">
        <v>1153</v>
      </c>
      <c r="C195" s="99">
        <v>2</v>
      </c>
      <c r="D195" s="96" t="s">
        <v>1160</v>
      </c>
      <c r="E195" s="96" t="s">
        <v>1161</v>
      </c>
      <c r="F195" s="89" t="s">
        <v>425</v>
      </c>
      <c r="G195" s="96" t="s">
        <v>1162</v>
      </c>
      <c r="H195" s="96" t="s">
        <v>1163</v>
      </c>
      <c r="I195" s="99" t="s">
        <v>1158</v>
      </c>
      <c r="J195" s="96" t="s">
        <v>1164</v>
      </c>
      <c r="K195" s="95">
        <v>1</v>
      </c>
      <c r="L195" s="104">
        <v>45200</v>
      </c>
      <c r="M195" s="104">
        <v>45230</v>
      </c>
      <c r="N195" s="94">
        <v>1</v>
      </c>
      <c r="O195" s="83">
        <f t="shared" si="6"/>
        <v>1</v>
      </c>
      <c r="P195" s="83">
        <f t="shared" si="7"/>
        <v>1</v>
      </c>
      <c r="Q195" s="83" t="s">
        <v>52</v>
      </c>
      <c r="R195" s="95" t="s">
        <v>53</v>
      </c>
      <c r="S195" s="96" t="s">
        <v>2722</v>
      </c>
      <c r="T195" s="96" t="s">
        <v>2741</v>
      </c>
      <c r="U195" s="110" t="s">
        <v>56</v>
      </c>
      <c r="V195" s="113" t="s">
        <v>93</v>
      </c>
    </row>
    <row r="196" spans="1:22" s="105" customFormat="1" ht="281.25" x14ac:dyDescent="0.25">
      <c r="A196" s="95">
        <v>2022</v>
      </c>
      <c r="B196" s="95" t="s">
        <v>1153</v>
      </c>
      <c r="C196" s="99">
        <v>3</v>
      </c>
      <c r="D196" s="96" t="s">
        <v>1165</v>
      </c>
      <c r="E196" s="96" t="s">
        <v>1166</v>
      </c>
      <c r="F196" s="89" t="s">
        <v>425</v>
      </c>
      <c r="G196" s="96" t="s">
        <v>1167</v>
      </c>
      <c r="H196" s="96" t="s">
        <v>1168</v>
      </c>
      <c r="I196" s="99" t="s">
        <v>1158</v>
      </c>
      <c r="J196" s="96" t="s">
        <v>1169</v>
      </c>
      <c r="K196" s="95">
        <v>1</v>
      </c>
      <c r="L196" s="104">
        <v>45200</v>
      </c>
      <c r="M196" s="104">
        <v>45230</v>
      </c>
      <c r="N196" s="94">
        <v>1</v>
      </c>
      <c r="O196" s="83">
        <f t="shared" si="6"/>
        <v>1</v>
      </c>
      <c r="P196" s="83">
        <f t="shared" si="7"/>
        <v>1</v>
      </c>
      <c r="Q196" s="83" t="s">
        <v>52</v>
      </c>
      <c r="R196" s="95" t="s">
        <v>1170</v>
      </c>
      <c r="S196" s="96" t="s">
        <v>2725</v>
      </c>
      <c r="T196" s="96" t="s">
        <v>2748</v>
      </c>
      <c r="U196" s="110" t="s">
        <v>56</v>
      </c>
      <c r="V196" s="113" t="s">
        <v>93</v>
      </c>
    </row>
    <row r="197" spans="1:22" s="105" customFormat="1" ht="185.25" customHeight="1" x14ac:dyDescent="0.25">
      <c r="A197" s="95">
        <v>2022</v>
      </c>
      <c r="B197" s="95" t="s">
        <v>1153</v>
      </c>
      <c r="C197" s="99">
        <v>4</v>
      </c>
      <c r="D197" s="96" t="s">
        <v>1171</v>
      </c>
      <c r="E197" s="96" t="s">
        <v>1172</v>
      </c>
      <c r="F197" s="89" t="s">
        <v>425</v>
      </c>
      <c r="G197" s="96" t="s">
        <v>1173</v>
      </c>
      <c r="H197" s="96" t="s">
        <v>1174</v>
      </c>
      <c r="I197" s="99" t="s">
        <v>1158</v>
      </c>
      <c r="J197" s="96" t="s">
        <v>2726</v>
      </c>
      <c r="K197" s="95">
        <v>1</v>
      </c>
      <c r="L197" s="104">
        <v>45200</v>
      </c>
      <c r="M197" s="104">
        <v>45291</v>
      </c>
      <c r="N197" s="94">
        <v>1</v>
      </c>
      <c r="O197" s="83">
        <f t="shared" si="6"/>
        <v>1</v>
      </c>
      <c r="P197" s="83">
        <f t="shared" si="7"/>
        <v>1</v>
      </c>
      <c r="Q197" s="83" t="s">
        <v>52</v>
      </c>
      <c r="R197" s="95" t="s">
        <v>53</v>
      </c>
      <c r="S197" s="96" t="s">
        <v>2729</v>
      </c>
      <c r="T197" s="96" t="s">
        <v>2740</v>
      </c>
      <c r="U197" s="110" t="s">
        <v>56</v>
      </c>
      <c r="V197" s="113" t="s">
        <v>93</v>
      </c>
    </row>
    <row r="198" spans="1:22" s="105" customFormat="1" ht="247.5" x14ac:dyDescent="0.25">
      <c r="A198" s="95">
        <v>2022</v>
      </c>
      <c r="B198" s="95" t="s">
        <v>1153</v>
      </c>
      <c r="C198" s="99">
        <v>5</v>
      </c>
      <c r="D198" s="96" t="s">
        <v>1175</v>
      </c>
      <c r="E198" s="96" t="s">
        <v>1176</v>
      </c>
      <c r="F198" s="89" t="s">
        <v>425</v>
      </c>
      <c r="G198" s="96" t="s">
        <v>1177</v>
      </c>
      <c r="H198" s="96" t="s">
        <v>1178</v>
      </c>
      <c r="I198" s="99" t="s">
        <v>1158</v>
      </c>
      <c r="J198" s="96" t="s">
        <v>2727</v>
      </c>
      <c r="K198" s="95">
        <v>1</v>
      </c>
      <c r="L198" s="104">
        <v>45200</v>
      </c>
      <c r="M198" s="104">
        <v>45230</v>
      </c>
      <c r="N198" s="94">
        <v>1</v>
      </c>
      <c r="O198" s="83">
        <f t="shared" si="6"/>
        <v>1</v>
      </c>
      <c r="P198" s="83">
        <f t="shared" si="7"/>
        <v>1</v>
      </c>
      <c r="Q198" s="83" t="s">
        <v>52</v>
      </c>
      <c r="R198" s="95" t="s">
        <v>214</v>
      </c>
      <c r="S198" s="96" t="s">
        <v>2730</v>
      </c>
      <c r="T198" s="96" t="s">
        <v>2747</v>
      </c>
      <c r="U198" s="110" t="s">
        <v>56</v>
      </c>
      <c r="V198" s="113" t="s">
        <v>93</v>
      </c>
    </row>
    <row r="199" spans="1:22" s="105" customFormat="1" ht="234.75" customHeight="1" x14ac:dyDescent="0.25">
      <c r="A199" s="95">
        <v>2022</v>
      </c>
      <c r="B199" s="95" t="s">
        <v>1153</v>
      </c>
      <c r="C199" s="99">
        <v>6</v>
      </c>
      <c r="D199" s="96" t="s">
        <v>1180</v>
      </c>
      <c r="E199" s="96" t="s">
        <v>1181</v>
      </c>
      <c r="F199" s="89" t="s">
        <v>425</v>
      </c>
      <c r="G199" s="96" t="s">
        <v>1182</v>
      </c>
      <c r="H199" s="96" t="s">
        <v>1183</v>
      </c>
      <c r="I199" s="99" t="s">
        <v>1158</v>
      </c>
      <c r="J199" s="96" t="s">
        <v>1184</v>
      </c>
      <c r="K199" s="95">
        <v>1</v>
      </c>
      <c r="L199" s="104">
        <v>45200</v>
      </c>
      <c r="M199" s="104">
        <v>45230</v>
      </c>
      <c r="N199" s="94">
        <v>1</v>
      </c>
      <c r="O199" s="83">
        <f t="shared" si="6"/>
        <v>1</v>
      </c>
      <c r="P199" s="83">
        <f t="shared" si="7"/>
        <v>1</v>
      </c>
      <c r="Q199" s="83" t="s">
        <v>52</v>
      </c>
      <c r="R199" s="95" t="s">
        <v>53</v>
      </c>
      <c r="S199" s="96" t="s">
        <v>2731</v>
      </c>
      <c r="T199" s="96" t="s">
        <v>2742</v>
      </c>
      <c r="U199" s="110" t="s">
        <v>56</v>
      </c>
      <c r="V199" s="113" t="s">
        <v>93</v>
      </c>
    </row>
    <row r="200" spans="1:22" s="105" customFormat="1" ht="314.25" customHeight="1" x14ac:dyDescent="0.25">
      <c r="A200" s="95">
        <v>2022</v>
      </c>
      <c r="B200" s="95" t="s">
        <v>1153</v>
      </c>
      <c r="C200" s="99">
        <v>7</v>
      </c>
      <c r="D200" s="96" t="s">
        <v>1185</v>
      </c>
      <c r="E200" s="96" t="s">
        <v>1186</v>
      </c>
      <c r="F200" s="89" t="s">
        <v>425</v>
      </c>
      <c r="G200" s="96" t="s">
        <v>1187</v>
      </c>
      <c r="H200" s="96" t="s">
        <v>1188</v>
      </c>
      <c r="I200" s="99" t="s">
        <v>1158</v>
      </c>
      <c r="J200" s="96" t="s">
        <v>1179</v>
      </c>
      <c r="K200" s="95">
        <v>1</v>
      </c>
      <c r="L200" s="104">
        <v>45200</v>
      </c>
      <c r="M200" s="104">
        <v>45229</v>
      </c>
      <c r="N200" s="94">
        <v>1</v>
      </c>
      <c r="O200" s="83">
        <f t="shared" si="6"/>
        <v>1</v>
      </c>
      <c r="P200" s="83">
        <f t="shared" si="7"/>
        <v>1</v>
      </c>
      <c r="Q200" s="83" t="s">
        <v>52</v>
      </c>
      <c r="R200" s="95" t="s">
        <v>53</v>
      </c>
      <c r="S200" s="96" t="s">
        <v>2732</v>
      </c>
      <c r="T200" s="96" t="s">
        <v>2746</v>
      </c>
      <c r="U200" s="110" t="s">
        <v>56</v>
      </c>
      <c r="V200" s="113" t="s">
        <v>93</v>
      </c>
    </row>
    <row r="201" spans="1:22" s="105" customFormat="1" ht="388.5" customHeight="1" x14ac:dyDescent="0.25">
      <c r="A201" s="95">
        <v>2022</v>
      </c>
      <c r="B201" s="95" t="s">
        <v>1153</v>
      </c>
      <c r="C201" s="99">
        <v>8</v>
      </c>
      <c r="D201" s="96" t="s">
        <v>1189</v>
      </c>
      <c r="E201" s="96" t="s">
        <v>1190</v>
      </c>
      <c r="F201" s="89" t="s">
        <v>425</v>
      </c>
      <c r="G201" s="96" t="s">
        <v>1191</v>
      </c>
      <c r="H201" s="96" t="s">
        <v>1192</v>
      </c>
      <c r="I201" s="99" t="s">
        <v>1158</v>
      </c>
      <c r="J201" s="96" t="s">
        <v>1193</v>
      </c>
      <c r="K201" s="95">
        <v>2</v>
      </c>
      <c r="L201" s="104">
        <v>45209</v>
      </c>
      <c r="M201" s="104">
        <v>45240</v>
      </c>
      <c r="N201" s="94">
        <v>2</v>
      </c>
      <c r="O201" s="83">
        <f t="shared" si="6"/>
        <v>1</v>
      </c>
      <c r="P201" s="83">
        <f t="shared" si="7"/>
        <v>1</v>
      </c>
      <c r="Q201" s="83" t="s">
        <v>52</v>
      </c>
      <c r="R201" s="95" t="s">
        <v>214</v>
      </c>
      <c r="S201" s="108" t="s">
        <v>2733</v>
      </c>
      <c r="T201" s="96" t="s">
        <v>2743</v>
      </c>
      <c r="U201" s="110" t="s">
        <v>56</v>
      </c>
      <c r="V201" s="113" t="s">
        <v>93</v>
      </c>
    </row>
    <row r="202" spans="1:22" s="105" customFormat="1" ht="334.5" customHeight="1" x14ac:dyDescent="0.25">
      <c r="A202" s="95">
        <v>2022</v>
      </c>
      <c r="B202" s="95" t="s">
        <v>1153</v>
      </c>
      <c r="C202" s="99">
        <v>9</v>
      </c>
      <c r="D202" s="96" t="s">
        <v>1194</v>
      </c>
      <c r="E202" s="96" t="s">
        <v>1195</v>
      </c>
      <c r="F202" s="89" t="s">
        <v>425</v>
      </c>
      <c r="G202" s="96" t="s">
        <v>1196</v>
      </c>
      <c r="H202" s="96" t="s">
        <v>1197</v>
      </c>
      <c r="I202" s="99" t="s">
        <v>1158</v>
      </c>
      <c r="J202" s="96" t="s">
        <v>1198</v>
      </c>
      <c r="K202" s="95">
        <v>1</v>
      </c>
      <c r="L202" s="104">
        <v>45200</v>
      </c>
      <c r="M202" s="104">
        <v>45382</v>
      </c>
      <c r="N202" s="94">
        <v>0</v>
      </c>
      <c r="O202" s="83">
        <f t="shared" si="6"/>
        <v>0</v>
      </c>
      <c r="P202" s="83">
        <f t="shared" si="5"/>
        <v>0</v>
      </c>
      <c r="Q202" s="83" t="s">
        <v>52</v>
      </c>
      <c r="R202" s="95" t="s">
        <v>53</v>
      </c>
      <c r="S202" s="96" t="s">
        <v>2734</v>
      </c>
      <c r="T202" s="96" t="s">
        <v>2744</v>
      </c>
      <c r="U202" s="111" t="s">
        <v>178</v>
      </c>
      <c r="V202" s="113" t="s">
        <v>172</v>
      </c>
    </row>
    <row r="203" spans="1:22" s="105" customFormat="1" ht="206.25" customHeight="1" x14ac:dyDescent="0.25">
      <c r="A203" s="95">
        <v>2022</v>
      </c>
      <c r="B203" s="95" t="s">
        <v>1153</v>
      </c>
      <c r="C203" s="99">
        <v>10</v>
      </c>
      <c r="D203" s="96" t="s">
        <v>1199</v>
      </c>
      <c r="E203" s="96" t="s">
        <v>1200</v>
      </c>
      <c r="F203" s="89" t="s">
        <v>425</v>
      </c>
      <c r="G203" s="96" t="s">
        <v>1201</v>
      </c>
      <c r="H203" s="96" t="s">
        <v>1202</v>
      </c>
      <c r="I203" s="99" t="s">
        <v>1158</v>
      </c>
      <c r="J203" s="96" t="s">
        <v>1203</v>
      </c>
      <c r="K203" s="95">
        <v>1</v>
      </c>
      <c r="L203" s="104">
        <v>45200</v>
      </c>
      <c r="M203" s="104">
        <v>45229</v>
      </c>
      <c r="N203" s="94">
        <v>1</v>
      </c>
      <c r="O203" s="83">
        <f t="shared" si="6"/>
        <v>1</v>
      </c>
      <c r="P203" s="83">
        <f t="shared" si="5"/>
        <v>1</v>
      </c>
      <c r="Q203" s="83" t="s">
        <v>52</v>
      </c>
      <c r="R203" s="95" t="s">
        <v>1170</v>
      </c>
      <c r="S203" s="96" t="s">
        <v>2735</v>
      </c>
      <c r="T203" s="96" t="s">
        <v>2750</v>
      </c>
      <c r="U203" s="110" t="s">
        <v>56</v>
      </c>
      <c r="V203" s="113" t="s">
        <v>93</v>
      </c>
    </row>
    <row r="204" spans="1:22" s="105" customFormat="1" ht="213" customHeight="1" x14ac:dyDescent="0.25">
      <c r="A204" s="95">
        <v>2022</v>
      </c>
      <c r="B204" s="95" t="s">
        <v>1153</v>
      </c>
      <c r="C204" s="99">
        <v>11</v>
      </c>
      <c r="D204" s="96" t="s">
        <v>2745</v>
      </c>
      <c r="E204" s="96" t="s">
        <v>1204</v>
      </c>
      <c r="F204" s="89" t="s">
        <v>425</v>
      </c>
      <c r="G204" s="96" t="s">
        <v>1205</v>
      </c>
      <c r="H204" s="96" t="s">
        <v>1206</v>
      </c>
      <c r="I204" s="99" t="s">
        <v>1158</v>
      </c>
      <c r="J204" s="96" t="s">
        <v>1179</v>
      </c>
      <c r="K204" s="95">
        <v>1</v>
      </c>
      <c r="L204" s="104">
        <v>45200</v>
      </c>
      <c r="M204" s="104">
        <v>45229</v>
      </c>
      <c r="N204" s="94">
        <v>1</v>
      </c>
      <c r="O204" s="83">
        <f t="shared" si="6"/>
        <v>1</v>
      </c>
      <c r="P204" s="83">
        <f t="shared" si="5"/>
        <v>1</v>
      </c>
      <c r="Q204" s="83" t="s">
        <v>52</v>
      </c>
      <c r="R204" s="95" t="s">
        <v>214</v>
      </c>
      <c r="S204" s="96" t="s">
        <v>2736</v>
      </c>
      <c r="T204" s="96" t="s">
        <v>2749</v>
      </c>
      <c r="U204" s="110" t="s">
        <v>56</v>
      </c>
      <c r="V204" s="113" t="s">
        <v>93</v>
      </c>
    </row>
    <row r="205" spans="1:22" s="105" customFormat="1" ht="270.75" customHeight="1" x14ac:dyDescent="0.25">
      <c r="A205" s="95">
        <v>2022</v>
      </c>
      <c r="B205" s="95" t="s">
        <v>1153</v>
      </c>
      <c r="C205" s="99">
        <v>12</v>
      </c>
      <c r="D205" s="96" t="s">
        <v>1207</v>
      </c>
      <c r="E205" s="96" t="s">
        <v>1208</v>
      </c>
      <c r="F205" s="89" t="s">
        <v>425</v>
      </c>
      <c r="G205" s="96" t="s">
        <v>1209</v>
      </c>
      <c r="H205" s="96" t="s">
        <v>1210</v>
      </c>
      <c r="I205" s="99" t="s">
        <v>1158</v>
      </c>
      <c r="J205" s="96" t="s">
        <v>1179</v>
      </c>
      <c r="K205" s="95">
        <v>1</v>
      </c>
      <c r="L205" s="104">
        <v>45200</v>
      </c>
      <c r="M205" s="104">
        <v>45229</v>
      </c>
      <c r="N205" s="94">
        <v>1</v>
      </c>
      <c r="O205" s="83">
        <f t="shared" si="6"/>
        <v>1</v>
      </c>
      <c r="P205" s="83">
        <f t="shared" si="5"/>
        <v>1</v>
      </c>
      <c r="Q205" s="83" t="s">
        <v>52</v>
      </c>
      <c r="R205" s="95" t="s">
        <v>214</v>
      </c>
      <c r="S205" s="96" t="s">
        <v>2737</v>
      </c>
      <c r="T205" s="96" t="s">
        <v>2751</v>
      </c>
      <c r="U205" s="110" t="s">
        <v>56</v>
      </c>
      <c r="V205" s="113" t="s">
        <v>93</v>
      </c>
    </row>
    <row r="206" spans="1:22" s="105" customFormat="1" ht="229.5" customHeight="1" x14ac:dyDescent="0.25">
      <c r="A206" s="95">
        <v>2022</v>
      </c>
      <c r="B206" s="95" t="s">
        <v>1153</v>
      </c>
      <c r="C206" s="99">
        <v>13</v>
      </c>
      <c r="D206" s="96" t="s">
        <v>1211</v>
      </c>
      <c r="E206" s="96" t="s">
        <v>1212</v>
      </c>
      <c r="F206" s="89" t="s">
        <v>425</v>
      </c>
      <c r="G206" s="96" t="s">
        <v>1173</v>
      </c>
      <c r="H206" s="96" t="s">
        <v>1213</v>
      </c>
      <c r="I206" s="99" t="s">
        <v>1158</v>
      </c>
      <c r="J206" s="96" t="s">
        <v>2726</v>
      </c>
      <c r="K206" s="95">
        <v>1</v>
      </c>
      <c r="L206" s="104">
        <v>45200</v>
      </c>
      <c r="M206" s="104">
        <v>45290</v>
      </c>
      <c r="N206" s="94">
        <v>1</v>
      </c>
      <c r="O206" s="83">
        <f t="shared" si="6"/>
        <v>1</v>
      </c>
      <c r="P206" s="83">
        <f t="shared" si="5"/>
        <v>1</v>
      </c>
      <c r="Q206" s="83" t="s">
        <v>52</v>
      </c>
      <c r="R206" s="95" t="s">
        <v>53</v>
      </c>
      <c r="S206" s="96" t="s">
        <v>2738</v>
      </c>
      <c r="T206" s="96" t="s">
        <v>2752</v>
      </c>
      <c r="U206" s="110" t="s">
        <v>56</v>
      </c>
      <c r="V206" s="113" t="s">
        <v>93</v>
      </c>
    </row>
    <row r="207" spans="1:22" s="125" customFormat="1" ht="135" x14ac:dyDescent="0.25">
      <c r="A207" s="95">
        <v>2022</v>
      </c>
      <c r="B207" s="95" t="s">
        <v>1153</v>
      </c>
      <c r="C207" s="99">
        <v>14</v>
      </c>
      <c r="D207" s="96" t="s">
        <v>1214</v>
      </c>
      <c r="E207" s="96" t="s">
        <v>1215</v>
      </c>
      <c r="F207" s="89" t="s">
        <v>425</v>
      </c>
      <c r="G207" s="96" t="s">
        <v>1216</v>
      </c>
      <c r="H207" s="96" t="s">
        <v>1217</v>
      </c>
      <c r="I207" s="99" t="s">
        <v>1158</v>
      </c>
      <c r="J207" s="96" t="s">
        <v>1218</v>
      </c>
      <c r="K207" s="95">
        <v>1</v>
      </c>
      <c r="L207" s="104">
        <v>45200</v>
      </c>
      <c r="M207" s="104">
        <v>45398</v>
      </c>
      <c r="N207" s="94">
        <v>0</v>
      </c>
      <c r="O207" s="83">
        <v>0</v>
      </c>
      <c r="P207" s="83">
        <f t="shared" si="5"/>
        <v>0</v>
      </c>
      <c r="Q207" s="83" t="s">
        <v>52</v>
      </c>
      <c r="R207" s="95" t="s">
        <v>214</v>
      </c>
      <c r="S207" s="96" t="s">
        <v>162</v>
      </c>
      <c r="T207" s="96" t="s">
        <v>2728</v>
      </c>
      <c r="U207" s="110" t="s">
        <v>79</v>
      </c>
      <c r="V207" s="113" t="s">
        <v>80</v>
      </c>
    </row>
    <row r="208" spans="1:22" s="125" customFormat="1" ht="112.5" x14ac:dyDescent="0.25">
      <c r="A208" s="95">
        <v>2022</v>
      </c>
      <c r="B208" s="95" t="s">
        <v>1153</v>
      </c>
      <c r="C208" s="99">
        <v>15</v>
      </c>
      <c r="D208" s="96" t="s">
        <v>1219</v>
      </c>
      <c r="E208" s="96" t="s">
        <v>1220</v>
      </c>
      <c r="F208" s="89" t="s">
        <v>425</v>
      </c>
      <c r="G208" s="96" t="s">
        <v>1221</v>
      </c>
      <c r="H208" s="96" t="s">
        <v>1222</v>
      </c>
      <c r="I208" s="99" t="s">
        <v>1158</v>
      </c>
      <c r="J208" s="96" t="s">
        <v>1218</v>
      </c>
      <c r="K208" s="95">
        <v>1</v>
      </c>
      <c r="L208" s="104">
        <v>45200</v>
      </c>
      <c r="M208" s="104">
        <v>45398</v>
      </c>
      <c r="N208" s="94">
        <v>0</v>
      </c>
      <c r="O208" s="83">
        <v>0</v>
      </c>
      <c r="P208" s="83">
        <f t="shared" si="5"/>
        <v>0</v>
      </c>
      <c r="Q208" s="83" t="s">
        <v>52</v>
      </c>
      <c r="R208" s="95" t="s">
        <v>214</v>
      </c>
      <c r="S208" s="96" t="s">
        <v>162</v>
      </c>
      <c r="T208" s="96" t="s">
        <v>2728</v>
      </c>
      <c r="U208" s="110" t="s">
        <v>79</v>
      </c>
      <c r="V208" s="113" t="s">
        <v>80</v>
      </c>
    </row>
    <row r="209" spans="1:22" s="105" customFormat="1" ht="214.5" customHeight="1" x14ac:dyDescent="0.25">
      <c r="A209" s="95">
        <v>2022</v>
      </c>
      <c r="B209" s="95" t="s">
        <v>1153</v>
      </c>
      <c r="C209" s="99">
        <v>16</v>
      </c>
      <c r="D209" s="96" t="s">
        <v>1223</v>
      </c>
      <c r="E209" s="96" t="s">
        <v>1224</v>
      </c>
      <c r="F209" s="89" t="s">
        <v>425</v>
      </c>
      <c r="G209" s="96" t="s">
        <v>1225</v>
      </c>
      <c r="H209" s="96" t="s">
        <v>1226</v>
      </c>
      <c r="I209" s="99" t="s">
        <v>1158</v>
      </c>
      <c r="J209" s="96" t="s">
        <v>1179</v>
      </c>
      <c r="K209" s="95">
        <v>1</v>
      </c>
      <c r="L209" s="104">
        <v>45200</v>
      </c>
      <c r="M209" s="104">
        <v>45229</v>
      </c>
      <c r="N209" s="94">
        <v>1</v>
      </c>
      <c r="O209" s="83">
        <f t="shared" ref="O209" si="8">+N209/K209</f>
        <v>1</v>
      </c>
      <c r="P209" s="83">
        <f t="shared" si="5"/>
        <v>1</v>
      </c>
      <c r="Q209" s="83" t="s">
        <v>52</v>
      </c>
      <c r="R209" s="95" t="s">
        <v>214</v>
      </c>
      <c r="S209" s="96" t="s">
        <v>2739</v>
      </c>
      <c r="T209" s="96" t="s">
        <v>2753</v>
      </c>
      <c r="U209" s="110" t="s">
        <v>56</v>
      </c>
      <c r="V209" s="113" t="s">
        <v>93</v>
      </c>
    </row>
    <row r="210" spans="1:22" s="105" customFormat="1" ht="145.5" customHeight="1" x14ac:dyDescent="0.25">
      <c r="A210" s="95">
        <v>2022</v>
      </c>
      <c r="B210" s="95" t="s">
        <v>1153</v>
      </c>
      <c r="C210" s="99">
        <v>17</v>
      </c>
      <c r="D210" s="96" t="s">
        <v>1227</v>
      </c>
      <c r="E210" s="96" t="s">
        <v>1228</v>
      </c>
      <c r="F210" s="89" t="s">
        <v>425</v>
      </c>
      <c r="G210" s="96" t="s">
        <v>1229</v>
      </c>
      <c r="H210" s="96" t="s">
        <v>1230</v>
      </c>
      <c r="I210" s="99" t="s">
        <v>981</v>
      </c>
      <c r="J210" s="96" t="s">
        <v>1231</v>
      </c>
      <c r="K210" s="95">
        <v>1</v>
      </c>
      <c r="L210" s="104">
        <v>45170</v>
      </c>
      <c r="M210" s="104">
        <v>45596</v>
      </c>
      <c r="N210" s="94">
        <v>0</v>
      </c>
      <c r="O210" s="83">
        <v>0</v>
      </c>
      <c r="P210" s="83">
        <f t="shared" si="5"/>
        <v>0</v>
      </c>
      <c r="Q210" s="83" t="s">
        <v>52</v>
      </c>
      <c r="R210" s="95" t="s">
        <v>53</v>
      </c>
      <c r="S210" s="96" t="s">
        <v>2605</v>
      </c>
      <c r="T210" s="96" t="s">
        <v>2606</v>
      </c>
      <c r="U210" s="110" t="s">
        <v>79</v>
      </c>
      <c r="V210" s="113" t="s">
        <v>80</v>
      </c>
    </row>
    <row r="211" spans="1:22" s="105" customFormat="1" ht="123.75" x14ac:dyDescent="0.25">
      <c r="A211" s="95">
        <v>2022</v>
      </c>
      <c r="B211" s="95" t="s">
        <v>1153</v>
      </c>
      <c r="C211" s="99">
        <v>18</v>
      </c>
      <c r="D211" s="96" t="s">
        <v>1232</v>
      </c>
      <c r="E211" s="96" t="s">
        <v>1233</v>
      </c>
      <c r="F211" s="89" t="s">
        <v>425</v>
      </c>
      <c r="G211" s="96" t="s">
        <v>1234</v>
      </c>
      <c r="H211" s="96" t="s">
        <v>1235</v>
      </c>
      <c r="I211" s="99" t="s">
        <v>1236</v>
      </c>
      <c r="J211" s="96" t="s">
        <v>1237</v>
      </c>
      <c r="K211" s="95">
        <v>1</v>
      </c>
      <c r="L211" s="104">
        <v>45216</v>
      </c>
      <c r="M211" s="104">
        <v>45473</v>
      </c>
      <c r="N211" s="94">
        <v>0</v>
      </c>
      <c r="O211" s="83">
        <v>0</v>
      </c>
      <c r="P211" s="83">
        <f t="shared" si="5"/>
        <v>0</v>
      </c>
      <c r="Q211" s="83" t="s">
        <v>52</v>
      </c>
      <c r="R211" s="95" t="s">
        <v>1170</v>
      </c>
      <c r="S211" s="96" t="s">
        <v>162</v>
      </c>
      <c r="T211" s="96" t="s">
        <v>2755</v>
      </c>
      <c r="U211" s="110" t="s">
        <v>79</v>
      </c>
      <c r="V211" s="113" t="s">
        <v>80</v>
      </c>
    </row>
    <row r="212" spans="1:22" s="126" customFormat="1" ht="112.5" x14ac:dyDescent="0.25">
      <c r="A212" s="95">
        <v>2022</v>
      </c>
      <c r="B212" s="95" t="s">
        <v>1153</v>
      </c>
      <c r="C212" s="99">
        <v>19</v>
      </c>
      <c r="D212" s="96" t="s">
        <v>1238</v>
      </c>
      <c r="E212" s="96" t="s">
        <v>1239</v>
      </c>
      <c r="F212" s="89" t="s">
        <v>425</v>
      </c>
      <c r="G212" s="96" t="s">
        <v>1240</v>
      </c>
      <c r="H212" s="96" t="s">
        <v>1241</v>
      </c>
      <c r="I212" s="99" t="s">
        <v>1242</v>
      </c>
      <c r="J212" s="96" t="s">
        <v>1243</v>
      </c>
      <c r="K212" s="95">
        <v>1</v>
      </c>
      <c r="L212" s="104">
        <v>45261</v>
      </c>
      <c r="M212" s="104">
        <v>45611</v>
      </c>
      <c r="N212" s="94">
        <v>0</v>
      </c>
      <c r="O212" s="83">
        <v>0</v>
      </c>
      <c r="P212" s="83">
        <f t="shared" si="5"/>
        <v>0</v>
      </c>
      <c r="Q212" s="83" t="s">
        <v>52</v>
      </c>
      <c r="R212" s="95" t="s">
        <v>53</v>
      </c>
      <c r="S212" s="96" t="s">
        <v>1244</v>
      </c>
      <c r="T212" s="96" t="s">
        <v>2615</v>
      </c>
      <c r="U212" s="110" t="s">
        <v>79</v>
      </c>
      <c r="V212" s="113" t="s">
        <v>80</v>
      </c>
    </row>
    <row r="213" spans="1:22" s="105" customFormat="1" ht="90" x14ac:dyDescent="0.25">
      <c r="A213" s="95">
        <v>2022</v>
      </c>
      <c r="B213" s="95" t="s">
        <v>1153</v>
      </c>
      <c r="C213" s="99">
        <v>20</v>
      </c>
      <c r="D213" s="96" t="s">
        <v>1147</v>
      </c>
      <c r="E213" s="96" t="s">
        <v>1148</v>
      </c>
      <c r="F213" s="89" t="s">
        <v>425</v>
      </c>
      <c r="G213" s="96" t="s">
        <v>1149</v>
      </c>
      <c r="H213" s="96" t="s">
        <v>1150</v>
      </c>
      <c r="I213" s="99" t="s">
        <v>1151</v>
      </c>
      <c r="J213" s="96" t="s">
        <v>1152</v>
      </c>
      <c r="K213" s="95">
        <v>1</v>
      </c>
      <c r="L213" s="104">
        <v>45183</v>
      </c>
      <c r="M213" s="104">
        <v>45382</v>
      </c>
      <c r="N213" s="94">
        <v>0</v>
      </c>
      <c r="O213" s="83">
        <v>0</v>
      </c>
      <c r="P213" s="83">
        <f>+AVERAGE(O213)</f>
        <v>0</v>
      </c>
      <c r="Q213" s="83" t="s">
        <v>52</v>
      </c>
      <c r="R213" s="95" t="s">
        <v>226</v>
      </c>
      <c r="S213" s="96" t="s">
        <v>1244</v>
      </c>
      <c r="T213" s="96" t="s">
        <v>1244</v>
      </c>
      <c r="U213" s="110" t="s">
        <v>79</v>
      </c>
      <c r="V213" s="113" t="s">
        <v>80</v>
      </c>
    </row>
    <row r="214" spans="1:22" s="105" customFormat="1" ht="90" x14ac:dyDescent="0.25">
      <c r="A214" s="95" t="s">
        <v>2765</v>
      </c>
      <c r="B214" s="95" t="s">
        <v>2764</v>
      </c>
      <c r="C214" s="99">
        <v>5</v>
      </c>
      <c r="D214" s="96" t="s">
        <v>2766</v>
      </c>
      <c r="E214" s="96" t="s">
        <v>2767</v>
      </c>
      <c r="F214" s="89" t="s">
        <v>425</v>
      </c>
      <c r="G214" s="96" t="s">
        <v>2768</v>
      </c>
      <c r="H214" s="96" t="s">
        <v>2769</v>
      </c>
      <c r="I214" s="99" t="s">
        <v>1158</v>
      </c>
      <c r="J214" s="96" t="s">
        <v>2770</v>
      </c>
      <c r="K214" s="95">
        <v>1</v>
      </c>
      <c r="L214" s="104">
        <v>45260</v>
      </c>
      <c r="M214" s="104">
        <v>45382</v>
      </c>
      <c r="N214" s="94">
        <v>0</v>
      </c>
      <c r="O214" s="83">
        <v>0</v>
      </c>
      <c r="P214" s="83">
        <f>+AVERAGE(O214)</f>
        <v>0</v>
      </c>
      <c r="Q214" s="83" t="s">
        <v>52</v>
      </c>
      <c r="R214" s="95" t="s">
        <v>53</v>
      </c>
      <c r="S214" s="96" t="s">
        <v>1244</v>
      </c>
      <c r="T214" s="96" t="s">
        <v>1244</v>
      </c>
      <c r="U214" s="110" t="s">
        <v>79</v>
      </c>
      <c r="V214" s="113" t="s">
        <v>80</v>
      </c>
    </row>
    <row r="215" spans="1:22" s="136" customFormat="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5"/>
    </row>
    <row r="216" spans="1:22" s="136" customFormat="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5"/>
    </row>
    <row r="217" spans="1:22" s="136" customFormat="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5"/>
    </row>
    <row r="218" spans="1:22" s="136" customFormat="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5"/>
    </row>
    <row r="219" spans="1:22" s="136" customFormat="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5"/>
    </row>
    <row r="220" spans="1:22" s="136" customFormat="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5"/>
    </row>
    <row r="221" spans="1:22" s="136" customFormat="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5"/>
    </row>
    <row r="222" spans="1:22" s="136" customFormat="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5"/>
    </row>
    <row r="223" spans="1:22" s="136" customFormat="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5"/>
    </row>
    <row r="224" spans="1:22" s="136" customFormat="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5"/>
    </row>
    <row r="225" spans="1:22" s="136" customFormat="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5"/>
    </row>
    <row r="226" spans="1:22" s="136" customFormat="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5"/>
    </row>
    <row r="227" spans="1:22" s="136" customFormat="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5"/>
    </row>
    <row r="228" spans="1:22" s="136" customFormat="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5"/>
    </row>
    <row r="229" spans="1:22" s="136" customFormat="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5"/>
    </row>
    <row r="230" spans="1:22" s="136" customFormat="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5"/>
    </row>
    <row r="231" spans="1:22" s="136" customFormat="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5"/>
    </row>
    <row r="232" spans="1:22" s="136" customFormat="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5"/>
    </row>
    <row r="233" spans="1:22" s="136" customFormat="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5"/>
    </row>
    <row r="234" spans="1:22" s="136" customFormat="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5"/>
    </row>
    <row r="235" spans="1:22" s="136" customFormat="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5"/>
    </row>
    <row r="236" spans="1:22" s="136" customFormat="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5"/>
    </row>
    <row r="237" spans="1:22" s="136" customFormat="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5"/>
    </row>
    <row r="238" spans="1:22" s="136" customFormat="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5"/>
    </row>
    <row r="239" spans="1:22" s="136" customFormat="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5"/>
    </row>
    <row r="240" spans="1:22" s="136" customFormat="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5"/>
    </row>
    <row r="241" spans="1:22" s="136" customFormat="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5"/>
    </row>
    <row r="242" spans="1:22" s="136" customFormat="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5"/>
    </row>
    <row r="243" spans="1:22" s="136" customFormat="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5"/>
    </row>
    <row r="244" spans="1:22" s="136" customFormat="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5"/>
    </row>
    <row r="245" spans="1:22" s="136" customFormat="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5"/>
    </row>
    <row r="246" spans="1:22" s="136" customFormat="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5"/>
    </row>
    <row r="247" spans="1:22" s="136" customFormat="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5"/>
    </row>
    <row r="248" spans="1:22" s="136" customFormat="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5"/>
    </row>
    <row r="249" spans="1:22" s="136" customFormat="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5"/>
    </row>
    <row r="250" spans="1:22" s="136" customFormat="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5"/>
    </row>
    <row r="251" spans="1:22" s="136" customFormat="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5"/>
    </row>
    <row r="252" spans="1:22" s="136" customFormat="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5"/>
    </row>
    <row r="253" spans="1:22" s="136" customFormat="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5"/>
    </row>
    <row r="254" spans="1:22" s="136" customFormat="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5"/>
    </row>
    <row r="255" spans="1:22" s="136" customFormat="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5"/>
    </row>
    <row r="256" spans="1:22" s="136" customFormat="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5"/>
    </row>
    <row r="257" spans="1:22" s="136" customFormat="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5"/>
    </row>
    <row r="258" spans="1:22" s="136" customFormat="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5"/>
    </row>
    <row r="259" spans="1:22" s="136" customFormat="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5"/>
    </row>
    <row r="260" spans="1:22" s="136" customFormat="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5"/>
    </row>
  </sheetData>
  <mergeCells count="146">
    <mergeCell ref="P171:P172"/>
    <mergeCell ref="Q171:Q172"/>
    <mergeCell ref="R171:R172"/>
    <mergeCell ref="W161:W163"/>
    <mergeCell ref="P164:P165"/>
    <mergeCell ref="Q164:Q165"/>
    <mergeCell ref="R164:R165"/>
    <mergeCell ref="W164:W165"/>
    <mergeCell ref="P158:P159"/>
    <mergeCell ref="Q158:Q159"/>
    <mergeCell ref="R158:R159"/>
    <mergeCell ref="P161:P163"/>
    <mergeCell ref="Q161:Q163"/>
    <mergeCell ref="R161:R163"/>
    <mergeCell ref="P152:P153"/>
    <mergeCell ref="Q152:Q153"/>
    <mergeCell ref="R152:R153"/>
    <mergeCell ref="P154:P157"/>
    <mergeCell ref="Q154:Q157"/>
    <mergeCell ref="R154:R157"/>
    <mergeCell ref="P144:P149"/>
    <mergeCell ref="Q144:Q149"/>
    <mergeCell ref="R144:R149"/>
    <mergeCell ref="P150:P151"/>
    <mergeCell ref="Q150:Q151"/>
    <mergeCell ref="R150:R151"/>
    <mergeCell ref="P138:P140"/>
    <mergeCell ref="Q138:Q140"/>
    <mergeCell ref="R138:R140"/>
    <mergeCell ref="P141:P143"/>
    <mergeCell ref="Q141:Q143"/>
    <mergeCell ref="R141:R143"/>
    <mergeCell ref="P127:P134"/>
    <mergeCell ref="Q127:Q134"/>
    <mergeCell ref="R127:R134"/>
    <mergeCell ref="P135:P137"/>
    <mergeCell ref="Q135:Q137"/>
    <mergeCell ref="R135:R137"/>
    <mergeCell ref="P121:P123"/>
    <mergeCell ref="Q121:Q123"/>
    <mergeCell ref="R121:R123"/>
    <mergeCell ref="P124:P125"/>
    <mergeCell ref="Q124:Q125"/>
    <mergeCell ref="R124:R125"/>
    <mergeCell ref="P115:P118"/>
    <mergeCell ref="Q115:Q118"/>
    <mergeCell ref="R115:R118"/>
    <mergeCell ref="P119:P120"/>
    <mergeCell ref="Q119:Q120"/>
    <mergeCell ref="R119:R120"/>
    <mergeCell ref="P108:P114"/>
    <mergeCell ref="Q108:Q114"/>
    <mergeCell ref="R108:R114"/>
    <mergeCell ref="P103:P104"/>
    <mergeCell ref="Q103:Q104"/>
    <mergeCell ref="R103:R104"/>
    <mergeCell ref="P106:P107"/>
    <mergeCell ref="Q106:Q107"/>
    <mergeCell ref="R106:R107"/>
    <mergeCell ref="P95:P100"/>
    <mergeCell ref="Q95:Q100"/>
    <mergeCell ref="R95:R100"/>
    <mergeCell ref="P101:P102"/>
    <mergeCell ref="Q101:Q102"/>
    <mergeCell ref="R101:R102"/>
    <mergeCell ref="P86:P89"/>
    <mergeCell ref="Q86:Q89"/>
    <mergeCell ref="R86:R89"/>
    <mergeCell ref="P90:P94"/>
    <mergeCell ref="Q90:Q94"/>
    <mergeCell ref="R90:R94"/>
    <mergeCell ref="P81:P83"/>
    <mergeCell ref="Q81:Q83"/>
    <mergeCell ref="R81:R83"/>
    <mergeCell ref="P84:P85"/>
    <mergeCell ref="Q84:Q85"/>
    <mergeCell ref="R84:R85"/>
    <mergeCell ref="P72:P73"/>
    <mergeCell ref="Q72:Q73"/>
    <mergeCell ref="R72:R73"/>
    <mergeCell ref="P75:P79"/>
    <mergeCell ref="Q75:Q79"/>
    <mergeCell ref="R75:R79"/>
    <mergeCell ref="P66:P68"/>
    <mergeCell ref="Q66:Q68"/>
    <mergeCell ref="R66:R68"/>
    <mergeCell ref="P70:P71"/>
    <mergeCell ref="Q70:Q71"/>
    <mergeCell ref="R70:R71"/>
    <mergeCell ref="P60:P62"/>
    <mergeCell ref="Q60:Q62"/>
    <mergeCell ref="R60:R62"/>
    <mergeCell ref="P63:P65"/>
    <mergeCell ref="Q63:Q65"/>
    <mergeCell ref="R63:R65"/>
    <mergeCell ref="P52:P56"/>
    <mergeCell ref="Q52:Q56"/>
    <mergeCell ref="R52:R56"/>
    <mergeCell ref="P57:P58"/>
    <mergeCell ref="Q57:Q58"/>
    <mergeCell ref="R57:R58"/>
    <mergeCell ref="P46:P48"/>
    <mergeCell ref="Q46:Q48"/>
    <mergeCell ref="R46:R48"/>
    <mergeCell ref="P49:P51"/>
    <mergeCell ref="Q49:Q51"/>
    <mergeCell ref="R49:R51"/>
    <mergeCell ref="P34:P43"/>
    <mergeCell ref="Q34:Q43"/>
    <mergeCell ref="R34:R43"/>
    <mergeCell ref="P44:P45"/>
    <mergeCell ref="Q44:Q45"/>
    <mergeCell ref="R44:R45"/>
    <mergeCell ref="P29:P30"/>
    <mergeCell ref="Q29:Q30"/>
    <mergeCell ref="R29:R30"/>
    <mergeCell ref="P31:P33"/>
    <mergeCell ref="Q31:Q33"/>
    <mergeCell ref="R31:R33"/>
    <mergeCell ref="P25:P26"/>
    <mergeCell ref="Q25:Q26"/>
    <mergeCell ref="R25:R26"/>
    <mergeCell ref="P27:P28"/>
    <mergeCell ref="Q27:Q28"/>
    <mergeCell ref="R27:R28"/>
    <mergeCell ref="P22:P24"/>
    <mergeCell ref="Q22:Q24"/>
    <mergeCell ref="R22:R24"/>
    <mergeCell ref="P20:P21"/>
    <mergeCell ref="Q20:Q21"/>
    <mergeCell ref="R20:R21"/>
    <mergeCell ref="P7:P9"/>
    <mergeCell ref="Q7:Q9"/>
    <mergeCell ref="R7:R9"/>
    <mergeCell ref="P10:P17"/>
    <mergeCell ref="Q10:Q17"/>
    <mergeCell ref="R10:R17"/>
    <mergeCell ref="P2:P4"/>
    <mergeCell ref="Q2:Q4"/>
    <mergeCell ref="R2:R4"/>
    <mergeCell ref="P5:P6"/>
    <mergeCell ref="Q5:Q6"/>
    <mergeCell ref="R5:R6"/>
    <mergeCell ref="P18:P19"/>
    <mergeCell ref="Q18:Q19"/>
    <mergeCell ref="R18:R19"/>
  </mergeCells>
  <dataValidations count="8">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1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14">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14">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1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14">
      <formula1>0</formula1>
      <formula2>390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26"/>
  <sheetViews>
    <sheetView workbookViewId="0">
      <selection activeCell="U3" sqref="U3"/>
    </sheetView>
  </sheetViews>
  <sheetFormatPr baseColWidth="10" defaultColWidth="11.42578125" defaultRowHeight="15" x14ac:dyDescent="0.25"/>
  <cols>
    <col min="1" max="1" width="11.28515625"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32.8554687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72.140625" customWidth="1"/>
    <col min="20" max="20" width="78.28515625" customWidth="1"/>
    <col min="21" max="21" width="38.140625" customWidth="1"/>
  </cols>
  <sheetData>
    <row r="1" spans="1:21" ht="32.25" customHeight="1" x14ac:dyDescent="0.25">
      <c r="A1" s="170" t="s">
        <v>2754</v>
      </c>
      <c r="B1" s="170"/>
      <c r="C1" s="170"/>
      <c r="D1" s="170"/>
      <c r="E1" s="170"/>
      <c r="F1" s="170"/>
      <c r="G1" s="170"/>
      <c r="H1" s="45"/>
      <c r="I1" s="1"/>
      <c r="J1" s="1"/>
      <c r="K1" s="1"/>
      <c r="L1" s="1"/>
      <c r="M1" s="1"/>
      <c r="N1" s="1"/>
      <c r="O1" s="1"/>
      <c r="P1" s="1"/>
      <c r="Q1" s="1"/>
      <c r="R1" s="1"/>
      <c r="S1" s="1"/>
      <c r="T1" s="1"/>
    </row>
    <row r="2" spans="1:21" s="76" customFormat="1" ht="33" customHeight="1"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40</v>
      </c>
      <c r="S2" s="2" t="s">
        <v>41</v>
      </c>
      <c r="T2" s="2" t="s">
        <v>42</v>
      </c>
      <c r="U2" s="2" t="s">
        <v>43</v>
      </c>
    </row>
    <row r="3" spans="1:21" s="98" customFormat="1" ht="405" x14ac:dyDescent="0.2">
      <c r="A3" s="94">
        <v>2016</v>
      </c>
      <c r="B3" s="95" t="s">
        <v>70</v>
      </c>
      <c r="C3" s="94">
        <v>30</v>
      </c>
      <c r="D3" s="96" t="s">
        <v>86</v>
      </c>
      <c r="E3" s="96" t="s">
        <v>87</v>
      </c>
      <c r="F3" s="89" t="s">
        <v>47</v>
      </c>
      <c r="G3" s="95" t="s">
        <v>88</v>
      </c>
      <c r="H3" s="95" t="s">
        <v>89</v>
      </c>
      <c r="I3" s="95" t="s">
        <v>76</v>
      </c>
      <c r="J3" s="95" t="s">
        <v>90</v>
      </c>
      <c r="K3" s="95">
        <v>5</v>
      </c>
      <c r="L3" s="92">
        <v>44409</v>
      </c>
      <c r="M3" s="92">
        <v>44772</v>
      </c>
      <c r="N3" s="94">
        <v>5</v>
      </c>
      <c r="O3" s="83">
        <f t="shared" ref="O3:O5" si="0">+N3/K3</f>
        <v>1</v>
      </c>
      <c r="P3" s="151">
        <f>+AVERAGE(O3:O5)</f>
        <v>1</v>
      </c>
      <c r="Q3" s="151" t="s">
        <v>1256</v>
      </c>
      <c r="R3" s="152" t="s">
        <v>53</v>
      </c>
      <c r="S3" s="96" t="s">
        <v>91</v>
      </c>
      <c r="T3" s="96" t="s">
        <v>92</v>
      </c>
      <c r="U3" s="97" t="s">
        <v>2771</v>
      </c>
    </row>
    <row r="4" spans="1:21" s="98" customFormat="1" ht="407.25" customHeight="1" x14ac:dyDescent="0.2">
      <c r="A4" s="94">
        <v>2016</v>
      </c>
      <c r="B4" s="95" t="s">
        <v>70</v>
      </c>
      <c r="C4" s="94">
        <v>30</v>
      </c>
      <c r="D4" s="96" t="s">
        <v>86</v>
      </c>
      <c r="E4" s="96" t="s">
        <v>87</v>
      </c>
      <c r="F4" s="89" t="s">
        <v>59</v>
      </c>
      <c r="G4" s="95" t="s">
        <v>94</v>
      </c>
      <c r="H4" s="95" t="s">
        <v>95</v>
      </c>
      <c r="I4" s="95" t="s">
        <v>76</v>
      </c>
      <c r="J4" s="95" t="s">
        <v>96</v>
      </c>
      <c r="K4" s="95">
        <v>5</v>
      </c>
      <c r="L4" s="92">
        <v>44409</v>
      </c>
      <c r="M4" s="92">
        <v>44834</v>
      </c>
      <c r="N4" s="94">
        <v>5</v>
      </c>
      <c r="O4" s="83">
        <f t="shared" si="0"/>
        <v>1</v>
      </c>
      <c r="P4" s="151"/>
      <c r="Q4" s="151"/>
      <c r="R4" s="152"/>
      <c r="S4" s="96" t="s">
        <v>97</v>
      </c>
      <c r="T4" s="96" t="s">
        <v>2646</v>
      </c>
      <c r="U4" s="97" t="s">
        <v>2771</v>
      </c>
    </row>
    <row r="5" spans="1:21" s="98" customFormat="1" ht="407.25" customHeight="1" x14ac:dyDescent="0.2">
      <c r="A5" s="94">
        <v>2016</v>
      </c>
      <c r="B5" s="95" t="s">
        <v>70</v>
      </c>
      <c r="C5" s="94">
        <v>30</v>
      </c>
      <c r="D5" s="96" t="s">
        <v>86</v>
      </c>
      <c r="E5" s="96" t="s">
        <v>87</v>
      </c>
      <c r="F5" s="89" t="s">
        <v>65</v>
      </c>
      <c r="G5" s="95" t="s">
        <v>98</v>
      </c>
      <c r="H5" s="95" t="s">
        <v>99</v>
      </c>
      <c r="I5" s="95" t="s">
        <v>76</v>
      </c>
      <c r="J5" s="95" t="s">
        <v>100</v>
      </c>
      <c r="K5" s="95">
        <v>5</v>
      </c>
      <c r="L5" s="92">
        <v>44409</v>
      </c>
      <c r="M5" s="92">
        <v>44926</v>
      </c>
      <c r="N5" s="94">
        <v>5</v>
      </c>
      <c r="O5" s="83">
        <f t="shared" si="0"/>
        <v>1</v>
      </c>
      <c r="P5" s="151"/>
      <c r="Q5" s="151"/>
      <c r="R5" s="152"/>
      <c r="S5" s="96" t="s">
        <v>101</v>
      </c>
      <c r="T5" s="96" t="s">
        <v>2647</v>
      </c>
      <c r="U5" s="97" t="s">
        <v>2771</v>
      </c>
    </row>
    <row r="6" spans="1:21" s="107" customFormat="1" ht="258.75" customHeight="1" x14ac:dyDescent="0.2">
      <c r="A6" s="94">
        <v>2016</v>
      </c>
      <c r="B6" s="95" t="s">
        <v>102</v>
      </c>
      <c r="C6" s="94">
        <v>1</v>
      </c>
      <c r="D6" s="96" t="s">
        <v>103</v>
      </c>
      <c r="E6" s="96" t="s">
        <v>104</v>
      </c>
      <c r="F6" s="89" t="s">
        <v>105</v>
      </c>
      <c r="G6" s="96" t="s">
        <v>106</v>
      </c>
      <c r="H6" s="96" t="s">
        <v>107</v>
      </c>
      <c r="I6" s="95" t="s">
        <v>108</v>
      </c>
      <c r="J6" s="96" t="s">
        <v>109</v>
      </c>
      <c r="K6" s="95" t="s">
        <v>110</v>
      </c>
      <c r="L6" s="92">
        <v>44378</v>
      </c>
      <c r="M6" s="92">
        <v>44592</v>
      </c>
      <c r="N6" s="94">
        <v>13</v>
      </c>
      <c r="O6" s="83">
        <v>1</v>
      </c>
      <c r="P6" s="153">
        <f>+AVERAGE(O6:O7)</f>
        <v>1</v>
      </c>
      <c r="Q6" s="153" t="s">
        <v>1256</v>
      </c>
      <c r="R6" s="154" t="s">
        <v>53</v>
      </c>
      <c r="S6" s="96" t="s">
        <v>111</v>
      </c>
      <c r="T6" s="171" t="s">
        <v>2702</v>
      </c>
      <c r="U6" s="97" t="s">
        <v>2771</v>
      </c>
    </row>
    <row r="7" spans="1:21" s="107" customFormat="1" ht="200.45" customHeight="1" x14ac:dyDescent="0.2">
      <c r="A7" s="94">
        <v>2016</v>
      </c>
      <c r="B7" s="95" t="s">
        <v>102</v>
      </c>
      <c r="C7" s="94">
        <v>1</v>
      </c>
      <c r="D7" s="96" t="s">
        <v>103</v>
      </c>
      <c r="E7" s="96" t="s">
        <v>104</v>
      </c>
      <c r="F7" s="89" t="s">
        <v>112</v>
      </c>
      <c r="G7" s="96" t="s">
        <v>113</v>
      </c>
      <c r="H7" s="96" t="s">
        <v>114</v>
      </c>
      <c r="I7" s="95" t="s">
        <v>108</v>
      </c>
      <c r="J7" s="96" t="s">
        <v>115</v>
      </c>
      <c r="K7" s="95">
        <v>6</v>
      </c>
      <c r="L7" s="92">
        <v>44197</v>
      </c>
      <c r="M7" s="92">
        <v>44592</v>
      </c>
      <c r="N7" s="94">
        <v>6</v>
      </c>
      <c r="O7" s="83">
        <v>1</v>
      </c>
      <c r="P7" s="153"/>
      <c r="Q7" s="153"/>
      <c r="R7" s="154"/>
      <c r="S7" s="96" t="s">
        <v>116</v>
      </c>
      <c r="T7" s="171"/>
      <c r="U7" s="97" t="s">
        <v>2771</v>
      </c>
    </row>
    <row r="8" spans="1:21" s="107" customFormat="1" ht="327" customHeight="1" x14ac:dyDescent="0.2">
      <c r="A8" s="94">
        <v>2018</v>
      </c>
      <c r="B8" s="95" t="s">
        <v>193</v>
      </c>
      <c r="C8" s="88">
        <v>29</v>
      </c>
      <c r="D8" s="87" t="s">
        <v>209</v>
      </c>
      <c r="E8" s="87" t="s">
        <v>210</v>
      </c>
      <c r="F8" s="89" t="s">
        <v>105</v>
      </c>
      <c r="G8" s="87" t="s">
        <v>211</v>
      </c>
      <c r="H8" s="87" t="s">
        <v>212</v>
      </c>
      <c r="I8" s="95" t="s">
        <v>76</v>
      </c>
      <c r="J8" s="99" t="s">
        <v>213</v>
      </c>
      <c r="K8" s="88">
        <v>36</v>
      </c>
      <c r="L8" s="92">
        <v>43770</v>
      </c>
      <c r="M8" s="92">
        <v>44530</v>
      </c>
      <c r="N8" s="94">
        <v>36</v>
      </c>
      <c r="O8" s="83">
        <f t="shared" ref="O8:O15" si="1">+N8/K8</f>
        <v>1</v>
      </c>
      <c r="P8" s="153">
        <f>+AVERAGE(O8:O9)</f>
        <v>1</v>
      </c>
      <c r="Q8" s="153" t="s">
        <v>1256</v>
      </c>
      <c r="R8" s="154" t="s">
        <v>214</v>
      </c>
      <c r="S8" s="96" t="s">
        <v>215</v>
      </c>
      <c r="T8" s="96" t="s">
        <v>216</v>
      </c>
      <c r="U8" s="97" t="s">
        <v>2771</v>
      </c>
    </row>
    <row r="9" spans="1:21" s="107" customFormat="1" ht="237" customHeight="1" x14ac:dyDescent="0.2">
      <c r="A9" s="94">
        <v>2018</v>
      </c>
      <c r="B9" s="95" t="s">
        <v>193</v>
      </c>
      <c r="C9" s="88">
        <v>29</v>
      </c>
      <c r="D9" s="87" t="s">
        <v>209</v>
      </c>
      <c r="E9" s="87" t="s">
        <v>210</v>
      </c>
      <c r="F9" s="89" t="s">
        <v>112</v>
      </c>
      <c r="G9" s="87" t="s">
        <v>211</v>
      </c>
      <c r="H9" s="87" t="s">
        <v>217</v>
      </c>
      <c r="I9" s="95" t="s">
        <v>76</v>
      </c>
      <c r="J9" s="99" t="s">
        <v>218</v>
      </c>
      <c r="K9" s="88">
        <v>7</v>
      </c>
      <c r="L9" s="92">
        <v>43831</v>
      </c>
      <c r="M9" s="92">
        <v>44196</v>
      </c>
      <c r="N9" s="94">
        <v>7</v>
      </c>
      <c r="O9" s="83">
        <f t="shared" si="1"/>
        <v>1</v>
      </c>
      <c r="P9" s="153"/>
      <c r="Q9" s="153"/>
      <c r="R9" s="154"/>
      <c r="S9" s="96" t="s">
        <v>219</v>
      </c>
      <c r="T9" s="96" t="s">
        <v>2649</v>
      </c>
      <c r="U9" s="97" t="s">
        <v>2771</v>
      </c>
    </row>
    <row r="10" spans="1:21" s="98" customFormat="1" ht="175.5" customHeight="1" x14ac:dyDescent="0.2">
      <c r="A10" s="94" t="s">
        <v>11</v>
      </c>
      <c r="B10" s="95" t="s">
        <v>355</v>
      </c>
      <c r="C10" s="88" t="s">
        <v>356</v>
      </c>
      <c r="D10" s="87" t="s">
        <v>357</v>
      </c>
      <c r="E10" s="87" t="s">
        <v>358</v>
      </c>
      <c r="F10" s="89" t="s">
        <v>105</v>
      </c>
      <c r="G10" s="87" t="s">
        <v>359</v>
      </c>
      <c r="H10" s="87" t="s">
        <v>360</v>
      </c>
      <c r="I10" s="95" t="s">
        <v>361</v>
      </c>
      <c r="J10" s="95" t="s">
        <v>362</v>
      </c>
      <c r="K10" s="99">
        <v>28</v>
      </c>
      <c r="L10" s="92">
        <v>43723</v>
      </c>
      <c r="M10" s="92">
        <v>44043</v>
      </c>
      <c r="N10" s="94">
        <v>28</v>
      </c>
      <c r="O10" s="83">
        <f t="shared" si="1"/>
        <v>1</v>
      </c>
      <c r="P10" s="153">
        <f>AVERAGE(O10:O11)</f>
        <v>1</v>
      </c>
      <c r="Q10" s="153" t="s">
        <v>1256</v>
      </c>
      <c r="R10" s="154" t="s">
        <v>53</v>
      </c>
      <c r="S10" s="96" t="s">
        <v>2609</v>
      </c>
      <c r="T10" s="171" t="s">
        <v>2610</v>
      </c>
      <c r="U10" s="97" t="s">
        <v>2771</v>
      </c>
    </row>
    <row r="11" spans="1:21" s="98" customFormat="1" ht="175.5" customHeight="1" x14ac:dyDescent="0.2">
      <c r="A11" s="94" t="s">
        <v>11</v>
      </c>
      <c r="B11" s="95" t="s">
        <v>355</v>
      </c>
      <c r="C11" s="88" t="s">
        <v>356</v>
      </c>
      <c r="D11" s="87" t="s">
        <v>357</v>
      </c>
      <c r="E11" s="87" t="s">
        <v>358</v>
      </c>
      <c r="F11" s="89" t="s">
        <v>112</v>
      </c>
      <c r="G11" s="87" t="s">
        <v>363</v>
      </c>
      <c r="H11" s="87" t="s">
        <v>364</v>
      </c>
      <c r="I11" s="95" t="s">
        <v>361</v>
      </c>
      <c r="J11" s="95" t="s">
        <v>362</v>
      </c>
      <c r="K11" s="99">
        <v>5</v>
      </c>
      <c r="L11" s="92">
        <v>43723</v>
      </c>
      <c r="M11" s="92">
        <v>44043</v>
      </c>
      <c r="N11" s="94">
        <v>5</v>
      </c>
      <c r="O11" s="83">
        <f t="shared" si="1"/>
        <v>1</v>
      </c>
      <c r="P11" s="153"/>
      <c r="Q11" s="153"/>
      <c r="R11" s="154"/>
      <c r="S11" s="96" t="s">
        <v>365</v>
      </c>
      <c r="T11" s="171"/>
      <c r="U11" s="97" t="s">
        <v>2771</v>
      </c>
    </row>
    <row r="12" spans="1:21" s="107" customFormat="1" ht="202.5" customHeight="1" x14ac:dyDescent="0.2">
      <c r="A12" s="94" t="s">
        <v>11</v>
      </c>
      <c r="B12" s="95" t="s">
        <v>355</v>
      </c>
      <c r="C12" s="88" t="s">
        <v>366</v>
      </c>
      <c r="D12" s="87" t="s">
        <v>367</v>
      </c>
      <c r="E12" s="87" t="s">
        <v>368</v>
      </c>
      <c r="F12" s="89" t="s">
        <v>47</v>
      </c>
      <c r="G12" s="87" t="s">
        <v>369</v>
      </c>
      <c r="H12" s="87" t="s">
        <v>370</v>
      </c>
      <c r="I12" s="95" t="s">
        <v>76</v>
      </c>
      <c r="J12" s="95" t="s">
        <v>371</v>
      </c>
      <c r="K12" s="99">
        <v>1</v>
      </c>
      <c r="L12" s="92">
        <v>43723</v>
      </c>
      <c r="M12" s="92">
        <v>44408</v>
      </c>
      <c r="N12" s="94">
        <v>1</v>
      </c>
      <c r="O12" s="83">
        <f t="shared" si="1"/>
        <v>1</v>
      </c>
      <c r="P12" s="153">
        <f>AVERAGE(O12:O14)</f>
        <v>1</v>
      </c>
      <c r="Q12" s="153" t="s">
        <v>1256</v>
      </c>
      <c r="R12" s="154" t="s">
        <v>53</v>
      </c>
      <c r="S12" s="87" t="s">
        <v>372</v>
      </c>
      <c r="T12" s="87" t="s">
        <v>2650</v>
      </c>
      <c r="U12" s="97" t="s">
        <v>2771</v>
      </c>
    </row>
    <row r="13" spans="1:21" s="107" customFormat="1" ht="117" customHeight="1" x14ac:dyDescent="0.2">
      <c r="A13" s="94" t="s">
        <v>11</v>
      </c>
      <c r="B13" s="95" t="s">
        <v>355</v>
      </c>
      <c r="C13" s="88" t="s">
        <v>366</v>
      </c>
      <c r="D13" s="87" t="s">
        <v>367</v>
      </c>
      <c r="E13" s="87" t="s">
        <v>368</v>
      </c>
      <c r="F13" s="89" t="s">
        <v>59</v>
      </c>
      <c r="G13" s="87" t="s">
        <v>373</v>
      </c>
      <c r="H13" s="87" t="s">
        <v>374</v>
      </c>
      <c r="I13" s="95" t="s">
        <v>76</v>
      </c>
      <c r="J13" s="95" t="s">
        <v>375</v>
      </c>
      <c r="K13" s="99">
        <v>1</v>
      </c>
      <c r="L13" s="92">
        <v>44197</v>
      </c>
      <c r="M13" s="92">
        <v>44561</v>
      </c>
      <c r="N13" s="94">
        <v>1</v>
      </c>
      <c r="O13" s="83">
        <f t="shared" si="1"/>
        <v>1</v>
      </c>
      <c r="P13" s="153"/>
      <c r="Q13" s="153"/>
      <c r="R13" s="154"/>
      <c r="S13" s="96" t="s">
        <v>376</v>
      </c>
      <c r="T13" s="96" t="s">
        <v>2651</v>
      </c>
      <c r="U13" s="97" t="s">
        <v>2771</v>
      </c>
    </row>
    <row r="14" spans="1:21" s="98" customFormat="1" ht="248.25" customHeight="1" x14ac:dyDescent="0.2">
      <c r="A14" s="94" t="s">
        <v>11</v>
      </c>
      <c r="B14" s="95" t="s">
        <v>355</v>
      </c>
      <c r="C14" s="88" t="s">
        <v>366</v>
      </c>
      <c r="D14" s="87" t="s">
        <v>367</v>
      </c>
      <c r="E14" s="87" t="s">
        <v>377</v>
      </c>
      <c r="F14" s="89" t="s">
        <v>65</v>
      </c>
      <c r="G14" s="87" t="s">
        <v>378</v>
      </c>
      <c r="H14" s="87" t="s">
        <v>379</v>
      </c>
      <c r="I14" s="95" t="s">
        <v>76</v>
      </c>
      <c r="J14" s="95" t="s">
        <v>380</v>
      </c>
      <c r="K14" s="99">
        <v>1</v>
      </c>
      <c r="L14" s="92">
        <v>43709</v>
      </c>
      <c r="M14" s="92">
        <v>43830</v>
      </c>
      <c r="N14" s="94">
        <v>1</v>
      </c>
      <c r="O14" s="83">
        <f t="shared" si="1"/>
        <v>1</v>
      </c>
      <c r="P14" s="153"/>
      <c r="Q14" s="153"/>
      <c r="R14" s="154"/>
      <c r="S14" s="87" t="s">
        <v>381</v>
      </c>
      <c r="T14" s="87" t="s">
        <v>2652</v>
      </c>
      <c r="U14" s="97" t="s">
        <v>2771</v>
      </c>
    </row>
    <row r="15" spans="1:21" s="107" customFormat="1" ht="166.5" customHeight="1" x14ac:dyDescent="0.2">
      <c r="A15" s="95" t="s">
        <v>20</v>
      </c>
      <c r="B15" s="95" t="s">
        <v>725</v>
      </c>
      <c r="C15" s="88">
        <v>1</v>
      </c>
      <c r="D15" s="87" t="s">
        <v>726</v>
      </c>
      <c r="E15" s="87" t="s">
        <v>727</v>
      </c>
      <c r="F15" s="89" t="s">
        <v>105</v>
      </c>
      <c r="G15" s="90" t="s">
        <v>728</v>
      </c>
      <c r="H15" s="90" t="s">
        <v>729</v>
      </c>
      <c r="I15" s="95" t="s">
        <v>76</v>
      </c>
      <c r="J15" s="91" t="s">
        <v>730</v>
      </c>
      <c r="K15" s="94">
        <v>1</v>
      </c>
      <c r="L15" s="92">
        <v>44593</v>
      </c>
      <c r="M15" s="92">
        <v>44620</v>
      </c>
      <c r="N15" s="94">
        <v>1</v>
      </c>
      <c r="O15" s="83">
        <f t="shared" si="1"/>
        <v>1</v>
      </c>
      <c r="P15" s="151">
        <f>+AVERAGE(O15:O16)</f>
        <v>1</v>
      </c>
      <c r="Q15" s="151" t="s">
        <v>1256</v>
      </c>
      <c r="R15" s="162" t="s">
        <v>226</v>
      </c>
      <c r="S15" s="96" t="s">
        <v>731</v>
      </c>
      <c r="T15" s="96" t="s">
        <v>732</v>
      </c>
      <c r="U15" s="97" t="s">
        <v>2771</v>
      </c>
    </row>
    <row r="16" spans="1:21" s="107" customFormat="1" ht="196.5" customHeight="1" x14ac:dyDescent="0.2">
      <c r="A16" s="95" t="s">
        <v>20</v>
      </c>
      <c r="B16" s="95" t="s">
        <v>725</v>
      </c>
      <c r="C16" s="88">
        <v>1</v>
      </c>
      <c r="D16" s="87" t="s">
        <v>726</v>
      </c>
      <c r="E16" s="87" t="s">
        <v>727</v>
      </c>
      <c r="F16" s="89" t="s">
        <v>112</v>
      </c>
      <c r="G16" s="90" t="s">
        <v>733</v>
      </c>
      <c r="H16" s="90" t="s">
        <v>734</v>
      </c>
      <c r="I16" s="95" t="s">
        <v>76</v>
      </c>
      <c r="J16" s="91" t="s">
        <v>735</v>
      </c>
      <c r="K16" s="94">
        <v>9</v>
      </c>
      <c r="L16" s="92">
        <v>44621</v>
      </c>
      <c r="M16" s="92">
        <v>44895</v>
      </c>
      <c r="N16" s="94">
        <v>9</v>
      </c>
      <c r="O16" s="83">
        <f>+N16/K16</f>
        <v>1</v>
      </c>
      <c r="P16" s="151"/>
      <c r="Q16" s="151"/>
      <c r="R16" s="162"/>
      <c r="S16" s="96" t="s">
        <v>2668</v>
      </c>
      <c r="T16" s="96" t="s">
        <v>2669</v>
      </c>
      <c r="U16" s="97" t="s">
        <v>2771</v>
      </c>
    </row>
    <row r="17" spans="1:21" s="107" customFormat="1" ht="372" customHeight="1" x14ac:dyDescent="0.2">
      <c r="A17" s="95">
        <v>2021</v>
      </c>
      <c r="B17" s="95" t="s">
        <v>938</v>
      </c>
      <c r="C17" s="88">
        <v>11</v>
      </c>
      <c r="D17" s="87" t="s">
        <v>977</v>
      </c>
      <c r="E17" s="87" t="s">
        <v>978</v>
      </c>
      <c r="F17" s="89" t="s">
        <v>425</v>
      </c>
      <c r="G17" s="90" t="s">
        <v>979</v>
      </c>
      <c r="H17" s="90" t="s">
        <v>980</v>
      </c>
      <c r="I17" s="95" t="s">
        <v>981</v>
      </c>
      <c r="J17" s="91" t="s">
        <v>982</v>
      </c>
      <c r="K17" s="94">
        <v>1</v>
      </c>
      <c r="L17" s="92">
        <v>44835</v>
      </c>
      <c r="M17" s="92">
        <v>45138</v>
      </c>
      <c r="N17" s="94">
        <v>1</v>
      </c>
      <c r="O17" s="84">
        <f t="shared" ref="O17:O22" si="2">+N17/K17</f>
        <v>1</v>
      </c>
      <c r="P17" s="84">
        <f>+AVERAGE(O17:O17)</f>
        <v>1</v>
      </c>
      <c r="Q17" s="88" t="s">
        <v>1256</v>
      </c>
      <c r="R17" s="87" t="s">
        <v>53</v>
      </c>
      <c r="S17" s="87" t="s">
        <v>983</v>
      </c>
      <c r="T17" s="87" t="s">
        <v>2598</v>
      </c>
      <c r="U17" s="97" t="s">
        <v>2771</v>
      </c>
    </row>
    <row r="18" spans="1:21" s="107" customFormat="1" ht="409.5" customHeight="1" x14ac:dyDescent="0.2">
      <c r="A18" s="95">
        <v>2021</v>
      </c>
      <c r="B18" s="95" t="s">
        <v>938</v>
      </c>
      <c r="C18" s="88">
        <v>13</v>
      </c>
      <c r="D18" s="87" t="s">
        <v>984</v>
      </c>
      <c r="E18" s="87" t="s">
        <v>985</v>
      </c>
      <c r="F18" s="89" t="s">
        <v>105</v>
      </c>
      <c r="G18" s="90" t="s">
        <v>986</v>
      </c>
      <c r="H18" s="90" t="s">
        <v>987</v>
      </c>
      <c r="I18" s="99" t="s">
        <v>981</v>
      </c>
      <c r="J18" s="91" t="s">
        <v>988</v>
      </c>
      <c r="K18" s="94">
        <v>1</v>
      </c>
      <c r="L18" s="92">
        <v>44743</v>
      </c>
      <c r="M18" s="92">
        <v>44804</v>
      </c>
      <c r="N18" s="94">
        <v>1</v>
      </c>
      <c r="O18" s="83">
        <f t="shared" si="2"/>
        <v>1</v>
      </c>
      <c r="P18" s="172">
        <f>+AVERAGE(O18:O19)</f>
        <v>1</v>
      </c>
      <c r="Q18" s="172" t="s">
        <v>1256</v>
      </c>
      <c r="R18" s="172" t="s">
        <v>53</v>
      </c>
      <c r="S18" s="96" t="s">
        <v>989</v>
      </c>
      <c r="T18" s="96" t="s">
        <v>2601</v>
      </c>
      <c r="U18" s="97" t="s">
        <v>2771</v>
      </c>
    </row>
    <row r="19" spans="1:21" s="107" customFormat="1" ht="215.25" customHeight="1" x14ac:dyDescent="0.2">
      <c r="A19" s="95">
        <v>2021</v>
      </c>
      <c r="B19" s="95" t="s">
        <v>938</v>
      </c>
      <c r="C19" s="88">
        <v>13</v>
      </c>
      <c r="D19" s="87" t="s">
        <v>984</v>
      </c>
      <c r="E19" s="87" t="s">
        <v>990</v>
      </c>
      <c r="F19" s="89" t="s">
        <v>112</v>
      </c>
      <c r="G19" s="90" t="s">
        <v>991</v>
      </c>
      <c r="H19" s="90" t="s">
        <v>2600</v>
      </c>
      <c r="I19" s="99" t="s">
        <v>981</v>
      </c>
      <c r="J19" s="91" t="s">
        <v>992</v>
      </c>
      <c r="K19" s="94">
        <v>7</v>
      </c>
      <c r="L19" s="92">
        <v>44835</v>
      </c>
      <c r="M19" s="92">
        <v>45138</v>
      </c>
      <c r="N19" s="94">
        <v>7</v>
      </c>
      <c r="O19" s="83">
        <f t="shared" si="2"/>
        <v>1</v>
      </c>
      <c r="P19" s="172"/>
      <c r="Q19" s="172"/>
      <c r="R19" s="172"/>
      <c r="S19" s="96" t="s">
        <v>2599</v>
      </c>
      <c r="T19" s="96" t="s">
        <v>2602</v>
      </c>
      <c r="U19" s="97" t="s">
        <v>2771</v>
      </c>
    </row>
    <row r="20" spans="1:21" s="98" customFormat="1" ht="393.75" customHeight="1" x14ac:dyDescent="0.2">
      <c r="A20" s="95">
        <v>2022</v>
      </c>
      <c r="B20" s="95" t="s">
        <v>993</v>
      </c>
      <c r="C20" s="94">
        <v>18</v>
      </c>
      <c r="D20" s="97" t="s">
        <v>1012</v>
      </c>
      <c r="E20" s="96" t="s">
        <v>1013</v>
      </c>
      <c r="F20" s="89">
        <v>1</v>
      </c>
      <c r="G20" s="96" t="s">
        <v>1014</v>
      </c>
      <c r="H20" s="96" t="s">
        <v>1015</v>
      </c>
      <c r="I20" s="95" t="s">
        <v>1744</v>
      </c>
      <c r="J20" s="96" t="s">
        <v>1016</v>
      </c>
      <c r="K20" s="94">
        <v>1</v>
      </c>
      <c r="L20" s="124">
        <v>45030</v>
      </c>
      <c r="M20" s="124">
        <v>45107</v>
      </c>
      <c r="N20" s="94">
        <v>1</v>
      </c>
      <c r="O20" s="83">
        <f t="shared" si="2"/>
        <v>1</v>
      </c>
      <c r="P20" s="83">
        <v>1</v>
      </c>
      <c r="Q20" s="83" t="s">
        <v>1256</v>
      </c>
      <c r="R20" s="95" t="s">
        <v>53</v>
      </c>
      <c r="S20" s="96" t="s">
        <v>1010</v>
      </c>
      <c r="T20" s="96" t="s">
        <v>2597</v>
      </c>
      <c r="U20" s="97" t="s">
        <v>2771</v>
      </c>
    </row>
    <row r="21" spans="1:21" s="98" customFormat="1" ht="409.5" x14ac:dyDescent="0.2">
      <c r="A21" s="95">
        <v>2022</v>
      </c>
      <c r="B21" s="95" t="s">
        <v>993</v>
      </c>
      <c r="C21" s="94">
        <v>19</v>
      </c>
      <c r="D21" s="97" t="s">
        <v>1017</v>
      </c>
      <c r="E21" s="96" t="s">
        <v>1018</v>
      </c>
      <c r="F21" s="89">
        <v>1</v>
      </c>
      <c r="G21" s="96" t="s">
        <v>1019</v>
      </c>
      <c r="H21" s="96" t="s">
        <v>1020</v>
      </c>
      <c r="I21" s="95" t="s">
        <v>1744</v>
      </c>
      <c r="J21" s="96" t="s">
        <v>1021</v>
      </c>
      <c r="K21" s="94">
        <v>1</v>
      </c>
      <c r="L21" s="124">
        <v>45030</v>
      </c>
      <c r="M21" s="124">
        <v>45107</v>
      </c>
      <c r="N21" s="94">
        <v>1</v>
      </c>
      <c r="O21" s="83">
        <f t="shared" si="2"/>
        <v>1</v>
      </c>
      <c r="P21" s="83">
        <v>1</v>
      </c>
      <c r="Q21" s="83" t="s">
        <v>1256</v>
      </c>
      <c r="R21" s="95" t="s">
        <v>53</v>
      </c>
      <c r="S21" s="96" t="s">
        <v>1010</v>
      </c>
      <c r="T21" s="96" t="s">
        <v>2597</v>
      </c>
      <c r="U21" s="97" t="s">
        <v>2771</v>
      </c>
    </row>
    <row r="22" spans="1:21" s="98" customFormat="1" ht="409.5" x14ac:dyDescent="0.2">
      <c r="A22" s="95">
        <v>2022</v>
      </c>
      <c r="B22" s="95" t="s">
        <v>993</v>
      </c>
      <c r="C22" s="99">
        <v>24</v>
      </c>
      <c r="D22" s="96" t="s">
        <v>1038</v>
      </c>
      <c r="E22" s="96" t="s">
        <v>1039</v>
      </c>
      <c r="F22" s="89">
        <v>1</v>
      </c>
      <c r="G22" s="96" t="s">
        <v>1040</v>
      </c>
      <c r="H22" s="96" t="s">
        <v>1041</v>
      </c>
      <c r="I22" s="95" t="s">
        <v>50</v>
      </c>
      <c r="J22" s="96" t="s">
        <v>1042</v>
      </c>
      <c r="K22" s="95">
        <v>1</v>
      </c>
      <c r="L22" s="104">
        <v>45030</v>
      </c>
      <c r="M22" s="104">
        <v>45168</v>
      </c>
      <c r="N22" s="94">
        <v>1</v>
      </c>
      <c r="O22" s="83">
        <f t="shared" si="2"/>
        <v>1</v>
      </c>
      <c r="P22" s="83">
        <f>+O22</f>
        <v>1</v>
      </c>
      <c r="Q22" s="83" t="s">
        <v>1256</v>
      </c>
      <c r="R22" s="95" t="s">
        <v>226</v>
      </c>
      <c r="S22" s="96" t="s">
        <v>2720</v>
      </c>
      <c r="T22" s="96" t="s">
        <v>2721</v>
      </c>
      <c r="U22" s="97" t="s">
        <v>2771</v>
      </c>
    </row>
    <row r="23" spans="1:21" s="105" customFormat="1" ht="177" customHeight="1" x14ac:dyDescent="0.25">
      <c r="A23" s="95" t="s">
        <v>1074</v>
      </c>
      <c r="B23" s="95" t="s">
        <v>1075</v>
      </c>
      <c r="C23" s="99">
        <v>5</v>
      </c>
      <c r="D23" s="96" t="s">
        <v>1093</v>
      </c>
      <c r="E23" s="96" t="s">
        <v>1094</v>
      </c>
      <c r="F23" s="89" t="s">
        <v>425</v>
      </c>
      <c r="G23" s="96" t="s">
        <v>1095</v>
      </c>
      <c r="H23" s="96" t="s">
        <v>1096</v>
      </c>
      <c r="I23" s="99" t="s">
        <v>76</v>
      </c>
      <c r="J23" s="96" t="s">
        <v>1097</v>
      </c>
      <c r="K23" s="95">
        <v>1</v>
      </c>
      <c r="L23" s="104">
        <v>45214</v>
      </c>
      <c r="M23" s="104">
        <v>45260</v>
      </c>
      <c r="N23" s="94">
        <v>1</v>
      </c>
      <c r="O23" s="83">
        <f>+N23/K23</f>
        <v>1</v>
      </c>
      <c r="P23" s="83">
        <f t="shared" ref="P23:P25" si="3">+O23</f>
        <v>1</v>
      </c>
      <c r="Q23" s="83" t="s">
        <v>1256</v>
      </c>
      <c r="R23" s="95" t="s">
        <v>53</v>
      </c>
      <c r="S23" s="96" t="s">
        <v>2633</v>
      </c>
      <c r="T23" s="96" t="s">
        <v>2634</v>
      </c>
      <c r="U23" s="97" t="s">
        <v>2771</v>
      </c>
    </row>
    <row r="24" spans="1:21" s="105" customFormat="1" ht="169.5" customHeight="1" x14ac:dyDescent="0.25">
      <c r="A24" s="95" t="s">
        <v>1074</v>
      </c>
      <c r="B24" s="95" t="s">
        <v>1075</v>
      </c>
      <c r="C24" s="99">
        <v>8</v>
      </c>
      <c r="D24" s="96" t="s">
        <v>1104</v>
      </c>
      <c r="E24" s="96" t="s">
        <v>1105</v>
      </c>
      <c r="F24" s="89" t="s">
        <v>425</v>
      </c>
      <c r="G24" s="96" t="s">
        <v>1106</v>
      </c>
      <c r="H24" s="96" t="s">
        <v>1107</v>
      </c>
      <c r="I24" s="99" t="s">
        <v>76</v>
      </c>
      <c r="J24" s="96" t="s">
        <v>1108</v>
      </c>
      <c r="K24" s="95">
        <v>1</v>
      </c>
      <c r="L24" s="104">
        <v>45214</v>
      </c>
      <c r="M24" s="104">
        <v>45291</v>
      </c>
      <c r="N24" s="94">
        <v>1</v>
      </c>
      <c r="O24" s="83">
        <f>+N24/K24</f>
        <v>1</v>
      </c>
      <c r="P24" s="83">
        <f t="shared" si="3"/>
        <v>1</v>
      </c>
      <c r="Q24" s="83" t="s">
        <v>1256</v>
      </c>
      <c r="R24" s="95" t="s">
        <v>53</v>
      </c>
      <c r="S24" s="96" t="s">
        <v>2620</v>
      </c>
      <c r="T24" s="96" t="s">
        <v>2621</v>
      </c>
      <c r="U24" s="97" t="s">
        <v>2771</v>
      </c>
    </row>
    <row r="25" spans="1:21" s="105" customFormat="1" ht="156" customHeight="1" x14ac:dyDescent="0.25">
      <c r="A25" s="95" t="s">
        <v>1074</v>
      </c>
      <c r="B25" s="95" t="s">
        <v>1075</v>
      </c>
      <c r="C25" s="99">
        <v>13</v>
      </c>
      <c r="D25" s="96" t="s">
        <v>1122</v>
      </c>
      <c r="E25" s="96" t="s">
        <v>2625</v>
      </c>
      <c r="F25" s="89" t="s">
        <v>425</v>
      </c>
      <c r="G25" s="96" t="s">
        <v>1123</v>
      </c>
      <c r="H25" s="96" t="s">
        <v>1124</v>
      </c>
      <c r="I25" s="99" t="s">
        <v>76</v>
      </c>
      <c r="J25" s="96" t="s">
        <v>1125</v>
      </c>
      <c r="K25" s="95">
        <v>1</v>
      </c>
      <c r="L25" s="104">
        <v>45214</v>
      </c>
      <c r="M25" s="104">
        <v>45291</v>
      </c>
      <c r="N25" s="94">
        <v>1</v>
      </c>
      <c r="O25" s="83">
        <f>+N25/K25</f>
        <v>1</v>
      </c>
      <c r="P25" s="83">
        <f t="shared" si="3"/>
        <v>1</v>
      </c>
      <c r="Q25" s="83" t="s">
        <v>1256</v>
      </c>
      <c r="R25" s="95" t="s">
        <v>53</v>
      </c>
      <c r="S25" s="96" t="s">
        <v>2624</v>
      </c>
      <c r="T25" s="96" t="s">
        <v>2626</v>
      </c>
      <c r="U25" s="97" t="s">
        <v>2771</v>
      </c>
    </row>
    <row r="26" spans="1:21" s="107" customFormat="1" ht="372" customHeight="1" x14ac:dyDescent="0.2">
      <c r="A26" s="95">
        <v>2022</v>
      </c>
      <c r="B26" s="95" t="s">
        <v>1153</v>
      </c>
      <c r="C26" s="88">
        <v>21</v>
      </c>
      <c r="D26" s="87" t="s">
        <v>1245</v>
      </c>
      <c r="E26" s="87" t="s">
        <v>1246</v>
      </c>
      <c r="F26" s="89" t="s">
        <v>425</v>
      </c>
      <c r="G26" s="90" t="s">
        <v>1247</v>
      </c>
      <c r="H26" s="90" t="s">
        <v>1248</v>
      </c>
      <c r="I26" s="95" t="s">
        <v>981</v>
      </c>
      <c r="J26" s="91" t="s">
        <v>1249</v>
      </c>
      <c r="K26" s="94">
        <v>2</v>
      </c>
      <c r="L26" s="92">
        <v>45261</v>
      </c>
      <c r="M26" s="92">
        <v>45291</v>
      </c>
      <c r="N26" s="94">
        <v>2</v>
      </c>
      <c r="O26" s="83">
        <f t="shared" ref="O26" si="4">+N26/K26</f>
        <v>1</v>
      </c>
      <c r="P26" s="83">
        <v>1</v>
      </c>
      <c r="Q26" s="88" t="s">
        <v>1256</v>
      </c>
      <c r="R26" s="87" t="s">
        <v>53</v>
      </c>
      <c r="S26" s="87" t="s">
        <v>2607</v>
      </c>
      <c r="T26" s="87" t="s">
        <v>2608</v>
      </c>
      <c r="U26" s="97" t="s">
        <v>2771</v>
      </c>
    </row>
  </sheetData>
  <mergeCells count="24">
    <mergeCell ref="P18:P19"/>
    <mergeCell ref="Q18:Q19"/>
    <mergeCell ref="R18:R19"/>
    <mergeCell ref="P12:P14"/>
    <mergeCell ref="Q12:Q14"/>
    <mergeCell ref="R12:R14"/>
    <mergeCell ref="P15:P16"/>
    <mergeCell ref="Q15:Q16"/>
    <mergeCell ref="R15:R16"/>
    <mergeCell ref="T6:T7"/>
    <mergeCell ref="P8:P9"/>
    <mergeCell ref="Q8:Q9"/>
    <mergeCell ref="R8:R9"/>
    <mergeCell ref="P10:P11"/>
    <mergeCell ref="Q10:Q11"/>
    <mergeCell ref="R10:R11"/>
    <mergeCell ref="T10:T11"/>
    <mergeCell ref="A1:G1"/>
    <mergeCell ref="P3:P5"/>
    <mergeCell ref="Q3:Q5"/>
    <mergeCell ref="R3:R5"/>
    <mergeCell ref="P6:P7"/>
    <mergeCell ref="Q6:Q7"/>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sqref="A1:XFD2"/>
    </sheetView>
  </sheetViews>
  <sheetFormatPr baseColWidth="10" defaultColWidth="11.42578125" defaultRowHeight="15" x14ac:dyDescent="0.25"/>
  <cols>
    <col min="1" max="1" width="11.28515625"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32.8554687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72.140625" customWidth="1"/>
    <col min="20" max="20" width="78.28515625" customWidth="1"/>
    <col min="21" max="21" width="38.140625" customWidth="1"/>
    <col min="22" max="22" width="36.42578125" customWidth="1"/>
    <col min="23" max="23" width="99" customWidth="1"/>
  </cols>
  <sheetData>
    <row r="1" spans="1:22" ht="32.25" customHeight="1" x14ac:dyDescent="0.25">
      <c r="A1" s="170" t="s">
        <v>1250</v>
      </c>
      <c r="B1" s="170"/>
      <c r="C1" s="170"/>
      <c r="D1" s="170"/>
      <c r="E1" s="170"/>
      <c r="F1" s="170"/>
      <c r="G1" s="170"/>
      <c r="H1" s="45"/>
      <c r="I1" s="1"/>
      <c r="J1" s="1"/>
      <c r="K1" s="1"/>
      <c r="L1" s="1"/>
      <c r="M1" s="1"/>
      <c r="N1" s="1"/>
      <c r="O1" s="1"/>
      <c r="P1" s="1"/>
      <c r="Q1" s="1"/>
      <c r="R1" s="1"/>
      <c r="S1" s="1"/>
      <c r="T1" s="1"/>
    </row>
    <row r="2" spans="1:22" s="76" customFormat="1" ht="33" customHeight="1"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40</v>
      </c>
      <c r="S2" s="2" t="s">
        <v>41</v>
      </c>
      <c r="T2" s="2" t="s">
        <v>42</v>
      </c>
      <c r="U2" s="2" t="s">
        <v>43</v>
      </c>
      <c r="V2" s="79"/>
    </row>
    <row r="3" spans="1:22" ht="144.94999999999999" customHeight="1" x14ac:dyDescent="0.25">
      <c r="A3" s="173">
        <v>2016</v>
      </c>
      <c r="B3" s="175" t="s">
        <v>70</v>
      </c>
      <c r="C3" s="173">
        <v>29</v>
      </c>
      <c r="D3" s="177" t="s">
        <v>1251</v>
      </c>
      <c r="E3" s="177" t="s">
        <v>1252</v>
      </c>
      <c r="F3" s="179">
        <v>1</v>
      </c>
      <c r="G3" s="177" t="s">
        <v>1253</v>
      </c>
      <c r="H3" s="177" t="s">
        <v>1254</v>
      </c>
      <c r="I3" s="175" t="s">
        <v>76</v>
      </c>
      <c r="J3" s="177" t="s">
        <v>1255</v>
      </c>
      <c r="K3" s="175">
        <v>24</v>
      </c>
      <c r="L3" s="181">
        <v>43831</v>
      </c>
      <c r="M3" s="181">
        <v>44561</v>
      </c>
      <c r="N3" s="173">
        <v>24</v>
      </c>
      <c r="O3" s="163">
        <f t="shared" ref="O3" si="0">+N3/K3</f>
        <v>1</v>
      </c>
      <c r="P3" s="163">
        <f>+O3</f>
        <v>1</v>
      </c>
      <c r="Q3" s="163" t="s">
        <v>1256</v>
      </c>
      <c r="R3" s="183" t="s">
        <v>53</v>
      </c>
      <c r="S3" s="177" t="s">
        <v>1257</v>
      </c>
      <c r="T3" s="177" t="s">
        <v>1258</v>
      </c>
      <c r="U3" s="177" t="s">
        <v>1259</v>
      </c>
    </row>
    <row r="4" spans="1:22" ht="144.94999999999999" customHeight="1" x14ac:dyDescent="0.25">
      <c r="A4" s="174"/>
      <c r="B4" s="176"/>
      <c r="C4" s="174"/>
      <c r="D4" s="178"/>
      <c r="E4" s="178"/>
      <c r="F4" s="180"/>
      <c r="G4" s="178"/>
      <c r="H4" s="178"/>
      <c r="I4" s="176"/>
      <c r="J4" s="178"/>
      <c r="K4" s="176"/>
      <c r="L4" s="182"/>
      <c r="M4" s="182"/>
      <c r="N4" s="174"/>
      <c r="O4" s="165"/>
      <c r="P4" s="165"/>
      <c r="Q4" s="165"/>
      <c r="R4" s="184"/>
      <c r="S4" s="178"/>
      <c r="T4" s="178"/>
      <c r="U4" s="178"/>
    </row>
    <row r="5" spans="1:22" s="77" customFormat="1" ht="339.75" customHeight="1" x14ac:dyDescent="0.25">
      <c r="A5" s="173">
        <v>2016</v>
      </c>
      <c r="B5" s="175" t="s">
        <v>70</v>
      </c>
      <c r="C5" s="173">
        <v>37</v>
      </c>
      <c r="D5" s="177" t="s">
        <v>1260</v>
      </c>
      <c r="E5" s="177" t="s">
        <v>1261</v>
      </c>
      <c r="F5" s="175">
        <v>1</v>
      </c>
      <c r="G5" s="177" t="s">
        <v>1253</v>
      </c>
      <c r="H5" s="177" t="s">
        <v>1254</v>
      </c>
      <c r="I5" s="175" t="s">
        <v>76</v>
      </c>
      <c r="J5" s="177" t="s">
        <v>1255</v>
      </c>
      <c r="K5" s="175">
        <v>24</v>
      </c>
      <c r="L5" s="181">
        <v>43831</v>
      </c>
      <c r="M5" s="181">
        <v>44561</v>
      </c>
      <c r="N5" s="173">
        <v>24</v>
      </c>
      <c r="O5" s="163">
        <f t="shared" ref="O5" si="1">+N5/K5</f>
        <v>1</v>
      </c>
      <c r="P5" s="163">
        <f>+O5</f>
        <v>1</v>
      </c>
      <c r="Q5" s="163" t="s">
        <v>1256</v>
      </c>
      <c r="R5" s="183" t="s">
        <v>53</v>
      </c>
      <c r="S5" s="177" t="s">
        <v>1257</v>
      </c>
      <c r="T5" s="177" t="s">
        <v>1258</v>
      </c>
      <c r="U5" s="177" t="s">
        <v>1259</v>
      </c>
      <c r="V5"/>
    </row>
    <row r="6" spans="1:22" x14ac:dyDescent="0.25">
      <c r="A6" s="174"/>
      <c r="B6" s="176"/>
      <c r="C6" s="174"/>
      <c r="D6" s="178"/>
      <c r="E6" s="178"/>
      <c r="F6" s="176"/>
      <c r="G6" s="178"/>
      <c r="H6" s="178"/>
      <c r="I6" s="176"/>
      <c r="J6" s="178"/>
      <c r="K6" s="176"/>
      <c r="L6" s="182"/>
      <c r="M6" s="182"/>
      <c r="N6" s="174"/>
      <c r="O6" s="165"/>
      <c r="P6" s="165"/>
      <c r="Q6" s="165"/>
      <c r="R6" s="184"/>
      <c r="S6" s="178"/>
      <c r="T6" s="178"/>
      <c r="U6" s="178"/>
    </row>
    <row r="7" spans="1:22" ht="382.5" x14ac:dyDescent="0.25">
      <c r="A7" s="17">
        <v>2017</v>
      </c>
      <c r="B7" s="18" t="s">
        <v>119</v>
      </c>
      <c r="C7" s="17">
        <v>2</v>
      </c>
      <c r="D7" s="19" t="s">
        <v>1262</v>
      </c>
      <c r="E7" s="19" t="s">
        <v>1263</v>
      </c>
      <c r="F7" s="20" t="s">
        <v>425</v>
      </c>
      <c r="G7" s="19" t="s">
        <v>1264</v>
      </c>
      <c r="H7" s="19" t="s">
        <v>1265</v>
      </c>
      <c r="I7" s="18" t="s">
        <v>108</v>
      </c>
      <c r="J7" s="18" t="s">
        <v>67</v>
      </c>
      <c r="K7" s="18">
        <v>4</v>
      </c>
      <c r="L7" s="21">
        <v>44197</v>
      </c>
      <c r="M7" s="21">
        <v>44592</v>
      </c>
      <c r="N7" s="17">
        <v>4</v>
      </c>
      <c r="O7" s="22">
        <f t="shared" ref="O7:O8" si="2">+N7/K7</f>
        <v>1</v>
      </c>
      <c r="P7" s="25">
        <f>+AVERAGE(O7:O7)</f>
        <v>1</v>
      </c>
      <c r="Q7" s="25" t="s">
        <v>1256</v>
      </c>
      <c r="R7" s="67" t="s">
        <v>53</v>
      </c>
      <c r="S7" s="19" t="s">
        <v>1266</v>
      </c>
      <c r="T7" s="19" t="s">
        <v>1267</v>
      </c>
      <c r="U7" s="23" t="s">
        <v>1259</v>
      </c>
    </row>
    <row r="8" spans="1:22" ht="326.25" x14ac:dyDescent="0.25">
      <c r="A8" s="17">
        <v>2018</v>
      </c>
      <c r="B8" s="18" t="s">
        <v>193</v>
      </c>
      <c r="C8" s="17">
        <v>2</v>
      </c>
      <c r="D8" s="23" t="s">
        <v>1268</v>
      </c>
      <c r="E8" s="23" t="s">
        <v>1269</v>
      </c>
      <c r="F8" s="20">
        <v>1</v>
      </c>
      <c r="G8" s="23" t="s">
        <v>1270</v>
      </c>
      <c r="H8" s="23" t="s">
        <v>1271</v>
      </c>
      <c r="I8" s="18" t="s">
        <v>108</v>
      </c>
      <c r="J8" s="26" t="s">
        <v>1272</v>
      </c>
      <c r="K8" s="27">
        <v>1</v>
      </c>
      <c r="L8" s="21">
        <v>43647</v>
      </c>
      <c r="M8" s="21">
        <v>43677</v>
      </c>
      <c r="N8" s="17">
        <v>1</v>
      </c>
      <c r="O8" s="22">
        <f t="shared" si="2"/>
        <v>1</v>
      </c>
      <c r="P8" s="25">
        <f>+O8</f>
        <v>1</v>
      </c>
      <c r="Q8" s="25" t="s">
        <v>1256</v>
      </c>
      <c r="R8" s="67" t="s">
        <v>53</v>
      </c>
      <c r="S8" s="19" t="s">
        <v>1273</v>
      </c>
      <c r="T8" s="19" t="s">
        <v>1274</v>
      </c>
      <c r="U8" s="23" t="s">
        <v>1259</v>
      </c>
    </row>
    <row r="9" spans="1:22" ht="236.25" x14ac:dyDescent="0.25">
      <c r="A9" s="17">
        <v>2018</v>
      </c>
      <c r="B9" s="18" t="s">
        <v>193</v>
      </c>
      <c r="C9" s="17">
        <v>3</v>
      </c>
      <c r="D9" s="23" t="s">
        <v>1275</v>
      </c>
      <c r="E9" s="19" t="s">
        <v>1276</v>
      </c>
      <c r="F9" s="20" t="s">
        <v>425</v>
      </c>
      <c r="G9" s="19" t="s">
        <v>113</v>
      </c>
      <c r="H9" s="19" t="s">
        <v>114</v>
      </c>
      <c r="I9" s="18" t="s">
        <v>108</v>
      </c>
      <c r="J9" s="19" t="s">
        <v>115</v>
      </c>
      <c r="K9" s="18">
        <v>6</v>
      </c>
      <c r="L9" s="21">
        <v>44378</v>
      </c>
      <c r="M9" s="21">
        <v>44592</v>
      </c>
      <c r="N9" s="17">
        <v>6</v>
      </c>
      <c r="O9" s="22">
        <v>1</v>
      </c>
      <c r="P9" s="25">
        <f>+O9</f>
        <v>1</v>
      </c>
      <c r="Q9" s="25" t="s">
        <v>1256</v>
      </c>
      <c r="R9" s="67" t="s">
        <v>53</v>
      </c>
      <c r="S9" s="19" t="s">
        <v>1277</v>
      </c>
      <c r="T9" s="19" t="s">
        <v>1278</v>
      </c>
      <c r="U9" s="23" t="s">
        <v>1259</v>
      </c>
    </row>
    <row r="10" spans="1:22" ht="208.5" customHeight="1" x14ac:dyDescent="0.25">
      <c r="A10" s="18" t="s">
        <v>429</v>
      </c>
      <c r="B10" s="18" t="s">
        <v>430</v>
      </c>
      <c r="C10" s="27">
        <v>4</v>
      </c>
      <c r="D10" s="28" t="s">
        <v>1279</v>
      </c>
      <c r="E10" s="28" t="s">
        <v>1280</v>
      </c>
      <c r="F10" s="20" t="s">
        <v>105</v>
      </c>
      <c r="G10" s="28" t="s">
        <v>1281</v>
      </c>
      <c r="H10" s="28" t="s">
        <v>1282</v>
      </c>
      <c r="I10" s="18" t="s">
        <v>76</v>
      </c>
      <c r="J10" s="28" t="s">
        <v>1283</v>
      </c>
      <c r="K10" s="26">
        <v>1</v>
      </c>
      <c r="L10" s="21">
        <v>44562</v>
      </c>
      <c r="M10" s="21">
        <v>44926</v>
      </c>
      <c r="N10" s="17">
        <v>1</v>
      </c>
      <c r="O10" s="22">
        <f t="shared" ref="O10" si="3">+N10/K10</f>
        <v>1</v>
      </c>
      <c r="P10" s="185">
        <f>+AVERAGE(O10:O11)</f>
        <v>1</v>
      </c>
      <c r="Q10" s="185" t="s">
        <v>1256</v>
      </c>
      <c r="R10" s="187" t="s">
        <v>1284</v>
      </c>
      <c r="S10" s="19" t="s">
        <v>1285</v>
      </c>
      <c r="T10" s="189" t="s">
        <v>1286</v>
      </c>
      <c r="U10" s="23" t="s">
        <v>1259</v>
      </c>
    </row>
    <row r="11" spans="1:22" ht="245.1" customHeight="1" x14ac:dyDescent="0.25">
      <c r="A11" s="18" t="s">
        <v>429</v>
      </c>
      <c r="B11" s="18" t="s">
        <v>430</v>
      </c>
      <c r="C11" s="27">
        <v>4</v>
      </c>
      <c r="D11" s="28" t="s">
        <v>1279</v>
      </c>
      <c r="E11" s="28" t="s">
        <v>1280</v>
      </c>
      <c r="F11" s="20" t="s">
        <v>112</v>
      </c>
      <c r="G11" s="28" t="s">
        <v>1287</v>
      </c>
      <c r="H11" s="28" t="s">
        <v>1288</v>
      </c>
      <c r="I11" s="18" t="s">
        <v>76</v>
      </c>
      <c r="J11" s="28" t="s">
        <v>1289</v>
      </c>
      <c r="K11" s="26">
        <v>1</v>
      </c>
      <c r="L11" s="21">
        <v>44562</v>
      </c>
      <c r="M11" s="21">
        <v>44926</v>
      </c>
      <c r="N11" s="17">
        <v>1</v>
      </c>
      <c r="O11" s="22">
        <f>+N11/K11</f>
        <v>1</v>
      </c>
      <c r="P11" s="186"/>
      <c r="Q11" s="186"/>
      <c r="R11" s="188"/>
      <c r="S11" s="19" t="s">
        <v>1290</v>
      </c>
      <c r="T11" s="190"/>
      <c r="U11" s="23" t="s">
        <v>1259</v>
      </c>
    </row>
    <row r="12" spans="1:22" ht="213.75" x14ac:dyDescent="0.25">
      <c r="A12" s="18">
        <v>2019</v>
      </c>
      <c r="B12" s="18" t="s">
        <v>492</v>
      </c>
      <c r="C12" s="27">
        <v>12</v>
      </c>
      <c r="D12" s="28" t="s">
        <v>1291</v>
      </c>
      <c r="E12" s="28" t="s">
        <v>1292</v>
      </c>
      <c r="F12" s="20" t="s">
        <v>425</v>
      </c>
      <c r="G12" s="28" t="s">
        <v>659</v>
      </c>
      <c r="H12" s="28" t="s">
        <v>660</v>
      </c>
      <c r="I12" s="18" t="s">
        <v>108</v>
      </c>
      <c r="J12" s="28" t="s">
        <v>661</v>
      </c>
      <c r="K12" s="27">
        <v>3</v>
      </c>
      <c r="L12" s="21">
        <v>44531</v>
      </c>
      <c r="M12" s="21">
        <v>45291</v>
      </c>
      <c r="N12" s="17">
        <v>3</v>
      </c>
      <c r="O12" s="22">
        <f t="shared" ref="O12" si="4">+N12/K12</f>
        <v>1</v>
      </c>
      <c r="P12" s="25">
        <f>+O12</f>
        <v>1</v>
      </c>
      <c r="Q12" s="25" t="s">
        <v>1256</v>
      </c>
      <c r="R12" s="67" t="s">
        <v>53</v>
      </c>
      <c r="S12" s="19" t="s">
        <v>632</v>
      </c>
      <c r="T12" s="19" t="s">
        <v>1293</v>
      </c>
      <c r="U12" s="23" t="s">
        <v>1259</v>
      </c>
    </row>
    <row r="13" spans="1:22" ht="167.45" customHeight="1" x14ac:dyDescent="0.25">
      <c r="A13" s="175">
        <v>2019</v>
      </c>
      <c r="B13" s="175" t="s">
        <v>492</v>
      </c>
      <c r="C13" s="191">
        <v>16</v>
      </c>
      <c r="D13" s="193" t="s">
        <v>1294</v>
      </c>
      <c r="E13" s="193" t="s">
        <v>1295</v>
      </c>
      <c r="F13" s="179" t="s">
        <v>425</v>
      </c>
      <c r="G13" s="195" t="s">
        <v>1296</v>
      </c>
      <c r="H13" s="195" t="s">
        <v>1297</v>
      </c>
      <c r="I13" s="175" t="s">
        <v>981</v>
      </c>
      <c r="J13" s="179" t="s">
        <v>1298</v>
      </c>
      <c r="K13" s="191">
        <v>1</v>
      </c>
      <c r="L13" s="181">
        <v>44044</v>
      </c>
      <c r="M13" s="181">
        <v>44773</v>
      </c>
      <c r="N13" s="173">
        <v>1</v>
      </c>
      <c r="O13" s="163">
        <v>1</v>
      </c>
      <c r="P13" s="185">
        <f>+O13</f>
        <v>1</v>
      </c>
      <c r="Q13" s="185" t="s">
        <v>1256</v>
      </c>
      <c r="R13" s="187" t="s">
        <v>53</v>
      </c>
      <c r="S13" s="177" t="s">
        <v>1299</v>
      </c>
      <c r="T13" s="177" t="s">
        <v>1300</v>
      </c>
      <c r="U13" s="177" t="s">
        <v>1259</v>
      </c>
    </row>
    <row r="14" spans="1:22" ht="287.10000000000002" customHeight="1" x14ac:dyDescent="0.25">
      <c r="A14" s="176"/>
      <c r="B14" s="176"/>
      <c r="C14" s="192"/>
      <c r="D14" s="194"/>
      <c r="E14" s="194"/>
      <c r="F14" s="180"/>
      <c r="G14" s="196"/>
      <c r="H14" s="196"/>
      <c r="I14" s="176"/>
      <c r="J14" s="180"/>
      <c r="K14" s="192"/>
      <c r="L14" s="182"/>
      <c r="M14" s="182"/>
      <c r="N14" s="174"/>
      <c r="O14" s="165"/>
      <c r="P14" s="186"/>
      <c r="Q14" s="186"/>
      <c r="R14" s="188"/>
      <c r="S14" s="178"/>
      <c r="T14" s="178"/>
      <c r="U14" s="178"/>
    </row>
    <row r="15" spans="1:22" ht="112.5" x14ac:dyDescent="0.25">
      <c r="A15" s="18" t="s">
        <v>1301</v>
      </c>
      <c r="B15" s="18" t="s">
        <v>1302</v>
      </c>
      <c r="C15" s="27">
        <v>2</v>
      </c>
      <c r="D15" s="28" t="s">
        <v>1303</v>
      </c>
      <c r="E15" s="28" t="s">
        <v>1304</v>
      </c>
      <c r="F15" s="20" t="s">
        <v>47</v>
      </c>
      <c r="G15" s="54" t="s">
        <v>1305</v>
      </c>
      <c r="H15" s="56" t="s">
        <v>1306</v>
      </c>
      <c r="I15" s="18" t="s">
        <v>50</v>
      </c>
      <c r="J15" s="57" t="s">
        <v>1307</v>
      </c>
      <c r="K15" s="17">
        <v>1</v>
      </c>
      <c r="L15" s="21">
        <v>44378</v>
      </c>
      <c r="M15" s="21">
        <v>44469</v>
      </c>
      <c r="N15" s="17">
        <v>1</v>
      </c>
      <c r="O15" s="22">
        <f t="shared" ref="O15:O30" si="5">+N15/K15</f>
        <v>1</v>
      </c>
      <c r="P15" s="198">
        <f>+AVERAGE(O15:O17)</f>
        <v>1</v>
      </c>
      <c r="Q15" s="199" t="s">
        <v>1256</v>
      </c>
      <c r="R15" s="175" t="s">
        <v>53</v>
      </c>
      <c r="S15" s="19" t="s">
        <v>1308</v>
      </c>
      <c r="T15" s="177" t="s">
        <v>1309</v>
      </c>
      <c r="U15" s="23" t="s">
        <v>1259</v>
      </c>
    </row>
    <row r="16" spans="1:22" ht="112.5" x14ac:dyDescent="0.25">
      <c r="A16" s="18" t="s">
        <v>1301</v>
      </c>
      <c r="B16" s="18" t="s">
        <v>1302</v>
      </c>
      <c r="C16" s="27">
        <v>2</v>
      </c>
      <c r="D16" s="28" t="s">
        <v>1303</v>
      </c>
      <c r="E16" s="28" t="s">
        <v>1304</v>
      </c>
      <c r="F16" s="20" t="s">
        <v>59</v>
      </c>
      <c r="G16" s="54" t="s">
        <v>1310</v>
      </c>
      <c r="H16" s="56" t="s">
        <v>1311</v>
      </c>
      <c r="I16" s="18" t="s">
        <v>50</v>
      </c>
      <c r="J16" s="57" t="s">
        <v>1312</v>
      </c>
      <c r="K16" s="17">
        <v>1</v>
      </c>
      <c r="L16" s="21">
        <v>44378</v>
      </c>
      <c r="M16" s="21">
        <v>44469</v>
      </c>
      <c r="N16" s="17">
        <v>1</v>
      </c>
      <c r="O16" s="22">
        <f t="shared" si="5"/>
        <v>1</v>
      </c>
      <c r="P16" s="199"/>
      <c r="Q16" s="199"/>
      <c r="R16" s="200"/>
      <c r="S16" s="19" t="s">
        <v>1313</v>
      </c>
      <c r="T16" s="197"/>
      <c r="U16" s="23" t="s">
        <v>1259</v>
      </c>
    </row>
    <row r="17" spans="1:21" ht="168.75" x14ac:dyDescent="0.25">
      <c r="A17" s="18" t="s">
        <v>1301</v>
      </c>
      <c r="B17" s="18" t="s">
        <v>1302</v>
      </c>
      <c r="C17" s="27">
        <v>2</v>
      </c>
      <c r="D17" s="28" t="s">
        <v>1303</v>
      </c>
      <c r="E17" s="28" t="s">
        <v>1304</v>
      </c>
      <c r="F17" s="20" t="s">
        <v>65</v>
      </c>
      <c r="G17" s="54" t="s">
        <v>1314</v>
      </c>
      <c r="H17" s="56" t="s">
        <v>1315</v>
      </c>
      <c r="I17" s="18" t="s">
        <v>50</v>
      </c>
      <c r="J17" s="57" t="s">
        <v>1316</v>
      </c>
      <c r="K17" s="17">
        <v>1</v>
      </c>
      <c r="L17" s="21">
        <v>44409</v>
      </c>
      <c r="M17" s="21">
        <v>44500</v>
      </c>
      <c r="N17" s="17">
        <v>1</v>
      </c>
      <c r="O17" s="22">
        <f t="shared" si="5"/>
        <v>1</v>
      </c>
      <c r="P17" s="199"/>
      <c r="Q17" s="199"/>
      <c r="R17" s="176"/>
      <c r="S17" s="19" t="s">
        <v>1317</v>
      </c>
      <c r="T17" s="178"/>
      <c r="U17" s="23" t="s">
        <v>1259</v>
      </c>
    </row>
    <row r="18" spans="1:21" ht="112.5" x14ac:dyDescent="0.25">
      <c r="A18" s="18" t="s">
        <v>1301</v>
      </c>
      <c r="B18" s="18" t="s">
        <v>1302</v>
      </c>
      <c r="C18" s="27">
        <v>3</v>
      </c>
      <c r="D18" s="28" t="s">
        <v>1318</v>
      </c>
      <c r="E18" s="28" t="s">
        <v>1319</v>
      </c>
      <c r="F18" s="20" t="s">
        <v>565</v>
      </c>
      <c r="G18" s="54" t="s">
        <v>1320</v>
      </c>
      <c r="H18" s="56" t="s">
        <v>1321</v>
      </c>
      <c r="I18" s="18" t="s">
        <v>50</v>
      </c>
      <c r="J18" s="57" t="s">
        <v>1322</v>
      </c>
      <c r="K18" s="17">
        <v>1</v>
      </c>
      <c r="L18" s="21">
        <v>44371</v>
      </c>
      <c r="M18" s="21">
        <v>44386</v>
      </c>
      <c r="N18" s="17">
        <v>1</v>
      </c>
      <c r="O18" s="22">
        <f t="shared" si="5"/>
        <v>1</v>
      </c>
      <c r="P18" s="198">
        <f>+AVERAGE(O18:O21)</f>
        <v>1</v>
      </c>
      <c r="Q18" s="199" t="s">
        <v>1256</v>
      </c>
      <c r="R18" s="175" t="s">
        <v>53</v>
      </c>
      <c r="S18" s="19" t="s">
        <v>1323</v>
      </c>
      <c r="T18" s="177" t="s">
        <v>1324</v>
      </c>
      <c r="U18" s="23" t="s">
        <v>1259</v>
      </c>
    </row>
    <row r="19" spans="1:21" ht="112.5" x14ac:dyDescent="0.25">
      <c r="A19" s="18" t="s">
        <v>1301</v>
      </c>
      <c r="B19" s="18" t="s">
        <v>1302</v>
      </c>
      <c r="C19" s="27">
        <v>3</v>
      </c>
      <c r="D19" s="28" t="s">
        <v>1318</v>
      </c>
      <c r="E19" s="28" t="s">
        <v>1319</v>
      </c>
      <c r="F19" s="20" t="s">
        <v>570</v>
      </c>
      <c r="G19" s="54" t="s">
        <v>1325</v>
      </c>
      <c r="H19" s="56" t="s">
        <v>1326</v>
      </c>
      <c r="I19" s="18" t="s">
        <v>50</v>
      </c>
      <c r="J19" s="57" t="s">
        <v>1327</v>
      </c>
      <c r="K19" s="17">
        <v>2</v>
      </c>
      <c r="L19" s="21">
        <v>44375</v>
      </c>
      <c r="M19" s="21">
        <v>44530</v>
      </c>
      <c r="N19" s="17">
        <v>2</v>
      </c>
      <c r="O19" s="22">
        <f t="shared" si="5"/>
        <v>1</v>
      </c>
      <c r="P19" s="199"/>
      <c r="Q19" s="199"/>
      <c r="R19" s="200"/>
      <c r="S19" s="19" t="s">
        <v>1328</v>
      </c>
      <c r="T19" s="197"/>
      <c r="U19" s="23" t="s">
        <v>1259</v>
      </c>
    </row>
    <row r="20" spans="1:21" ht="112.5" x14ac:dyDescent="0.25">
      <c r="A20" s="18" t="s">
        <v>1301</v>
      </c>
      <c r="B20" s="18" t="s">
        <v>1302</v>
      </c>
      <c r="C20" s="27">
        <v>3</v>
      </c>
      <c r="D20" s="28" t="s">
        <v>1318</v>
      </c>
      <c r="E20" s="28" t="s">
        <v>1329</v>
      </c>
      <c r="F20" s="20" t="s">
        <v>576</v>
      </c>
      <c r="G20" s="54" t="s">
        <v>979</v>
      </c>
      <c r="H20" s="56" t="s">
        <v>980</v>
      </c>
      <c r="I20" s="18" t="s">
        <v>981</v>
      </c>
      <c r="J20" s="57" t="s">
        <v>982</v>
      </c>
      <c r="K20" s="17">
        <v>1</v>
      </c>
      <c r="L20" s="21">
        <v>44835</v>
      </c>
      <c r="M20" s="21">
        <v>45107</v>
      </c>
      <c r="N20" s="17">
        <v>1</v>
      </c>
      <c r="O20" s="22">
        <f t="shared" si="5"/>
        <v>1</v>
      </c>
      <c r="P20" s="199"/>
      <c r="Q20" s="199"/>
      <c r="R20" s="200"/>
      <c r="S20" s="19" t="s">
        <v>983</v>
      </c>
      <c r="T20" s="197"/>
      <c r="U20" s="23" t="s">
        <v>1259</v>
      </c>
    </row>
    <row r="21" spans="1:21" ht="112.5" x14ac:dyDescent="0.25">
      <c r="A21" s="18" t="s">
        <v>1301</v>
      </c>
      <c r="B21" s="18" t="s">
        <v>1302</v>
      </c>
      <c r="C21" s="27">
        <v>3</v>
      </c>
      <c r="D21" s="28" t="s">
        <v>1318</v>
      </c>
      <c r="E21" s="28" t="s">
        <v>1319</v>
      </c>
      <c r="F21" s="20" t="s">
        <v>581</v>
      </c>
      <c r="G21" s="54" t="s">
        <v>1330</v>
      </c>
      <c r="H21" s="56" t="s">
        <v>1331</v>
      </c>
      <c r="I21" s="18" t="s">
        <v>50</v>
      </c>
      <c r="J21" s="57" t="s">
        <v>1332</v>
      </c>
      <c r="K21" s="17">
        <v>5</v>
      </c>
      <c r="L21" s="21">
        <v>44377</v>
      </c>
      <c r="M21" s="21">
        <v>44530</v>
      </c>
      <c r="N21" s="17">
        <v>5</v>
      </c>
      <c r="O21" s="22">
        <f t="shared" si="5"/>
        <v>1</v>
      </c>
      <c r="P21" s="199"/>
      <c r="Q21" s="199"/>
      <c r="R21" s="176"/>
      <c r="S21" s="19" t="s">
        <v>1333</v>
      </c>
      <c r="T21" s="178"/>
      <c r="U21" s="23" t="s">
        <v>1259</v>
      </c>
    </row>
    <row r="22" spans="1:21" ht="135" x14ac:dyDescent="0.25">
      <c r="A22" s="18" t="s">
        <v>20</v>
      </c>
      <c r="B22" s="18" t="s">
        <v>725</v>
      </c>
      <c r="C22" s="27">
        <v>13</v>
      </c>
      <c r="D22" s="28" t="s">
        <v>1334</v>
      </c>
      <c r="E22" s="28" t="s">
        <v>1335</v>
      </c>
      <c r="F22" s="20" t="s">
        <v>105</v>
      </c>
      <c r="G22" s="54" t="s">
        <v>1336</v>
      </c>
      <c r="H22" s="56" t="s">
        <v>1337</v>
      </c>
      <c r="I22" s="18" t="s">
        <v>76</v>
      </c>
      <c r="J22" s="57" t="s">
        <v>1338</v>
      </c>
      <c r="K22" s="17">
        <v>1</v>
      </c>
      <c r="L22" s="21">
        <v>44621</v>
      </c>
      <c r="M22" s="21">
        <v>44880</v>
      </c>
      <c r="N22" s="17">
        <v>1</v>
      </c>
      <c r="O22" s="22">
        <f t="shared" si="5"/>
        <v>1</v>
      </c>
      <c r="P22" s="163">
        <f>+AVERAGE(O22:O23)</f>
        <v>1</v>
      </c>
      <c r="Q22" s="163" t="s">
        <v>1256</v>
      </c>
      <c r="R22" s="175" t="s">
        <v>53</v>
      </c>
      <c r="S22" s="19" t="s">
        <v>1339</v>
      </c>
      <c r="T22" s="19" t="s">
        <v>1340</v>
      </c>
      <c r="U22" s="23" t="s">
        <v>1259</v>
      </c>
    </row>
    <row r="23" spans="1:21" ht="180" x14ac:dyDescent="0.25">
      <c r="A23" s="18" t="s">
        <v>20</v>
      </c>
      <c r="B23" s="18" t="s">
        <v>725</v>
      </c>
      <c r="C23" s="27">
        <v>13</v>
      </c>
      <c r="D23" s="28" t="s">
        <v>1334</v>
      </c>
      <c r="E23" s="28" t="s">
        <v>1335</v>
      </c>
      <c r="F23" s="20" t="s">
        <v>112</v>
      </c>
      <c r="G23" s="54" t="s">
        <v>1341</v>
      </c>
      <c r="H23" s="56" t="s">
        <v>1342</v>
      </c>
      <c r="I23" s="18" t="s">
        <v>76</v>
      </c>
      <c r="J23" s="57" t="s">
        <v>1343</v>
      </c>
      <c r="K23" s="17">
        <v>1</v>
      </c>
      <c r="L23" s="21">
        <v>44881</v>
      </c>
      <c r="M23" s="21">
        <v>44972</v>
      </c>
      <c r="N23" s="17">
        <v>1</v>
      </c>
      <c r="O23" s="22">
        <f t="shared" si="5"/>
        <v>1</v>
      </c>
      <c r="P23" s="165"/>
      <c r="Q23" s="165"/>
      <c r="R23" s="176"/>
      <c r="S23" s="19" t="s">
        <v>1344</v>
      </c>
      <c r="T23" s="19" t="s">
        <v>1345</v>
      </c>
      <c r="U23" s="23" t="s">
        <v>1259</v>
      </c>
    </row>
    <row r="24" spans="1:21" s="78" customFormat="1" ht="405" x14ac:dyDescent="0.2">
      <c r="A24" s="18">
        <v>2021</v>
      </c>
      <c r="B24" s="18" t="s">
        <v>938</v>
      </c>
      <c r="C24" s="27">
        <v>1</v>
      </c>
      <c r="D24" s="28" t="s">
        <v>1346</v>
      </c>
      <c r="E24" s="28" t="s">
        <v>1347</v>
      </c>
      <c r="F24" s="20" t="s">
        <v>425</v>
      </c>
      <c r="G24" s="54" t="s">
        <v>1348</v>
      </c>
      <c r="H24" s="56" t="s">
        <v>1349</v>
      </c>
      <c r="I24" s="26" t="s">
        <v>108</v>
      </c>
      <c r="J24" s="57" t="s">
        <v>1350</v>
      </c>
      <c r="K24" s="17">
        <v>6</v>
      </c>
      <c r="L24" s="21">
        <v>44742</v>
      </c>
      <c r="M24" s="21">
        <v>45107</v>
      </c>
      <c r="N24" s="17">
        <v>6</v>
      </c>
      <c r="O24" s="22">
        <f t="shared" si="5"/>
        <v>1</v>
      </c>
      <c r="P24" s="42">
        <f>+AVERAGE(O24:O24)</f>
        <v>1</v>
      </c>
      <c r="Q24" s="42" t="s">
        <v>1256</v>
      </c>
      <c r="R24" s="81" t="s">
        <v>53</v>
      </c>
      <c r="S24" s="19" t="s">
        <v>1351</v>
      </c>
      <c r="T24" s="19" t="s">
        <v>1352</v>
      </c>
      <c r="U24" s="23" t="s">
        <v>1259</v>
      </c>
    </row>
    <row r="25" spans="1:21" ht="258.75" x14ac:dyDescent="0.25">
      <c r="A25" s="18">
        <v>2021</v>
      </c>
      <c r="B25" s="18" t="s">
        <v>938</v>
      </c>
      <c r="C25" s="27">
        <v>4</v>
      </c>
      <c r="D25" s="28" t="s">
        <v>1353</v>
      </c>
      <c r="E25" s="28" t="s">
        <v>1354</v>
      </c>
      <c r="F25" s="20" t="s">
        <v>425</v>
      </c>
      <c r="G25" s="54" t="s">
        <v>1355</v>
      </c>
      <c r="H25" s="56" t="s">
        <v>1356</v>
      </c>
      <c r="I25" s="26" t="s">
        <v>108</v>
      </c>
      <c r="J25" s="57" t="s">
        <v>1357</v>
      </c>
      <c r="K25" s="17">
        <v>1</v>
      </c>
      <c r="L25" s="21">
        <v>44742</v>
      </c>
      <c r="M25" s="21">
        <v>45016</v>
      </c>
      <c r="N25" s="17">
        <v>1</v>
      </c>
      <c r="O25" s="22">
        <f t="shared" si="5"/>
        <v>1</v>
      </c>
      <c r="P25" s="22">
        <f>+O25</f>
        <v>1</v>
      </c>
      <c r="Q25" s="22" t="s">
        <v>1256</v>
      </c>
      <c r="R25" s="18" t="s">
        <v>53</v>
      </c>
      <c r="S25" s="19" t="s">
        <v>1358</v>
      </c>
      <c r="T25" s="19" t="s">
        <v>1359</v>
      </c>
      <c r="U25" s="23" t="s">
        <v>1259</v>
      </c>
    </row>
    <row r="26" spans="1:21" s="78" customFormat="1" ht="244.5" customHeight="1" x14ac:dyDescent="0.2">
      <c r="A26" s="18">
        <v>2021</v>
      </c>
      <c r="B26" s="18" t="s">
        <v>938</v>
      </c>
      <c r="C26" s="27">
        <v>5</v>
      </c>
      <c r="D26" s="28" t="s">
        <v>1360</v>
      </c>
      <c r="E26" s="28" t="s">
        <v>1361</v>
      </c>
      <c r="F26" s="20" t="s">
        <v>425</v>
      </c>
      <c r="G26" s="54" t="s">
        <v>1362</v>
      </c>
      <c r="H26" s="56" t="s">
        <v>1363</v>
      </c>
      <c r="I26" s="26" t="s">
        <v>108</v>
      </c>
      <c r="J26" s="57" t="s">
        <v>1364</v>
      </c>
      <c r="K26" s="17">
        <v>1</v>
      </c>
      <c r="L26" s="21">
        <v>44742</v>
      </c>
      <c r="M26" s="21">
        <v>45046</v>
      </c>
      <c r="N26" s="17">
        <v>1</v>
      </c>
      <c r="O26" s="22">
        <f t="shared" si="5"/>
        <v>1</v>
      </c>
      <c r="P26" s="22">
        <f>+O26</f>
        <v>1</v>
      </c>
      <c r="Q26" s="22" t="s">
        <v>1256</v>
      </c>
      <c r="R26" s="18" t="s">
        <v>53</v>
      </c>
      <c r="S26" s="19" t="s">
        <v>1365</v>
      </c>
      <c r="T26" s="19" t="s">
        <v>1366</v>
      </c>
      <c r="U26" s="23" t="s">
        <v>1259</v>
      </c>
    </row>
    <row r="27" spans="1:21" ht="168.75" x14ac:dyDescent="0.25">
      <c r="A27" s="18">
        <v>2021</v>
      </c>
      <c r="B27" s="18" t="s">
        <v>938</v>
      </c>
      <c r="C27" s="27">
        <v>8</v>
      </c>
      <c r="D27" s="28" t="s">
        <v>1367</v>
      </c>
      <c r="E27" s="28" t="s">
        <v>1368</v>
      </c>
      <c r="F27" s="20" t="s">
        <v>425</v>
      </c>
      <c r="G27" s="54" t="s">
        <v>1369</v>
      </c>
      <c r="H27" s="56" t="s">
        <v>1370</v>
      </c>
      <c r="I27" s="26" t="s">
        <v>108</v>
      </c>
      <c r="J27" s="57" t="s">
        <v>1371</v>
      </c>
      <c r="K27" s="17">
        <v>2</v>
      </c>
      <c r="L27" s="21">
        <v>44742</v>
      </c>
      <c r="M27" s="21">
        <v>45016</v>
      </c>
      <c r="N27" s="17">
        <v>2</v>
      </c>
      <c r="O27" s="22">
        <f t="shared" si="5"/>
        <v>1</v>
      </c>
      <c r="P27" s="22">
        <f>+O27</f>
        <v>1</v>
      </c>
      <c r="Q27" s="22" t="s">
        <v>1256</v>
      </c>
      <c r="R27" s="18" t="s">
        <v>53</v>
      </c>
      <c r="S27" s="19" t="s">
        <v>1372</v>
      </c>
      <c r="T27" s="19" t="s">
        <v>1373</v>
      </c>
      <c r="U27" s="23" t="s">
        <v>1259</v>
      </c>
    </row>
    <row r="28" spans="1:21" ht="146.25" x14ac:dyDescent="0.25">
      <c r="A28" s="18">
        <v>2021</v>
      </c>
      <c r="B28" s="18" t="s">
        <v>938</v>
      </c>
      <c r="C28" s="27">
        <v>12</v>
      </c>
      <c r="D28" s="28" t="s">
        <v>1374</v>
      </c>
      <c r="E28" s="28" t="s">
        <v>1375</v>
      </c>
      <c r="F28" s="20" t="s">
        <v>105</v>
      </c>
      <c r="G28" s="54" t="s">
        <v>1376</v>
      </c>
      <c r="H28" s="56" t="s">
        <v>1377</v>
      </c>
      <c r="I28" s="18" t="s">
        <v>50</v>
      </c>
      <c r="J28" s="57" t="s">
        <v>1378</v>
      </c>
      <c r="K28" s="17">
        <v>1</v>
      </c>
      <c r="L28" s="21">
        <v>44743</v>
      </c>
      <c r="M28" s="21">
        <v>44773</v>
      </c>
      <c r="N28" s="17">
        <v>1</v>
      </c>
      <c r="O28" s="22">
        <f t="shared" si="5"/>
        <v>1</v>
      </c>
      <c r="P28" s="163">
        <f>+AVERAGE(O28:O29)</f>
        <v>1</v>
      </c>
      <c r="Q28" s="163" t="s">
        <v>1256</v>
      </c>
      <c r="R28" s="163" t="s">
        <v>53</v>
      </c>
      <c r="S28" s="19" t="s">
        <v>1379</v>
      </c>
      <c r="T28" s="19" t="s">
        <v>1380</v>
      </c>
      <c r="U28" s="23" t="s">
        <v>1259</v>
      </c>
    </row>
    <row r="29" spans="1:21" ht="281.25" x14ac:dyDescent="0.25">
      <c r="A29" s="18">
        <v>2021</v>
      </c>
      <c r="B29" s="18" t="s">
        <v>938</v>
      </c>
      <c r="C29" s="27">
        <v>12</v>
      </c>
      <c r="D29" s="28" t="s">
        <v>1374</v>
      </c>
      <c r="E29" s="28" t="s">
        <v>1375</v>
      </c>
      <c r="F29" s="20" t="s">
        <v>112</v>
      </c>
      <c r="G29" s="54" t="s">
        <v>1381</v>
      </c>
      <c r="H29" s="56" t="s">
        <v>1382</v>
      </c>
      <c r="I29" s="18" t="s">
        <v>50</v>
      </c>
      <c r="J29" s="57" t="s">
        <v>1383</v>
      </c>
      <c r="K29" s="17">
        <v>3</v>
      </c>
      <c r="L29" s="21">
        <v>44743</v>
      </c>
      <c r="M29" s="21">
        <v>44895</v>
      </c>
      <c r="N29" s="17">
        <v>3</v>
      </c>
      <c r="O29" s="22">
        <f t="shared" si="5"/>
        <v>1</v>
      </c>
      <c r="P29" s="165"/>
      <c r="Q29" s="165"/>
      <c r="R29" s="165"/>
      <c r="S29" s="19" t="s">
        <v>1384</v>
      </c>
      <c r="T29" s="19" t="s">
        <v>1385</v>
      </c>
      <c r="U29" s="23" t="s">
        <v>1259</v>
      </c>
    </row>
    <row r="30" spans="1:21" ht="198.6" customHeight="1" x14ac:dyDescent="0.25">
      <c r="A30" s="18">
        <v>2021</v>
      </c>
      <c r="B30" s="18" t="s">
        <v>938</v>
      </c>
      <c r="C30" s="27">
        <v>14</v>
      </c>
      <c r="D30" s="28" t="s">
        <v>1386</v>
      </c>
      <c r="E30" s="28" t="s">
        <v>1387</v>
      </c>
      <c r="F30" s="20" t="s">
        <v>425</v>
      </c>
      <c r="G30" s="28" t="s">
        <v>1388</v>
      </c>
      <c r="H30" s="28" t="s">
        <v>1389</v>
      </c>
      <c r="I30" s="18" t="s">
        <v>76</v>
      </c>
      <c r="J30" s="28" t="s">
        <v>335</v>
      </c>
      <c r="K30" s="17">
        <v>1</v>
      </c>
      <c r="L30" s="21">
        <v>45047</v>
      </c>
      <c r="M30" s="21">
        <v>45107</v>
      </c>
      <c r="N30" s="17">
        <v>1</v>
      </c>
      <c r="O30" s="22">
        <f t="shared" si="5"/>
        <v>1</v>
      </c>
      <c r="P30" s="42">
        <f>+AVERAGE(O30:O30)</f>
        <v>1</v>
      </c>
      <c r="Q30" s="42" t="s">
        <v>1256</v>
      </c>
      <c r="R30" s="81" t="s">
        <v>53</v>
      </c>
      <c r="S30" s="19" t="s">
        <v>1390</v>
      </c>
      <c r="T30" s="19" t="s">
        <v>1391</v>
      </c>
      <c r="U30" s="23" t="s">
        <v>1259</v>
      </c>
    </row>
  </sheetData>
  <mergeCells count="82">
    <mergeCell ref="P28:P29"/>
    <mergeCell ref="Q28:Q29"/>
    <mergeCell ref="R28:R29"/>
    <mergeCell ref="P18:P21"/>
    <mergeCell ref="Q18:Q21"/>
    <mergeCell ref="R18:R21"/>
    <mergeCell ref="T18:T21"/>
    <mergeCell ref="P22:P23"/>
    <mergeCell ref="Q22:Q23"/>
    <mergeCell ref="R22:R23"/>
    <mergeCell ref="U13:U14"/>
    <mergeCell ref="P15:P17"/>
    <mergeCell ref="Q15:Q17"/>
    <mergeCell ref="R15:R17"/>
    <mergeCell ref="T15:T17"/>
    <mergeCell ref="P13:P14"/>
    <mergeCell ref="Q13:Q14"/>
    <mergeCell ref="R13:R14"/>
    <mergeCell ref="S13:S14"/>
    <mergeCell ref="T13:T14"/>
    <mergeCell ref="K13:K14"/>
    <mergeCell ref="L13:L14"/>
    <mergeCell ref="M13:M14"/>
    <mergeCell ref="N13:N14"/>
    <mergeCell ref="O13:O14"/>
    <mergeCell ref="F13:F14"/>
    <mergeCell ref="G13:G14"/>
    <mergeCell ref="H13:H14"/>
    <mergeCell ref="I13:I14"/>
    <mergeCell ref="J13:J14"/>
    <mergeCell ref="A13:A14"/>
    <mergeCell ref="B13:B14"/>
    <mergeCell ref="C13:C14"/>
    <mergeCell ref="D13:D14"/>
    <mergeCell ref="E13:E14"/>
    <mergeCell ref="R5:R6"/>
    <mergeCell ref="S5:S6"/>
    <mergeCell ref="T5:T6"/>
    <mergeCell ref="U5:U6"/>
    <mergeCell ref="P10:P11"/>
    <mergeCell ref="Q10:Q11"/>
    <mergeCell ref="R10:R11"/>
    <mergeCell ref="T10:T11"/>
    <mergeCell ref="M5:M6"/>
    <mergeCell ref="N5:N6"/>
    <mergeCell ref="O5:O6"/>
    <mergeCell ref="P5:P6"/>
    <mergeCell ref="Q5:Q6"/>
    <mergeCell ref="R3:R4"/>
    <mergeCell ref="S3:S4"/>
    <mergeCell ref="T3:T4"/>
    <mergeCell ref="U3:U4"/>
    <mergeCell ref="A5:A6"/>
    <mergeCell ref="B5:B6"/>
    <mergeCell ref="C5:C6"/>
    <mergeCell ref="D5:D6"/>
    <mergeCell ref="E5:E6"/>
    <mergeCell ref="F5:F6"/>
    <mergeCell ref="G5:G6"/>
    <mergeCell ref="H5:H6"/>
    <mergeCell ref="I5:I6"/>
    <mergeCell ref="J5:J6"/>
    <mergeCell ref="K5:K6"/>
    <mergeCell ref="L5:L6"/>
    <mergeCell ref="M3:M4"/>
    <mergeCell ref="N3:N4"/>
    <mergeCell ref="O3:O4"/>
    <mergeCell ref="P3:P4"/>
    <mergeCell ref="Q3:Q4"/>
    <mergeCell ref="H3:H4"/>
    <mergeCell ref="I3:I4"/>
    <mergeCell ref="J3:J4"/>
    <mergeCell ref="K3:K4"/>
    <mergeCell ref="L3:L4"/>
    <mergeCell ref="A1:G1"/>
    <mergeCell ref="A3:A4"/>
    <mergeCell ref="B3:B4"/>
    <mergeCell ref="C3:C4"/>
    <mergeCell ref="D3:D4"/>
    <mergeCell ref="E3:E4"/>
    <mergeCell ref="F3:F4"/>
    <mergeCell ref="G3:G4"/>
  </mergeCells>
  <dataValidations count="11">
    <dataValidation type="whole" allowBlank="1" showInputMessage="1" showErrorMessage="1" prompt="Ingrese un valor númerico" sqref="K7 K20">
      <formula1>1</formula1>
      <formula2>1000</formula2>
    </dataValidation>
    <dataValidation type="textLength" allowBlank="1" showInputMessage="1" showErrorMessage="1" prompt="Cualquier contenido, máximo 390 caracteres_x000a_" sqref="J7 E9 L9:M9 J20">
      <formula1>1</formula1>
      <formula2>300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2 K24:K3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 L24:L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2 M24:M3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2:C3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0 J24:J2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3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30">
      <formula1>0</formula1>
      <formula2>390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workbookViewId="0">
      <selection activeCell="D3" sqref="D3"/>
    </sheetView>
  </sheetViews>
  <sheetFormatPr baseColWidth="10" defaultColWidth="11.42578125"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2" ht="33.75" x14ac:dyDescent="0.25">
      <c r="A1" s="2" t="s">
        <v>23</v>
      </c>
      <c r="B1" s="2" t="s">
        <v>24</v>
      </c>
      <c r="C1" s="2" t="s">
        <v>25</v>
      </c>
      <c r="D1" s="2" t="s">
        <v>26</v>
      </c>
      <c r="E1" s="2" t="s">
        <v>27</v>
      </c>
      <c r="F1" s="2" t="s">
        <v>28</v>
      </c>
      <c r="G1" s="2" t="s">
        <v>29</v>
      </c>
      <c r="H1" s="2" t="s">
        <v>30</v>
      </c>
      <c r="I1" s="2" t="s">
        <v>31</v>
      </c>
      <c r="J1" s="2" t="s">
        <v>32</v>
      </c>
      <c r="K1" s="2" t="s">
        <v>33</v>
      </c>
      <c r="L1" s="2" t="s">
        <v>34</v>
      </c>
      <c r="M1" s="2" t="s">
        <v>35</v>
      </c>
      <c r="N1" s="2" t="s">
        <v>36</v>
      </c>
      <c r="O1" s="2" t="s">
        <v>37</v>
      </c>
      <c r="P1" s="2" t="s">
        <v>38</v>
      </c>
      <c r="Q1" s="2" t="s">
        <v>39</v>
      </c>
      <c r="R1" s="2" t="s">
        <v>40</v>
      </c>
      <c r="S1" s="2" t="s">
        <v>41</v>
      </c>
      <c r="T1" s="2" t="s">
        <v>42</v>
      </c>
      <c r="U1" s="2" t="s">
        <v>43</v>
      </c>
    </row>
    <row r="2" spans="1:22" s="52" customFormat="1" ht="168.75" customHeight="1" x14ac:dyDescent="0.25">
      <c r="A2" s="17">
        <v>2015</v>
      </c>
      <c r="B2" s="18" t="s">
        <v>44</v>
      </c>
      <c r="C2" s="17">
        <v>35</v>
      </c>
      <c r="D2" s="19" t="s">
        <v>1392</v>
      </c>
      <c r="E2" s="19" t="s">
        <v>1393</v>
      </c>
      <c r="F2" s="18" t="s">
        <v>73</v>
      </c>
      <c r="G2" s="19" t="s">
        <v>1394</v>
      </c>
      <c r="H2" s="19" t="s">
        <v>1395</v>
      </c>
      <c r="I2" s="18" t="s">
        <v>76</v>
      </c>
      <c r="J2" s="18" t="s">
        <v>1396</v>
      </c>
      <c r="K2" s="17">
        <v>1</v>
      </c>
      <c r="L2" s="21">
        <v>43678</v>
      </c>
      <c r="M2" s="21">
        <v>44196</v>
      </c>
      <c r="N2" s="17">
        <v>1</v>
      </c>
      <c r="O2" s="22">
        <f>+N2/K2</f>
        <v>1</v>
      </c>
      <c r="P2" s="151">
        <f>+AVERAGE(O2:O3)</f>
        <v>1</v>
      </c>
      <c r="Q2" s="151" t="s">
        <v>1256</v>
      </c>
      <c r="R2" s="152" t="s">
        <v>53</v>
      </c>
      <c r="S2" s="19" t="s">
        <v>1397</v>
      </c>
      <c r="T2" s="19" t="s">
        <v>1398</v>
      </c>
      <c r="U2" s="23" t="s">
        <v>1259</v>
      </c>
    </row>
    <row r="3" spans="1:22" s="52" customFormat="1" ht="168.75" x14ac:dyDescent="0.25">
      <c r="A3" s="17">
        <v>2015</v>
      </c>
      <c r="B3" s="18" t="s">
        <v>44</v>
      </c>
      <c r="C3" s="17">
        <v>35</v>
      </c>
      <c r="D3" s="19" t="s">
        <v>1392</v>
      </c>
      <c r="E3" s="19" t="s">
        <v>1393</v>
      </c>
      <c r="F3" s="73" t="s">
        <v>81</v>
      </c>
      <c r="G3" s="19" t="s">
        <v>1394</v>
      </c>
      <c r="H3" s="19" t="s">
        <v>1399</v>
      </c>
      <c r="I3" s="18" t="s">
        <v>76</v>
      </c>
      <c r="J3" s="19" t="s">
        <v>1400</v>
      </c>
      <c r="K3" s="18">
        <v>1</v>
      </c>
      <c r="L3" s="21">
        <v>44197</v>
      </c>
      <c r="M3" s="21">
        <v>44803</v>
      </c>
      <c r="N3" s="17">
        <v>1</v>
      </c>
      <c r="O3" s="22">
        <f>+N3/K3</f>
        <v>1</v>
      </c>
      <c r="P3" s="151"/>
      <c r="Q3" s="151"/>
      <c r="R3" s="152"/>
      <c r="S3" s="19" t="s">
        <v>526</v>
      </c>
      <c r="T3" s="19" t="s">
        <v>1401</v>
      </c>
      <c r="U3" s="23" t="s">
        <v>1259</v>
      </c>
    </row>
    <row r="4" spans="1:22" s="52" customFormat="1" ht="168.75" customHeight="1" x14ac:dyDescent="0.25">
      <c r="A4" s="17">
        <v>2016</v>
      </c>
      <c r="B4" s="18" t="s">
        <v>102</v>
      </c>
      <c r="C4" s="17">
        <v>2</v>
      </c>
      <c r="D4" s="19" t="s">
        <v>1402</v>
      </c>
      <c r="E4" s="19" t="s">
        <v>1403</v>
      </c>
      <c r="F4" s="20" t="s">
        <v>105</v>
      </c>
      <c r="G4" s="19" t="s">
        <v>1394</v>
      </c>
      <c r="H4" s="19" t="s">
        <v>1395</v>
      </c>
      <c r="I4" s="18" t="s">
        <v>76</v>
      </c>
      <c r="J4" s="18" t="s">
        <v>1396</v>
      </c>
      <c r="K4" s="17">
        <v>1</v>
      </c>
      <c r="L4" s="21">
        <v>43678</v>
      </c>
      <c r="M4" s="21">
        <v>44196</v>
      </c>
      <c r="N4" s="17">
        <v>1</v>
      </c>
      <c r="O4" s="22">
        <f>+N4/K4</f>
        <v>1</v>
      </c>
      <c r="P4" s="198">
        <f>+AVERAGE(O4:O5)</f>
        <v>1</v>
      </c>
      <c r="Q4" s="198" t="s">
        <v>1256</v>
      </c>
      <c r="R4" s="202" t="s">
        <v>53</v>
      </c>
      <c r="S4" s="19" t="s">
        <v>1397</v>
      </c>
      <c r="T4" s="19" t="s">
        <v>1398</v>
      </c>
      <c r="U4" s="23" t="s">
        <v>1259</v>
      </c>
    </row>
    <row r="5" spans="1:22" s="52" customFormat="1" ht="168.75" x14ac:dyDescent="0.25">
      <c r="A5" s="17">
        <v>2016</v>
      </c>
      <c r="B5" s="18" t="s">
        <v>102</v>
      </c>
      <c r="C5" s="17">
        <v>2</v>
      </c>
      <c r="D5" s="19" t="s">
        <v>1402</v>
      </c>
      <c r="E5" s="19" t="s">
        <v>1393</v>
      </c>
      <c r="F5" s="20" t="s">
        <v>112</v>
      </c>
      <c r="G5" s="19" t="s">
        <v>1394</v>
      </c>
      <c r="H5" s="19" t="s">
        <v>1399</v>
      </c>
      <c r="I5" s="18" t="s">
        <v>76</v>
      </c>
      <c r="J5" s="18" t="s">
        <v>1400</v>
      </c>
      <c r="K5" s="17">
        <v>1</v>
      </c>
      <c r="L5" s="21">
        <v>44197</v>
      </c>
      <c r="M5" s="21">
        <v>44803</v>
      </c>
      <c r="N5" s="17">
        <v>1</v>
      </c>
      <c r="O5" s="22">
        <f>+N5/K5</f>
        <v>1</v>
      </c>
      <c r="P5" s="198"/>
      <c r="Q5" s="198"/>
      <c r="R5" s="202"/>
      <c r="S5" s="19" t="s">
        <v>526</v>
      </c>
      <c r="T5" s="19" t="s">
        <v>1401</v>
      </c>
      <c r="U5" s="23" t="s">
        <v>1259</v>
      </c>
    </row>
    <row r="6" spans="1:22" ht="157.5" x14ac:dyDescent="0.25">
      <c r="A6" s="17" t="s">
        <v>11</v>
      </c>
      <c r="B6" s="18" t="s">
        <v>355</v>
      </c>
      <c r="C6" s="27" t="s">
        <v>1404</v>
      </c>
      <c r="D6" s="28" t="s">
        <v>1405</v>
      </c>
      <c r="E6" s="28" t="s">
        <v>1406</v>
      </c>
      <c r="F6" s="20" t="s">
        <v>105</v>
      </c>
      <c r="G6" s="28" t="s">
        <v>1407</v>
      </c>
      <c r="H6" s="28" t="s">
        <v>1408</v>
      </c>
      <c r="I6" s="18" t="s">
        <v>50</v>
      </c>
      <c r="J6" s="18" t="s">
        <v>1409</v>
      </c>
      <c r="K6" s="26">
        <v>1</v>
      </c>
      <c r="L6" s="21">
        <v>43709</v>
      </c>
      <c r="M6" s="21">
        <v>44012</v>
      </c>
      <c r="N6" s="17">
        <v>1</v>
      </c>
      <c r="O6" s="22">
        <f t="shared" ref="O6:O25" si="0">+N6/K6</f>
        <v>1</v>
      </c>
      <c r="P6" s="198">
        <f>AVERAGE(O6:O7)</f>
        <v>1</v>
      </c>
      <c r="Q6" s="198" t="s">
        <v>1256</v>
      </c>
      <c r="R6" s="202" t="s">
        <v>53</v>
      </c>
      <c r="S6" s="19" t="s">
        <v>1410</v>
      </c>
      <c r="T6" s="177" t="s">
        <v>1411</v>
      </c>
      <c r="U6" s="23" t="s">
        <v>1259</v>
      </c>
    </row>
    <row r="7" spans="1:22" ht="225" x14ac:dyDescent="0.25">
      <c r="A7" s="17" t="s">
        <v>11</v>
      </c>
      <c r="B7" s="18" t="s">
        <v>355</v>
      </c>
      <c r="C7" s="27" t="s">
        <v>1404</v>
      </c>
      <c r="D7" s="28" t="s">
        <v>1405</v>
      </c>
      <c r="E7" s="28" t="s">
        <v>1406</v>
      </c>
      <c r="F7" s="20" t="s">
        <v>112</v>
      </c>
      <c r="G7" s="28" t="s">
        <v>1412</v>
      </c>
      <c r="H7" s="28" t="s">
        <v>1413</v>
      </c>
      <c r="I7" s="18" t="s">
        <v>50</v>
      </c>
      <c r="J7" s="18" t="s">
        <v>419</v>
      </c>
      <c r="K7" s="26">
        <v>1</v>
      </c>
      <c r="L7" s="21">
        <v>43709</v>
      </c>
      <c r="M7" s="21">
        <v>44012</v>
      </c>
      <c r="N7" s="17">
        <v>1</v>
      </c>
      <c r="O7" s="22">
        <f t="shared" si="0"/>
        <v>1</v>
      </c>
      <c r="P7" s="198"/>
      <c r="Q7" s="198"/>
      <c r="R7" s="202"/>
      <c r="S7" s="19" t="s">
        <v>1414</v>
      </c>
      <c r="T7" s="178"/>
      <c r="U7" s="23" t="s">
        <v>1259</v>
      </c>
    </row>
    <row r="8" spans="1:22" ht="315" customHeight="1" x14ac:dyDescent="0.25">
      <c r="A8" s="18" t="s">
        <v>1415</v>
      </c>
      <c r="B8" s="18" t="s">
        <v>1416</v>
      </c>
      <c r="C8" s="27">
        <v>13</v>
      </c>
      <c r="D8" s="28" t="s">
        <v>1417</v>
      </c>
      <c r="E8" s="28" t="s">
        <v>1418</v>
      </c>
      <c r="F8" s="20" t="s">
        <v>47</v>
      </c>
      <c r="G8" s="28" t="s">
        <v>1419</v>
      </c>
      <c r="H8" s="28" t="s">
        <v>1420</v>
      </c>
      <c r="I8" s="18" t="s">
        <v>76</v>
      </c>
      <c r="J8" s="18" t="s">
        <v>1421</v>
      </c>
      <c r="K8" s="26">
        <v>1</v>
      </c>
      <c r="L8" s="21">
        <v>43697</v>
      </c>
      <c r="M8" s="21">
        <v>44742</v>
      </c>
      <c r="N8" s="17">
        <v>1</v>
      </c>
      <c r="O8" s="22">
        <f t="shared" si="0"/>
        <v>1</v>
      </c>
      <c r="P8" s="198">
        <f>AVERAGE(O8:O10)</f>
        <v>1</v>
      </c>
      <c r="Q8" s="198" t="s">
        <v>1256</v>
      </c>
      <c r="R8" s="202" t="s">
        <v>1422</v>
      </c>
      <c r="S8" s="19" t="s">
        <v>1423</v>
      </c>
      <c r="T8" s="19" t="s">
        <v>1424</v>
      </c>
      <c r="U8" s="23" t="s">
        <v>1259</v>
      </c>
    </row>
    <row r="9" spans="1:22" ht="409.5" customHeight="1" x14ac:dyDescent="0.25">
      <c r="A9" s="18" t="s">
        <v>1415</v>
      </c>
      <c r="B9" s="18" t="s">
        <v>1416</v>
      </c>
      <c r="C9" s="27">
        <v>13</v>
      </c>
      <c r="D9" s="28" t="s">
        <v>1417</v>
      </c>
      <c r="E9" s="28" t="s">
        <v>1425</v>
      </c>
      <c r="F9" s="20" t="s">
        <v>59</v>
      </c>
      <c r="G9" s="28" t="s">
        <v>1426</v>
      </c>
      <c r="H9" s="28" t="s">
        <v>1427</v>
      </c>
      <c r="I9" s="18" t="s">
        <v>76</v>
      </c>
      <c r="J9" s="18" t="s">
        <v>1428</v>
      </c>
      <c r="K9" s="26">
        <v>9</v>
      </c>
      <c r="L9" s="21">
        <v>43697</v>
      </c>
      <c r="M9" s="21">
        <v>44926</v>
      </c>
      <c r="N9" s="17">
        <v>9</v>
      </c>
      <c r="O9" s="22">
        <f t="shared" si="0"/>
        <v>1</v>
      </c>
      <c r="P9" s="198"/>
      <c r="Q9" s="198"/>
      <c r="R9" s="202"/>
      <c r="S9" s="19" t="s">
        <v>1429</v>
      </c>
      <c r="T9" s="19" t="s">
        <v>1430</v>
      </c>
      <c r="U9" s="23" t="s">
        <v>1259</v>
      </c>
      <c r="V9" s="74"/>
    </row>
    <row r="10" spans="1:22" ht="326.25" x14ac:dyDescent="0.25">
      <c r="A10" s="18" t="s">
        <v>1415</v>
      </c>
      <c r="B10" s="18" t="s">
        <v>1416</v>
      </c>
      <c r="C10" s="27">
        <v>13</v>
      </c>
      <c r="D10" s="28" t="s">
        <v>1417</v>
      </c>
      <c r="E10" s="28" t="s">
        <v>1425</v>
      </c>
      <c r="F10" s="20" t="s">
        <v>65</v>
      </c>
      <c r="G10" s="28" t="s">
        <v>1431</v>
      </c>
      <c r="H10" s="28" t="s">
        <v>1432</v>
      </c>
      <c r="I10" s="18" t="s">
        <v>76</v>
      </c>
      <c r="J10" s="18" t="s">
        <v>1433</v>
      </c>
      <c r="K10" s="26">
        <v>1</v>
      </c>
      <c r="L10" s="21">
        <v>43697</v>
      </c>
      <c r="M10" s="21">
        <v>43830</v>
      </c>
      <c r="N10" s="17">
        <v>4</v>
      </c>
      <c r="O10" s="22">
        <v>1</v>
      </c>
      <c r="P10" s="198"/>
      <c r="Q10" s="198"/>
      <c r="R10" s="202"/>
      <c r="S10" s="19" t="s">
        <v>1434</v>
      </c>
      <c r="T10" s="19" t="s">
        <v>1435</v>
      </c>
      <c r="U10" s="23" t="s">
        <v>1259</v>
      </c>
    </row>
    <row r="11" spans="1:22" ht="326.25" customHeight="1" x14ac:dyDescent="0.25">
      <c r="A11" s="18" t="s">
        <v>1415</v>
      </c>
      <c r="B11" s="18" t="s">
        <v>1416</v>
      </c>
      <c r="C11" s="27">
        <v>16</v>
      </c>
      <c r="D11" s="28" t="s">
        <v>1436</v>
      </c>
      <c r="E11" s="28" t="s">
        <v>1437</v>
      </c>
      <c r="F11" s="20" t="s">
        <v>425</v>
      </c>
      <c r="G11" s="28" t="s">
        <v>1438</v>
      </c>
      <c r="H11" s="28" t="s">
        <v>1439</v>
      </c>
      <c r="I11" s="18" t="s">
        <v>76</v>
      </c>
      <c r="J11" s="18" t="s">
        <v>1440</v>
      </c>
      <c r="K11" s="26">
        <v>1</v>
      </c>
      <c r="L11" s="21">
        <v>43770</v>
      </c>
      <c r="M11" s="21">
        <v>43830</v>
      </c>
      <c r="N11" s="17">
        <v>1</v>
      </c>
      <c r="O11" s="22">
        <f t="shared" si="0"/>
        <v>1</v>
      </c>
      <c r="P11" s="25">
        <f>+O11</f>
        <v>1</v>
      </c>
      <c r="Q11" s="25" t="s">
        <v>1256</v>
      </c>
      <c r="R11" s="67" t="s">
        <v>1441</v>
      </c>
      <c r="S11" s="19" t="s">
        <v>1442</v>
      </c>
      <c r="T11" s="19" t="s">
        <v>1443</v>
      </c>
      <c r="U11" s="23" t="s">
        <v>1259</v>
      </c>
    </row>
    <row r="12" spans="1:22" ht="157.5" customHeight="1" x14ac:dyDescent="0.25">
      <c r="A12" s="18">
        <v>2019</v>
      </c>
      <c r="B12" s="18" t="s">
        <v>492</v>
      </c>
      <c r="C12" s="27">
        <v>1</v>
      </c>
      <c r="D12" s="28" t="s">
        <v>1444</v>
      </c>
      <c r="E12" s="28" t="s">
        <v>1445</v>
      </c>
      <c r="F12" s="20" t="s">
        <v>105</v>
      </c>
      <c r="G12" s="54" t="s">
        <v>1446</v>
      </c>
      <c r="H12" s="54" t="s">
        <v>1447</v>
      </c>
      <c r="I12" s="18" t="s">
        <v>76</v>
      </c>
      <c r="J12" s="55" t="s">
        <v>511</v>
      </c>
      <c r="K12" s="27">
        <v>8</v>
      </c>
      <c r="L12" s="21">
        <v>44044</v>
      </c>
      <c r="M12" s="21">
        <v>44408</v>
      </c>
      <c r="N12" s="17">
        <v>8</v>
      </c>
      <c r="O12" s="22">
        <f t="shared" si="0"/>
        <v>1</v>
      </c>
      <c r="P12" s="198">
        <f>+AVERAGE(O12:O13)</f>
        <v>1</v>
      </c>
      <c r="Q12" s="199" t="s">
        <v>1256</v>
      </c>
      <c r="R12" s="201" t="s">
        <v>53</v>
      </c>
      <c r="S12" s="19" t="s">
        <v>1448</v>
      </c>
      <c r="T12" s="19" t="s">
        <v>1449</v>
      </c>
      <c r="U12" s="23" t="s">
        <v>1259</v>
      </c>
    </row>
    <row r="13" spans="1:22" ht="168.75" x14ac:dyDescent="0.25">
      <c r="A13" s="18">
        <v>2019</v>
      </c>
      <c r="B13" s="18" t="s">
        <v>492</v>
      </c>
      <c r="C13" s="27">
        <v>1</v>
      </c>
      <c r="D13" s="28" t="s">
        <v>1450</v>
      </c>
      <c r="E13" s="28" t="s">
        <v>1451</v>
      </c>
      <c r="F13" s="20" t="s">
        <v>112</v>
      </c>
      <c r="G13" s="54" t="s">
        <v>1452</v>
      </c>
      <c r="H13" s="54" t="s">
        <v>1453</v>
      </c>
      <c r="I13" s="18" t="s">
        <v>76</v>
      </c>
      <c r="J13" s="18" t="s">
        <v>1400</v>
      </c>
      <c r="K13" s="27">
        <v>1</v>
      </c>
      <c r="L13" s="21">
        <v>44044</v>
      </c>
      <c r="M13" s="21">
        <v>44803</v>
      </c>
      <c r="N13" s="17">
        <v>1</v>
      </c>
      <c r="O13" s="22">
        <f t="shared" si="0"/>
        <v>1</v>
      </c>
      <c r="P13" s="199"/>
      <c r="Q13" s="199"/>
      <c r="R13" s="201"/>
      <c r="S13" s="19" t="s">
        <v>526</v>
      </c>
      <c r="T13" s="19" t="s">
        <v>1401</v>
      </c>
      <c r="U13" s="23" t="s">
        <v>1259</v>
      </c>
    </row>
    <row r="14" spans="1:22" ht="191.25" customHeight="1" x14ac:dyDescent="0.25">
      <c r="A14" s="18">
        <v>2019</v>
      </c>
      <c r="B14" s="18" t="s">
        <v>492</v>
      </c>
      <c r="C14" s="27">
        <v>14</v>
      </c>
      <c r="D14" s="28" t="s">
        <v>1454</v>
      </c>
      <c r="E14" s="28" t="s">
        <v>1455</v>
      </c>
      <c r="F14" s="20" t="s">
        <v>565</v>
      </c>
      <c r="G14" s="54" t="s">
        <v>1456</v>
      </c>
      <c r="H14" s="54" t="s">
        <v>1457</v>
      </c>
      <c r="I14" s="18" t="s">
        <v>50</v>
      </c>
      <c r="J14" s="55" t="s">
        <v>335</v>
      </c>
      <c r="K14" s="27">
        <v>1</v>
      </c>
      <c r="L14" s="21">
        <v>44044</v>
      </c>
      <c r="M14" s="21">
        <v>44180</v>
      </c>
      <c r="N14" s="17">
        <v>1</v>
      </c>
      <c r="O14" s="22">
        <f t="shared" si="0"/>
        <v>1</v>
      </c>
      <c r="P14" s="198">
        <f>+AVERAGE(O14:O17)</f>
        <v>1</v>
      </c>
      <c r="Q14" s="199" t="s">
        <v>1256</v>
      </c>
      <c r="R14" s="201" t="s">
        <v>53</v>
      </c>
      <c r="S14" s="19" t="s">
        <v>568</v>
      </c>
      <c r="T14" s="177" t="s">
        <v>1458</v>
      </c>
      <c r="U14" s="23" t="s">
        <v>1259</v>
      </c>
    </row>
    <row r="15" spans="1:22" ht="281.25" customHeight="1" x14ac:dyDescent="0.25">
      <c r="A15" s="18">
        <v>2019</v>
      </c>
      <c r="B15" s="18" t="s">
        <v>492</v>
      </c>
      <c r="C15" s="27">
        <v>14</v>
      </c>
      <c r="D15" s="28" t="s">
        <v>1454</v>
      </c>
      <c r="E15" s="28" t="s">
        <v>1459</v>
      </c>
      <c r="F15" s="20" t="s">
        <v>570</v>
      </c>
      <c r="G15" s="54" t="s">
        <v>1460</v>
      </c>
      <c r="H15" s="54" t="s">
        <v>1461</v>
      </c>
      <c r="I15" s="18" t="s">
        <v>50</v>
      </c>
      <c r="J15" s="55" t="s">
        <v>717</v>
      </c>
      <c r="K15" s="27">
        <v>1</v>
      </c>
      <c r="L15" s="21">
        <v>44044</v>
      </c>
      <c r="M15" s="21">
        <v>44438</v>
      </c>
      <c r="N15" s="17">
        <v>1</v>
      </c>
      <c r="O15" s="22">
        <f t="shared" si="0"/>
        <v>1</v>
      </c>
      <c r="P15" s="199"/>
      <c r="Q15" s="199"/>
      <c r="R15" s="201"/>
      <c r="S15" s="19" t="s">
        <v>1462</v>
      </c>
      <c r="T15" s="197"/>
      <c r="U15" s="23" t="s">
        <v>1259</v>
      </c>
    </row>
    <row r="16" spans="1:22" ht="168.75" customHeight="1" x14ac:dyDescent="0.25">
      <c r="A16" s="18">
        <v>2019</v>
      </c>
      <c r="B16" s="18" t="s">
        <v>492</v>
      </c>
      <c r="C16" s="27">
        <v>14</v>
      </c>
      <c r="D16" s="28" t="s">
        <v>1454</v>
      </c>
      <c r="E16" s="19" t="s">
        <v>1459</v>
      </c>
      <c r="F16" s="20" t="s">
        <v>576</v>
      </c>
      <c r="G16" s="54" t="s">
        <v>1460</v>
      </c>
      <c r="H16" s="54" t="s">
        <v>1463</v>
      </c>
      <c r="I16" s="18" t="s">
        <v>50</v>
      </c>
      <c r="J16" s="55" t="s">
        <v>578</v>
      </c>
      <c r="K16" s="27">
        <v>13</v>
      </c>
      <c r="L16" s="21">
        <v>44044</v>
      </c>
      <c r="M16" s="21">
        <v>44438</v>
      </c>
      <c r="N16" s="17">
        <v>13</v>
      </c>
      <c r="O16" s="22">
        <f t="shared" si="0"/>
        <v>1</v>
      </c>
      <c r="P16" s="199"/>
      <c r="Q16" s="199"/>
      <c r="R16" s="201"/>
      <c r="S16" s="19" t="s">
        <v>1317</v>
      </c>
      <c r="T16" s="197"/>
      <c r="U16" s="23" t="s">
        <v>1259</v>
      </c>
    </row>
    <row r="17" spans="1:22" ht="123.75" customHeight="1" x14ac:dyDescent="0.25">
      <c r="A17" s="18">
        <v>2019</v>
      </c>
      <c r="B17" s="18" t="s">
        <v>492</v>
      </c>
      <c r="C17" s="27">
        <v>14</v>
      </c>
      <c r="D17" s="28" t="s">
        <v>1454</v>
      </c>
      <c r="E17" s="28" t="s">
        <v>1459</v>
      </c>
      <c r="F17" s="20" t="s">
        <v>581</v>
      </c>
      <c r="G17" s="54" t="s">
        <v>1464</v>
      </c>
      <c r="H17" s="54" t="s">
        <v>1465</v>
      </c>
      <c r="I17" s="18" t="s">
        <v>50</v>
      </c>
      <c r="J17" s="55" t="s">
        <v>335</v>
      </c>
      <c r="K17" s="27">
        <v>1</v>
      </c>
      <c r="L17" s="21">
        <v>44044</v>
      </c>
      <c r="M17" s="21">
        <v>44180</v>
      </c>
      <c r="N17" s="17">
        <v>1</v>
      </c>
      <c r="O17" s="22">
        <f t="shared" si="0"/>
        <v>1</v>
      </c>
      <c r="P17" s="199"/>
      <c r="Q17" s="199"/>
      <c r="R17" s="201"/>
      <c r="S17" s="19" t="s">
        <v>1466</v>
      </c>
      <c r="T17" s="178"/>
      <c r="U17" s="23" t="s">
        <v>1259</v>
      </c>
    </row>
    <row r="18" spans="1:22" s="52" customFormat="1" ht="112.5" customHeight="1" x14ac:dyDescent="0.25">
      <c r="A18" s="18">
        <v>2020</v>
      </c>
      <c r="B18" s="18" t="s">
        <v>613</v>
      </c>
      <c r="C18" s="27">
        <v>2</v>
      </c>
      <c r="D18" s="28" t="s">
        <v>1467</v>
      </c>
      <c r="E18" s="28" t="s">
        <v>1468</v>
      </c>
      <c r="F18" s="20" t="s">
        <v>47</v>
      </c>
      <c r="G18" s="54" t="s">
        <v>1469</v>
      </c>
      <c r="H18" s="56" t="s">
        <v>1470</v>
      </c>
      <c r="I18" s="26" t="s">
        <v>108</v>
      </c>
      <c r="J18" s="57" t="s">
        <v>1471</v>
      </c>
      <c r="K18" s="17">
        <v>1</v>
      </c>
      <c r="L18" s="21">
        <v>44378</v>
      </c>
      <c r="M18" s="21">
        <v>44561</v>
      </c>
      <c r="N18" s="17">
        <v>1</v>
      </c>
      <c r="O18" s="22">
        <f t="shared" si="0"/>
        <v>1</v>
      </c>
      <c r="P18" s="198">
        <f>+AVERAGE(O18:O20)</f>
        <v>1</v>
      </c>
      <c r="Q18" s="199" t="s">
        <v>1256</v>
      </c>
      <c r="R18" s="201" t="s">
        <v>53</v>
      </c>
      <c r="S18" s="19" t="s">
        <v>1472</v>
      </c>
      <c r="T18" s="177" t="s">
        <v>1473</v>
      </c>
      <c r="U18" s="23" t="s">
        <v>1259</v>
      </c>
    </row>
    <row r="19" spans="1:22" s="52" customFormat="1" ht="217.5" customHeight="1" x14ac:dyDescent="0.25">
      <c r="A19" s="18">
        <v>2020</v>
      </c>
      <c r="B19" s="18" t="s">
        <v>613</v>
      </c>
      <c r="C19" s="27">
        <v>2</v>
      </c>
      <c r="D19" s="28" t="s">
        <v>1467</v>
      </c>
      <c r="E19" s="28" t="s">
        <v>1474</v>
      </c>
      <c r="F19" s="20" t="s">
        <v>59</v>
      </c>
      <c r="G19" s="54" t="s">
        <v>1475</v>
      </c>
      <c r="H19" s="56" t="s">
        <v>1476</v>
      </c>
      <c r="I19" s="26" t="s">
        <v>624</v>
      </c>
      <c r="J19" s="57" t="s">
        <v>1477</v>
      </c>
      <c r="K19" s="17">
        <v>2</v>
      </c>
      <c r="L19" s="21">
        <v>44531</v>
      </c>
      <c r="M19" s="21">
        <v>44742</v>
      </c>
      <c r="N19" s="17">
        <v>2</v>
      </c>
      <c r="O19" s="22">
        <f t="shared" si="0"/>
        <v>1</v>
      </c>
      <c r="P19" s="199"/>
      <c r="Q19" s="199"/>
      <c r="R19" s="201"/>
      <c r="S19" s="19" t="s">
        <v>1478</v>
      </c>
      <c r="T19" s="197"/>
      <c r="U19" s="23" t="s">
        <v>1259</v>
      </c>
    </row>
    <row r="20" spans="1:22" s="52" customFormat="1" ht="238.5" customHeight="1" x14ac:dyDescent="0.25">
      <c r="A20" s="18">
        <v>2020</v>
      </c>
      <c r="B20" s="18" t="s">
        <v>613</v>
      </c>
      <c r="C20" s="27">
        <v>2</v>
      </c>
      <c r="D20" s="28" t="s">
        <v>1467</v>
      </c>
      <c r="E20" s="28" t="s">
        <v>1479</v>
      </c>
      <c r="F20" s="20" t="s">
        <v>65</v>
      </c>
      <c r="G20" s="54" t="s">
        <v>1480</v>
      </c>
      <c r="H20" s="56" t="s">
        <v>1481</v>
      </c>
      <c r="I20" s="26" t="s">
        <v>108</v>
      </c>
      <c r="J20" s="57" t="s">
        <v>1482</v>
      </c>
      <c r="K20" s="17">
        <v>2</v>
      </c>
      <c r="L20" s="21">
        <v>44531</v>
      </c>
      <c r="M20" s="21">
        <v>44742</v>
      </c>
      <c r="N20" s="17">
        <v>2</v>
      </c>
      <c r="O20" s="22">
        <f t="shared" si="0"/>
        <v>1</v>
      </c>
      <c r="P20" s="199"/>
      <c r="Q20" s="199"/>
      <c r="R20" s="201"/>
      <c r="S20" s="19" t="s">
        <v>1483</v>
      </c>
      <c r="T20" s="178"/>
      <c r="U20" s="23" t="s">
        <v>1259</v>
      </c>
    </row>
    <row r="21" spans="1:22" s="52" customFormat="1" ht="348.75" x14ac:dyDescent="0.25">
      <c r="A21" s="18" t="s">
        <v>1301</v>
      </c>
      <c r="B21" s="18" t="s">
        <v>1302</v>
      </c>
      <c r="C21" s="27">
        <v>4</v>
      </c>
      <c r="D21" s="28" t="s">
        <v>1484</v>
      </c>
      <c r="E21" s="28" t="s">
        <v>1485</v>
      </c>
      <c r="F21" s="20" t="s">
        <v>425</v>
      </c>
      <c r="G21" s="54" t="s">
        <v>1486</v>
      </c>
      <c r="H21" s="56" t="s">
        <v>1487</v>
      </c>
      <c r="I21" s="18" t="s">
        <v>50</v>
      </c>
      <c r="J21" s="57" t="s">
        <v>1488</v>
      </c>
      <c r="K21" s="17">
        <v>1</v>
      </c>
      <c r="L21" s="21">
        <v>44378</v>
      </c>
      <c r="M21" s="21">
        <v>44439</v>
      </c>
      <c r="N21" s="17">
        <v>1</v>
      </c>
      <c r="O21" s="22">
        <f t="shared" si="0"/>
        <v>1</v>
      </c>
      <c r="P21" s="22">
        <f>+O21/K21</f>
        <v>1</v>
      </c>
      <c r="Q21" s="22" t="s">
        <v>1256</v>
      </c>
      <c r="R21" s="18" t="s">
        <v>53</v>
      </c>
      <c r="S21" s="19" t="s">
        <v>1489</v>
      </c>
      <c r="T21" s="19" t="s">
        <v>1490</v>
      </c>
      <c r="U21" s="23" t="s">
        <v>1259</v>
      </c>
    </row>
    <row r="22" spans="1:22" s="52" customFormat="1" ht="103.5" customHeight="1" x14ac:dyDescent="0.25">
      <c r="A22" s="18" t="s">
        <v>1301</v>
      </c>
      <c r="B22" s="18" t="s">
        <v>1302</v>
      </c>
      <c r="C22" s="27">
        <v>5</v>
      </c>
      <c r="D22" s="28" t="s">
        <v>1491</v>
      </c>
      <c r="E22" s="28" t="s">
        <v>1492</v>
      </c>
      <c r="F22" s="20" t="s">
        <v>105</v>
      </c>
      <c r="G22" s="54" t="s">
        <v>1493</v>
      </c>
      <c r="H22" s="56" t="s">
        <v>1494</v>
      </c>
      <c r="I22" s="18" t="s">
        <v>50</v>
      </c>
      <c r="J22" s="57" t="s">
        <v>267</v>
      </c>
      <c r="K22" s="17">
        <v>1</v>
      </c>
      <c r="L22" s="21">
        <v>44410</v>
      </c>
      <c r="M22" s="21">
        <v>44499</v>
      </c>
      <c r="N22" s="17">
        <v>1</v>
      </c>
      <c r="O22" s="22">
        <f t="shared" si="0"/>
        <v>1</v>
      </c>
      <c r="P22" s="198">
        <f>+AVERAGE(O22:O23)</f>
        <v>1</v>
      </c>
      <c r="Q22" s="199" t="s">
        <v>1256</v>
      </c>
      <c r="R22" s="201" t="s">
        <v>53</v>
      </c>
      <c r="S22" s="19" t="s">
        <v>1495</v>
      </c>
      <c r="T22" s="19" t="s">
        <v>1496</v>
      </c>
      <c r="U22" s="23" t="s">
        <v>1259</v>
      </c>
    </row>
    <row r="23" spans="1:22" s="52" customFormat="1" ht="371.25" customHeight="1" x14ac:dyDescent="0.25">
      <c r="A23" s="18" t="s">
        <v>1301</v>
      </c>
      <c r="B23" s="18" t="s">
        <v>1302</v>
      </c>
      <c r="C23" s="27">
        <v>5</v>
      </c>
      <c r="D23" s="28" t="s">
        <v>1491</v>
      </c>
      <c r="E23" s="28" t="s">
        <v>1492</v>
      </c>
      <c r="F23" s="20" t="s">
        <v>112</v>
      </c>
      <c r="G23" s="54" t="s">
        <v>1497</v>
      </c>
      <c r="H23" s="56" t="s">
        <v>1498</v>
      </c>
      <c r="I23" s="18" t="s">
        <v>50</v>
      </c>
      <c r="J23" s="57" t="s">
        <v>1499</v>
      </c>
      <c r="K23" s="17">
        <v>13</v>
      </c>
      <c r="L23" s="21">
        <v>44410</v>
      </c>
      <c r="M23" s="21">
        <v>44545</v>
      </c>
      <c r="N23" s="17">
        <v>13</v>
      </c>
      <c r="O23" s="22">
        <f t="shared" si="0"/>
        <v>1</v>
      </c>
      <c r="P23" s="199"/>
      <c r="Q23" s="199"/>
      <c r="R23" s="201"/>
      <c r="S23" s="19" t="s">
        <v>1500</v>
      </c>
      <c r="T23" s="19" t="s">
        <v>1501</v>
      </c>
      <c r="U23" s="23" t="s">
        <v>1259</v>
      </c>
    </row>
    <row r="24" spans="1:22" s="52" customFormat="1" ht="168.75" x14ac:dyDescent="0.25">
      <c r="A24" s="18" t="s">
        <v>20</v>
      </c>
      <c r="B24" s="18" t="s">
        <v>725</v>
      </c>
      <c r="C24" s="27">
        <v>2</v>
      </c>
      <c r="D24" s="28" t="s">
        <v>1502</v>
      </c>
      <c r="E24" s="28" t="s">
        <v>1503</v>
      </c>
      <c r="F24" s="20" t="s">
        <v>425</v>
      </c>
      <c r="G24" s="54" t="s">
        <v>1504</v>
      </c>
      <c r="H24" s="56" t="s">
        <v>1505</v>
      </c>
      <c r="I24" s="18" t="s">
        <v>76</v>
      </c>
      <c r="J24" s="57" t="s">
        <v>1506</v>
      </c>
      <c r="K24" s="17">
        <v>1</v>
      </c>
      <c r="L24" s="21">
        <v>44593</v>
      </c>
      <c r="M24" s="21">
        <v>44651</v>
      </c>
      <c r="N24" s="17">
        <v>1</v>
      </c>
      <c r="O24" s="22">
        <f t="shared" si="0"/>
        <v>1</v>
      </c>
      <c r="P24" s="22">
        <f>+O24</f>
        <v>1</v>
      </c>
      <c r="Q24" s="22" t="s">
        <v>1256</v>
      </c>
      <c r="R24" s="18" t="s">
        <v>53</v>
      </c>
      <c r="S24" s="19" t="s">
        <v>1507</v>
      </c>
      <c r="T24" s="19" t="s">
        <v>1508</v>
      </c>
      <c r="U24" s="23" t="s">
        <v>1259</v>
      </c>
    </row>
    <row r="25" spans="1:22" s="52" customFormat="1" ht="303.75" customHeight="1" x14ac:dyDescent="0.25">
      <c r="A25" s="18">
        <v>2021</v>
      </c>
      <c r="B25" s="18" t="s">
        <v>938</v>
      </c>
      <c r="C25" s="27">
        <v>2</v>
      </c>
      <c r="D25" s="28" t="s">
        <v>1509</v>
      </c>
      <c r="E25" s="28" t="s">
        <v>1510</v>
      </c>
      <c r="F25" s="20" t="s">
        <v>105</v>
      </c>
      <c r="G25" s="54" t="s">
        <v>1511</v>
      </c>
      <c r="H25" s="56" t="s">
        <v>1349</v>
      </c>
      <c r="I25" s="20" t="s">
        <v>1512</v>
      </c>
      <c r="J25" s="57" t="s">
        <v>1513</v>
      </c>
      <c r="K25" s="17">
        <v>1</v>
      </c>
      <c r="L25" s="21">
        <v>44742</v>
      </c>
      <c r="M25" s="21">
        <v>44926</v>
      </c>
      <c r="N25" s="17">
        <v>1</v>
      </c>
      <c r="O25" s="22">
        <f t="shared" si="0"/>
        <v>1</v>
      </c>
      <c r="P25" s="198">
        <f>+AVERAGE(O25:O26)</f>
        <v>1</v>
      </c>
      <c r="Q25" s="199" t="s">
        <v>1256</v>
      </c>
      <c r="R25" s="175" t="s">
        <v>53</v>
      </c>
      <c r="S25" s="19" t="s">
        <v>1514</v>
      </c>
      <c r="T25" s="177" t="s">
        <v>1515</v>
      </c>
      <c r="U25" s="23" t="s">
        <v>1259</v>
      </c>
    </row>
    <row r="26" spans="1:22" s="52" customFormat="1" ht="191.25" x14ac:dyDescent="0.25">
      <c r="A26" s="18">
        <v>2021</v>
      </c>
      <c r="B26" s="18" t="s">
        <v>938</v>
      </c>
      <c r="C26" s="27">
        <v>2</v>
      </c>
      <c r="D26" s="28" t="s">
        <v>1509</v>
      </c>
      <c r="E26" s="28" t="s">
        <v>1510</v>
      </c>
      <c r="F26" s="20" t="s">
        <v>112</v>
      </c>
      <c r="G26" s="54" t="s">
        <v>1511</v>
      </c>
      <c r="H26" s="56" t="s">
        <v>1349</v>
      </c>
      <c r="I26" s="20" t="s">
        <v>1516</v>
      </c>
      <c r="J26" s="57" t="s">
        <v>1517</v>
      </c>
      <c r="K26" s="17">
        <v>11</v>
      </c>
      <c r="L26" s="21">
        <v>44742</v>
      </c>
      <c r="M26" s="21">
        <v>44926</v>
      </c>
      <c r="N26" s="17">
        <v>11</v>
      </c>
      <c r="O26" s="22">
        <f>+N26/K26</f>
        <v>1</v>
      </c>
      <c r="P26" s="199"/>
      <c r="Q26" s="199"/>
      <c r="R26" s="176"/>
      <c r="S26" s="19" t="s">
        <v>1518</v>
      </c>
      <c r="T26" s="178"/>
      <c r="U26" s="23" t="s">
        <v>1259</v>
      </c>
    </row>
    <row r="27" spans="1:22" s="52" customFormat="1" ht="315" x14ac:dyDescent="0.25">
      <c r="A27" s="18">
        <v>2021</v>
      </c>
      <c r="B27" s="18" t="s">
        <v>938</v>
      </c>
      <c r="C27" s="27">
        <v>6</v>
      </c>
      <c r="D27" s="28" t="s">
        <v>1519</v>
      </c>
      <c r="E27" s="28" t="s">
        <v>1520</v>
      </c>
      <c r="F27" s="20" t="s">
        <v>425</v>
      </c>
      <c r="G27" s="54" t="s">
        <v>1521</v>
      </c>
      <c r="H27" s="56" t="s">
        <v>1522</v>
      </c>
      <c r="I27" s="26" t="s">
        <v>1523</v>
      </c>
      <c r="J27" s="57" t="s">
        <v>1524</v>
      </c>
      <c r="K27" s="17">
        <v>6</v>
      </c>
      <c r="L27" s="21">
        <v>44742</v>
      </c>
      <c r="M27" s="21">
        <v>44926</v>
      </c>
      <c r="N27" s="17">
        <v>6</v>
      </c>
      <c r="O27" s="22">
        <f>+N27/K27</f>
        <v>1</v>
      </c>
      <c r="P27" s="22">
        <f>+O27</f>
        <v>1</v>
      </c>
      <c r="Q27" s="22" t="s">
        <v>1256</v>
      </c>
      <c r="R27" s="18" t="s">
        <v>53</v>
      </c>
      <c r="S27" s="19" t="s">
        <v>632</v>
      </c>
      <c r="T27" s="19" t="s">
        <v>1525</v>
      </c>
      <c r="U27" s="23" t="s">
        <v>1259</v>
      </c>
      <c r="V27" s="75"/>
    </row>
  </sheetData>
  <mergeCells count="31">
    <mergeCell ref="T25:T26"/>
    <mergeCell ref="T18:T20"/>
    <mergeCell ref="P2:P3"/>
    <mergeCell ref="Q2:Q3"/>
    <mergeCell ref="R2:R3"/>
    <mergeCell ref="P4:P5"/>
    <mergeCell ref="Q4:Q5"/>
    <mergeCell ref="R4:R5"/>
    <mergeCell ref="P12:P13"/>
    <mergeCell ref="Q12:Q13"/>
    <mergeCell ref="R12:R13"/>
    <mergeCell ref="T6:T7"/>
    <mergeCell ref="P14:P17"/>
    <mergeCell ref="Q14:Q17"/>
    <mergeCell ref="R14:R17"/>
    <mergeCell ref="T14:T17"/>
    <mergeCell ref="P6:P7"/>
    <mergeCell ref="Q6:Q7"/>
    <mergeCell ref="R6:R7"/>
    <mergeCell ref="P18:P20"/>
    <mergeCell ref="Q18:Q20"/>
    <mergeCell ref="R18:R20"/>
    <mergeCell ref="P8:P10"/>
    <mergeCell ref="Q8:Q10"/>
    <mergeCell ref="R8:R10"/>
    <mergeCell ref="P25:P26"/>
    <mergeCell ref="Q25:Q26"/>
    <mergeCell ref="R25:R26"/>
    <mergeCell ref="P22:P23"/>
    <mergeCell ref="Q22:Q23"/>
    <mergeCell ref="R22:R23"/>
  </mergeCells>
  <dataValidations count="10">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7 J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H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4:K27 K12:K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4:L27 L12:L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4:M27 M12:M13">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4:C27 C12:C1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27 D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3 J12 J25:J27">
      <formula1>0</formula1>
      <formula2>390</formula2>
    </dataValidation>
    <dataValidation type="textLength" allowBlank="1" showInputMessage="1" showErrorMessage="1" prompt="Cualquier contenido, máximo 390 caracteres_x000a_" sqref="I25:I26">
      <formula1>1</formula1>
      <formula2>300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Normal="100" workbookViewId="0"/>
  </sheetViews>
  <sheetFormatPr baseColWidth="10" defaultColWidth="11.42578125"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1" s="80" customFormat="1" ht="33.75" x14ac:dyDescent="0.25">
      <c r="A1" s="2" t="s">
        <v>23</v>
      </c>
      <c r="B1" s="2" t="s">
        <v>24</v>
      </c>
      <c r="C1" s="2" t="s">
        <v>25</v>
      </c>
      <c r="D1" s="2" t="s">
        <v>26</v>
      </c>
      <c r="E1" s="2" t="s">
        <v>27</v>
      </c>
      <c r="F1" s="2" t="s">
        <v>28</v>
      </c>
      <c r="G1" s="2" t="s">
        <v>29</v>
      </c>
      <c r="H1" s="2" t="s">
        <v>30</v>
      </c>
      <c r="I1" s="2" t="s">
        <v>31</v>
      </c>
      <c r="J1" s="2" t="s">
        <v>32</v>
      </c>
      <c r="K1" s="2" t="s">
        <v>33</v>
      </c>
      <c r="L1" s="2" t="s">
        <v>34</v>
      </c>
      <c r="M1" s="2" t="s">
        <v>35</v>
      </c>
      <c r="N1" s="2" t="s">
        <v>36</v>
      </c>
      <c r="O1" s="2" t="s">
        <v>37</v>
      </c>
      <c r="P1" s="2" t="s">
        <v>38</v>
      </c>
      <c r="Q1" s="2" t="s">
        <v>39</v>
      </c>
      <c r="R1" s="2" t="s">
        <v>40</v>
      </c>
      <c r="S1" s="2" t="s">
        <v>41</v>
      </c>
      <c r="T1" s="2" t="s">
        <v>42</v>
      </c>
      <c r="U1" s="2" t="s">
        <v>43</v>
      </c>
    </row>
    <row r="2" spans="1:21" ht="225" x14ac:dyDescent="0.25">
      <c r="A2" s="17">
        <v>2015</v>
      </c>
      <c r="B2" s="18" t="s">
        <v>44</v>
      </c>
      <c r="C2" s="17">
        <v>21</v>
      </c>
      <c r="D2" s="19" t="s">
        <v>1526</v>
      </c>
      <c r="E2" s="19" t="s">
        <v>1527</v>
      </c>
      <c r="F2" s="20" t="s">
        <v>105</v>
      </c>
      <c r="G2" s="18" t="s">
        <v>211</v>
      </c>
      <c r="H2" s="18" t="s">
        <v>217</v>
      </c>
      <c r="I2" s="18" t="s">
        <v>1528</v>
      </c>
      <c r="J2" s="18" t="s">
        <v>218</v>
      </c>
      <c r="K2" s="18">
        <v>7</v>
      </c>
      <c r="L2" s="21">
        <v>43770</v>
      </c>
      <c r="M2" s="21">
        <v>44196</v>
      </c>
      <c r="N2" s="17">
        <v>7</v>
      </c>
      <c r="O2" s="22">
        <v>1</v>
      </c>
      <c r="P2" s="151">
        <v>1</v>
      </c>
      <c r="Q2" s="151" t="s">
        <v>1256</v>
      </c>
      <c r="R2" s="152" t="s">
        <v>226</v>
      </c>
      <c r="S2" s="19" t="s">
        <v>1529</v>
      </c>
      <c r="T2" s="177" t="s">
        <v>1530</v>
      </c>
      <c r="U2" s="23" t="s">
        <v>1259</v>
      </c>
    </row>
    <row r="3" spans="1:21" ht="303.75" x14ac:dyDescent="0.25">
      <c r="A3" s="17">
        <v>2015</v>
      </c>
      <c r="B3" s="18" t="s">
        <v>44</v>
      </c>
      <c r="C3" s="17">
        <v>21</v>
      </c>
      <c r="D3" s="19" t="s">
        <v>1526</v>
      </c>
      <c r="E3" s="19" t="s">
        <v>1527</v>
      </c>
      <c r="F3" s="20" t="s">
        <v>112</v>
      </c>
      <c r="G3" s="18" t="s">
        <v>211</v>
      </c>
      <c r="H3" s="18" t="s">
        <v>212</v>
      </c>
      <c r="I3" s="18" t="s">
        <v>1528</v>
      </c>
      <c r="J3" s="18" t="s">
        <v>213</v>
      </c>
      <c r="K3" s="18">
        <v>36</v>
      </c>
      <c r="L3" s="21">
        <v>43770</v>
      </c>
      <c r="M3" s="21">
        <v>44530</v>
      </c>
      <c r="N3" s="17">
        <v>36</v>
      </c>
      <c r="O3" s="22">
        <v>1</v>
      </c>
      <c r="P3" s="151"/>
      <c r="Q3" s="151"/>
      <c r="R3" s="152"/>
      <c r="S3" s="19" t="s">
        <v>215</v>
      </c>
      <c r="T3" s="178"/>
      <c r="U3" s="23" t="s">
        <v>1259</v>
      </c>
    </row>
    <row r="4" spans="1:21" ht="409.5" x14ac:dyDescent="0.25">
      <c r="A4" s="17">
        <v>2016</v>
      </c>
      <c r="B4" s="18" t="s">
        <v>70</v>
      </c>
      <c r="C4" s="17">
        <v>25</v>
      </c>
      <c r="D4" s="19" t="s">
        <v>1531</v>
      </c>
      <c r="E4" s="19" t="s">
        <v>1532</v>
      </c>
      <c r="F4" s="18">
        <v>1</v>
      </c>
      <c r="G4" s="19" t="s">
        <v>1253</v>
      </c>
      <c r="H4" s="19" t="s">
        <v>1254</v>
      </c>
      <c r="I4" s="18" t="s">
        <v>1533</v>
      </c>
      <c r="J4" s="18" t="s">
        <v>1255</v>
      </c>
      <c r="K4" s="17">
        <v>24</v>
      </c>
      <c r="L4" s="21">
        <v>43831</v>
      </c>
      <c r="M4" s="21">
        <v>44561</v>
      </c>
      <c r="N4" s="17">
        <v>24</v>
      </c>
      <c r="O4" s="22">
        <v>1</v>
      </c>
      <c r="P4" s="22">
        <v>1</v>
      </c>
      <c r="Q4" s="22" t="s">
        <v>1256</v>
      </c>
      <c r="R4" s="68" t="s">
        <v>53</v>
      </c>
      <c r="S4" s="19" t="s">
        <v>1257</v>
      </c>
      <c r="T4" s="19" t="s">
        <v>1534</v>
      </c>
      <c r="U4" s="23" t="s">
        <v>1259</v>
      </c>
    </row>
    <row r="5" spans="1:21" ht="409.5" x14ac:dyDescent="0.25">
      <c r="A5" s="17">
        <v>2016</v>
      </c>
      <c r="B5" s="18" t="s">
        <v>70</v>
      </c>
      <c r="C5" s="17">
        <v>26</v>
      </c>
      <c r="D5" s="19" t="s">
        <v>1535</v>
      </c>
      <c r="E5" s="19" t="s">
        <v>1536</v>
      </c>
      <c r="F5" s="18">
        <v>1</v>
      </c>
      <c r="G5" s="19" t="s">
        <v>1253</v>
      </c>
      <c r="H5" s="19" t="s">
        <v>1254</v>
      </c>
      <c r="I5" s="18" t="s">
        <v>1533</v>
      </c>
      <c r="J5" s="18" t="s">
        <v>1255</v>
      </c>
      <c r="K5" s="17">
        <v>24</v>
      </c>
      <c r="L5" s="21">
        <v>43831</v>
      </c>
      <c r="M5" s="21">
        <v>44561</v>
      </c>
      <c r="N5" s="17">
        <v>24</v>
      </c>
      <c r="O5" s="22">
        <v>1</v>
      </c>
      <c r="P5" s="22">
        <v>1</v>
      </c>
      <c r="Q5" s="22" t="s">
        <v>1256</v>
      </c>
      <c r="R5" s="68" t="s">
        <v>53</v>
      </c>
      <c r="S5" s="19" t="s">
        <v>1257</v>
      </c>
      <c r="T5" s="19" t="s">
        <v>1537</v>
      </c>
      <c r="U5" s="23" t="s">
        <v>1259</v>
      </c>
    </row>
    <row r="6" spans="1:21" ht="112.5" x14ac:dyDescent="0.25">
      <c r="A6" s="17">
        <v>2016</v>
      </c>
      <c r="B6" s="18" t="s">
        <v>70</v>
      </c>
      <c r="C6" s="17">
        <v>27</v>
      </c>
      <c r="D6" s="19" t="s">
        <v>1538</v>
      </c>
      <c r="E6" s="19" t="s">
        <v>1539</v>
      </c>
      <c r="F6" s="20" t="s">
        <v>105</v>
      </c>
      <c r="G6" s="18" t="s">
        <v>211</v>
      </c>
      <c r="H6" s="18" t="s">
        <v>217</v>
      </c>
      <c r="I6" s="18" t="s">
        <v>1540</v>
      </c>
      <c r="J6" s="18" t="s">
        <v>218</v>
      </c>
      <c r="K6" s="18">
        <v>7</v>
      </c>
      <c r="L6" s="21">
        <v>43770</v>
      </c>
      <c r="M6" s="21">
        <v>44196</v>
      </c>
      <c r="N6" s="17">
        <v>7</v>
      </c>
      <c r="O6" s="22">
        <v>1</v>
      </c>
      <c r="P6" s="151">
        <v>1</v>
      </c>
      <c r="Q6" s="151" t="s">
        <v>1256</v>
      </c>
      <c r="R6" s="152" t="s">
        <v>53</v>
      </c>
      <c r="S6" s="19" t="s">
        <v>219</v>
      </c>
      <c r="T6" s="177" t="s">
        <v>1541</v>
      </c>
      <c r="U6" s="23" t="s">
        <v>1259</v>
      </c>
    </row>
    <row r="7" spans="1:21" ht="409.5" x14ac:dyDescent="0.25">
      <c r="A7" s="17">
        <v>2016</v>
      </c>
      <c r="B7" s="18" t="s">
        <v>70</v>
      </c>
      <c r="C7" s="17">
        <v>27</v>
      </c>
      <c r="D7" s="19" t="s">
        <v>1542</v>
      </c>
      <c r="E7" s="19" t="s">
        <v>1539</v>
      </c>
      <c r="F7" s="20" t="s">
        <v>112</v>
      </c>
      <c r="G7" s="19" t="s">
        <v>1253</v>
      </c>
      <c r="H7" s="19" t="s">
        <v>1254</v>
      </c>
      <c r="I7" s="18" t="s">
        <v>1540</v>
      </c>
      <c r="J7" s="18" t="s">
        <v>1255</v>
      </c>
      <c r="K7" s="18">
        <v>24</v>
      </c>
      <c r="L7" s="21">
        <v>43831</v>
      </c>
      <c r="M7" s="21">
        <v>44561</v>
      </c>
      <c r="N7" s="17">
        <v>24</v>
      </c>
      <c r="O7" s="22">
        <v>1</v>
      </c>
      <c r="P7" s="151"/>
      <c r="Q7" s="151"/>
      <c r="R7" s="152"/>
      <c r="S7" s="19" t="s">
        <v>1257</v>
      </c>
      <c r="T7" s="178"/>
      <c r="U7" s="23" t="s">
        <v>1259</v>
      </c>
    </row>
    <row r="8" spans="1:21" ht="409.5" x14ac:dyDescent="0.25">
      <c r="A8" s="17">
        <v>2016</v>
      </c>
      <c r="B8" s="18" t="s">
        <v>70</v>
      </c>
      <c r="C8" s="17">
        <v>43</v>
      </c>
      <c r="D8" s="19" t="s">
        <v>1543</v>
      </c>
      <c r="E8" s="19" t="s">
        <v>1544</v>
      </c>
      <c r="F8" s="18">
        <v>1</v>
      </c>
      <c r="G8" s="19" t="s">
        <v>1253</v>
      </c>
      <c r="H8" s="19" t="s">
        <v>1254</v>
      </c>
      <c r="I8" s="18" t="s">
        <v>1540</v>
      </c>
      <c r="J8" s="18" t="s">
        <v>1255</v>
      </c>
      <c r="K8" s="18">
        <v>24</v>
      </c>
      <c r="L8" s="21">
        <v>43831</v>
      </c>
      <c r="M8" s="21">
        <v>44561</v>
      </c>
      <c r="N8" s="17">
        <v>24</v>
      </c>
      <c r="O8" s="22">
        <v>1</v>
      </c>
      <c r="P8" s="22">
        <v>1</v>
      </c>
      <c r="Q8" s="22" t="s">
        <v>1256</v>
      </c>
      <c r="R8" s="68" t="s">
        <v>53</v>
      </c>
      <c r="S8" s="19" t="s">
        <v>1257</v>
      </c>
      <c r="T8" s="19" t="s">
        <v>1545</v>
      </c>
      <c r="U8" s="23" t="s">
        <v>1259</v>
      </c>
    </row>
    <row r="9" spans="1:21" s="65" customFormat="1" ht="168.75" customHeight="1" x14ac:dyDescent="0.25">
      <c r="A9" s="17">
        <v>2017</v>
      </c>
      <c r="B9" s="18" t="s">
        <v>119</v>
      </c>
      <c r="C9" s="17">
        <v>3</v>
      </c>
      <c r="D9" s="19" t="s">
        <v>1546</v>
      </c>
      <c r="E9" s="19" t="s">
        <v>1547</v>
      </c>
      <c r="F9" s="20" t="s">
        <v>122</v>
      </c>
      <c r="G9" s="19" t="s">
        <v>1548</v>
      </c>
      <c r="H9" s="19" t="s">
        <v>1549</v>
      </c>
      <c r="I9" s="18" t="s">
        <v>1550</v>
      </c>
      <c r="J9" s="18" t="s">
        <v>1551</v>
      </c>
      <c r="K9" s="18">
        <v>1</v>
      </c>
      <c r="L9" s="21">
        <v>44167</v>
      </c>
      <c r="M9" s="21">
        <v>44227</v>
      </c>
      <c r="N9" s="17">
        <v>1</v>
      </c>
      <c r="O9" s="22">
        <f t="shared" ref="O9:O16" si="0">+N9/K9</f>
        <v>1</v>
      </c>
      <c r="P9" s="185">
        <f>+AVERAGE(O9:O16)</f>
        <v>1</v>
      </c>
      <c r="Q9" s="185" t="s">
        <v>1256</v>
      </c>
      <c r="R9" s="187" t="s">
        <v>226</v>
      </c>
      <c r="S9" s="19" t="s">
        <v>1552</v>
      </c>
      <c r="T9" s="177" t="s">
        <v>1553</v>
      </c>
      <c r="U9" s="23" t="s">
        <v>1259</v>
      </c>
    </row>
    <row r="10" spans="1:21" s="65" customFormat="1" ht="303.75" customHeight="1" x14ac:dyDescent="0.25">
      <c r="A10" s="17">
        <v>2017</v>
      </c>
      <c r="B10" s="18" t="s">
        <v>119</v>
      </c>
      <c r="C10" s="17">
        <v>3</v>
      </c>
      <c r="D10" s="19" t="s">
        <v>1546</v>
      </c>
      <c r="E10" s="19" t="s">
        <v>1547</v>
      </c>
      <c r="F10" s="20" t="s">
        <v>128</v>
      </c>
      <c r="G10" s="19" t="s">
        <v>1554</v>
      </c>
      <c r="H10" s="19" t="s">
        <v>1555</v>
      </c>
      <c r="I10" s="18" t="s">
        <v>1550</v>
      </c>
      <c r="J10" s="18" t="s">
        <v>1556</v>
      </c>
      <c r="K10" s="18">
        <v>6</v>
      </c>
      <c r="L10" s="21">
        <v>44197</v>
      </c>
      <c r="M10" s="21">
        <v>44408</v>
      </c>
      <c r="N10" s="17">
        <v>6</v>
      </c>
      <c r="O10" s="22">
        <f t="shared" si="0"/>
        <v>1</v>
      </c>
      <c r="P10" s="203"/>
      <c r="Q10" s="203"/>
      <c r="R10" s="204"/>
      <c r="S10" s="19" t="s">
        <v>1557</v>
      </c>
      <c r="T10" s="197"/>
      <c r="U10" s="23" t="s">
        <v>1259</v>
      </c>
    </row>
    <row r="11" spans="1:21" s="64" customFormat="1" ht="281.25" customHeight="1" x14ac:dyDescent="0.25">
      <c r="A11" s="17">
        <v>2017</v>
      </c>
      <c r="B11" s="18" t="s">
        <v>119</v>
      </c>
      <c r="C11" s="17">
        <v>3</v>
      </c>
      <c r="D11" s="19" t="s">
        <v>1546</v>
      </c>
      <c r="E11" s="19" t="s">
        <v>1558</v>
      </c>
      <c r="F11" s="20" t="s">
        <v>133</v>
      </c>
      <c r="G11" s="19" t="s">
        <v>1554</v>
      </c>
      <c r="H11" s="19" t="s">
        <v>1559</v>
      </c>
      <c r="I11" s="18" t="s">
        <v>1550</v>
      </c>
      <c r="J11" s="18" t="s">
        <v>1560</v>
      </c>
      <c r="K11" s="18">
        <v>1</v>
      </c>
      <c r="L11" s="21">
        <v>44044</v>
      </c>
      <c r="M11" s="21">
        <v>44180</v>
      </c>
      <c r="N11" s="17">
        <v>1</v>
      </c>
      <c r="O11" s="22">
        <f t="shared" si="0"/>
        <v>1</v>
      </c>
      <c r="P11" s="203"/>
      <c r="Q11" s="203"/>
      <c r="R11" s="204"/>
      <c r="S11" s="19" t="s">
        <v>1561</v>
      </c>
      <c r="T11" s="197"/>
      <c r="U11" s="23" t="s">
        <v>1259</v>
      </c>
    </row>
    <row r="12" spans="1:21" s="64" customFormat="1" ht="409.5" customHeight="1" x14ac:dyDescent="0.25">
      <c r="A12" s="17">
        <v>2017</v>
      </c>
      <c r="B12" s="18" t="s">
        <v>119</v>
      </c>
      <c r="C12" s="17">
        <v>3</v>
      </c>
      <c r="D12" s="19" t="s">
        <v>1546</v>
      </c>
      <c r="E12" s="19" t="s">
        <v>1558</v>
      </c>
      <c r="F12" s="20" t="s">
        <v>139</v>
      </c>
      <c r="G12" s="19" t="s">
        <v>1562</v>
      </c>
      <c r="H12" s="19" t="s">
        <v>1563</v>
      </c>
      <c r="I12" s="26" t="s">
        <v>1564</v>
      </c>
      <c r="J12" s="18" t="s">
        <v>1565</v>
      </c>
      <c r="K12" s="18">
        <v>1</v>
      </c>
      <c r="L12" s="21">
        <v>44044</v>
      </c>
      <c r="M12" s="21">
        <v>44180</v>
      </c>
      <c r="N12" s="17">
        <v>1</v>
      </c>
      <c r="O12" s="22">
        <f t="shared" si="0"/>
        <v>1</v>
      </c>
      <c r="P12" s="203"/>
      <c r="Q12" s="203"/>
      <c r="R12" s="204"/>
      <c r="S12" s="19" t="s">
        <v>1566</v>
      </c>
      <c r="T12" s="197"/>
      <c r="U12" s="23" t="s">
        <v>1259</v>
      </c>
    </row>
    <row r="13" spans="1:21" s="64" customFormat="1" ht="157.5" customHeight="1" x14ac:dyDescent="0.25">
      <c r="A13" s="17">
        <v>2017</v>
      </c>
      <c r="B13" s="18" t="s">
        <v>119</v>
      </c>
      <c r="C13" s="17">
        <v>3</v>
      </c>
      <c r="D13" s="19" t="s">
        <v>1546</v>
      </c>
      <c r="E13" s="19" t="s">
        <v>1567</v>
      </c>
      <c r="F13" s="20" t="s">
        <v>142</v>
      </c>
      <c r="G13" s="28" t="s">
        <v>1568</v>
      </c>
      <c r="H13" s="28" t="s">
        <v>1569</v>
      </c>
      <c r="I13" s="26" t="s">
        <v>1570</v>
      </c>
      <c r="J13" s="28" t="s">
        <v>1571</v>
      </c>
      <c r="K13" s="26">
        <v>1</v>
      </c>
      <c r="L13" s="21">
        <v>44378</v>
      </c>
      <c r="M13" s="21">
        <v>44581</v>
      </c>
      <c r="N13" s="17">
        <v>1</v>
      </c>
      <c r="O13" s="22">
        <f t="shared" si="0"/>
        <v>1</v>
      </c>
      <c r="P13" s="203"/>
      <c r="Q13" s="203"/>
      <c r="R13" s="204"/>
      <c r="S13" s="19" t="s">
        <v>1572</v>
      </c>
      <c r="T13" s="197"/>
      <c r="U13" s="23" t="s">
        <v>1259</v>
      </c>
    </row>
    <row r="14" spans="1:21" s="64" customFormat="1" ht="146.25" customHeight="1" x14ac:dyDescent="0.25">
      <c r="A14" s="17">
        <v>2017</v>
      </c>
      <c r="B14" s="18" t="s">
        <v>119</v>
      </c>
      <c r="C14" s="17">
        <v>3</v>
      </c>
      <c r="D14" s="19" t="s">
        <v>1546</v>
      </c>
      <c r="E14" s="19" t="s">
        <v>1567</v>
      </c>
      <c r="F14" s="20" t="s">
        <v>147</v>
      </c>
      <c r="G14" s="28" t="s">
        <v>1573</v>
      </c>
      <c r="H14" s="28" t="s">
        <v>1574</v>
      </c>
      <c r="I14" s="26" t="s">
        <v>1570</v>
      </c>
      <c r="J14" s="28" t="s">
        <v>1575</v>
      </c>
      <c r="K14" s="26">
        <v>1</v>
      </c>
      <c r="L14" s="21">
        <v>44378</v>
      </c>
      <c r="M14" s="21">
        <v>44581</v>
      </c>
      <c r="N14" s="17">
        <v>1</v>
      </c>
      <c r="O14" s="22">
        <f t="shared" si="0"/>
        <v>1</v>
      </c>
      <c r="P14" s="203"/>
      <c r="Q14" s="203"/>
      <c r="R14" s="204"/>
      <c r="S14" s="19" t="s">
        <v>1572</v>
      </c>
      <c r="T14" s="197"/>
      <c r="U14" s="23" t="s">
        <v>1259</v>
      </c>
    </row>
    <row r="15" spans="1:21" s="64" customFormat="1" ht="112.5" customHeight="1" x14ac:dyDescent="0.25">
      <c r="A15" s="17">
        <v>2017</v>
      </c>
      <c r="B15" s="18" t="s">
        <v>119</v>
      </c>
      <c r="C15" s="17">
        <v>3</v>
      </c>
      <c r="D15" s="19" t="s">
        <v>1546</v>
      </c>
      <c r="E15" s="19" t="s">
        <v>1567</v>
      </c>
      <c r="F15" s="20" t="s">
        <v>153</v>
      </c>
      <c r="G15" s="28" t="s">
        <v>1576</v>
      </c>
      <c r="H15" s="28" t="s">
        <v>1577</v>
      </c>
      <c r="I15" s="26" t="s">
        <v>1578</v>
      </c>
      <c r="J15" s="28" t="s">
        <v>1579</v>
      </c>
      <c r="K15" s="26">
        <v>1</v>
      </c>
      <c r="L15" s="21">
        <v>44378</v>
      </c>
      <c r="M15" s="21">
        <v>44581</v>
      </c>
      <c r="N15" s="17">
        <v>1</v>
      </c>
      <c r="O15" s="22">
        <f t="shared" si="0"/>
        <v>1</v>
      </c>
      <c r="P15" s="203"/>
      <c r="Q15" s="203"/>
      <c r="R15" s="204"/>
      <c r="S15" s="19" t="s">
        <v>1580</v>
      </c>
      <c r="T15" s="197"/>
      <c r="U15" s="23" t="s">
        <v>1259</v>
      </c>
    </row>
    <row r="16" spans="1:21" s="64" customFormat="1" ht="409.5" customHeight="1" x14ac:dyDescent="0.25">
      <c r="A16" s="17">
        <v>2017</v>
      </c>
      <c r="B16" s="18" t="s">
        <v>119</v>
      </c>
      <c r="C16" s="17">
        <v>3</v>
      </c>
      <c r="D16" s="19" t="s">
        <v>1546</v>
      </c>
      <c r="E16" s="19" t="s">
        <v>1567</v>
      </c>
      <c r="F16" s="20" t="s">
        <v>158</v>
      </c>
      <c r="G16" s="28" t="s">
        <v>1581</v>
      </c>
      <c r="H16" s="28" t="s">
        <v>1582</v>
      </c>
      <c r="I16" s="26" t="s">
        <v>1583</v>
      </c>
      <c r="J16" s="28" t="s">
        <v>1584</v>
      </c>
      <c r="K16" s="26">
        <v>6</v>
      </c>
      <c r="L16" s="21">
        <v>44378</v>
      </c>
      <c r="M16" s="21">
        <v>44581</v>
      </c>
      <c r="N16" s="17">
        <v>6</v>
      </c>
      <c r="O16" s="22">
        <f t="shared" si="0"/>
        <v>1</v>
      </c>
      <c r="P16" s="186"/>
      <c r="Q16" s="186"/>
      <c r="R16" s="188"/>
      <c r="S16" s="19" t="s">
        <v>1585</v>
      </c>
      <c r="T16" s="178"/>
      <c r="U16" s="23" t="s">
        <v>1259</v>
      </c>
    </row>
    <row r="17" spans="1:22" ht="112.5" x14ac:dyDescent="0.25">
      <c r="A17" s="17">
        <v>2017</v>
      </c>
      <c r="B17" s="18" t="s">
        <v>119</v>
      </c>
      <c r="C17" s="17">
        <v>5</v>
      </c>
      <c r="D17" s="19" t="s">
        <v>1586</v>
      </c>
      <c r="E17" s="19" t="s">
        <v>1587</v>
      </c>
      <c r="F17" s="20" t="s">
        <v>73</v>
      </c>
      <c r="G17" s="18" t="s">
        <v>211</v>
      </c>
      <c r="H17" s="18" t="s">
        <v>217</v>
      </c>
      <c r="I17" s="18" t="s">
        <v>1540</v>
      </c>
      <c r="J17" s="18" t="s">
        <v>218</v>
      </c>
      <c r="K17" s="18">
        <v>7</v>
      </c>
      <c r="L17" s="21">
        <v>43770</v>
      </c>
      <c r="M17" s="21">
        <v>44196</v>
      </c>
      <c r="N17" s="17">
        <v>7</v>
      </c>
      <c r="O17" s="22">
        <v>1</v>
      </c>
      <c r="P17" s="198">
        <v>1</v>
      </c>
      <c r="Q17" s="198" t="s">
        <v>1256</v>
      </c>
      <c r="R17" s="202" t="s">
        <v>53</v>
      </c>
      <c r="S17" s="19" t="s">
        <v>219</v>
      </c>
      <c r="T17" s="177" t="s">
        <v>1588</v>
      </c>
      <c r="U17" s="23" t="s">
        <v>1259</v>
      </c>
    </row>
    <row r="18" spans="1:22" ht="303.75" x14ac:dyDescent="0.25">
      <c r="A18" s="17">
        <v>2017</v>
      </c>
      <c r="B18" s="18" t="s">
        <v>119</v>
      </c>
      <c r="C18" s="17">
        <v>5</v>
      </c>
      <c r="D18" s="19" t="s">
        <v>1586</v>
      </c>
      <c r="E18" s="19" t="s">
        <v>1587</v>
      </c>
      <c r="F18" s="20" t="s">
        <v>81</v>
      </c>
      <c r="G18" s="18" t="s">
        <v>211</v>
      </c>
      <c r="H18" s="18" t="s">
        <v>212</v>
      </c>
      <c r="I18" s="18" t="s">
        <v>1540</v>
      </c>
      <c r="J18" s="18" t="s">
        <v>213</v>
      </c>
      <c r="K18" s="18">
        <v>36</v>
      </c>
      <c r="L18" s="21">
        <v>43770</v>
      </c>
      <c r="M18" s="21">
        <v>44530</v>
      </c>
      <c r="N18" s="17">
        <v>36</v>
      </c>
      <c r="O18" s="22">
        <v>1</v>
      </c>
      <c r="P18" s="198"/>
      <c r="Q18" s="198"/>
      <c r="R18" s="202"/>
      <c r="S18" s="19" t="s">
        <v>215</v>
      </c>
      <c r="T18" s="178"/>
      <c r="U18" s="23" t="s">
        <v>1259</v>
      </c>
    </row>
    <row r="19" spans="1:22" ht="112.5" x14ac:dyDescent="0.25">
      <c r="A19" s="17">
        <v>2017</v>
      </c>
      <c r="B19" s="18" t="s">
        <v>119</v>
      </c>
      <c r="C19" s="17">
        <v>8</v>
      </c>
      <c r="D19" s="19" t="s">
        <v>1589</v>
      </c>
      <c r="E19" s="19" t="s">
        <v>1590</v>
      </c>
      <c r="F19" s="20" t="s">
        <v>182</v>
      </c>
      <c r="G19" s="18" t="s">
        <v>211</v>
      </c>
      <c r="H19" s="18" t="s">
        <v>217</v>
      </c>
      <c r="I19" s="18" t="s">
        <v>1540</v>
      </c>
      <c r="J19" s="18" t="s">
        <v>218</v>
      </c>
      <c r="K19" s="18">
        <v>7</v>
      </c>
      <c r="L19" s="21">
        <v>43770</v>
      </c>
      <c r="M19" s="21">
        <v>44196</v>
      </c>
      <c r="N19" s="17">
        <v>7</v>
      </c>
      <c r="O19" s="22">
        <v>1</v>
      </c>
      <c r="P19" s="198">
        <v>1</v>
      </c>
      <c r="Q19" s="198" t="s">
        <v>1256</v>
      </c>
      <c r="R19" s="202" t="s">
        <v>1591</v>
      </c>
      <c r="S19" s="19" t="s">
        <v>219</v>
      </c>
      <c r="T19" s="177" t="s">
        <v>1592</v>
      </c>
      <c r="U19" s="23" t="s">
        <v>1259</v>
      </c>
    </row>
    <row r="20" spans="1:22" ht="303.75" x14ac:dyDescent="0.25">
      <c r="A20" s="17">
        <v>2017</v>
      </c>
      <c r="B20" s="18" t="s">
        <v>119</v>
      </c>
      <c r="C20" s="17">
        <v>8</v>
      </c>
      <c r="D20" s="19" t="s">
        <v>1589</v>
      </c>
      <c r="E20" s="19" t="s">
        <v>1590</v>
      </c>
      <c r="F20" s="20" t="s">
        <v>188</v>
      </c>
      <c r="G20" s="18" t="s">
        <v>211</v>
      </c>
      <c r="H20" s="18" t="s">
        <v>212</v>
      </c>
      <c r="I20" s="18" t="s">
        <v>1540</v>
      </c>
      <c r="J20" s="18" t="s">
        <v>213</v>
      </c>
      <c r="K20" s="18">
        <v>36</v>
      </c>
      <c r="L20" s="21">
        <v>43770</v>
      </c>
      <c r="M20" s="21">
        <v>44530</v>
      </c>
      <c r="N20" s="17">
        <v>36</v>
      </c>
      <c r="O20" s="22">
        <v>1</v>
      </c>
      <c r="P20" s="198"/>
      <c r="Q20" s="198"/>
      <c r="R20" s="202"/>
      <c r="S20" s="19" t="s">
        <v>215</v>
      </c>
      <c r="T20" s="178"/>
      <c r="U20" s="23" t="s">
        <v>1259</v>
      </c>
    </row>
    <row r="21" spans="1:22" s="65" customFormat="1" ht="112.5" x14ac:dyDescent="0.25">
      <c r="A21" s="17">
        <v>2018</v>
      </c>
      <c r="B21" s="18" t="s">
        <v>193</v>
      </c>
      <c r="C21" s="27">
        <v>5</v>
      </c>
      <c r="D21" s="28" t="s">
        <v>1593</v>
      </c>
      <c r="E21" s="28" t="s">
        <v>1594</v>
      </c>
      <c r="F21" s="20" t="s">
        <v>47</v>
      </c>
      <c r="G21" s="28" t="s">
        <v>1595</v>
      </c>
      <c r="H21" s="28" t="s">
        <v>1596</v>
      </c>
      <c r="I21" s="18" t="s">
        <v>1512</v>
      </c>
      <c r="J21" s="26" t="s">
        <v>1597</v>
      </c>
      <c r="K21" s="27">
        <v>2</v>
      </c>
      <c r="L21" s="21">
        <v>43620</v>
      </c>
      <c r="M21" s="21">
        <v>43830</v>
      </c>
      <c r="N21" s="17">
        <v>2</v>
      </c>
      <c r="O21" s="22">
        <f>+N21/K21</f>
        <v>1</v>
      </c>
      <c r="P21" s="185">
        <f>AVERAGE(O21:O23)</f>
        <v>1</v>
      </c>
      <c r="Q21" s="185" t="s">
        <v>1256</v>
      </c>
      <c r="R21" s="187" t="s">
        <v>53</v>
      </c>
      <c r="S21" s="19" t="s">
        <v>1598</v>
      </c>
      <c r="T21" s="19" t="s">
        <v>1599</v>
      </c>
      <c r="U21" s="19" t="s">
        <v>1259</v>
      </c>
    </row>
    <row r="22" spans="1:22" s="65" customFormat="1" ht="337.5" customHeight="1" x14ac:dyDescent="0.25">
      <c r="A22" s="17">
        <v>2018</v>
      </c>
      <c r="B22" s="18" t="s">
        <v>193</v>
      </c>
      <c r="C22" s="27">
        <v>5</v>
      </c>
      <c r="D22" s="28" t="s">
        <v>1593</v>
      </c>
      <c r="E22" s="28" t="s">
        <v>1594</v>
      </c>
      <c r="F22" s="20" t="s">
        <v>59</v>
      </c>
      <c r="G22" s="28" t="s">
        <v>1595</v>
      </c>
      <c r="H22" s="28" t="s">
        <v>1600</v>
      </c>
      <c r="I22" s="18" t="s">
        <v>1512</v>
      </c>
      <c r="J22" s="26" t="s">
        <v>1601</v>
      </c>
      <c r="K22" s="27">
        <v>2</v>
      </c>
      <c r="L22" s="21">
        <v>43678</v>
      </c>
      <c r="M22" s="21">
        <v>43830</v>
      </c>
      <c r="N22" s="17">
        <v>2</v>
      </c>
      <c r="O22" s="22">
        <f>+N22/K22</f>
        <v>1</v>
      </c>
      <c r="P22" s="203"/>
      <c r="Q22" s="203"/>
      <c r="R22" s="204"/>
      <c r="S22" s="19" t="s">
        <v>1602</v>
      </c>
      <c r="T22" s="19" t="s">
        <v>1603</v>
      </c>
      <c r="U22" s="19" t="s">
        <v>1259</v>
      </c>
    </row>
    <row r="23" spans="1:22" s="65" customFormat="1" ht="191.25" x14ac:dyDescent="0.25">
      <c r="A23" s="17">
        <v>2018</v>
      </c>
      <c r="B23" s="18" t="s">
        <v>193</v>
      </c>
      <c r="C23" s="27">
        <v>5</v>
      </c>
      <c r="D23" s="28" t="s">
        <v>1593</v>
      </c>
      <c r="E23" s="28" t="s">
        <v>1594</v>
      </c>
      <c r="F23" s="20" t="s">
        <v>65</v>
      </c>
      <c r="G23" s="28" t="s">
        <v>1604</v>
      </c>
      <c r="H23" s="28" t="s">
        <v>1605</v>
      </c>
      <c r="I23" s="18" t="s">
        <v>1512</v>
      </c>
      <c r="J23" s="26" t="s">
        <v>1606</v>
      </c>
      <c r="K23" s="27">
        <v>6</v>
      </c>
      <c r="L23" s="21">
        <v>44378</v>
      </c>
      <c r="M23" s="21">
        <v>44592</v>
      </c>
      <c r="N23" s="17">
        <v>6</v>
      </c>
      <c r="O23" s="22">
        <f>+N23/K23</f>
        <v>1</v>
      </c>
      <c r="P23" s="186"/>
      <c r="Q23" s="186"/>
      <c r="R23" s="188"/>
      <c r="S23" s="19" t="s">
        <v>1607</v>
      </c>
      <c r="T23" s="19" t="s">
        <v>1608</v>
      </c>
      <c r="U23" s="19" t="s">
        <v>1259</v>
      </c>
    </row>
    <row r="24" spans="1:22" s="65" customFormat="1" ht="281.25" customHeight="1" x14ac:dyDescent="0.25">
      <c r="A24" s="17">
        <v>2018</v>
      </c>
      <c r="B24" s="18" t="s">
        <v>193</v>
      </c>
      <c r="C24" s="27">
        <v>10</v>
      </c>
      <c r="D24" s="28" t="s">
        <v>1609</v>
      </c>
      <c r="E24" s="28" t="s">
        <v>1547</v>
      </c>
      <c r="F24" s="20" t="s">
        <v>122</v>
      </c>
      <c r="G24" s="54" t="s">
        <v>1554</v>
      </c>
      <c r="H24" s="54" t="s">
        <v>1559</v>
      </c>
      <c r="I24" s="18" t="s">
        <v>1550</v>
      </c>
      <c r="J24" s="55" t="s">
        <v>1560</v>
      </c>
      <c r="K24" s="27">
        <v>1</v>
      </c>
      <c r="L24" s="21">
        <v>44044</v>
      </c>
      <c r="M24" s="21">
        <v>44180</v>
      </c>
      <c r="N24" s="17">
        <v>1</v>
      </c>
      <c r="O24" s="22">
        <f t="shared" ref="O24:O31" si="1">+N24/K24</f>
        <v>1</v>
      </c>
      <c r="P24" s="185">
        <f>+AVERAGE(O24:O31)</f>
        <v>1</v>
      </c>
      <c r="Q24" s="173" t="s">
        <v>1256</v>
      </c>
      <c r="R24" s="175" t="s">
        <v>53</v>
      </c>
      <c r="S24" s="19" t="s">
        <v>1561</v>
      </c>
      <c r="T24" s="177" t="s">
        <v>1553</v>
      </c>
      <c r="U24" s="23" t="s">
        <v>1259</v>
      </c>
      <c r="V24" s="69"/>
    </row>
    <row r="25" spans="1:22" s="65" customFormat="1" ht="409.5" customHeight="1" x14ac:dyDescent="0.25">
      <c r="A25" s="17">
        <v>2018</v>
      </c>
      <c r="B25" s="18" t="s">
        <v>193</v>
      </c>
      <c r="C25" s="27">
        <v>10</v>
      </c>
      <c r="D25" s="28" t="s">
        <v>1609</v>
      </c>
      <c r="E25" s="28" t="s">
        <v>1547</v>
      </c>
      <c r="F25" s="20" t="s">
        <v>128</v>
      </c>
      <c r="G25" s="54" t="s">
        <v>1562</v>
      </c>
      <c r="H25" s="54" t="s">
        <v>1563</v>
      </c>
      <c r="I25" s="18" t="s">
        <v>1564</v>
      </c>
      <c r="J25" s="55" t="s">
        <v>1565</v>
      </c>
      <c r="K25" s="27">
        <v>1</v>
      </c>
      <c r="L25" s="21">
        <v>44044</v>
      </c>
      <c r="M25" s="21">
        <v>44180</v>
      </c>
      <c r="N25" s="17">
        <v>1</v>
      </c>
      <c r="O25" s="22">
        <f t="shared" si="1"/>
        <v>1</v>
      </c>
      <c r="P25" s="203"/>
      <c r="Q25" s="205"/>
      <c r="R25" s="200"/>
      <c r="S25" s="19" t="s">
        <v>1566</v>
      </c>
      <c r="T25" s="197"/>
      <c r="U25" s="23" t="s">
        <v>1259</v>
      </c>
    </row>
    <row r="26" spans="1:22" s="65" customFormat="1" ht="168.75" customHeight="1" x14ac:dyDescent="0.25">
      <c r="A26" s="17">
        <v>2018</v>
      </c>
      <c r="B26" s="18" t="s">
        <v>193</v>
      </c>
      <c r="C26" s="27">
        <v>10</v>
      </c>
      <c r="D26" s="28" t="s">
        <v>1609</v>
      </c>
      <c r="E26" s="28" t="s">
        <v>1547</v>
      </c>
      <c r="F26" s="20" t="s">
        <v>133</v>
      </c>
      <c r="G26" s="54" t="s">
        <v>1548</v>
      </c>
      <c r="H26" s="54" t="s">
        <v>1549</v>
      </c>
      <c r="I26" s="18" t="s">
        <v>1550</v>
      </c>
      <c r="J26" s="55" t="s">
        <v>1551</v>
      </c>
      <c r="K26" s="17">
        <v>1</v>
      </c>
      <c r="L26" s="21">
        <v>44167</v>
      </c>
      <c r="M26" s="21">
        <v>44227</v>
      </c>
      <c r="N26" s="17">
        <v>1</v>
      </c>
      <c r="O26" s="22">
        <f t="shared" si="1"/>
        <v>1</v>
      </c>
      <c r="P26" s="203"/>
      <c r="Q26" s="205"/>
      <c r="R26" s="200"/>
      <c r="S26" s="19" t="s">
        <v>1552</v>
      </c>
      <c r="T26" s="197"/>
      <c r="U26" s="23" t="s">
        <v>1259</v>
      </c>
    </row>
    <row r="27" spans="1:22" s="65" customFormat="1" ht="303.75" customHeight="1" x14ac:dyDescent="0.25">
      <c r="A27" s="17">
        <v>2018</v>
      </c>
      <c r="B27" s="18" t="s">
        <v>193</v>
      </c>
      <c r="C27" s="27">
        <v>10</v>
      </c>
      <c r="D27" s="28" t="s">
        <v>1609</v>
      </c>
      <c r="E27" s="28" t="s">
        <v>1547</v>
      </c>
      <c r="F27" s="20" t="s">
        <v>139</v>
      </c>
      <c r="G27" s="54" t="s">
        <v>1554</v>
      </c>
      <c r="H27" s="54" t="s">
        <v>1555</v>
      </c>
      <c r="I27" s="18" t="s">
        <v>1550</v>
      </c>
      <c r="J27" s="55" t="s">
        <v>1556</v>
      </c>
      <c r="K27" s="17">
        <v>6</v>
      </c>
      <c r="L27" s="21">
        <v>44197</v>
      </c>
      <c r="M27" s="21">
        <v>44408</v>
      </c>
      <c r="N27" s="17">
        <v>6</v>
      </c>
      <c r="O27" s="22">
        <f>+N27/K27</f>
        <v>1</v>
      </c>
      <c r="P27" s="203"/>
      <c r="Q27" s="205"/>
      <c r="R27" s="200"/>
      <c r="S27" s="19" t="s">
        <v>1557</v>
      </c>
      <c r="T27" s="197"/>
      <c r="U27" s="23" t="s">
        <v>1259</v>
      </c>
    </row>
    <row r="28" spans="1:22" s="64" customFormat="1" ht="90" customHeight="1" x14ac:dyDescent="0.25">
      <c r="A28" s="17">
        <v>2018</v>
      </c>
      <c r="B28" s="18" t="s">
        <v>193</v>
      </c>
      <c r="C28" s="27">
        <v>10</v>
      </c>
      <c r="D28" s="28" t="s">
        <v>1609</v>
      </c>
      <c r="E28" s="28" t="s">
        <v>1567</v>
      </c>
      <c r="F28" s="20" t="s">
        <v>142</v>
      </c>
      <c r="G28" s="28" t="s">
        <v>1568</v>
      </c>
      <c r="H28" s="28" t="s">
        <v>1569</v>
      </c>
      <c r="I28" s="26" t="s">
        <v>1570</v>
      </c>
      <c r="J28" s="28" t="s">
        <v>1571</v>
      </c>
      <c r="K28" s="26">
        <v>1</v>
      </c>
      <c r="L28" s="21">
        <v>44378</v>
      </c>
      <c r="M28" s="21">
        <v>44581</v>
      </c>
      <c r="N28" s="17">
        <v>1</v>
      </c>
      <c r="O28" s="22">
        <f t="shared" si="1"/>
        <v>1</v>
      </c>
      <c r="P28" s="203"/>
      <c r="Q28" s="205"/>
      <c r="R28" s="200"/>
      <c r="S28" s="19" t="s">
        <v>1572</v>
      </c>
      <c r="T28" s="197"/>
      <c r="U28" s="23" t="s">
        <v>1259</v>
      </c>
    </row>
    <row r="29" spans="1:22" s="64" customFormat="1" ht="90" customHeight="1" x14ac:dyDescent="0.25">
      <c r="A29" s="17">
        <v>2018</v>
      </c>
      <c r="B29" s="18" t="s">
        <v>193</v>
      </c>
      <c r="C29" s="27">
        <v>10</v>
      </c>
      <c r="D29" s="28" t="s">
        <v>1609</v>
      </c>
      <c r="E29" s="28" t="s">
        <v>1567</v>
      </c>
      <c r="F29" s="20" t="s">
        <v>147</v>
      </c>
      <c r="G29" s="28" t="s">
        <v>1573</v>
      </c>
      <c r="H29" s="28" t="s">
        <v>1574</v>
      </c>
      <c r="I29" s="26" t="s">
        <v>1570</v>
      </c>
      <c r="J29" s="28" t="s">
        <v>1575</v>
      </c>
      <c r="K29" s="26">
        <v>1</v>
      </c>
      <c r="L29" s="21">
        <v>44378</v>
      </c>
      <c r="M29" s="21">
        <v>44581</v>
      </c>
      <c r="N29" s="17">
        <v>1</v>
      </c>
      <c r="O29" s="22">
        <f t="shared" si="1"/>
        <v>1</v>
      </c>
      <c r="P29" s="203"/>
      <c r="Q29" s="205"/>
      <c r="R29" s="200"/>
      <c r="S29" s="19" t="s">
        <v>1572</v>
      </c>
      <c r="T29" s="197"/>
      <c r="U29" s="23" t="s">
        <v>1259</v>
      </c>
    </row>
    <row r="30" spans="1:22" s="64" customFormat="1" ht="112.5" customHeight="1" x14ac:dyDescent="0.25">
      <c r="A30" s="17">
        <v>2018</v>
      </c>
      <c r="B30" s="18" t="s">
        <v>193</v>
      </c>
      <c r="C30" s="27">
        <v>10</v>
      </c>
      <c r="D30" s="28" t="s">
        <v>1609</v>
      </c>
      <c r="E30" s="28" t="s">
        <v>1567</v>
      </c>
      <c r="F30" s="20" t="s">
        <v>153</v>
      </c>
      <c r="G30" s="28" t="s">
        <v>1576</v>
      </c>
      <c r="H30" s="28" t="s">
        <v>1577</v>
      </c>
      <c r="I30" s="26" t="s">
        <v>1578</v>
      </c>
      <c r="J30" s="28" t="s">
        <v>1579</v>
      </c>
      <c r="K30" s="26">
        <v>1</v>
      </c>
      <c r="L30" s="21">
        <v>44378</v>
      </c>
      <c r="M30" s="21">
        <v>44581</v>
      </c>
      <c r="N30" s="17">
        <v>1</v>
      </c>
      <c r="O30" s="22">
        <f t="shared" si="1"/>
        <v>1</v>
      </c>
      <c r="P30" s="203"/>
      <c r="Q30" s="205"/>
      <c r="R30" s="200"/>
      <c r="S30" s="19" t="s">
        <v>1580</v>
      </c>
      <c r="T30" s="197"/>
      <c r="U30" s="23" t="s">
        <v>1259</v>
      </c>
    </row>
    <row r="31" spans="1:22" s="64" customFormat="1" ht="409.5" customHeight="1" x14ac:dyDescent="0.25">
      <c r="A31" s="17">
        <v>2018</v>
      </c>
      <c r="B31" s="18" t="s">
        <v>193</v>
      </c>
      <c r="C31" s="27">
        <v>10</v>
      </c>
      <c r="D31" s="28" t="s">
        <v>1609</v>
      </c>
      <c r="E31" s="28" t="s">
        <v>1567</v>
      </c>
      <c r="F31" s="20" t="s">
        <v>158</v>
      </c>
      <c r="G31" s="28" t="s">
        <v>1581</v>
      </c>
      <c r="H31" s="28" t="s">
        <v>1582</v>
      </c>
      <c r="I31" s="26" t="s">
        <v>1583</v>
      </c>
      <c r="J31" s="28" t="s">
        <v>1584</v>
      </c>
      <c r="K31" s="26">
        <v>6</v>
      </c>
      <c r="L31" s="21">
        <v>44378</v>
      </c>
      <c r="M31" s="21">
        <v>44581</v>
      </c>
      <c r="N31" s="17">
        <v>6</v>
      </c>
      <c r="O31" s="22">
        <f t="shared" si="1"/>
        <v>1</v>
      </c>
      <c r="P31" s="186"/>
      <c r="Q31" s="174"/>
      <c r="R31" s="176"/>
      <c r="S31" s="19" t="s">
        <v>1610</v>
      </c>
      <c r="T31" s="178"/>
      <c r="U31" s="23" t="s">
        <v>1259</v>
      </c>
    </row>
    <row r="32" spans="1:22" ht="409.5" x14ac:dyDescent="0.25">
      <c r="A32" s="17">
        <v>2018</v>
      </c>
      <c r="B32" s="18" t="s">
        <v>193</v>
      </c>
      <c r="C32" s="27">
        <v>11</v>
      </c>
      <c r="D32" s="28" t="s">
        <v>1611</v>
      </c>
      <c r="E32" s="28" t="s">
        <v>1612</v>
      </c>
      <c r="F32" s="20" t="s">
        <v>105</v>
      </c>
      <c r="G32" s="28" t="s">
        <v>1581</v>
      </c>
      <c r="H32" s="28" t="s">
        <v>1582</v>
      </c>
      <c r="I32" s="26" t="s">
        <v>1583</v>
      </c>
      <c r="J32" s="28" t="s">
        <v>1584</v>
      </c>
      <c r="K32" s="26">
        <v>6</v>
      </c>
      <c r="L32" s="21">
        <v>44378</v>
      </c>
      <c r="M32" s="21">
        <v>44581</v>
      </c>
      <c r="N32" s="17">
        <v>6</v>
      </c>
      <c r="O32" s="22">
        <v>1</v>
      </c>
      <c r="P32" s="198">
        <v>1</v>
      </c>
      <c r="Q32" s="198" t="s">
        <v>1256</v>
      </c>
      <c r="R32" s="202" t="s">
        <v>53</v>
      </c>
      <c r="S32" s="19" t="s">
        <v>1610</v>
      </c>
      <c r="T32" s="177" t="s">
        <v>1613</v>
      </c>
      <c r="U32" s="23" t="s">
        <v>1259</v>
      </c>
    </row>
    <row r="33" spans="1:22" ht="191.25" x14ac:dyDescent="0.25">
      <c r="A33" s="17">
        <v>2018</v>
      </c>
      <c r="B33" s="18" t="s">
        <v>193</v>
      </c>
      <c r="C33" s="27">
        <v>11</v>
      </c>
      <c r="D33" s="28" t="s">
        <v>1611</v>
      </c>
      <c r="E33" s="28" t="s">
        <v>1612</v>
      </c>
      <c r="F33" s="20" t="s">
        <v>112</v>
      </c>
      <c r="G33" s="28" t="s">
        <v>1614</v>
      </c>
      <c r="H33" s="28" t="s">
        <v>1615</v>
      </c>
      <c r="I33" s="26" t="s">
        <v>1570</v>
      </c>
      <c r="J33" s="28" t="s">
        <v>67</v>
      </c>
      <c r="K33" s="26">
        <v>1</v>
      </c>
      <c r="L33" s="21">
        <v>44197</v>
      </c>
      <c r="M33" s="21">
        <v>44561</v>
      </c>
      <c r="N33" s="17">
        <v>1</v>
      </c>
      <c r="O33" s="22">
        <v>1</v>
      </c>
      <c r="P33" s="198"/>
      <c r="Q33" s="198"/>
      <c r="R33" s="202"/>
      <c r="S33" s="19" t="s">
        <v>1616</v>
      </c>
      <c r="T33" s="178"/>
      <c r="U33" s="23" t="s">
        <v>1259</v>
      </c>
    </row>
    <row r="34" spans="1:22" s="65" customFormat="1" ht="213.75" customHeight="1" x14ac:dyDescent="0.25">
      <c r="A34" s="17">
        <v>2018</v>
      </c>
      <c r="B34" s="18" t="s">
        <v>193</v>
      </c>
      <c r="C34" s="27">
        <v>13</v>
      </c>
      <c r="D34" s="28" t="s">
        <v>1617</v>
      </c>
      <c r="E34" s="28" t="s">
        <v>1547</v>
      </c>
      <c r="F34" s="20" t="s">
        <v>122</v>
      </c>
      <c r="G34" s="19" t="s">
        <v>1548</v>
      </c>
      <c r="H34" s="19" t="s">
        <v>1549</v>
      </c>
      <c r="I34" s="18" t="s">
        <v>1550</v>
      </c>
      <c r="J34" s="18" t="s">
        <v>1551</v>
      </c>
      <c r="K34" s="18">
        <v>1</v>
      </c>
      <c r="L34" s="21">
        <v>44167</v>
      </c>
      <c r="M34" s="21">
        <v>44227</v>
      </c>
      <c r="N34" s="17">
        <v>1</v>
      </c>
      <c r="O34" s="22">
        <f t="shared" ref="O34:O41" si="2">+N34/K34</f>
        <v>1</v>
      </c>
      <c r="P34" s="185">
        <f>+AVERAGE(O34:O41)</f>
        <v>1</v>
      </c>
      <c r="Q34" s="185" t="s">
        <v>1256</v>
      </c>
      <c r="R34" s="187" t="s">
        <v>53</v>
      </c>
      <c r="S34" s="19" t="s">
        <v>1618</v>
      </c>
      <c r="T34" s="177" t="s">
        <v>1553</v>
      </c>
      <c r="U34" s="23" t="s">
        <v>1259</v>
      </c>
      <c r="V34" s="69"/>
    </row>
    <row r="35" spans="1:22" s="65" customFormat="1" ht="303.75" customHeight="1" x14ac:dyDescent="0.25">
      <c r="A35" s="17">
        <v>2018</v>
      </c>
      <c r="B35" s="18" t="s">
        <v>193</v>
      </c>
      <c r="C35" s="27">
        <v>13</v>
      </c>
      <c r="D35" s="28" t="s">
        <v>1617</v>
      </c>
      <c r="E35" s="28" t="s">
        <v>1547</v>
      </c>
      <c r="F35" s="20" t="s">
        <v>128</v>
      </c>
      <c r="G35" s="19" t="s">
        <v>1554</v>
      </c>
      <c r="H35" s="19" t="s">
        <v>1555</v>
      </c>
      <c r="I35" s="18" t="s">
        <v>1550</v>
      </c>
      <c r="J35" s="18" t="s">
        <v>1556</v>
      </c>
      <c r="K35" s="18">
        <v>6</v>
      </c>
      <c r="L35" s="21">
        <v>44197</v>
      </c>
      <c r="M35" s="21">
        <v>44408</v>
      </c>
      <c r="N35" s="17">
        <v>6</v>
      </c>
      <c r="O35" s="22">
        <f t="shared" si="2"/>
        <v>1</v>
      </c>
      <c r="P35" s="203"/>
      <c r="Q35" s="203"/>
      <c r="R35" s="204"/>
      <c r="S35" s="19" t="s">
        <v>1557</v>
      </c>
      <c r="T35" s="197"/>
      <c r="U35" s="23" t="s">
        <v>1259</v>
      </c>
    </row>
    <row r="36" spans="1:22" s="65" customFormat="1" ht="247.5" customHeight="1" x14ac:dyDescent="0.25">
      <c r="A36" s="17">
        <v>2018</v>
      </c>
      <c r="B36" s="18" t="s">
        <v>193</v>
      </c>
      <c r="C36" s="27">
        <v>13</v>
      </c>
      <c r="D36" s="28" t="s">
        <v>1617</v>
      </c>
      <c r="E36" s="28" t="s">
        <v>1558</v>
      </c>
      <c r="F36" s="20" t="s">
        <v>133</v>
      </c>
      <c r="G36" s="19" t="s">
        <v>1554</v>
      </c>
      <c r="H36" s="19" t="s">
        <v>1559</v>
      </c>
      <c r="I36" s="18" t="s">
        <v>1550</v>
      </c>
      <c r="J36" s="18" t="s">
        <v>1560</v>
      </c>
      <c r="K36" s="18">
        <v>1</v>
      </c>
      <c r="L36" s="21">
        <v>44044</v>
      </c>
      <c r="M36" s="21">
        <v>44180</v>
      </c>
      <c r="N36" s="17">
        <v>1</v>
      </c>
      <c r="O36" s="22">
        <f t="shared" si="2"/>
        <v>1</v>
      </c>
      <c r="P36" s="203"/>
      <c r="Q36" s="203"/>
      <c r="R36" s="204"/>
      <c r="S36" s="19" t="s">
        <v>1619</v>
      </c>
      <c r="T36" s="197"/>
      <c r="U36" s="23" t="s">
        <v>1259</v>
      </c>
    </row>
    <row r="37" spans="1:22" s="65" customFormat="1" ht="315" customHeight="1" x14ac:dyDescent="0.25">
      <c r="A37" s="17">
        <v>2018</v>
      </c>
      <c r="B37" s="18" t="s">
        <v>193</v>
      </c>
      <c r="C37" s="27">
        <v>13</v>
      </c>
      <c r="D37" s="28" t="s">
        <v>1617</v>
      </c>
      <c r="E37" s="28" t="s">
        <v>1558</v>
      </c>
      <c r="F37" s="20" t="s">
        <v>139</v>
      </c>
      <c r="G37" s="19" t="s">
        <v>1562</v>
      </c>
      <c r="H37" s="19" t="s">
        <v>1563</v>
      </c>
      <c r="I37" s="18" t="s">
        <v>1550</v>
      </c>
      <c r="J37" s="18" t="s">
        <v>1565</v>
      </c>
      <c r="K37" s="18">
        <v>1</v>
      </c>
      <c r="L37" s="21">
        <v>44044</v>
      </c>
      <c r="M37" s="21">
        <v>44180</v>
      </c>
      <c r="N37" s="17">
        <v>1</v>
      </c>
      <c r="O37" s="22">
        <f t="shared" si="2"/>
        <v>1</v>
      </c>
      <c r="P37" s="203"/>
      <c r="Q37" s="203"/>
      <c r="R37" s="204"/>
      <c r="S37" s="19" t="s">
        <v>1620</v>
      </c>
      <c r="T37" s="197"/>
      <c r="U37" s="23" t="s">
        <v>1259</v>
      </c>
    </row>
    <row r="38" spans="1:22" s="65" customFormat="1" ht="90" customHeight="1" x14ac:dyDescent="0.25">
      <c r="A38" s="17">
        <v>2018</v>
      </c>
      <c r="B38" s="18" t="s">
        <v>193</v>
      </c>
      <c r="C38" s="27">
        <v>13</v>
      </c>
      <c r="D38" s="28" t="s">
        <v>1617</v>
      </c>
      <c r="E38" s="28" t="s">
        <v>1621</v>
      </c>
      <c r="F38" s="20" t="s">
        <v>142</v>
      </c>
      <c r="G38" s="28" t="s">
        <v>1568</v>
      </c>
      <c r="H38" s="28" t="s">
        <v>1569</v>
      </c>
      <c r="I38" s="26" t="s">
        <v>1570</v>
      </c>
      <c r="J38" s="18" t="s">
        <v>1571</v>
      </c>
      <c r="K38" s="18">
        <v>1</v>
      </c>
      <c r="L38" s="21">
        <v>44378</v>
      </c>
      <c r="M38" s="21">
        <v>44581</v>
      </c>
      <c r="N38" s="17">
        <v>1</v>
      </c>
      <c r="O38" s="22">
        <f t="shared" si="2"/>
        <v>1</v>
      </c>
      <c r="P38" s="203"/>
      <c r="Q38" s="203"/>
      <c r="R38" s="204"/>
      <c r="S38" s="19" t="s">
        <v>1572</v>
      </c>
      <c r="T38" s="197"/>
      <c r="U38" s="23" t="s">
        <v>1259</v>
      </c>
    </row>
    <row r="39" spans="1:22" s="65" customFormat="1" ht="90" customHeight="1" x14ac:dyDescent="0.25">
      <c r="A39" s="17">
        <v>2018</v>
      </c>
      <c r="B39" s="18" t="s">
        <v>193</v>
      </c>
      <c r="C39" s="27">
        <v>13</v>
      </c>
      <c r="D39" s="28" t="s">
        <v>1617</v>
      </c>
      <c r="E39" s="28" t="s">
        <v>1621</v>
      </c>
      <c r="F39" s="20" t="s">
        <v>147</v>
      </c>
      <c r="G39" s="28" t="s">
        <v>1573</v>
      </c>
      <c r="H39" s="28" t="s">
        <v>1574</v>
      </c>
      <c r="I39" s="26" t="s">
        <v>1570</v>
      </c>
      <c r="J39" s="18" t="s">
        <v>1575</v>
      </c>
      <c r="K39" s="18">
        <v>1</v>
      </c>
      <c r="L39" s="21">
        <v>44378</v>
      </c>
      <c r="M39" s="21">
        <v>44581</v>
      </c>
      <c r="N39" s="17">
        <v>1</v>
      </c>
      <c r="O39" s="22">
        <f t="shared" si="2"/>
        <v>1</v>
      </c>
      <c r="P39" s="203"/>
      <c r="Q39" s="203"/>
      <c r="R39" s="204"/>
      <c r="S39" s="19" t="s">
        <v>1572</v>
      </c>
      <c r="T39" s="197"/>
      <c r="U39" s="23" t="s">
        <v>1259</v>
      </c>
    </row>
    <row r="40" spans="1:22" s="65" customFormat="1" ht="112.5" customHeight="1" x14ac:dyDescent="0.25">
      <c r="A40" s="17">
        <v>2018</v>
      </c>
      <c r="B40" s="18" t="s">
        <v>193</v>
      </c>
      <c r="C40" s="27">
        <v>13</v>
      </c>
      <c r="D40" s="28" t="s">
        <v>1617</v>
      </c>
      <c r="E40" s="28" t="s">
        <v>1621</v>
      </c>
      <c r="F40" s="20" t="s">
        <v>153</v>
      </c>
      <c r="G40" s="28" t="s">
        <v>1576</v>
      </c>
      <c r="H40" s="28" t="s">
        <v>1577</v>
      </c>
      <c r="I40" s="26" t="s">
        <v>1578</v>
      </c>
      <c r="J40" s="18" t="s">
        <v>1579</v>
      </c>
      <c r="K40" s="18">
        <v>1</v>
      </c>
      <c r="L40" s="21">
        <v>44378</v>
      </c>
      <c r="M40" s="21">
        <v>44581</v>
      </c>
      <c r="N40" s="17">
        <v>1</v>
      </c>
      <c r="O40" s="22">
        <f t="shared" si="2"/>
        <v>1</v>
      </c>
      <c r="P40" s="203"/>
      <c r="Q40" s="203"/>
      <c r="R40" s="204"/>
      <c r="S40" s="19" t="s">
        <v>1580</v>
      </c>
      <c r="T40" s="197"/>
      <c r="U40" s="23" t="s">
        <v>1259</v>
      </c>
    </row>
    <row r="41" spans="1:22" s="65" customFormat="1" ht="409.5" customHeight="1" x14ac:dyDescent="0.25">
      <c r="A41" s="17">
        <v>2018</v>
      </c>
      <c r="B41" s="18" t="s">
        <v>193</v>
      </c>
      <c r="C41" s="27">
        <v>13</v>
      </c>
      <c r="D41" s="28" t="s">
        <v>1617</v>
      </c>
      <c r="E41" s="28" t="s">
        <v>1621</v>
      </c>
      <c r="F41" s="20" t="s">
        <v>158</v>
      </c>
      <c r="G41" s="28" t="s">
        <v>1581</v>
      </c>
      <c r="H41" s="28" t="s">
        <v>1582</v>
      </c>
      <c r="I41" s="26" t="s">
        <v>1570</v>
      </c>
      <c r="J41" s="18" t="s">
        <v>1584</v>
      </c>
      <c r="K41" s="18">
        <v>6</v>
      </c>
      <c r="L41" s="21">
        <v>44378</v>
      </c>
      <c r="M41" s="21">
        <v>44581</v>
      </c>
      <c r="N41" s="17">
        <v>6</v>
      </c>
      <c r="O41" s="22">
        <f t="shared" si="2"/>
        <v>1</v>
      </c>
      <c r="P41" s="186"/>
      <c r="Q41" s="186"/>
      <c r="R41" s="188"/>
      <c r="S41" s="19" t="s">
        <v>1610</v>
      </c>
      <c r="T41" s="178"/>
      <c r="U41" s="23" t="s">
        <v>1259</v>
      </c>
    </row>
    <row r="42" spans="1:22" ht="337.5" x14ac:dyDescent="0.25">
      <c r="A42" s="17">
        <v>2018</v>
      </c>
      <c r="B42" s="18" t="s">
        <v>193</v>
      </c>
      <c r="C42" s="27">
        <v>19</v>
      </c>
      <c r="D42" s="28" t="s">
        <v>1622</v>
      </c>
      <c r="E42" s="28" t="s">
        <v>1623</v>
      </c>
      <c r="F42" s="20" t="s">
        <v>105</v>
      </c>
      <c r="G42" s="28" t="s">
        <v>1624</v>
      </c>
      <c r="H42" s="28" t="s">
        <v>1625</v>
      </c>
      <c r="I42" s="18" t="s">
        <v>1540</v>
      </c>
      <c r="J42" s="26" t="s">
        <v>234</v>
      </c>
      <c r="K42" s="27">
        <v>1</v>
      </c>
      <c r="L42" s="21">
        <v>43678</v>
      </c>
      <c r="M42" s="21">
        <v>43830</v>
      </c>
      <c r="N42" s="17">
        <v>1</v>
      </c>
      <c r="O42" s="22">
        <v>1</v>
      </c>
      <c r="P42" s="198">
        <v>1</v>
      </c>
      <c r="Q42" s="198" t="s">
        <v>1256</v>
      </c>
      <c r="R42" s="202" t="s">
        <v>53</v>
      </c>
      <c r="S42" s="19" t="s">
        <v>1626</v>
      </c>
      <c r="T42" s="177" t="s">
        <v>1627</v>
      </c>
      <c r="U42" s="23" t="s">
        <v>1259</v>
      </c>
    </row>
    <row r="43" spans="1:22" ht="315" x14ac:dyDescent="0.25">
      <c r="A43" s="17">
        <v>2018</v>
      </c>
      <c r="B43" s="18" t="s">
        <v>193</v>
      </c>
      <c r="C43" s="27">
        <v>19</v>
      </c>
      <c r="D43" s="28" t="s">
        <v>1622</v>
      </c>
      <c r="E43" s="28" t="s">
        <v>195</v>
      </c>
      <c r="F43" s="20" t="s">
        <v>112</v>
      </c>
      <c r="G43" s="28" t="s">
        <v>201</v>
      </c>
      <c r="H43" s="28" t="s">
        <v>202</v>
      </c>
      <c r="I43" s="18" t="s">
        <v>1540</v>
      </c>
      <c r="J43" s="26" t="s">
        <v>62</v>
      </c>
      <c r="K43" s="27">
        <v>10</v>
      </c>
      <c r="L43" s="21">
        <v>44166</v>
      </c>
      <c r="M43" s="21">
        <v>44500</v>
      </c>
      <c r="N43" s="17">
        <v>10</v>
      </c>
      <c r="O43" s="22">
        <v>1</v>
      </c>
      <c r="P43" s="198"/>
      <c r="Q43" s="198"/>
      <c r="R43" s="202"/>
      <c r="S43" s="19" t="s">
        <v>1628</v>
      </c>
      <c r="T43" s="178"/>
      <c r="U43" s="23" t="s">
        <v>1259</v>
      </c>
    </row>
    <row r="44" spans="1:22" ht="157.5" x14ac:dyDescent="0.25">
      <c r="A44" s="17">
        <v>2018</v>
      </c>
      <c r="B44" s="18" t="s">
        <v>193</v>
      </c>
      <c r="C44" s="27">
        <v>22</v>
      </c>
      <c r="D44" s="28" t="s">
        <v>1629</v>
      </c>
      <c r="E44" s="28" t="s">
        <v>1630</v>
      </c>
      <c r="F44" s="20" t="s">
        <v>47</v>
      </c>
      <c r="G44" s="28" t="s">
        <v>1631</v>
      </c>
      <c r="H44" s="28" t="s">
        <v>1632</v>
      </c>
      <c r="I44" s="18" t="s">
        <v>1540</v>
      </c>
      <c r="J44" s="26" t="s">
        <v>234</v>
      </c>
      <c r="K44" s="27">
        <v>1</v>
      </c>
      <c r="L44" s="21">
        <v>43678</v>
      </c>
      <c r="M44" s="21">
        <v>43830</v>
      </c>
      <c r="N44" s="17">
        <v>1</v>
      </c>
      <c r="O44" s="22">
        <v>1</v>
      </c>
      <c r="P44" s="198">
        <v>1</v>
      </c>
      <c r="Q44" s="198" t="s">
        <v>1256</v>
      </c>
      <c r="R44" s="202" t="s">
        <v>53</v>
      </c>
      <c r="S44" s="19" t="s">
        <v>1633</v>
      </c>
      <c r="T44" s="177" t="s">
        <v>1634</v>
      </c>
      <c r="U44" s="23" t="s">
        <v>1259</v>
      </c>
    </row>
    <row r="45" spans="1:22" ht="247.5" x14ac:dyDescent="0.25">
      <c r="A45" s="17">
        <v>2018</v>
      </c>
      <c r="B45" s="18" t="s">
        <v>193</v>
      </c>
      <c r="C45" s="27">
        <v>22</v>
      </c>
      <c r="D45" s="28" t="s">
        <v>1629</v>
      </c>
      <c r="E45" s="28" t="s">
        <v>1629</v>
      </c>
      <c r="F45" s="20" t="s">
        <v>59</v>
      </c>
      <c r="G45" s="28" t="s">
        <v>1635</v>
      </c>
      <c r="H45" s="28" t="s">
        <v>1636</v>
      </c>
      <c r="I45" s="18" t="s">
        <v>1540</v>
      </c>
      <c r="J45" s="26" t="s">
        <v>1637</v>
      </c>
      <c r="K45" s="27">
        <v>1</v>
      </c>
      <c r="L45" s="21">
        <v>44197</v>
      </c>
      <c r="M45" s="21">
        <v>44561</v>
      </c>
      <c r="N45" s="17">
        <v>1</v>
      </c>
      <c r="O45" s="22">
        <v>1</v>
      </c>
      <c r="P45" s="198"/>
      <c r="Q45" s="198"/>
      <c r="R45" s="202"/>
      <c r="S45" s="19" t="s">
        <v>1638</v>
      </c>
      <c r="T45" s="197"/>
      <c r="U45" s="23" t="s">
        <v>1259</v>
      </c>
    </row>
    <row r="46" spans="1:22" ht="112.5" x14ac:dyDescent="0.25">
      <c r="A46" s="17">
        <v>2018</v>
      </c>
      <c r="B46" s="18" t="s">
        <v>193</v>
      </c>
      <c r="C46" s="27">
        <v>22</v>
      </c>
      <c r="D46" s="28" t="s">
        <v>1629</v>
      </c>
      <c r="E46" s="28" t="s">
        <v>1629</v>
      </c>
      <c r="F46" s="20" t="s">
        <v>65</v>
      </c>
      <c r="G46" s="28" t="s">
        <v>1639</v>
      </c>
      <c r="H46" s="28" t="s">
        <v>1640</v>
      </c>
      <c r="I46" s="18" t="s">
        <v>1540</v>
      </c>
      <c r="J46" s="26" t="s">
        <v>1641</v>
      </c>
      <c r="K46" s="27">
        <v>5</v>
      </c>
      <c r="L46" s="21">
        <v>44197</v>
      </c>
      <c r="M46" s="21">
        <v>44561</v>
      </c>
      <c r="N46" s="17">
        <v>5</v>
      </c>
      <c r="O46" s="22">
        <v>1</v>
      </c>
      <c r="P46" s="198"/>
      <c r="Q46" s="198"/>
      <c r="R46" s="202"/>
      <c r="S46" s="19" t="s">
        <v>1642</v>
      </c>
      <c r="T46" s="178"/>
      <c r="U46" s="23" t="s">
        <v>1259</v>
      </c>
    </row>
    <row r="47" spans="1:22" ht="225" x14ac:dyDescent="0.25">
      <c r="A47" s="17">
        <v>2018</v>
      </c>
      <c r="B47" s="18" t="s">
        <v>193</v>
      </c>
      <c r="C47" s="27">
        <v>23</v>
      </c>
      <c r="D47" s="28" t="s">
        <v>1643</v>
      </c>
      <c r="E47" s="28" t="s">
        <v>1644</v>
      </c>
      <c r="F47" s="20" t="s">
        <v>425</v>
      </c>
      <c r="G47" s="28" t="s">
        <v>1645</v>
      </c>
      <c r="H47" s="28" t="s">
        <v>1646</v>
      </c>
      <c r="I47" s="18" t="s">
        <v>1540</v>
      </c>
      <c r="J47" s="26" t="s">
        <v>136</v>
      </c>
      <c r="K47" s="27">
        <v>1</v>
      </c>
      <c r="L47" s="21">
        <v>44197</v>
      </c>
      <c r="M47" s="21">
        <v>44255</v>
      </c>
      <c r="N47" s="17">
        <v>1</v>
      </c>
      <c r="O47" s="22">
        <v>1</v>
      </c>
      <c r="P47" s="25">
        <v>1</v>
      </c>
      <c r="Q47" s="25" t="s">
        <v>1256</v>
      </c>
      <c r="R47" s="67" t="s">
        <v>53</v>
      </c>
      <c r="S47" s="19" t="s">
        <v>1647</v>
      </c>
      <c r="T47" s="19" t="s">
        <v>1648</v>
      </c>
      <c r="U47" s="23" t="s">
        <v>1259</v>
      </c>
    </row>
    <row r="48" spans="1:22" ht="225" x14ac:dyDescent="0.25">
      <c r="A48" s="17">
        <v>2018</v>
      </c>
      <c r="B48" s="18" t="s">
        <v>193</v>
      </c>
      <c r="C48" s="27">
        <v>25</v>
      </c>
      <c r="D48" s="28" t="s">
        <v>1649</v>
      </c>
      <c r="E48" s="28" t="s">
        <v>1650</v>
      </c>
      <c r="F48" s="20" t="s">
        <v>105</v>
      </c>
      <c r="G48" s="28" t="s">
        <v>1651</v>
      </c>
      <c r="H48" s="28" t="s">
        <v>1652</v>
      </c>
      <c r="I48" s="18" t="s">
        <v>1512</v>
      </c>
      <c r="J48" s="26" t="s">
        <v>1653</v>
      </c>
      <c r="K48" s="27">
        <v>1</v>
      </c>
      <c r="L48" s="21">
        <v>43678</v>
      </c>
      <c r="M48" s="21">
        <v>44012</v>
      </c>
      <c r="N48" s="17">
        <v>1</v>
      </c>
      <c r="O48" s="22">
        <v>1</v>
      </c>
      <c r="P48" s="198">
        <v>1</v>
      </c>
      <c r="Q48" s="198" t="s">
        <v>1256</v>
      </c>
      <c r="R48" s="202" t="s">
        <v>1654</v>
      </c>
      <c r="S48" s="19" t="s">
        <v>1655</v>
      </c>
      <c r="T48" s="177" t="s">
        <v>1656</v>
      </c>
      <c r="U48" s="23" t="s">
        <v>1259</v>
      </c>
    </row>
    <row r="49" spans="1:23" ht="146.25" x14ac:dyDescent="0.25">
      <c r="A49" s="17">
        <v>2018</v>
      </c>
      <c r="B49" s="18" t="s">
        <v>193</v>
      </c>
      <c r="C49" s="27">
        <v>25</v>
      </c>
      <c r="D49" s="28" t="s">
        <v>1649</v>
      </c>
      <c r="E49" s="28" t="s">
        <v>1650</v>
      </c>
      <c r="F49" s="20" t="s">
        <v>112</v>
      </c>
      <c r="G49" s="28" t="s">
        <v>1657</v>
      </c>
      <c r="H49" s="28" t="s">
        <v>1658</v>
      </c>
      <c r="I49" s="18" t="s">
        <v>1512</v>
      </c>
      <c r="J49" s="26" t="s">
        <v>1659</v>
      </c>
      <c r="K49" s="27">
        <v>1</v>
      </c>
      <c r="L49" s="21">
        <v>43678</v>
      </c>
      <c r="M49" s="21">
        <v>44012</v>
      </c>
      <c r="N49" s="17">
        <v>1</v>
      </c>
      <c r="O49" s="22">
        <v>1</v>
      </c>
      <c r="P49" s="198"/>
      <c r="Q49" s="198"/>
      <c r="R49" s="202"/>
      <c r="S49" s="19" t="s">
        <v>1660</v>
      </c>
      <c r="T49" s="178"/>
      <c r="U49" s="23" t="s">
        <v>1259</v>
      </c>
    </row>
    <row r="50" spans="1:23" ht="225" x14ac:dyDescent="0.25">
      <c r="A50" s="17">
        <v>2018</v>
      </c>
      <c r="B50" s="18" t="s">
        <v>193</v>
      </c>
      <c r="C50" s="27">
        <v>26</v>
      </c>
      <c r="D50" s="28" t="s">
        <v>1661</v>
      </c>
      <c r="E50" s="28" t="s">
        <v>1662</v>
      </c>
      <c r="F50" s="20" t="s">
        <v>105</v>
      </c>
      <c r="G50" s="28" t="s">
        <v>1663</v>
      </c>
      <c r="H50" s="28" t="s">
        <v>1664</v>
      </c>
      <c r="I50" s="18" t="s">
        <v>1512</v>
      </c>
      <c r="J50" s="26" t="s">
        <v>1653</v>
      </c>
      <c r="K50" s="27">
        <v>1</v>
      </c>
      <c r="L50" s="21">
        <v>43678</v>
      </c>
      <c r="M50" s="21">
        <v>44012</v>
      </c>
      <c r="N50" s="17">
        <v>1</v>
      </c>
      <c r="O50" s="22">
        <v>1</v>
      </c>
      <c r="P50" s="198">
        <v>1</v>
      </c>
      <c r="Q50" s="198" t="s">
        <v>1256</v>
      </c>
      <c r="R50" s="202" t="s">
        <v>53</v>
      </c>
      <c r="S50" s="19" t="s">
        <v>1665</v>
      </c>
      <c r="T50" s="177" t="s">
        <v>1666</v>
      </c>
      <c r="U50" s="23" t="s">
        <v>1259</v>
      </c>
    </row>
    <row r="51" spans="1:23" ht="112.5" x14ac:dyDescent="0.25">
      <c r="A51" s="17">
        <v>2018</v>
      </c>
      <c r="B51" s="18" t="s">
        <v>193</v>
      </c>
      <c r="C51" s="27">
        <v>26</v>
      </c>
      <c r="D51" s="28" t="s">
        <v>1661</v>
      </c>
      <c r="E51" s="28" t="s">
        <v>1662</v>
      </c>
      <c r="F51" s="20" t="s">
        <v>112</v>
      </c>
      <c r="G51" s="28" t="s">
        <v>1667</v>
      </c>
      <c r="H51" s="28" t="s">
        <v>1668</v>
      </c>
      <c r="I51" s="18" t="s">
        <v>1512</v>
      </c>
      <c r="J51" s="26" t="s">
        <v>1669</v>
      </c>
      <c r="K51" s="27">
        <v>1</v>
      </c>
      <c r="L51" s="21">
        <v>43678</v>
      </c>
      <c r="M51" s="21">
        <v>44012</v>
      </c>
      <c r="N51" s="17">
        <v>1</v>
      </c>
      <c r="O51" s="22">
        <v>1</v>
      </c>
      <c r="P51" s="198"/>
      <c r="Q51" s="198"/>
      <c r="R51" s="202"/>
      <c r="S51" s="19" t="s">
        <v>1670</v>
      </c>
      <c r="T51" s="178"/>
      <c r="U51" s="23" t="s">
        <v>1259</v>
      </c>
    </row>
    <row r="52" spans="1:23" ht="236.25" x14ac:dyDescent="0.25">
      <c r="A52" s="17">
        <v>2018</v>
      </c>
      <c r="B52" s="18" t="s">
        <v>193</v>
      </c>
      <c r="C52" s="27">
        <v>32</v>
      </c>
      <c r="D52" s="28" t="s">
        <v>1671</v>
      </c>
      <c r="E52" s="28" t="s">
        <v>1672</v>
      </c>
      <c r="F52" s="20" t="s">
        <v>425</v>
      </c>
      <c r="G52" s="28" t="s">
        <v>1673</v>
      </c>
      <c r="H52" s="28" t="s">
        <v>1674</v>
      </c>
      <c r="I52" s="18" t="s">
        <v>1540</v>
      </c>
      <c r="J52" s="26" t="s">
        <v>1675</v>
      </c>
      <c r="K52" s="27">
        <v>1</v>
      </c>
      <c r="L52" s="21">
        <v>43657</v>
      </c>
      <c r="M52" s="21">
        <v>44286</v>
      </c>
      <c r="N52" s="17">
        <v>1</v>
      </c>
      <c r="O52" s="22">
        <v>1</v>
      </c>
      <c r="P52" s="25">
        <v>1</v>
      </c>
      <c r="Q52" s="25" t="s">
        <v>1256</v>
      </c>
      <c r="R52" s="67" t="s">
        <v>214</v>
      </c>
      <c r="S52" s="19" t="s">
        <v>1676</v>
      </c>
      <c r="T52" s="19" t="s">
        <v>1677</v>
      </c>
      <c r="U52" s="23" t="s">
        <v>1259</v>
      </c>
    </row>
    <row r="53" spans="1:23" s="65" customFormat="1" ht="405" x14ac:dyDescent="0.25">
      <c r="A53" s="17">
        <v>2018</v>
      </c>
      <c r="B53" s="18" t="s">
        <v>193</v>
      </c>
      <c r="C53" s="17">
        <v>30</v>
      </c>
      <c r="D53" s="19" t="s">
        <v>1678</v>
      </c>
      <c r="E53" s="19" t="s">
        <v>1679</v>
      </c>
      <c r="F53" s="18" t="s">
        <v>425</v>
      </c>
      <c r="G53" s="19" t="s">
        <v>1680</v>
      </c>
      <c r="H53" s="19" t="s">
        <v>1681</v>
      </c>
      <c r="I53" s="18" t="s">
        <v>1540</v>
      </c>
      <c r="J53" s="18" t="s">
        <v>1682</v>
      </c>
      <c r="K53" s="18">
        <v>1</v>
      </c>
      <c r="L53" s="21">
        <v>44197</v>
      </c>
      <c r="M53" s="21">
        <v>44561</v>
      </c>
      <c r="N53" s="17">
        <v>1</v>
      </c>
      <c r="O53" s="22">
        <f>+N53/K53</f>
        <v>1</v>
      </c>
      <c r="P53" s="22">
        <f>+O53</f>
        <v>1</v>
      </c>
      <c r="Q53" s="22" t="s">
        <v>1256</v>
      </c>
      <c r="R53" s="68" t="s">
        <v>214</v>
      </c>
      <c r="S53" s="19" t="s">
        <v>1683</v>
      </c>
      <c r="T53" s="19" t="s">
        <v>1684</v>
      </c>
      <c r="U53" s="23" t="s">
        <v>1259</v>
      </c>
      <c r="V53" s="69"/>
    </row>
    <row r="54" spans="1:23" s="65" customFormat="1" ht="405" x14ac:dyDescent="0.25">
      <c r="A54" s="17">
        <v>2018</v>
      </c>
      <c r="B54" s="18" t="s">
        <v>193</v>
      </c>
      <c r="C54" s="17">
        <v>31</v>
      </c>
      <c r="D54" s="19" t="s">
        <v>1685</v>
      </c>
      <c r="E54" s="19" t="s">
        <v>1686</v>
      </c>
      <c r="F54" s="18" t="s">
        <v>425</v>
      </c>
      <c r="G54" s="19" t="s">
        <v>1680</v>
      </c>
      <c r="H54" s="19" t="s">
        <v>1681</v>
      </c>
      <c r="I54" s="18" t="s">
        <v>1540</v>
      </c>
      <c r="J54" s="18" t="s">
        <v>1682</v>
      </c>
      <c r="K54" s="18">
        <v>1</v>
      </c>
      <c r="L54" s="21">
        <v>44197</v>
      </c>
      <c r="M54" s="21">
        <v>44561</v>
      </c>
      <c r="N54" s="17">
        <v>1</v>
      </c>
      <c r="O54" s="22">
        <f>+N54/K54</f>
        <v>1</v>
      </c>
      <c r="P54" s="22">
        <f>+O54</f>
        <v>1</v>
      </c>
      <c r="Q54" s="22" t="s">
        <v>1256</v>
      </c>
      <c r="R54" s="68" t="s">
        <v>214</v>
      </c>
      <c r="S54" s="19" t="s">
        <v>1683</v>
      </c>
      <c r="T54" s="19" t="s">
        <v>1684</v>
      </c>
      <c r="U54" s="23" t="s">
        <v>1259</v>
      </c>
      <c r="V54" s="69"/>
    </row>
    <row r="55" spans="1:23" ht="258.75" x14ac:dyDescent="0.25">
      <c r="A55" s="17">
        <v>2018</v>
      </c>
      <c r="B55" s="18" t="s">
        <v>193</v>
      </c>
      <c r="C55" s="27">
        <v>40</v>
      </c>
      <c r="D55" s="28" t="s">
        <v>1687</v>
      </c>
      <c r="E55" s="28" t="s">
        <v>1688</v>
      </c>
      <c r="F55" s="20" t="s">
        <v>47</v>
      </c>
      <c r="G55" s="28" t="s">
        <v>333</v>
      </c>
      <c r="H55" s="28" t="s">
        <v>1689</v>
      </c>
      <c r="I55" s="18" t="s">
        <v>1540</v>
      </c>
      <c r="J55" s="26" t="s">
        <v>1690</v>
      </c>
      <c r="K55" s="27">
        <v>1</v>
      </c>
      <c r="L55" s="21">
        <v>43678</v>
      </c>
      <c r="M55" s="21">
        <v>43830</v>
      </c>
      <c r="N55" s="17">
        <v>1</v>
      </c>
      <c r="O55" s="22">
        <v>1</v>
      </c>
      <c r="P55" s="198">
        <v>1</v>
      </c>
      <c r="Q55" s="198" t="s">
        <v>1256</v>
      </c>
      <c r="R55" s="202" t="s">
        <v>53</v>
      </c>
      <c r="S55" s="19" t="s">
        <v>1691</v>
      </c>
      <c r="T55" s="177" t="s">
        <v>1692</v>
      </c>
      <c r="U55" s="23" t="s">
        <v>1259</v>
      </c>
    </row>
    <row r="56" spans="1:23" ht="112.5" x14ac:dyDescent="0.25">
      <c r="A56" s="17">
        <v>2018</v>
      </c>
      <c r="B56" s="18" t="s">
        <v>193</v>
      </c>
      <c r="C56" s="27">
        <v>40</v>
      </c>
      <c r="D56" s="28" t="s">
        <v>1687</v>
      </c>
      <c r="E56" s="28" t="s">
        <v>1688</v>
      </c>
      <c r="F56" s="20" t="s">
        <v>59</v>
      </c>
      <c r="G56" s="28" t="s">
        <v>260</v>
      </c>
      <c r="H56" s="28" t="s">
        <v>261</v>
      </c>
      <c r="I56" s="18" t="s">
        <v>1540</v>
      </c>
      <c r="J56" s="26" t="s">
        <v>262</v>
      </c>
      <c r="K56" s="27">
        <v>1</v>
      </c>
      <c r="L56" s="21">
        <v>44166</v>
      </c>
      <c r="M56" s="21">
        <v>44377</v>
      </c>
      <c r="N56" s="17">
        <v>1</v>
      </c>
      <c r="O56" s="22">
        <v>1</v>
      </c>
      <c r="P56" s="198"/>
      <c r="Q56" s="198"/>
      <c r="R56" s="202"/>
      <c r="S56" s="19" t="s">
        <v>263</v>
      </c>
      <c r="T56" s="197"/>
      <c r="U56" s="23" t="s">
        <v>1259</v>
      </c>
    </row>
    <row r="57" spans="1:23" ht="202.5" x14ac:dyDescent="0.25">
      <c r="A57" s="17">
        <v>2018</v>
      </c>
      <c r="B57" s="18" t="s">
        <v>193</v>
      </c>
      <c r="C57" s="27">
        <v>40</v>
      </c>
      <c r="D57" s="28" t="s">
        <v>1687</v>
      </c>
      <c r="E57" s="28" t="s">
        <v>1688</v>
      </c>
      <c r="F57" s="20" t="s">
        <v>65</v>
      </c>
      <c r="G57" s="28" t="s">
        <v>265</v>
      </c>
      <c r="H57" s="28" t="s">
        <v>266</v>
      </c>
      <c r="I57" s="18" t="s">
        <v>1540</v>
      </c>
      <c r="J57" s="26" t="s">
        <v>267</v>
      </c>
      <c r="K57" s="27">
        <v>13</v>
      </c>
      <c r="L57" s="21">
        <v>44166</v>
      </c>
      <c r="M57" s="21">
        <v>44469</v>
      </c>
      <c r="N57" s="17">
        <v>13</v>
      </c>
      <c r="O57" s="22">
        <v>1</v>
      </c>
      <c r="P57" s="198"/>
      <c r="Q57" s="198"/>
      <c r="R57" s="202"/>
      <c r="S57" s="19" t="s">
        <v>268</v>
      </c>
      <c r="T57" s="178"/>
      <c r="U57" s="23" t="s">
        <v>1259</v>
      </c>
    </row>
    <row r="58" spans="1:23" s="64" customFormat="1" ht="409.5" customHeight="1" x14ac:dyDescent="0.25">
      <c r="A58" s="18" t="s">
        <v>1415</v>
      </c>
      <c r="B58" s="18" t="s">
        <v>1416</v>
      </c>
      <c r="C58" s="27">
        <v>9</v>
      </c>
      <c r="D58" s="28" t="s">
        <v>1693</v>
      </c>
      <c r="E58" s="28" t="s">
        <v>1694</v>
      </c>
      <c r="F58" s="20" t="s">
        <v>425</v>
      </c>
      <c r="G58" s="28" t="s">
        <v>1695</v>
      </c>
      <c r="H58" s="28" t="s">
        <v>1696</v>
      </c>
      <c r="I58" s="18" t="s">
        <v>1540</v>
      </c>
      <c r="J58" s="18" t="s">
        <v>1697</v>
      </c>
      <c r="K58" s="26">
        <v>2</v>
      </c>
      <c r="L58" s="21">
        <v>44197</v>
      </c>
      <c r="M58" s="21">
        <v>44607</v>
      </c>
      <c r="N58" s="17">
        <v>2</v>
      </c>
      <c r="O58" s="22">
        <f>+N58/K58</f>
        <v>1</v>
      </c>
      <c r="P58" s="25">
        <f>+O58</f>
        <v>1</v>
      </c>
      <c r="Q58" s="25" t="s">
        <v>1256</v>
      </c>
      <c r="R58" s="67" t="s">
        <v>226</v>
      </c>
      <c r="S58" s="19" t="s">
        <v>1698</v>
      </c>
      <c r="T58" s="19" t="s">
        <v>1699</v>
      </c>
      <c r="U58" s="19" t="s">
        <v>1259</v>
      </c>
      <c r="V58" s="63"/>
      <c r="W58" s="63"/>
    </row>
    <row r="59" spans="1:23" ht="409.5" x14ac:dyDescent="0.25">
      <c r="A59" s="18">
        <v>2019</v>
      </c>
      <c r="B59" s="18" t="s">
        <v>492</v>
      </c>
      <c r="C59" s="27">
        <v>3</v>
      </c>
      <c r="D59" s="28" t="s">
        <v>1700</v>
      </c>
      <c r="E59" s="28" t="s">
        <v>1701</v>
      </c>
      <c r="F59" s="20" t="s">
        <v>105</v>
      </c>
      <c r="G59" s="54" t="s">
        <v>1702</v>
      </c>
      <c r="H59" s="54" t="s">
        <v>1703</v>
      </c>
      <c r="I59" s="18" t="s">
        <v>1704</v>
      </c>
      <c r="J59" s="55" t="s">
        <v>504</v>
      </c>
      <c r="K59" s="27">
        <v>12</v>
      </c>
      <c r="L59" s="21">
        <v>44044</v>
      </c>
      <c r="M59" s="21">
        <v>44408</v>
      </c>
      <c r="N59" s="17">
        <v>12</v>
      </c>
      <c r="O59" s="22">
        <v>1</v>
      </c>
      <c r="P59" s="198">
        <v>1</v>
      </c>
      <c r="Q59" s="199" t="s">
        <v>1256</v>
      </c>
      <c r="R59" s="201" t="s">
        <v>53</v>
      </c>
      <c r="S59" s="19" t="s">
        <v>505</v>
      </c>
      <c r="T59" s="177" t="s">
        <v>1705</v>
      </c>
      <c r="U59" s="23" t="s">
        <v>1259</v>
      </c>
    </row>
    <row r="60" spans="1:23" ht="112.5" x14ac:dyDescent="0.25">
      <c r="A60" s="18">
        <v>2019</v>
      </c>
      <c r="B60" s="18" t="s">
        <v>492</v>
      </c>
      <c r="C60" s="27">
        <v>3</v>
      </c>
      <c r="D60" s="28" t="s">
        <v>1700</v>
      </c>
      <c r="E60" s="28" t="s">
        <v>515</v>
      </c>
      <c r="F60" s="20" t="s">
        <v>112</v>
      </c>
      <c r="G60" s="54" t="s">
        <v>516</v>
      </c>
      <c r="H60" s="54" t="s">
        <v>517</v>
      </c>
      <c r="I60" s="18" t="s">
        <v>1704</v>
      </c>
      <c r="J60" s="55" t="s">
        <v>518</v>
      </c>
      <c r="K60" s="27">
        <v>3</v>
      </c>
      <c r="L60" s="21">
        <v>44044</v>
      </c>
      <c r="M60" s="21">
        <v>44576</v>
      </c>
      <c r="N60" s="17">
        <v>3</v>
      </c>
      <c r="O60" s="22">
        <v>1</v>
      </c>
      <c r="P60" s="199"/>
      <c r="Q60" s="199"/>
      <c r="R60" s="201"/>
      <c r="S60" s="19" t="s">
        <v>519</v>
      </c>
      <c r="T60" s="178"/>
      <c r="U60" s="23" t="s">
        <v>1259</v>
      </c>
    </row>
    <row r="61" spans="1:23" ht="409.5" x14ac:dyDescent="0.25">
      <c r="A61" s="18">
        <v>2019</v>
      </c>
      <c r="B61" s="18" t="s">
        <v>492</v>
      </c>
      <c r="C61" s="27">
        <v>4</v>
      </c>
      <c r="D61" s="28" t="s">
        <v>1706</v>
      </c>
      <c r="E61" s="28" t="s">
        <v>1707</v>
      </c>
      <c r="F61" s="20" t="s">
        <v>425</v>
      </c>
      <c r="G61" s="54" t="s">
        <v>1708</v>
      </c>
      <c r="H61" s="54" t="s">
        <v>1703</v>
      </c>
      <c r="I61" s="18" t="s">
        <v>1704</v>
      </c>
      <c r="J61" s="55" t="s">
        <v>504</v>
      </c>
      <c r="K61" s="27">
        <v>12</v>
      </c>
      <c r="L61" s="21">
        <v>44044</v>
      </c>
      <c r="M61" s="21">
        <v>44408</v>
      </c>
      <c r="N61" s="17">
        <v>12</v>
      </c>
      <c r="O61" s="22">
        <v>1</v>
      </c>
      <c r="P61" s="25">
        <v>1</v>
      </c>
      <c r="Q61" s="25" t="s">
        <v>1256</v>
      </c>
      <c r="R61" s="67" t="s">
        <v>53</v>
      </c>
      <c r="S61" s="19" t="s">
        <v>505</v>
      </c>
      <c r="T61" s="19" t="s">
        <v>1709</v>
      </c>
      <c r="U61" s="23" t="s">
        <v>1259</v>
      </c>
    </row>
    <row r="62" spans="1:23" ht="135" x14ac:dyDescent="0.25">
      <c r="A62" s="18">
        <v>2019</v>
      </c>
      <c r="B62" s="18" t="s">
        <v>492</v>
      </c>
      <c r="C62" s="27">
        <v>5</v>
      </c>
      <c r="D62" s="28" t="s">
        <v>1710</v>
      </c>
      <c r="E62" s="28" t="s">
        <v>515</v>
      </c>
      <c r="F62" s="20" t="s">
        <v>425</v>
      </c>
      <c r="G62" s="54" t="s">
        <v>1711</v>
      </c>
      <c r="H62" s="54" t="s">
        <v>1712</v>
      </c>
      <c r="I62" s="18" t="s">
        <v>1704</v>
      </c>
      <c r="J62" s="55" t="s">
        <v>518</v>
      </c>
      <c r="K62" s="27">
        <v>3</v>
      </c>
      <c r="L62" s="21">
        <v>44044</v>
      </c>
      <c r="M62" s="21">
        <v>44576</v>
      </c>
      <c r="N62" s="17">
        <v>3</v>
      </c>
      <c r="O62" s="22">
        <v>1</v>
      </c>
      <c r="P62" s="25">
        <v>1</v>
      </c>
      <c r="Q62" s="25" t="s">
        <v>1256</v>
      </c>
      <c r="R62" s="67" t="s">
        <v>53</v>
      </c>
      <c r="S62" s="19" t="s">
        <v>519</v>
      </c>
      <c r="T62" s="19" t="s">
        <v>1713</v>
      </c>
      <c r="U62" s="23" t="s">
        <v>1259</v>
      </c>
    </row>
    <row r="63" spans="1:23" ht="225" x14ac:dyDescent="0.25">
      <c r="A63" s="18">
        <v>2019</v>
      </c>
      <c r="B63" s="18" t="s">
        <v>492</v>
      </c>
      <c r="C63" s="27">
        <v>6</v>
      </c>
      <c r="D63" s="28" t="s">
        <v>1714</v>
      </c>
      <c r="E63" s="28" t="s">
        <v>1715</v>
      </c>
      <c r="F63" s="20" t="s">
        <v>425</v>
      </c>
      <c r="G63" s="54" t="s">
        <v>1716</v>
      </c>
      <c r="H63" s="54" t="s">
        <v>1717</v>
      </c>
      <c r="I63" s="18" t="s">
        <v>1704</v>
      </c>
      <c r="J63" s="55" t="s">
        <v>1718</v>
      </c>
      <c r="K63" s="27">
        <v>2</v>
      </c>
      <c r="L63" s="21">
        <v>44044</v>
      </c>
      <c r="M63" s="21">
        <v>44408</v>
      </c>
      <c r="N63" s="17">
        <v>2</v>
      </c>
      <c r="O63" s="22">
        <v>1</v>
      </c>
      <c r="P63" s="25">
        <v>1</v>
      </c>
      <c r="Q63" s="25" t="s">
        <v>1256</v>
      </c>
      <c r="R63" s="67" t="s">
        <v>53</v>
      </c>
      <c r="S63" s="19" t="s">
        <v>1719</v>
      </c>
      <c r="T63" s="19" t="s">
        <v>1720</v>
      </c>
      <c r="U63" s="23" t="s">
        <v>1259</v>
      </c>
    </row>
    <row r="64" spans="1:23" ht="409.5" x14ac:dyDescent="0.25">
      <c r="A64" s="18">
        <v>2019</v>
      </c>
      <c r="B64" s="18" t="s">
        <v>492</v>
      </c>
      <c r="C64" s="27">
        <v>8</v>
      </c>
      <c r="D64" s="28" t="s">
        <v>1721</v>
      </c>
      <c r="E64" s="28" t="s">
        <v>1722</v>
      </c>
      <c r="F64" s="20" t="s">
        <v>425</v>
      </c>
      <c r="G64" s="54" t="s">
        <v>1723</v>
      </c>
      <c r="H64" s="54" t="s">
        <v>1724</v>
      </c>
      <c r="I64" s="18" t="s">
        <v>1704</v>
      </c>
      <c r="J64" s="55" t="s">
        <v>504</v>
      </c>
      <c r="K64" s="27">
        <v>12</v>
      </c>
      <c r="L64" s="21">
        <v>44044</v>
      </c>
      <c r="M64" s="21">
        <v>44408</v>
      </c>
      <c r="N64" s="17">
        <v>12</v>
      </c>
      <c r="O64" s="22">
        <v>1</v>
      </c>
      <c r="P64" s="25">
        <v>1</v>
      </c>
      <c r="Q64" s="25" t="s">
        <v>1256</v>
      </c>
      <c r="R64" s="67" t="s">
        <v>53</v>
      </c>
      <c r="S64" s="19" t="s">
        <v>505</v>
      </c>
      <c r="T64" s="19" t="s">
        <v>1725</v>
      </c>
      <c r="U64" s="23" t="s">
        <v>1259</v>
      </c>
    </row>
    <row r="65" spans="1:22" ht="409.5" x14ac:dyDescent="0.25">
      <c r="A65" s="18">
        <v>2019</v>
      </c>
      <c r="B65" s="18" t="s">
        <v>492</v>
      </c>
      <c r="C65" s="27">
        <v>9</v>
      </c>
      <c r="D65" s="28" t="s">
        <v>1726</v>
      </c>
      <c r="E65" s="28" t="s">
        <v>1727</v>
      </c>
      <c r="F65" s="20" t="s">
        <v>425</v>
      </c>
      <c r="G65" s="54" t="s">
        <v>1728</v>
      </c>
      <c r="H65" s="54" t="s">
        <v>1724</v>
      </c>
      <c r="I65" s="18" t="s">
        <v>1704</v>
      </c>
      <c r="J65" s="55" t="s">
        <v>504</v>
      </c>
      <c r="K65" s="27">
        <v>12</v>
      </c>
      <c r="L65" s="21">
        <v>44044</v>
      </c>
      <c r="M65" s="21">
        <v>44408</v>
      </c>
      <c r="N65" s="17">
        <v>12</v>
      </c>
      <c r="O65" s="22">
        <v>1</v>
      </c>
      <c r="P65" s="25">
        <v>1</v>
      </c>
      <c r="Q65" s="25" t="s">
        <v>1256</v>
      </c>
      <c r="R65" s="67" t="s">
        <v>53</v>
      </c>
      <c r="S65" s="19" t="s">
        <v>505</v>
      </c>
      <c r="T65" s="19" t="s">
        <v>1729</v>
      </c>
      <c r="U65" s="23" t="s">
        <v>1259</v>
      </c>
    </row>
    <row r="66" spans="1:22" s="65" customFormat="1" ht="281.25" customHeight="1" x14ac:dyDescent="0.25">
      <c r="A66" s="18">
        <v>2019</v>
      </c>
      <c r="B66" s="18" t="s">
        <v>492</v>
      </c>
      <c r="C66" s="27">
        <v>15</v>
      </c>
      <c r="D66" s="28" t="s">
        <v>1730</v>
      </c>
      <c r="E66" s="28" t="s">
        <v>1731</v>
      </c>
      <c r="F66" s="20" t="s">
        <v>105</v>
      </c>
      <c r="G66" s="54" t="s">
        <v>1732</v>
      </c>
      <c r="H66" s="54" t="s">
        <v>1461</v>
      </c>
      <c r="I66" s="18" t="s">
        <v>1733</v>
      </c>
      <c r="J66" s="55" t="s">
        <v>717</v>
      </c>
      <c r="K66" s="27">
        <v>1</v>
      </c>
      <c r="L66" s="21">
        <v>44044</v>
      </c>
      <c r="M66" s="21">
        <v>44438</v>
      </c>
      <c r="N66" s="17">
        <v>1</v>
      </c>
      <c r="O66" s="22">
        <f>+N66/K66</f>
        <v>1</v>
      </c>
      <c r="P66" s="198">
        <f>+AVERAGE(O66:O67)</f>
        <v>1</v>
      </c>
      <c r="Q66" s="199" t="s">
        <v>1256</v>
      </c>
      <c r="R66" s="201" t="s">
        <v>53</v>
      </c>
      <c r="S66" s="19" t="s">
        <v>1462</v>
      </c>
      <c r="T66" s="177" t="s">
        <v>1734</v>
      </c>
      <c r="U66" s="23" t="s">
        <v>1259</v>
      </c>
      <c r="V66" s="66"/>
    </row>
    <row r="67" spans="1:22" s="65" customFormat="1" ht="168.75" customHeight="1" x14ac:dyDescent="0.25">
      <c r="A67" s="18">
        <v>2019</v>
      </c>
      <c r="B67" s="18" t="s">
        <v>492</v>
      </c>
      <c r="C67" s="27">
        <v>15</v>
      </c>
      <c r="D67" s="28" t="s">
        <v>1730</v>
      </c>
      <c r="E67" s="28" t="s">
        <v>1735</v>
      </c>
      <c r="F67" s="20" t="s">
        <v>112</v>
      </c>
      <c r="G67" s="54" t="s">
        <v>1736</v>
      </c>
      <c r="H67" s="54" t="s">
        <v>1737</v>
      </c>
      <c r="I67" s="18" t="s">
        <v>1733</v>
      </c>
      <c r="J67" s="55" t="s">
        <v>578</v>
      </c>
      <c r="K67" s="27">
        <v>13</v>
      </c>
      <c r="L67" s="21">
        <v>44044</v>
      </c>
      <c r="M67" s="21">
        <v>44438</v>
      </c>
      <c r="N67" s="17">
        <v>13</v>
      </c>
      <c r="O67" s="22">
        <f>+N67/K67</f>
        <v>1</v>
      </c>
      <c r="P67" s="199"/>
      <c r="Q67" s="199"/>
      <c r="R67" s="201"/>
      <c r="S67" s="19" t="s">
        <v>1317</v>
      </c>
      <c r="T67" s="178"/>
      <c r="U67" s="23" t="s">
        <v>1259</v>
      </c>
    </row>
    <row r="68" spans="1:22" s="65" customFormat="1" ht="281.25" customHeight="1" x14ac:dyDescent="0.25">
      <c r="A68" s="18">
        <v>2019</v>
      </c>
      <c r="B68" s="18" t="s">
        <v>492</v>
      </c>
      <c r="C68" s="27">
        <v>18</v>
      </c>
      <c r="D68" s="28" t="s">
        <v>1738</v>
      </c>
      <c r="E68" s="28" t="s">
        <v>1558</v>
      </c>
      <c r="F68" s="20" t="s">
        <v>122</v>
      </c>
      <c r="G68" s="54" t="s">
        <v>1554</v>
      </c>
      <c r="H68" s="54" t="s">
        <v>1559</v>
      </c>
      <c r="I68" s="18" t="s">
        <v>1550</v>
      </c>
      <c r="J68" s="55" t="s">
        <v>1560</v>
      </c>
      <c r="K68" s="27">
        <v>1</v>
      </c>
      <c r="L68" s="21">
        <v>44044</v>
      </c>
      <c r="M68" s="21">
        <v>44180</v>
      </c>
      <c r="N68" s="17">
        <v>1</v>
      </c>
      <c r="O68" s="22">
        <v>1</v>
      </c>
      <c r="P68" s="185">
        <v>1</v>
      </c>
      <c r="Q68" s="173" t="s">
        <v>1256</v>
      </c>
      <c r="R68" s="175" t="s">
        <v>226</v>
      </c>
      <c r="S68" s="19" t="s">
        <v>1561</v>
      </c>
      <c r="T68" s="177" t="s">
        <v>1553</v>
      </c>
      <c r="U68" s="23" t="s">
        <v>1259</v>
      </c>
    </row>
    <row r="69" spans="1:22" s="65" customFormat="1" ht="409.5" customHeight="1" x14ac:dyDescent="0.25">
      <c r="A69" s="18">
        <v>2019</v>
      </c>
      <c r="B69" s="18" t="s">
        <v>492</v>
      </c>
      <c r="C69" s="27">
        <v>18</v>
      </c>
      <c r="D69" s="28" t="s">
        <v>1738</v>
      </c>
      <c r="E69" s="28" t="s">
        <v>1558</v>
      </c>
      <c r="F69" s="20" t="s">
        <v>128</v>
      </c>
      <c r="G69" s="54" t="s">
        <v>1562</v>
      </c>
      <c r="H69" s="54" t="s">
        <v>1563</v>
      </c>
      <c r="I69" s="18" t="s">
        <v>1564</v>
      </c>
      <c r="J69" s="55" t="s">
        <v>1565</v>
      </c>
      <c r="K69" s="27">
        <v>1</v>
      </c>
      <c r="L69" s="21">
        <v>44044</v>
      </c>
      <c r="M69" s="21">
        <v>44180</v>
      </c>
      <c r="N69" s="17">
        <v>1</v>
      </c>
      <c r="O69" s="22">
        <v>1</v>
      </c>
      <c r="P69" s="203"/>
      <c r="Q69" s="205"/>
      <c r="R69" s="200"/>
      <c r="S69" s="19" t="s">
        <v>1566</v>
      </c>
      <c r="T69" s="197"/>
      <c r="U69" s="23" t="s">
        <v>1259</v>
      </c>
    </row>
    <row r="70" spans="1:22" s="65" customFormat="1" ht="168.75" customHeight="1" x14ac:dyDescent="0.25">
      <c r="A70" s="18">
        <v>2019</v>
      </c>
      <c r="B70" s="18" t="s">
        <v>492</v>
      </c>
      <c r="C70" s="27">
        <v>18</v>
      </c>
      <c r="D70" s="28" t="s">
        <v>1738</v>
      </c>
      <c r="E70" s="28" t="s">
        <v>1558</v>
      </c>
      <c r="F70" s="20" t="s">
        <v>133</v>
      </c>
      <c r="G70" s="54" t="s">
        <v>1548</v>
      </c>
      <c r="H70" s="54" t="s">
        <v>1549</v>
      </c>
      <c r="I70" s="18" t="s">
        <v>1550</v>
      </c>
      <c r="J70" s="55" t="s">
        <v>1551</v>
      </c>
      <c r="K70" s="17">
        <v>1</v>
      </c>
      <c r="L70" s="21">
        <v>44167</v>
      </c>
      <c r="M70" s="21">
        <v>44227</v>
      </c>
      <c r="N70" s="17">
        <v>1</v>
      </c>
      <c r="O70" s="22">
        <v>1</v>
      </c>
      <c r="P70" s="203"/>
      <c r="Q70" s="205"/>
      <c r="R70" s="200"/>
      <c r="S70" s="19" t="s">
        <v>1739</v>
      </c>
      <c r="T70" s="197"/>
      <c r="U70" s="23" t="s">
        <v>1259</v>
      </c>
    </row>
    <row r="71" spans="1:22" s="65" customFormat="1" ht="303.75" customHeight="1" x14ac:dyDescent="0.25">
      <c r="A71" s="18">
        <v>2019</v>
      </c>
      <c r="B71" s="18" t="s">
        <v>492</v>
      </c>
      <c r="C71" s="27">
        <v>18</v>
      </c>
      <c r="D71" s="28" t="s">
        <v>1738</v>
      </c>
      <c r="E71" s="28" t="s">
        <v>1558</v>
      </c>
      <c r="F71" s="20" t="s">
        <v>139</v>
      </c>
      <c r="G71" s="54" t="s">
        <v>1554</v>
      </c>
      <c r="H71" s="54" t="s">
        <v>1555</v>
      </c>
      <c r="I71" s="18" t="s">
        <v>1550</v>
      </c>
      <c r="J71" s="55" t="s">
        <v>1556</v>
      </c>
      <c r="K71" s="17">
        <v>6</v>
      </c>
      <c r="L71" s="21">
        <v>44197</v>
      </c>
      <c r="M71" s="21">
        <v>44408</v>
      </c>
      <c r="N71" s="17">
        <v>6</v>
      </c>
      <c r="O71" s="22">
        <v>1</v>
      </c>
      <c r="P71" s="203"/>
      <c r="Q71" s="205"/>
      <c r="R71" s="200"/>
      <c r="S71" s="19" t="s">
        <v>1557</v>
      </c>
      <c r="T71" s="197"/>
      <c r="U71" s="23" t="s">
        <v>1259</v>
      </c>
    </row>
    <row r="72" spans="1:22" s="65" customFormat="1" ht="90" customHeight="1" x14ac:dyDescent="0.25">
      <c r="A72" s="18">
        <v>2019</v>
      </c>
      <c r="B72" s="18" t="s">
        <v>492</v>
      </c>
      <c r="C72" s="27">
        <v>18</v>
      </c>
      <c r="D72" s="28" t="s">
        <v>1738</v>
      </c>
      <c r="E72" s="28" t="s">
        <v>1567</v>
      </c>
      <c r="F72" s="20" t="s">
        <v>142</v>
      </c>
      <c r="G72" s="28" t="s">
        <v>1568</v>
      </c>
      <c r="H72" s="28" t="s">
        <v>1569</v>
      </c>
      <c r="I72" s="26" t="s">
        <v>1570</v>
      </c>
      <c r="J72" s="28" t="s">
        <v>1571</v>
      </c>
      <c r="K72" s="26">
        <v>1</v>
      </c>
      <c r="L72" s="21">
        <v>44378</v>
      </c>
      <c r="M72" s="21">
        <v>44581</v>
      </c>
      <c r="N72" s="17">
        <v>1</v>
      </c>
      <c r="O72" s="22">
        <v>1</v>
      </c>
      <c r="P72" s="203"/>
      <c r="Q72" s="205"/>
      <c r="R72" s="200"/>
      <c r="S72" s="19" t="s">
        <v>1572</v>
      </c>
      <c r="T72" s="197"/>
      <c r="U72" s="23" t="s">
        <v>1259</v>
      </c>
    </row>
    <row r="73" spans="1:22" s="65" customFormat="1" ht="90" customHeight="1" x14ac:dyDescent="0.25">
      <c r="A73" s="18">
        <v>2019</v>
      </c>
      <c r="B73" s="18" t="s">
        <v>492</v>
      </c>
      <c r="C73" s="27">
        <v>18</v>
      </c>
      <c r="D73" s="28" t="s">
        <v>1738</v>
      </c>
      <c r="E73" s="28" t="s">
        <v>1567</v>
      </c>
      <c r="F73" s="20" t="s">
        <v>147</v>
      </c>
      <c r="G73" s="28" t="s">
        <v>1573</v>
      </c>
      <c r="H73" s="28" t="s">
        <v>1574</v>
      </c>
      <c r="I73" s="26" t="s">
        <v>1570</v>
      </c>
      <c r="J73" s="28" t="s">
        <v>1575</v>
      </c>
      <c r="K73" s="26">
        <v>1</v>
      </c>
      <c r="L73" s="21">
        <v>44378</v>
      </c>
      <c r="M73" s="21">
        <v>44581</v>
      </c>
      <c r="N73" s="17">
        <v>1</v>
      </c>
      <c r="O73" s="22">
        <v>1</v>
      </c>
      <c r="P73" s="203"/>
      <c r="Q73" s="205"/>
      <c r="R73" s="200"/>
      <c r="S73" s="19" t="s">
        <v>1572</v>
      </c>
      <c r="T73" s="197"/>
      <c r="U73" s="23" t="s">
        <v>1259</v>
      </c>
    </row>
    <row r="74" spans="1:22" s="65" customFormat="1" ht="112.5" customHeight="1" x14ac:dyDescent="0.25">
      <c r="A74" s="18">
        <v>2019</v>
      </c>
      <c r="B74" s="18" t="s">
        <v>492</v>
      </c>
      <c r="C74" s="27">
        <v>18</v>
      </c>
      <c r="D74" s="28" t="s">
        <v>1738</v>
      </c>
      <c r="E74" s="28" t="s">
        <v>1567</v>
      </c>
      <c r="F74" s="20" t="s">
        <v>153</v>
      </c>
      <c r="G74" s="28" t="s">
        <v>1576</v>
      </c>
      <c r="H74" s="28" t="s">
        <v>1577</v>
      </c>
      <c r="I74" s="26" t="s">
        <v>1578</v>
      </c>
      <c r="J74" s="28" t="s">
        <v>1579</v>
      </c>
      <c r="K74" s="26">
        <v>1</v>
      </c>
      <c r="L74" s="21">
        <v>44378</v>
      </c>
      <c r="M74" s="21">
        <v>44581</v>
      </c>
      <c r="N74" s="17">
        <v>1</v>
      </c>
      <c r="O74" s="22">
        <v>1</v>
      </c>
      <c r="P74" s="203"/>
      <c r="Q74" s="205"/>
      <c r="R74" s="200"/>
      <c r="S74" s="19" t="s">
        <v>1580</v>
      </c>
      <c r="T74" s="197"/>
      <c r="U74" s="23" t="s">
        <v>1259</v>
      </c>
    </row>
    <row r="75" spans="1:22" s="65" customFormat="1" ht="409.5" customHeight="1" x14ac:dyDescent="0.25">
      <c r="A75" s="18">
        <v>2019</v>
      </c>
      <c r="B75" s="18" t="s">
        <v>492</v>
      </c>
      <c r="C75" s="27">
        <v>18</v>
      </c>
      <c r="D75" s="28" t="s">
        <v>1738</v>
      </c>
      <c r="E75" s="28" t="s">
        <v>1567</v>
      </c>
      <c r="F75" s="20" t="s">
        <v>158</v>
      </c>
      <c r="G75" s="28" t="s">
        <v>1581</v>
      </c>
      <c r="H75" s="28" t="s">
        <v>1582</v>
      </c>
      <c r="I75" s="26" t="s">
        <v>1583</v>
      </c>
      <c r="J75" s="28" t="s">
        <v>1584</v>
      </c>
      <c r="K75" s="26">
        <v>6</v>
      </c>
      <c r="L75" s="21">
        <v>44378</v>
      </c>
      <c r="M75" s="21">
        <v>44581</v>
      </c>
      <c r="N75" s="17">
        <v>6</v>
      </c>
      <c r="O75" s="22">
        <v>1</v>
      </c>
      <c r="P75" s="186"/>
      <c r="Q75" s="174"/>
      <c r="R75" s="176"/>
      <c r="S75" s="19" t="s">
        <v>1610</v>
      </c>
      <c r="T75" s="178"/>
      <c r="U75" s="23" t="s">
        <v>1259</v>
      </c>
    </row>
    <row r="76" spans="1:22" s="65" customFormat="1" ht="292.5" customHeight="1" x14ac:dyDescent="0.25">
      <c r="A76" s="18">
        <v>2019</v>
      </c>
      <c r="B76" s="18" t="s">
        <v>492</v>
      </c>
      <c r="C76" s="27">
        <v>19</v>
      </c>
      <c r="D76" s="28" t="s">
        <v>1740</v>
      </c>
      <c r="E76" s="28" t="s">
        <v>1741</v>
      </c>
      <c r="F76" s="20" t="s">
        <v>47</v>
      </c>
      <c r="G76" s="54" t="s">
        <v>1742</v>
      </c>
      <c r="H76" s="54" t="s">
        <v>1743</v>
      </c>
      <c r="I76" s="18" t="s">
        <v>1744</v>
      </c>
      <c r="J76" s="18" t="s">
        <v>1745</v>
      </c>
      <c r="K76" s="18">
        <v>1</v>
      </c>
      <c r="L76" s="21">
        <v>44197</v>
      </c>
      <c r="M76" s="21">
        <v>44545</v>
      </c>
      <c r="N76" s="17">
        <v>1</v>
      </c>
      <c r="O76" s="22">
        <v>1</v>
      </c>
      <c r="P76" s="198">
        <v>1</v>
      </c>
      <c r="Q76" s="199" t="s">
        <v>1256</v>
      </c>
      <c r="R76" s="201" t="s">
        <v>226</v>
      </c>
      <c r="S76" s="19" t="s">
        <v>1746</v>
      </c>
      <c r="T76" s="177" t="s">
        <v>1747</v>
      </c>
      <c r="U76" s="23" t="s">
        <v>1259</v>
      </c>
    </row>
    <row r="77" spans="1:22" s="65" customFormat="1" ht="326.25" customHeight="1" x14ac:dyDescent="0.25">
      <c r="A77" s="18">
        <v>2019</v>
      </c>
      <c r="B77" s="18" t="s">
        <v>492</v>
      </c>
      <c r="C77" s="27">
        <v>19</v>
      </c>
      <c r="D77" s="28" t="s">
        <v>1740</v>
      </c>
      <c r="E77" s="28" t="s">
        <v>1748</v>
      </c>
      <c r="F77" s="20" t="s">
        <v>59</v>
      </c>
      <c r="G77" s="28" t="s">
        <v>1749</v>
      </c>
      <c r="H77" s="54" t="s">
        <v>1750</v>
      </c>
      <c r="I77" s="18" t="s">
        <v>1744</v>
      </c>
      <c r="J77" s="54" t="s">
        <v>1751</v>
      </c>
      <c r="K77" s="18">
        <v>1</v>
      </c>
      <c r="L77" s="21">
        <v>44211</v>
      </c>
      <c r="M77" s="21">
        <v>44255</v>
      </c>
      <c r="N77" s="17">
        <v>1</v>
      </c>
      <c r="O77" s="22">
        <v>1</v>
      </c>
      <c r="P77" s="199"/>
      <c r="Q77" s="199"/>
      <c r="R77" s="201"/>
      <c r="S77" s="19" t="s">
        <v>1752</v>
      </c>
      <c r="T77" s="197"/>
      <c r="U77" s="23" t="s">
        <v>1259</v>
      </c>
    </row>
    <row r="78" spans="1:22" s="65" customFormat="1" ht="123.75" customHeight="1" x14ac:dyDescent="0.25">
      <c r="A78" s="18">
        <v>2019</v>
      </c>
      <c r="B78" s="18" t="s">
        <v>492</v>
      </c>
      <c r="C78" s="27">
        <v>19</v>
      </c>
      <c r="D78" s="28" t="s">
        <v>1740</v>
      </c>
      <c r="E78" s="28" t="s">
        <v>1748</v>
      </c>
      <c r="F78" s="20" t="s">
        <v>65</v>
      </c>
      <c r="G78" s="19" t="s">
        <v>1742</v>
      </c>
      <c r="H78" s="19" t="s">
        <v>1753</v>
      </c>
      <c r="I78" s="18" t="s">
        <v>1550</v>
      </c>
      <c r="J78" s="18" t="s">
        <v>1754</v>
      </c>
      <c r="K78" s="18">
        <v>1</v>
      </c>
      <c r="L78" s="21">
        <v>44044</v>
      </c>
      <c r="M78" s="21">
        <v>44196</v>
      </c>
      <c r="N78" s="17">
        <v>1</v>
      </c>
      <c r="O78" s="22">
        <v>1</v>
      </c>
      <c r="P78" s="199"/>
      <c r="Q78" s="199"/>
      <c r="R78" s="201"/>
      <c r="S78" s="19" t="s">
        <v>1755</v>
      </c>
      <c r="T78" s="178"/>
      <c r="U78" s="23" t="s">
        <v>1259</v>
      </c>
    </row>
    <row r="79" spans="1:22" s="64" customFormat="1" ht="209.25" customHeight="1" x14ac:dyDescent="0.25">
      <c r="A79" s="18">
        <v>2020</v>
      </c>
      <c r="B79" s="18" t="s">
        <v>613</v>
      </c>
      <c r="C79" s="27">
        <v>5</v>
      </c>
      <c r="D79" s="28" t="s">
        <v>1756</v>
      </c>
      <c r="E79" s="28" t="s">
        <v>1757</v>
      </c>
      <c r="F79" s="20" t="s">
        <v>47</v>
      </c>
      <c r="G79" s="54" t="s">
        <v>1568</v>
      </c>
      <c r="H79" s="56" t="s">
        <v>1569</v>
      </c>
      <c r="I79" s="26" t="s">
        <v>108</v>
      </c>
      <c r="J79" s="57" t="s">
        <v>1571</v>
      </c>
      <c r="K79" s="17">
        <v>1</v>
      </c>
      <c r="L79" s="21">
        <v>44378</v>
      </c>
      <c r="M79" s="21">
        <v>44591</v>
      </c>
      <c r="N79" s="17">
        <v>1</v>
      </c>
      <c r="O79" s="22">
        <v>1</v>
      </c>
      <c r="P79" s="198">
        <v>1</v>
      </c>
      <c r="Q79" s="199" t="s">
        <v>1256</v>
      </c>
      <c r="R79" s="201" t="s">
        <v>53</v>
      </c>
      <c r="S79" s="19" t="s">
        <v>1572</v>
      </c>
      <c r="T79" s="177" t="s">
        <v>1758</v>
      </c>
      <c r="U79" s="23" t="s">
        <v>1259</v>
      </c>
    </row>
    <row r="80" spans="1:22" s="64" customFormat="1" ht="209.25" customHeight="1" x14ac:dyDescent="0.25">
      <c r="A80" s="18">
        <v>2020</v>
      </c>
      <c r="B80" s="18" t="s">
        <v>613</v>
      </c>
      <c r="C80" s="27">
        <v>5</v>
      </c>
      <c r="D80" s="28" t="s">
        <v>1756</v>
      </c>
      <c r="E80" s="28" t="s">
        <v>1757</v>
      </c>
      <c r="F80" s="20" t="s">
        <v>59</v>
      </c>
      <c r="G80" s="54" t="s">
        <v>1573</v>
      </c>
      <c r="H80" s="56" t="s">
        <v>1574</v>
      </c>
      <c r="I80" s="26" t="s">
        <v>108</v>
      </c>
      <c r="J80" s="57" t="s">
        <v>1575</v>
      </c>
      <c r="K80" s="17">
        <v>1</v>
      </c>
      <c r="L80" s="21">
        <v>44378</v>
      </c>
      <c r="M80" s="21">
        <v>44591</v>
      </c>
      <c r="N80" s="17">
        <v>1</v>
      </c>
      <c r="O80" s="22">
        <v>1</v>
      </c>
      <c r="P80" s="199"/>
      <c r="Q80" s="199"/>
      <c r="R80" s="201"/>
      <c r="S80" s="19" t="s">
        <v>1572</v>
      </c>
      <c r="T80" s="197"/>
      <c r="U80" s="23" t="s">
        <v>1259</v>
      </c>
    </row>
    <row r="81" spans="1:21" s="64" customFormat="1" ht="209.25" customHeight="1" x14ac:dyDescent="0.25">
      <c r="A81" s="18">
        <v>2020</v>
      </c>
      <c r="B81" s="18" t="s">
        <v>613</v>
      </c>
      <c r="C81" s="27">
        <v>5</v>
      </c>
      <c r="D81" s="28" t="s">
        <v>1756</v>
      </c>
      <c r="E81" s="28" t="s">
        <v>1757</v>
      </c>
      <c r="F81" s="20" t="s">
        <v>65</v>
      </c>
      <c r="G81" s="54" t="s">
        <v>1576</v>
      </c>
      <c r="H81" s="56" t="s">
        <v>1577</v>
      </c>
      <c r="I81" s="26" t="s">
        <v>1759</v>
      </c>
      <c r="J81" s="57" t="s">
        <v>1579</v>
      </c>
      <c r="K81" s="17">
        <v>1</v>
      </c>
      <c r="L81" s="21">
        <v>44378</v>
      </c>
      <c r="M81" s="21">
        <v>44591</v>
      </c>
      <c r="N81" s="17">
        <v>1</v>
      </c>
      <c r="O81" s="22">
        <v>1</v>
      </c>
      <c r="P81" s="199"/>
      <c r="Q81" s="199"/>
      <c r="R81" s="201"/>
      <c r="S81" s="19" t="s">
        <v>1580</v>
      </c>
      <c r="T81" s="178"/>
      <c r="U81" s="23" t="s">
        <v>1259</v>
      </c>
    </row>
    <row r="82" spans="1:21" s="64" customFormat="1" ht="409.5" customHeight="1" x14ac:dyDescent="0.25">
      <c r="A82" s="18">
        <v>2020</v>
      </c>
      <c r="B82" s="18" t="s">
        <v>613</v>
      </c>
      <c r="C82" s="27">
        <v>6</v>
      </c>
      <c r="D82" s="28" t="s">
        <v>1760</v>
      </c>
      <c r="E82" s="28" t="s">
        <v>1761</v>
      </c>
      <c r="F82" s="20" t="s">
        <v>105</v>
      </c>
      <c r="G82" s="54" t="s">
        <v>1581</v>
      </c>
      <c r="H82" s="56" t="s">
        <v>1582</v>
      </c>
      <c r="I82" s="26" t="s">
        <v>1583</v>
      </c>
      <c r="J82" s="57" t="s">
        <v>1584</v>
      </c>
      <c r="K82" s="17">
        <v>6</v>
      </c>
      <c r="L82" s="21">
        <v>44378</v>
      </c>
      <c r="M82" s="21">
        <v>44591</v>
      </c>
      <c r="N82" s="17">
        <v>6</v>
      </c>
      <c r="O82" s="22">
        <v>1</v>
      </c>
      <c r="P82" s="198">
        <v>1</v>
      </c>
      <c r="Q82" s="199" t="s">
        <v>1256</v>
      </c>
      <c r="R82" s="201" t="s">
        <v>53</v>
      </c>
      <c r="S82" s="19" t="s">
        <v>1610</v>
      </c>
      <c r="T82" s="19" t="s">
        <v>1762</v>
      </c>
      <c r="U82" s="23" t="s">
        <v>1259</v>
      </c>
    </row>
    <row r="83" spans="1:21" s="64" customFormat="1" ht="405" x14ac:dyDescent="0.25">
      <c r="A83" s="18">
        <v>2020</v>
      </c>
      <c r="B83" s="18" t="s">
        <v>613</v>
      </c>
      <c r="C83" s="27">
        <v>6</v>
      </c>
      <c r="D83" s="28" t="s">
        <v>1763</v>
      </c>
      <c r="E83" s="28" t="s">
        <v>1761</v>
      </c>
      <c r="F83" s="20" t="s">
        <v>112</v>
      </c>
      <c r="G83" s="54" t="s">
        <v>1764</v>
      </c>
      <c r="H83" s="56" t="s">
        <v>1765</v>
      </c>
      <c r="I83" s="26" t="s">
        <v>1766</v>
      </c>
      <c r="J83" s="57" t="s">
        <v>1767</v>
      </c>
      <c r="K83" s="17">
        <v>1</v>
      </c>
      <c r="L83" s="21">
        <v>44378</v>
      </c>
      <c r="M83" s="21">
        <v>44561</v>
      </c>
      <c r="N83" s="17">
        <v>1</v>
      </c>
      <c r="O83" s="22">
        <v>1</v>
      </c>
      <c r="P83" s="199"/>
      <c r="Q83" s="199"/>
      <c r="R83" s="201"/>
      <c r="S83" s="19" t="s">
        <v>1768</v>
      </c>
      <c r="T83" s="19" t="s">
        <v>1769</v>
      </c>
      <c r="U83" s="23" t="s">
        <v>1259</v>
      </c>
    </row>
    <row r="84" spans="1:21" s="64" customFormat="1" ht="270" x14ac:dyDescent="0.25">
      <c r="A84" s="18">
        <v>2020</v>
      </c>
      <c r="B84" s="18" t="s">
        <v>613</v>
      </c>
      <c r="C84" s="27">
        <v>7</v>
      </c>
      <c r="D84" s="28" t="s">
        <v>1770</v>
      </c>
      <c r="E84" s="28" t="s">
        <v>1771</v>
      </c>
      <c r="F84" s="20" t="s">
        <v>425</v>
      </c>
      <c r="G84" s="54" t="s">
        <v>1576</v>
      </c>
      <c r="H84" s="56" t="s">
        <v>1577</v>
      </c>
      <c r="I84" s="26" t="s">
        <v>1759</v>
      </c>
      <c r="J84" s="57" t="s">
        <v>1579</v>
      </c>
      <c r="K84" s="17">
        <v>1</v>
      </c>
      <c r="L84" s="21">
        <v>44378</v>
      </c>
      <c r="M84" s="21">
        <v>44591</v>
      </c>
      <c r="N84" s="17">
        <v>1</v>
      </c>
      <c r="O84" s="22">
        <v>1</v>
      </c>
      <c r="P84" s="25">
        <v>1</v>
      </c>
      <c r="Q84" s="17" t="s">
        <v>1256</v>
      </c>
      <c r="R84" s="18" t="s">
        <v>53</v>
      </c>
      <c r="S84" s="19" t="s">
        <v>1580</v>
      </c>
      <c r="T84" s="19" t="s">
        <v>1772</v>
      </c>
      <c r="U84" s="23" t="s">
        <v>1259</v>
      </c>
    </row>
  </sheetData>
  <mergeCells count="78">
    <mergeCell ref="P79:P81"/>
    <mergeCell ref="Q79:Q81"/>
    <mergeCell ref="R79:R81"/>
    <mergeCell ref="T79:T81"/>
    <mergeCell ref="P82:P83"/>
    <mergeCell ref="Q82:Q83"/>
    <mergeCell ref="R82:R83"/>
    <mergeCell ref="P68:P75"/>
    <mergeCell ref="Q68:Q75"/>
    <mergeCell ref="R68:R75"/>
    <mergeCell ref="T68:T75"/>
    <mergeCell ref="P76:P78"/>
    <mergeCell ref="Q76:Q78"/>
    <mergeCell ref="R76:R78"/>
    <mergeCell ref="T76:T78"/>
    <mergeCell ref="P9:P16"/>
    <mergeCell ref="Q9:Q16"/>
    <mergeCell ref="R9:R16"/>
    <mergeCell ref="T9:T16"/>
    <mergeCell ref="P24:P31"/>
    <mergeCell ref="Q24:Q31"/>
    <mergeCell ref="R24:R31"/>
    <mergeCell ref="T24:T31"/>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Q44:Q46"/>
    <mergeCell ref="R44:R46"/>
    <mergeCell ref="T44:T46"/>
    <mergeCell ref="P48:P49"/>
    <mergeCell ref="Q48:Q49"/>
    <mergeCell ref="R48:R49"/>
    <mergeCell ref="T48:T49"/>
    <mergeCell ref="P42:P43"/>
    <mergeCell ref="Q42:Q43"/>
    <mergeCell ref="R42:R43"/>
    <mergeCell ref="T42:T43"/>
    <mergeCell ref="P34:P41"/>
    <mergeCell ref="Q34:Q41"/>
    <mergeCell ref="R34:R41"/>
    <mergeCell ref="T34:T41"/>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2:P3"/>
    <mergeCell ref="Q2:Q3"/>
    <mergeCell ref="R2:R3"/>
    <mergeCell ref="T2:T3"/>
    <mergeCell ref="P6:P7"/>
    <mergeCell ref="Q6:Q7"/>
    <mergeCell ref="R6:R7"/>
    <mergeCell ref="T6:T7"/>
  </mergeCells>
  <dataValidations count="4">
    <dataValidation type="whole" allowBlank="1" showInputMessage="1" showErrorMessage="1" prompt="Ingrese un valor númerico" sqref="K43 K45:K46 K55:K57 K9:K10 K26:K27 K34:K35 K77 K70:K71">
      <formula1>1</formula1>
      <formula2>1000</formula2>
    </dataValidation>
    <dataValidation type="date" showInputMessage="1" showErrorMessage="1" prompt="Ingrese dato de fecha DD/MM/AAAA_x000a_" sqref="L43:M43 L45:M46 L55:M57 L9:M10 L26:M27 L34:M35 L70:M71 L76:M77">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formula1>1900/1/1</formula1>
      <formula2>3000/1/1</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1"/>
  <sheetViews>
    <sheetView workbookViewId="0"/>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62.28515625" customWidth="1"/>
    <col min="21" max="21" width="39" customWidth="1"/>
  </cols>
  <sheetData>
    <row r="1" spans="1:21" ht="33.75" x14ac:dyDescent="0.25">
      <c r="A1" s="2" t="s">
        <v>23</v>
      </c>
      <c r="B1" s="2" t="s">
        <v>24</v>
      </c>
      <c r="C1" s="2" t="s">
        <v>25</v>
      </c>
      <c r="D1" s="2" t="s">
        <v>26</v>
      </c>
      <c r="E1" s="2" t="s">
        <v>27</v>
      </c>
      <c r="F1" s="2" t="s">
        <v>28</v>
      </c>
      <c r="G1" s="2" t="s">
        <v>29</v>
      </c>
      <c r="H1" s="2" t="s">
        <v>30</v>
      </c>
      <c r="I1" s="2" t="s">
        <v>31</v>
      </c>
      <c r="J1" s="2" t="s">
        <v>32</v>
      </c>
      <c r="K1" s="2" t="s">
        <v>33</v>
      </c>
      <c r="L1" s="2" t="s">
        <v>34</v>
      </c>
      <c r="M1" s="2" t="s">
        <v>35</v>
      </c>
      <c r="N1" s="2" t="s">
        <v>36</v>
      </c>
      <c r="O1" s="2" t="s">
        <v>37</v>
      </c>
      <c r="P1" s="2" t="s">
        <v>38</v>
      </c>
      <c r="Q1" s="2" t="s">
        <v>39</v>
      </c>
      <c r="R1" s="2" t="s">
        <v>40</v>
      </c>
      <c r="S1" s="2" t="s">
        <v>41</v>
      </c>
      <c r="T1" s="2" t="s">
        <v>42</v>
      </c>
      <c r="U1" s="2" t="s">
        <v>43</v>
      </c>
    </row>
    <row r="2" spans="1:21" ht="292.5" x14ac:dyDescent="0.25">
      <c r="A2" s="3">
        <v>2015</v>
      </c>
      <c r="B2" s="5" t="s">
        <v>44</v>
      </c>
      <c r="C2" s="3">
        <v>4</v>
      </c>
      <c r="D2" s="6" t="s">
        <v>1773</v>
      </c>
      <c r="E2" s="6" t="s">
        <v>1774</v>
      </c>
      <c r="F2" s="7" t="s">
        <v>105</v>
      </c>
      <c r="G2" s="5" t="s">
        <v>211</v>
      </c>
      <c r="H2" s="5" t="s">
        <v>217</v>
      </c>
      <c r="I2" s="5" t="s">
        <v>1528</v>
      </c>
      <c r="J2" s="5" t="s">
        <v>218</v>
      </c>
      <c r="K2" s="5">
        <v>7</v>
      </c>
      <c r="L2" s="12">
        <v>43770</v>
      </c>
      <c r="M2" s="12">
        <v>44196</v>
      </c>
      <c r="N2" s="3">
        <v>7</v>
      </c>
      <c r="O2" s="46">
        <f t="shared" ref="O2:O46" si="0">+N2/K2</f>
        <v>1</v>
      </c>
      <c r="P2" s="216">
        <f>AVERAGE(O2:O3)</f>
        <v>1</v>
      </c>
      <c r="Q2" s="216" t="s">
        <v>1256</v>
      </c>
      <c r="R2" s="217" t="s">
        <v>214</v>
      </c>
      <c r="S2" s="6" t="s">
        <v>1775</v>
      </c>
      <c r="T2" s="6" t="s">
        <v>1776</v>
      </c>
      <c r="U2" s="50" t="s">
        <v>1259</v>
      </c>
    </row>
    <row r="3" spans="1:21" ht="303.75" x14ac:dyDescent="0.25">
      <c r="A3" s="3">
        <v>2015</v>
      </c>
      <c r="B3" s="5" t="s">
        <v>44</v>
      </c>
      <c r="C3" s="3">
        <v>4</v>
      </c>
      <c r="D3" s="6" t="s">
        <v>1777</v>
      </c>
      <c r="E3" s="6" t="s">
        <v>1774</v>
      </c>
      <c r="F3" s="7" t="s">
        <v>112</v>
      </c>
      <c r="G3" s="5" t="s">
        <v>211</v>
      </c>
      <c r="H3" s="5" t="s">
        <v>212</v>
      </c>
      <c r="I3" s="5" t="s">
        <v>1528</v>
      </c>
      <c r="J3" s="5" t="s">
        <v>213</v>
      </c>
      <c r="K3" s="5">
        <f>6*6</f>
        <v>36</v>
      </c>
      <c r="L3" s="12">
        <v>43770</v>
      </c>
      <c r="M3" s="12">
        <v>44530</v>
      </c>
      <c r="N3" s="3">
        <v>36</v>
      </c>
      <c r="O3" s="46">
        <f t="shared" si="0"/>
        <v>1</v>
      </c>
      <c r="P3" s="216"/>
      <c r="Q3" s="216"/>
      <c r="R3" s="217"/>
      <c r="S3" s="6" t="s">
        <v>215</v>
      </c>
      <c r="T3" s="6" t="s">
        <v>1778</v>
      </c>
      <c r="U3" s="50" t="s">
        <v>1259</v>
      </c>
    </row>
    <row r="4" spans="1:21" ht="281.25" x14ac:dyDescent="0.25">
      <c r="A4" s="3">
        <v>2015</v>
      </c>
      <c r="B4" s="5" t="s">
        <v>44</v>
      </c>
      <c r="C4" s="3">
        <v>5</v>
      </c>
      <c r="D4" s="6" t="s">
        <v>1779</v>
      </c>
      <c r="E4" s="6" t="s">
        <v>1780</v>
      </c>
      <c r="F4" s="7" t="s">
        <v>105</v>
      </c>
      <c r="G4" s="5" t="s">
        <v>211</v>
      </c>
      <c r="H4" s="5" t="s">
        <v>217</v>
      </c>
      <c r="I4" s="5" t="s">
        <v>1540</v>
      </c>
      <c r="J4" s="5" t="s">
        <v>218</v>
      </c>
      <c r="K4" s="5">
        <v>7</v>
      </c>
      <c r="L4" s="12">
        <v>43770</v>
      </c>
      <c r="M4" s="12">
        <v>44196</v>
      </c>
      <c r="N4" s="3">
        <v>7</v>
      </c>
      <c r="O4" s="46">
        <f t="shared" si="0"/>
        <v>1</v>
      </c>
      <c r="P4" s="216">
        <f>AVERAGE(O4:O5)</f>
        <v>1</v>
      </c>
      <c r="Q4" s="216" t="s">
        <v>1256</v>
      </c>
      <c r="R4" s="217" t="s">
        <v>214</v>
      </c>
      <c r="S4" s="6" t="s">
        <v>1781</v>
      </c>
      <c r="T4" s="6" t="s">
        <v>1776</v>
      </c>
      <c r="U4" s="50" t="s">
        <v>1259</v>
      </c>
    </row>
    <row r="5" spans="1:21" ht="303.75" x14ac:dyDescent="0.25">
      <c r="A5" s="3">
        <v>2015</v>
      </c>
      <c r="B5" s="5" t="s">
        <v>44</v>
      </c>
      <c r="C5" s="3">
        <v>5</v>
      </c>
      <c r="D5" s="6" t="s">
        <v>1779</v>
      </c>
      <c r="E5" s="6" t="s">
        <v>1780</v>
      </c>
      <c r="F5" s="7" t="s">
        <v>112</v>
      </c>
      <c r="G5" s="5" t="s">
        <v>211</v>
      </c>
      <c r="H5" s="5" t="s">
        <v>212</v>
      </c>
      <c r="I5" s="5" t="s">
        <v>1540</v>
      </c>
      <c r="J5" s="5" t="s">
        <v>213</v>
      </c>
      <c r="K5" s="5">
        <f>6*6</f>
        <v>36</v>
      </c>
      <c r="L5" s="12">
        <v>43770</v>
      </c>
      <c r="M5" s="12">
        <v>44530</v>
      </c>
      <c r="N5" s="3">
        <v>36</v>
      </c>
      <c r="O5" s="46">
        <f t="shared" si="0"/>
        <v>1</v>
      </c>
      <c r="P5" s="216"/>
      <c r="Q5" s="216"/>
      <c r="R5" s="217"/>
      <c r="S5" s="6" t="s">
        <v>215</v>
      </c>
      <c r="T5" s="6" t="s">
        <v>1778</v>
      </c>
      <c r="U5" s="50" t="s">
        <v>1259</v>
      </c>
    </row>
    <row r="6" spans="1:21" ht="326.25" x14ac:dyDescent="0.25">
      <c r="A6" s="3">
        <v>2015</v>
      </c>
      <c r="B6" s="5" t="s">
        <v>44</v>
      </c>
      <c r="C6" s="3">
        <v>9</v>
      </c>
      <c r="D6" s="6" t="s">
        <v>1782</v>
      </c>
      <c r="E6" s="6" t="s">
        <v>1783</v>
      </c>
      <c r="F6" s="7" t="s">
        <v>105</v>
      </c>
      <c r="G6" s="5" t="s">
        <v>211</v>
      </c>
      <c r="H6" s="5" t="s">
        <v>217</v>
      </c>
      <c r="I6" s="5" t="s">
        <v>1540</v>
      </c>
      <c r="J6" s="5" t="s">
        <v>218</v>
      </c>
      <c r="K6" s="5">
        <v>7</v>
      </c>
      <c r="L6" s="12">
        <v>43770</v>
      </c>
      <c r="M6" s="12">
        <v>44196</v>
      </c>
      <c r="N6" s="3">
        <v>7</v>
      </c>
      <c r="O6" s="46">
        <f t="shared" si="0"/>
        <v>1</v>
      </c>
      <c r="P6" s="216">
        <f>AVERAGE(O6:O7)</f>
        <v>1</v>
      </c>
      <c r="Q6" s="216" t="s">
        <v>1256</v>
      </c>
      <c r="R6" s="217" t="s">
        <v>226</v>
      </c>
      <c r="S6" s="6" t="s">
        <v>1784</v>
      </c>
      <c r="T6" s="6" t="s">
        <v>1776</v>
      </c>
      <c r="U6" s="50" t="s">
        <v>1259</v>
      </c>
    </row>
    <row r="7" spans="1:21" ht="303.75" x14ac:dyDescent="0.25">
      <c r="A7" s="85">
        <v>2015</v>
      </c>
      <c r="B7" s="86" t="s">
        <v>44</v>
      </c>
      <c r="C7" s="85">
        <v>9</v>
      </c>
      <c r="D7" s="6" t="s">
        <v>1782</v>
      </c>
      <c r="E7" s="6" t="s">
        <v>1783</v>
      </c>
      <c r="F7" s="7" t="s">
        <v>112</v>
      </c>
      <c r="G7" s="5" t="s">
        <v>211</v>
      </c>
      <c r="H7" s="5" t="s">
        <v>212</v>
      </c>
      <c r="I7" s="5" t="s">
        <v>1540</v>
      </c>
      <c r="J7" s="5" t="s">
        <v>213</v>
      </c>
      <c r="K7" s="5">
        <f>6*6</f>
        <v>36</v>
      </c>
      <c r="L7" s="12">
        <v>43770</v>
      </c>
      <c r="M7" s="12">
        <v>44530</v>
      </c>
      <c r="N7" s="3">
        <v>36</v>
      </c>
      <c r="O7" s="46">
        <f t="shared" si="0"/>
        <v>1</v>
      </c>
      <c r="P7" s="216"/>
      <c r="Q7" s="216"/>
      <c r="R7" s="217"/>
      <c r="S7" s="6" t="s">
        <v>215</v>
      </c>
      <c r="T7" s="6" t="s">
        <v>1778</v>
      </c>
      <c r="U7" s="50" t="s">
        <v>1259</v>
      </c>
    </row>
    <row r="8" spans="1:21" ht="281.25" x14ac:dyDescent="0.25">
      <c r="A8" s="85">
        <v>2015</v>
      </c>
      <c r="B8" s="86" t="s">
        <v>44</v>
      </c>
      <c r="C8" s="85">
        <v>17</v>
      </c>
      <c r="D8" s="6" t="s">
        <v>1785</v>
      </c>
      <c r="E8" s="6" t="s">
        <v>1786</v>
      </c>
      <c r="F8" s="7" t="s">
        <v>105</v>
      </c>
      <c r="G8" s="5" t="s">
        <v>211</v>
      </c>
      <c r="H8" s="5" t="s">
        <v>217</v>
      </c>
      <c r="I8" s="5" t="s">
        <v>1540</v>
      </c>
      <c r="J8" s="5" t="s">
        <v>218</v>
      </c>
      <c r="K8" s="5">
        <v>7</v>
      </c>
      <c r="L8" s="12">
        <v>43770</v>
      </c>
      <c r="M8" s="12">
        <v>44196</v>
      </c>
      <c r="N8" s="3">
        <v>7</v>
      </c>
      <c r="O8" s="46">
        <f t="shared" si="0"/>
        <v>1</v>
      </c>
      <c r="P8" s="216">
        <f>AVERAGE(O8:O9)</f>
        <v>1</v>
      </c>
      <c r="Q8" s="216" t="s">
        <v>1256</v>
      </c>
      <c r="R8" s="217" t="s">
        <v>53</v>
      </c>
      <c r="S8" s="6" t="s">
        <v>1787</v>
      </c>
      <c r="T8" s="6" t="s">
        <v>1776</v>
      </c>
      <c r="U8" s="50" t="s">
        <v>1259</v>
      </c>
    </row>
    <row r="9" spans="1:21" ht="303.75" x14ac:dyDescent="0.25">
      <c r="A9" s="85">
        <v>2015</v>
      </c>
      <c r="B9" s="86" t="s">
        <v>44</v>
      </c>
      <c r="C9" s="85">
        <v>17</v>
      </c>
      <c r="D9" s="6" t="s">
        <v>1785</v>
      </c>
      <c r="E9" s="6" t="s">
        <v>1786</v>
      </c>
      <c r="F9" s="7" t="s">
        <v>112</v>
      </c>
      <c r="G9" s="5" t="s">
        <v>211</v>
      </c>
      <c r="H9" s="5" t="s">
        <v>212</v>
      </c>
      <c r="I9" s="5" t="s">
        <v>1540</v>
      </c>
      <c r="J9" s="5" t="s">
        <v>213</v>
      </c>
      <c r="K9" s="5">
        <f>6*6</f>
        <v>36</v>
      </c>
      <c r="L9" s="12">
        <v>43770</v>
      </c>
      <c r="M9" s="12">
        <v>44530</v>
      </c>
      <c r="N9" s="3">
        <v>36</v>
      </c>
      <c r="O9" s="46">
        <f t="shared" si="0"/>
        <v>1</v>
      </c>
      <c r="P9" s="216"/>
      <c r="Q9" s="216"/>
      <c r="R9" s="217"/>
      <c r="S9" s="6" t="s">
        <v>215</v>
      </c>
      <c r="T9" s="6" t="s">
        <v>1778</v>
      </c>
      <c r="U9" s="50" t="s">
        <v>1259</v>
      </c>
    </row>
    <row r="10" spans="1:21" ht="303.75" x14ac:dyDescent="0.25">
      <c r="A10" s="85">
        <v>2015</v>
      </c>
      <c r="B10" s="86" t="s">
        <v>44</v>
      </c>
      <c r="C10" s="85">
        <v>20</v>
      </c>
      <c r="D10" s="6" t="s">
        <v>1788</v>
      </c>
      <c r="E10" s="6" t="s">
        <v>1789</v>
      </c>
      <c r="F10" s="7" t="s">
        <v>105</v>
      </c>
      <c r="G10" s="5" t="s">
        <v>211</v>
      </c>
      <c r="H10" s="5" t="s">
        <v>217</v>
      </c>
      <c r="I10" s="5" t="s">
        <v>1540</v>
      </c>
      <c r="J10" s="5" t="s">
        <v>218</v>
      </c>
      <c r="K10" s="5">
        <v>7</v>
      </c>
      <c r="L10" s="12">
        <v>43770</v>
      </c>
      <c r="M10" s="12">
        <v>44196</v>
      </c>
      <c r="N10" s="3">
        <v>7</v>
      </c>
      <c r="O10" s="46">
        <f t="shared" si="0"/>
        <v>1</v>
      </c>
      <c r="P10" s="216">
        <f>AVERAGE(O10:O11)</f>
        <v>1</v>
      </c>
      <c r="Q10" s="216" t="s">
        <v>1256</v>
      </c>
      <c r="R10" s="217" t="s">
        <v>214</v>
      </c>
      <c r="S10" s="6" t="s">
        <v>1790</v>
      </c>
      <c r="T10" s="6" t="s">
        <v>1776</v>
      </c>
      <c r="U10" s="50" t="s">
        <v>1259</v>
      </c>
    </row>
    <row r="11" spans="1:21" ht="303.75" x14ac:dyDescent="0.25">
      <c r="A11" s="85">
        <v>2015</v>
      </c>
      <c r="B11" s="86" t="s">
        <v>44</v>
      </c>
      <c r="C11" s="85">
        <v>20</v>
      </c>
      <c r="D11" s="6" t="s">
        <v>1788</v>
      </c>
      <c r="E11" s="6" t="s">
        <v>1789</v>
      </c>
      <c r="F11" s="7" t="s">
        <v>112</v>
      </c>
      <c r="G11" s="5" t="s">
        <v>211</v>
      </c>
      <c r="H11" s="5" t="s">
        <v>212</v>
      </c>
      <c r="I11" s="5" t="s">
        <v>1540</v>
      </c>
      <c r="J11" s="5" t="s">
        <v>213</v>
      </c>
      <c r="K11" s="5">
        <f>6*6</f>
        <v>36</v>
      </c>
      <c r="L11" s="12">
        <v>43770</v>
      </c>
      <c r="M11" s="12">
        <v>44530</v>
      </c>
      <c r="N11" s="3">
        <v>36</v>
      </c>
      <c r="O11" s="46">
        <f t="shared" si="0"/>
        <v>1</v>
      </c>
      <c r="P11" s="216"/>
      <c r="Q11" s="216"/>
      <c r="R11" s="217"/>
      <c r="S11" s="6" t="s">
        <v>215</v>
      </c>
      <c r="T11" s="6" t="s">
        <v>1778</v>
      </c>
      <c r="U11" s="50" t="s">
        <v>1259</v>
      </c>
    </row>
    <row r="12" spans="1:21" ht="337.5" x14ac:dyDescent="0.25">
      <c r="A12" s="85">
        <v>2015</v>
      </c>
      <c r="B12" s="86" t="s">
        <v>44</v>
      </c>
      <c r="C12" s="85">
        <v>24</v>
      </c>
      <c r="D12" s="6" t="s">
        <v>1791</v>
      </c>
      <c r="E12" s="6" t="s">
        <v>1792</v>
      </c>
      <c r="F12" s="7" t="s">
        <v>105</v>
      </c>
      <c r="G12" s="5" t="s">
        <v>211</v>
      </c>
      <c r="H12" s="5" t="s">
        <v>217</v>
      </c>
      <c r="I12" s="5" t="s">
        <v>1533</v>
      </c>
      <c r="J12" s="5" t="s">
        <v>218</v>
      </c>
      <c r="K12" s="5">
        <v>7</v>
      </c>
      <c r="L12" s="12">
        <v>43770</v>
      </c>
      <c r="M12" s="12">
        <v>44196</v>
      </c>
      <c r="N12" s="3">
        <v>7</v>
      </c>
      <c r="O12" s="46">
        <f t="shared" si="0"/>
        <v>1</v>
      </c>
      <c r="P12" s="216">
        <f>AVERAGE(O12:O13)</f>
        <v>1</v>
      </c>
      <c r="Q12" s="216" t="s">
        <v>1256</v>
      </c>
      <c r="R12" s="217" t="s">
        <v>53</v>
      </c>
      <c r="S12" s="6" t="s">
        <v>1793</v>
      </c>
      <c r="T12" s="6" t="s">
        <v>1794</v>
      </c>
      <c r="U12" s="50" t="s">
        <v>1259</v>
      </c>
    </row>
    <row r="13" spans="1:21" ht="348.75" x14ac:dyDescent="0.25">
      <c r="A13" s="85">
        <v>2015</v>
      </c>
      <c r="B13" s="86" t="s">
        <v>44</v>
      </c>
      <c r="C13" s="85">
        <v>24</v>
      </c>
      <c r="D13" s="6" t="s">
        <v>1791</v>
      </c>
      <c r="E13" s="6" t="s">
        <v>1792</v>
      </c>
      <c r="F13" s="7" t="s">
        <v>112</v>
      </c>
      <c r="G13" s="5" t="s">
        <v>211</v>
      </c>
      <c r="H13" s="5" t="s">
        <v>212</v>
      </c>
      <c r="I13" s="5" t="s">
        <v>1533</v>
      </c>
      <c r="J13" s="5" t="s">
        <v>213</v>
      </c>
      <c r="K13" s="5">
        <f>6*6</f>
        <v>36</v>
      </c>
      <c r="L13" s="12">
        <v>43770</v>
      </c>
      <c r="M13" s="12">
        <v>44530</v>
      </c>
      <c r="N13" s="3">
        <v>36</v>
      </c>
      <c r="O13" s="46">
        <f t="shared" si="0"/>
        <v>1</v>
      </c>
      <c r="P13" s="216"/>
      <c r="Q13" s="216"/>
      <c r="R13" s="217"/>
      <c r="S13" s="6" t="s">
        <v>1795</v>
      </c>
      <c r="T13" s="6" t="s">
        <v>1796</v>
      </c>
      <c r="U13" s="50" t="s">
        <v>1259</v>
      </c>
    </row>
    <row r="14" spans="1:21" ht="281.25" x14ac:dyDescent="0.25">
      <c r="A14" s="85">
        <v>2015</v>
      </c>
      <c r="B14" s="86" t="s">
        <v>44</v>
      </c>
      <c r="C14" s="85">
        <v>33</v>
      </c>
      <c r="D14" s="6" t="s">
        <v>1797</v>
      </c>
      <c r="E14" s="6" t="s">
        <v>1798</v>
      </c>
      <c r="F14" s="5" t="s">
        <v>73</v>
      </c>
      <c r="G14" s="5" t="s">
        <v>211</v>
      </c>
      <c r="H14" s="5" t="s">
        <v>217</v>
      </c>
      <c r="I14" s="5" t="s">
        <v>1799</v>
      </c>
      <c r="J14" s="5" t="s">
        <v>218</v>
      </c>
      <c r="K14" s="5">
        <v>7</v>
      </c>
      <c r="L14" s="12">
        <v>43770</v>
      </c>
      <c r="M14" s="12">
        <v>44196</v>
      </c>
      <c r="N14" s="3">
        <v>7</v>
      </c>
      <c r="O14" s="46">
        <f t="shared" si="0"/>
        <v>1</v>
      </c>
      <c r="P14" s="216">
        <f>AVERAGE(O14:O15)</f>
        <v>1</v>
      </c>
      <c r="Q14" s="216" t="s">
        <v>1256</v>
      </c>
      <c r="R14" s="217" t="s">
        <v>226</v>
      </c>
      <c r="S14" s="6" t="s">
        <v>1800</v>
      </c>
      <c r="T14" s="6" t="s">
        <v>1776</v>
      </c>
      <c r="U14" s="50" t="s">
        <v>1259</v>
      </c>
    </row>
    <row r="15" spans="1:21" ht="303.75" x14ac:dyDescent="0.25">
      <c r="A15" s="85">
        <v>2015</v>
      </c>
      <c r="B15" s="86" t="s">
        <v>44</v>
      </c>
      <c r="C15" s="85">
        <v>33</v>
      </c>
      <c r="D15" s="6" t="s">
        <v>1797</v>
      </c>
      <c r="E15" s="6" t="s">
        <v>1798</v>
      </c>
      <c r="F15" s="13" t="s">
        <v>81</v>
      </c>
      <c r="G15" s="5" t="s">
        <v>211</v>
      </c>
      <c r="H15" s="5" t="s">
        <v>212</v>
      </c>
      <c r="I15" s="5" t="s">
        <v>1799</v>
      </c>
      <c r="J15" s="5" t="s">
        <v>213</v>
      </c>
      <c r="K15" s="5">
        <f>6*6</f>
        <v>36</v>
      </c>
      <c r="L15" s="12">
        <v>43770</v>
      </c>
      <c r="M15" s="12">
        <v>44530</v>
      </c>
      <c r="N15" s="3">
        <v>36</v>
      </c>
      <c r="O15" s="46">
        <f t="shared" si="0"/>
        <v>1</v>
      </c>
      <c r="P15" s="216"/>
      <c r="Q15" s="216"/>
      <c r="R15" s="217"/>
      <c r="S15" s="6" t="s">
        <v>215</v>
      </c>
      <c r="T15" s="6" t="s">
        <v>1778</v>
      </c>
      <c r="U15" s="50" t="s">
        <v>1259</v>
      </c>
    </row>
    <row r="16" spans="1:21" ht="281.25" x14ac:dyDescent="0.25">
      <c r="A16" s="85">
        <v>2015</v>
      </c>
      <c r="B16" s="86" t="s">
        <v>44</v>
      </c>
      <c r="C16" s="85">
        <v>34</v>
      </c>
      <c r="D16" s="6" t="s">
        <v>1801</v>
      </c>
      <c r="E16" s="6" t="s">
        <v>1802</v>
      </c>
      <c r="F16" s="5" t="s">
        <v>73</v>
      </c>
      <c r="G16" s="5" t="s">
        <v>211</v>
      </c>
      <c r="H16" s="5" t="s">
        <v>217</v>
      </c>
      <c r="I16" s="5" t="s">
        <v>1540</v>
      </c>
      <c r="J16" s="5" t="s">
        <v>218</v>
      </c>
      <c r="K16" s="5">
        <v>7</v>
      </c>
      <c r="L16" s="12">
        <v>43770</v>
      </c>
      <c r="M16" s="12">
        <v>44196</v>
      </c>
      <c r="N16" s="3">
        <v>7</v>
      </c>
      <c r="O16" s="46">
        <f t="shared" si="0"/>
        <v>1</v>
      </c>
      <c r="P16" s="216">
        <f>AVERAGE(O16:O17)</f>
        <v>1</v>
      </c>
      <c r="Q16" s="216" t="s">
        <v>1256</v>
      </c>
      <c r="R16" s="217" t="s">
        <v>53</v>
      </c>
      <c r="S16" s="6" t="s">
        <v>1803</v>
      </c>
      <c r="T16" s="6" t="s">
        <v>1776</v>
      </c>
      <c r="U16" s="50" t="s">
        <v>1259</v>
      </c>
    </row>
    <row r="17" spans="1:21" ht="303.75" x14ac:dyDescent="0.25">
      <c r="A17" s="85">
        <v>2015</v>
      </c>
      <c r="B17" s="86" t="s">
        <v>44</v>
      </c>
      <c r="C17" s="85">
        <v>34</v>
      </c>
      <c r="D17" s="6" t="s">
        <v>1801</v>
      </c>
      <c r="E17" s="6" t="s">
        <v>1802</v>
      </c>
      <c r="F17" s="13" t="s">
        <v>81</v>
      </c>
      <c r="G17" s="5" t="s">
        <v>211</v>
      </c>
      <c r="H17" s="5" t="s">
        <v>212</v>
      </c>
      <c r="I17" s="5" t="s">
        <v>1540</v>
      </c>
      <c r="J17" s="5" t="s">
        <v>213</v>
      </c>
      <c r="K17" s="5">
        <f>6*6</f>
        <v>36</v>
      </c>
      <c r="L17" s="12">
        <v>43770</v>
      </c>
      <c r="M17" s="12">
        <v>44530</v>
      </c>
      <c r="N17" s="3">
        <v>36</v>
      </c>
      <c r="O17" s="46">
        <f t="shared" si="0"/>
        <v>1</v>
      </c>
      <c r="P17" s="216"/>
      <c r="Q17" s="216"/>
      <c r="R17" s="217"/>
      <c r="S17" s="6" t="s">
        <v>215</v>
      </c>
      <c r="T17" s="6" t="s">
        <v>1778</v>
      </c>
      <c r="U17" s="50" t="s">
        <v>1259</v>
      </c>
    </row>
    <row r="18" spans="1:21" ht="168.75" x14ac:dyDescent="0.25">
      <c r="A18" s="85">
        <v>2016</v>
      </c>
      <c r="B18" s="86" t="s">
        <v>70</v>
      </c>
      <c r="C18" s="85">
        <v>36</v>
      </c>
      <c r="D18" s="6" t="s">
        <v>1804</v>
      </c>
      <c r="E18" s="6" t="s">
        <v>1805</v>
      </c>
      <c r="F18" s="5" t="s">
        <v>73</v>
      </c>
      <c r="G18" s="5" t="s">
        <v>211</v>
      </c>
      <c r="H18" s="5" t="s">
        <v>217</v>
      </c>
      <c r="I18" s="5" t="s">
        <v>1540</v>
      </c>
      <c r="J18" s="5" t="s">
        <v>218</v>
      </c>
      <c r="K18" s="5">
        <v>7</v>
      </c>
      <c r="L18" s="12">
        <v>43770</v>
      </c>
      <c r="M18" s="12">
        <v>44196</v>
      </c>
      <c r="N18" s="3">
        <v>7</v>
      </c>
      <c r="O18" s="46">
        <f t="shared" si="0"/>
        <v>1</v>
      </c>
      <c r="P18" s="216">
        <f>AVERAGE(O18:O19)</f>
        <v>1</v>
      </c>
      <c r="Q18" s="216" t="s">
        <v>1256</v>
      </c>
      <c r="R18" s="217" t="s">
        <v>53</v>
      </c>
      <c r="S18" s="6" t="s">
        <v>1806</v>
      </c>
      <c r="T18" s="211" t="s">
        <v>1807</v>
      </c>
      <c r="U18" s="50" t="s">
        <v>1259</v>
      </c>
    </row>
    <row r="19" spans="1:21" ht="348.75" x14ac:dyDescent="0.25">
      <c r="A19" s="85">
        <v>2016</v>
      </c>
      <c r="B19" s="86" t="s">
        <v>70</v>
      </c>
      <c r="C19" s="85">
        <v>36</v>
      </c>
      <c r="D19" s="6" t="s">
        <v>1804</v>
      </c>
      <c r="E19" s="6" t="s">
        <v>1805</v>
      </c>
      <c r="F19" s="5" t="s">
        <v>81</v>
      </c>
      <c r="G19" s="5" t="s">
        <v>211</v>
      </c>
      <c r="H19" s="5" t="s">
        <v>212</v>
      </c>
      <c r="I19" s="5" t="s">
        <v>1540</v>
      </c>
      <c r="J19" s="5" t="s">
        <v>213</v>
      </c>
      <c r="K19" s="5">
        <f>6*6</f>
        <v>36</v>
      </c>
      <c r="L19" s="12">
        <v>43770</v>
      </c>
      <c r="M19" s="12">
        <v>44530</v>
      </c>
      <c r="N19" s="3">
        <v>36</v>
      </c>
      <c r="O19" s="46">
        <f t="shared" si="0"/>
        <v>1</v>
      </c>
      <c r="P19" s="216"/>
      <c r="Q19" s="216"/>
      <c r="R19" s="217"/>
      <c r="S19" s="6" t="s">
        <v>1808</v>
      </c>
      <c r="T19" s="212"/>
      <c r="U19" s="50" t="s">
        <v>1259</v>
      </c>
    </row>
    <row r="20" spans="1:21" ht="202.5" x14ac:dyDescent="0.25">
      <c r="A20" s="3">
        <v>2016</v>
      </c>
      <c r="B20" s="5" t="s">
        <v>102</v>
      </c>
      <c r="C20" s="3">
        <v>4</v>
      </c>
      <c r="D20" s="6" t="s">
        <v>1809</v>
      </c>
      <c r="E20" s="6" t="s">
        <v>1810</v>
      </c>
      <c r="F20" s="7" t="s">
        <v>105</v>
      </c>
      <c r="G20" s="5" t="s">
        <v>211</v>
      </c>
      <c r="H20" s="5" t="s">
        <v>217</v>
      </c>
      <c r="I20" s="5" t="s">
        <v>1540</v>
      </c>
      <c r="J20" s="5" t="s">
        <v>218</v>
      </c>
      <c r="K20" s="5">
        <v>7</v>
      </c>
      <c r="L20" s="12">
        <v>43770</v>
      </c>
      <c r="M20" s="12">
        <v>44196</v>
      </c>
      <c r="N20" s="3">
        <v>7</v>
      </c>
      <c r="O20" s="46">
        <f t="shared" si="0"/>
        <v>1</v>
      </c>
      <c r="P20" s="206">
        <f>AVERAGE(O20:O21)</f>
        <v>1</v>
      </c>
      <c r="Q20" s="206" t="s">
        <v>1256</v>
      </c>
      <c r="R20" s="214" t="s">
        <v>226</v>
      </c>
      <c r="S20" s="6" t="s">
        <v>219</v>
      </c>
      <c r="T20" s="6" t="s">
        <v>220</v>
      </c>
      <c r="U20" s="50" t="s">
        <v>1259</v>
      </c>
    </row>
    <row r="21" spans="1:21" ht="303.75" x14ac:dyDescent="0.25">
      <c r="A21" s="3">
        <v>2016</v>
      </c>
      <c r="B21" s="5" t="s">
        <v>102</v>
      </c>
      <c r="C21" s="3">
        <v>4</v>
      </c>
      <c r="D21" s="6" t="s">
        <v>1809</v>
      </c>
      <c r="E21" s="6" t="s">
        <v>1810</v>
      </c>
      <c r="F21" s="7" t="s">
        <v>112</v>
      </c>
      <c r="G21" s="5" t="s">
        <v>211</v>
      </c>
      <c r="H21" s="5" t="s">
        <v>212</v>
      </c>
      <c r="I21" s="5" t="s">
        <v>1540</v>
      </c>
      <c r="J21" s="5" t="s">
        <v>213</v>
      </c>
      <c r="K21" s="5">
        <f>6*6</f>
        <v>36</v>
      </c>
      <c r="L21" s="12">
        <v>43770</v>
      </c>
      <c r="M21" s="12">
        <v>44530</v>
      </c>
      <c r="N21" s="3">
        <v>36</v>
      </c>
      <c r="O21" s="46">
        <f t="shared" si="0"/>
        <v>1</v>
      </c>
      <c r="P21" s="206"/>
      <c r="Q21" s="206"/>
      <c r="R21" s="214"/>
      <c r="S21" s="6" t="s">
        <v>215</v>
      </c>
      <c r="T21" s="6" t="s">
        <v>1778</v>
      </c>
      <c r="U21" s="50" t="s">
        <v>1259</v>
      </c>
    </row>
    <row r="22" spans="1:21" ht="202.5" x14ac:dyDescent="0.25">
      <c r="A22" s="3">
        <v>2016</v>
      </c>
      <c r="B22" s="5" t="s">
        <v>102</v>
      </c>
      <c r="C22" s="3">
        <v>5</v>
      </c>
      <c r="D22" s="6" t="s">
        <v>1811</v>
      </c>
      <c r="E22" s="6" t="s">
        <v>1812</v>
      </c>
      <c r="F22" s="7" t="s">
        <v>105</v>
      </c>
      <c r="G22" s="5" t="s">
        <v>211</v>
      </c>
      <c r="H22" s="5" t="s">
        <v>217</v>
      </c>
      <c r="I22" s="5" t="s">
        <v>1540</v>
      </c>
      <c r="J22" s="5" t="s">
        <v>218</v>
      </c>
      <c r="K22" s="5">
        <v>7</v>
      </c>
      <c r="L22" s="12">
        <v>43770</v>
      </c>
      <c r="M22" s="12">
        <v>44196</v>
      </c>
      <c r="N22" s="3">
        <v>7</v>
      </c>
      <c r="O22" s="46">
        <f t="shared" si="0"/>
        <v>1</v>
      </c>
      <c r="P22" s="206">
        <f>AVERAGE(O22:O23)</f>
        <v>1</v>
      </c>
      <c r="Q22" s="206" t="s">
        <v>1256</v>
      </c>
      <c r="R22" s="214" t="s">
        <v>214</v>
      </c>
      <c r="S22" s="6" t="s">
        <v>219</v>
      </c>
      <c r="T22" s="6" t="s">
        <v>220</v>
      </c>
      <c r="U22" s="50" t="s">
        <v>1259</v>
      </c>
    </row>
    <row r="23" spans="1:21" ht="303.75" x14ac:dyDescent="0.25">
      <c r="A23" s="3">
        <v>2016</v>
      </c>
      <c r="B23" s="5" t="s">
        <v>102</v>
      </c>
      <c r="C23" s="3">
        <v>5</v>
      </c>
      <c r="D23" s="6" t="s">
        <v>1811</v>
      </c>
      <c r="E23" s="6" t="s">
        <v>1812</v>
      </c>
      <c r="F23" s="7" t="s">
        <v>112</v>
      </c>
      <c r="G23" s="5" t="s">
        <v>211</v>
      </c>
      <c r="H23" s="5" t="s">
        <v>212</v>
      </c>
      <c r="I23" s="5" t="s">
        <v>1540</v>
      </c>
      <c r="J23" s="5" t="s">
        <v>213</v>
      </c>
      <c r="K23" s="5">
        <f>6*6</f>
        <v>36</v>
      </c>
      <c r="L23" s="12">
        <v>43770</v>
      </c>
      <c r="M23" s="12">
        <v>44530</v>
      </c>
      <c r="N23" s="3">
        <v>36</v>
      </c>
      <c r="O23" s="46">
        <f t="shared" si="0"/>
        <v>1</v>
      </c>
      <c r="P23" s="206"/>
      <c r="Q23" s="206"/>
      <c r="R23" s="214"/>
      <c r="S23" s="6" t="s">
        <v>215</v>
      </c>
      <c r="T23" s="6" t="s">
        <v>1778</v>
      </c>
      <c r="U23" s="50" t="s">
        <v>1259</v>
      </c>
    </row>
    <row r="24" spans="1:21" ht="112.5" x14ac:dyDescent="0.25">
      <c r="A24" s="3">
        <v>2016</v>
      </c>
      <c r="B24" s="5" t="s">
        <v>102</v>
      </c>
      <c r="C24" s="3">
        <v>6</v>
      </c>
      <c r="D24" s="6" t="s">
        <v>1813</v>
      </c>
      <c r="E24" s="6" t="s">
        <v>1814</v>
      </c>
      <c r="F24" s="7" t="s">
        <v>105</v>
      </c>
      <c r="G24" s="5" t="s">
        <v>211</v>
      </c>
      <c r="H24" s="5" t="s">
        <v>217</v>
      </c>
      <c r="I24" s="5" t="s">
        <v>1540</v>
      </c>
      <c r="J24" s="5" t="s">
        <v>218</v>
      </c>
      <c r="K24" s="5">
        <v>7</v>
      </c>
      <c r="L24" s="12">
        <v>43770</v>
      </c>
      <c r="M24" s="12">
        <v>44196</v>
      </c>
      <c r="N24" s="3">
        <v>7</v>
      </c>
      <c r="O24" s="46">
        <f t="shared" si="0"/>
        <v>1</v>
      </c>
      <c r="P24" s="206">
        <f>AVERAGE(O24:O25)</f>
        <v>1</v>
      </c>
      <c r="Q24" s="206" t="s">
        <v>1256</v>
      </c>
      <c r="R24" s="214" t="s">
        <v>214</v>
      </c>
      <c r="S24" s="6" t="s">
        <v>219</v>
      </c>
      <c r="T24" s="211" t="s">
        <v>1815</v>
      </c>
      <c r="U24" s="50" t="s">
        <v>1259</v>
      </c>
    </row>
    <row r="25" spans="1:21" ht="303.75" x14ac:dyDescent="0.25">
      <c r="A25" s="3">
        <v>2016</v>
      </c>
      <c r="B25" s="5" t="s">
        <v>102</v>
      </c>
      <c r="C25" s="3">
        <v>6</v>
      </c>
      <c r="D25" s="6" t="s">
        <v>1813</v>
      </c>
      <c r="E25" s="6" t="s">
        <v>1814</v>
      </c>
      <c r="F25" s="7" t="s">
        <v>112</v>
      </c>
      <c r="G25" s="5" t="s">
        <v>211</v>
      </c>
      <c r="H25" s="5" t="s">
        <v>212</v>
      </c>
      <c r="I25" s="5" t="s">
        <v>1540</v>
      </c>
      <c r="J25" s="5" t="s">
        <v>213</v>
      </c>
      <c r="K25" s="5">
        <f>6*6</f>
        <v>36</v>
      </c>
      <c r="L25" s="12">
        <v>43770</v>
      </c>
      <c r="M25" s="12">
        <v>44530</v>
      </c>
      <c r="N25" s="3">
        <v>36</v>
      </c>
      <c r="O25" s="46">
        <f t="shared" si="0"/>
        <v>1</v>
      </c>
      <c r="P25" s="206"/>
      <c r="Q25" s="206"/>
      <c r="R25" s="214"/>
      <c r="S25" s="6" t="s">
        <v>215</v>
      </c>
      <c r="T25" s="212"/>
      <c r="U25" s="50" t="s">
        <v>1259</v>
      </c>
    </row>
    <row r="26" spans="1:21" ht="112.5" x14ac:dyDescent="0.25">
      <c r="A26" s="3">
        <v>2016</v>
      </c>
      <c r="B26" s="5" t="s">
        <v>102</v>
      </c>
      <c r="C26" s="3">
        <v>12</v>
      </c>
      <c r="D26" s="6" t="s">
        <v>1816</v>
      </c>
      <c r="E26" s="6" t="s">
        <v>1817</v>
      </c>
      <c r="F26" s="7" t="s">
        <v>105</v>
      </c>
      <c r="G26" s="5" t="s">
        <v>217</v>
      </c>
      <c r="H26" s="5" t="s">
        <v>218</v>
      </c>
      <c r="I26" s="5" t="s">
        <v>1540</v>
      </c>
      <c r="J26" s="5" t="s">
        <v>218</v>
      </c>
      <c r="K26" s="5">
        <v>7</v>
      </c>
      <c r="L26" s="12">
        <v>43770</v>
      </c>
      <c r="M26" s="12">
        <v>44196</v>
      </c>
      <c r="N26" s="3">
        <v>7</v>
      </c>
      <c r="O26" s="46">
        <f t="shared" si="0"/>
        <v>1</v>
      </c>
      <c r="P26" s="206">
        <f>AVERAGE(O26:O27)</f>
        <v>1</v>
      </c>
      <c r="Q26" s="206" t="s">
        <v>1256</v>
      </c>
      <c r="R26" s="214" t="s">
        <v>226</v>
      </c>
      <c r="S26" s="6" t="s">
        <v>219</v>
      </c>
      <c r="T26" s="211" t="s">
        <v>1818</v>
      </c>
      <c r="U26" s="50" t="s">
        <v>1259</v>
      </c>
    </row>
    <row r="27" spans="1:21" ht="303.75" x14ac:dyDescent="0.25">
      <c r="A27" s="3">
        <v>2016</v>
      </c>
      <c r="B27" s="5" t="s">
        <v>102</v>
      </c>
      <c r="C27" s="3">
        <v>12</v>
      </c>
      <c r="D27" s="6" t="s">
        <v>1816</v>
      </c>
      <c r="E27" s="6" t="s">
        <v>1817</v>
      </c>
      <c r="F27" s="7" t="s">
        <v>112</v>
      </c>
      <c r="G27" s="6" t="s">
        <v>212</v>
      </c>
      <c r="H27" s="5" t="s">
        <v>213</v>
      </c>
      <c r="I27" s="5" t="s">
        <v>1540</v>
      </c>
      <c r="J27" s="5" t="s">
        <v>213</v>
      </c>
      <c r="K27" s="5">
        <f>6*6</f>
        <v>36</v>
      </c>
      <c r="L27" s="12">
        <v>43770</v>
      </c>
      <c r="M27" s="12">
        <v>44530</v>
      </c>
      <c r="N27" s="3">
        <v>36</v>
      </c>
      <c r="O27" s="46">
        <f t="shared" si="0"/>
        <v>1</v>
      </c>
      <c r="P27" s="206"/>
      <c r="Q27" s="206"/>
      <c r="R27" s="214"/>
      <c r="S27" s="6" t="s">
        <v>215</v>
      </c>
      <c r="T27" s="212"/>
      <c r="U27" s="50" t="s">
        <v>1259</v>
      </c>
    </row>
    <row r="28" spans="1:21" ht="112.5" x14ac:dyDescent="0.25">
      <c r="A28" s="3">
        <v>2016</v>
      </c>
      <c r="B28" s="5" t="s">
        <v>102</v>
      </c>
      <c r="C28" s="3">
        <v>13</v>
      </c>
      <c r="D28" s="6" t="s">
        <v>1819</v>
      </c>
      <c r="E28" s="6" t="s">
        <v>1820</v>
      </c>
      <c r="F28" s="7" t="s">
        <v>73</v>
      </c>
      <c r="G28" s="5" t="s">
        <v>211</v>
      </c>
      <c r="H28" s="5" t="s">
        <v>217</v>
      </c>
      <c r="I28" s="5" t="s">
        <v>1540</v>
      </c>
      <c r="J28" s="5" t="s">
        <v>218</v>
      </c>
      <c r="K28" s="5">
        <v>7</v>
      </c>
      <c r="L28" s="12">
        <v>43770</v>
      </c>
      <c r="M28" s="12">
        <v>44196</v>
      </c>
      <c r="N28" s="3">
        <v>7</v>
      </c>
      <c r="O28" s="46">
        <f t="shared" si="0"/>
        <v>1</v>
      </c>
      <c r="P28" s="206">
        <f>AVERAGE(O28:O29)</f>
        <v>1</v>
      </c>
      <c r="Q28" s="206" t="s">
        <v>1256</v>
      </c>
      <c r="R28" s="214" t="s">
        <v>53</v>
      </c>
      <c r="S28" s="6" t="s">
        <v>219</v>
      </c>
      <c r="T28" s="211" t="s">
        <v>1818</v>
      </c>
      <c r="U28" s="50" t="s">
        <v>1259</v>
      </c>
    </row>
    <row r="29" spans="1:21" ht="303.75" x14ac:dyDescent="0.25">
      <c r="A29" s="3">
        <v>2016</v>
      </c>
      <c r="B29" s="5" t="s">
        <v>102</v>
      </c>
      <c r="C29" s="3">
        <v>13</v>
      </c>
      <c r="D29" s="6" t="s">
        <v>1819</v>
      </c>
      <c r="E29" s="6" t="s">
        <v>1820</v>
      </c>
      <c r="F29" s="7" t="s">
        <v>81</v>
      </c>
      <c r="G29" s="5" t="s">
        <v>211</v>
      </c>
      <c r="H29" s="5" t="s">
        <v>212</v>
      </c>
      <c r="I29" s="5" t="s">
        <v>1540</v>
      </c>
      <c r="J29" s="5" t="s">
        <v>213</v>
      </c>
      <c r="K29" s="5">
        <f>6*6</f>
        <v>36</v>
      </c>
      <c r="L29" s="12">
        <v>43770</v>
      </c>
      <c r="M29" s="12">
        <v>44530</v>
      </c>
      <c r="N29" s="3">
        <v>36</v>
      </c>
      <c r="O29" s="46">
        <f t="shared" si="0"/>
        <v>1</v>
      </c>
      <c r="P29" s="206"/>
      <c r="Q29" s="206"/>
      <c r="R29" s="214"/>
      <c r="S29" s="6" t="s">
        <v>215</v>
      </c>
      <c r="T29" s="212"/>
      <c r="U29" s="50" t="s">
        <v>1259</v>
      </c>
    </row>
    <row r="30" spans="1:21" ht="202.5" x14ac:dyDescent="0.25">
      <c r="A30" s="3">
        <v>2016</v>
      </c>
      <c r="B30" s="5" t="s">
        <v>102</v>
      </c>
      <c r="C30" s="3">
        <v>14</v>
      </c>
      <c r="D30" s="6" t="s">
        <v>1821</v>
      </c>
      <c r="E30" s="6" t="s">
        <v>1822</v>
      </c>
      <c r="F30" s="7" t="s">
        <v>105</v>
      </c>
      <c r="G30" s="5" t="s">
        <v>211</v>
      </c>
      <c r="H30" s="5" t="s">
        <v>217</v>
      </c>
      <c r="I30" s="5" t="s">
        <v>1540</v>
      </c>
      <c r="J30" s="5" t="s">
        <v>218</v>
      </c>
      <c r="K30" s="5">
        <v>7</v>
      </c>
      <c r="L30" s="12">
        <v>43770</v>
      </c>
      <c r="M30" s="12">
        <v>44196</v>
      </c>
      <c r="N30" s="3">
        <v>7</v>
      </c>
      <c r="O30" s="46">
        <f t="shared" si="0"/>
        <v>1</v>
      </c>
      <c r="P30" s="206">
        <f>AVERAGE(O30:O31)</f>
        <v>1</v>
      </c>
      <c r="Q30" s="206" t="s">
        <v>1256</v>
      </c>
      <c r="R30" s="214" t="s">
        <v>53</v>
      </c>
      <c r="S30" s="6" t="s">
        <v>219</v>
      </c>
      <c r="T30" s="211" t="s">
        <v>1823</v>
      </c>
      <c r="U30" s="50" t="s">
        <v>1259</v>
      </c>
    </row>
    <row r="31" spans="1:21" ht="303.75" x14ac:dyDescent="0.25">
      <c r="A31" s="3">
        <v>2016</v>
      </c>
      <c r="B31" s="5" t="s">
        <v>102</v>
      </c>
      <c r="C31" s="3">
        <v>14</v>
      </c>
      <c r="D31" s="6" t="s">
        <v>1821</v>
      </c>
      <c r="E31" s="6" t="s">
        <v>1822</v>
      </c>
      <c r="F31" s="7" t="s">
        <v>112</v>
      </c>
      <c r="G31" s="5" t="s">
        <v>211</v>
      </c>
      <c r="H31" s="5" t="s">
        <v>212</v>
      </c>
      <c r="I31" s="5" t="s">
        <v>1540</v>
      </c>
      <c r="J31" s="5" t="s">
        <v>213</v>
      </c>
      <c r="K31" s="5">
        <f>6*6</f>
        <v>36</v>
      </c>
      <c r="L31" s="12">
        <v>43770</v>
      </c>
      <c r="M31" s="12">
        <v>44530</v>
      </c>
      <c r="N31" s="3">
        <v>36</v>
      </c>
      <c r="O31" s="46">
        <f t="shared" si="0"/>
        <v>1</v>
      </c>
      <c r="P31" s="206"/>
      <c r="Q31" s="206"/>
      <c r="R31" s="214"/>
      <c r="S31" s="6" t="s">
        <v>215</v>
      </c>
      <c r="T31" s="212"/>
      <c r="U31" s="50" t="s">
        <v>1259</v>
      </c>
    </row>
    <row r="32" spans="1:21" ht="112.5" x14ac:dyDescent="0.25">
      <c r="A32" s="3">
        <v>2017</v>
      </c>
      <c r="B32" s="5" t="s">
        <v>119</v>
      </c>
      <c r="C32" s="3">
        <v>4</v>
      </c>
      <c r="D32" s="6" t="s">
        <v>1824</v>
      </c>
      <c r="E32" s="6" t="s">
        <v>1825</v>
      </c>
      <c r="F32" s="7" t="s">
        <v>105</v>
      </c>
      <c r="G32" s="6" t="s">
        <v>1826</v>
      </c>
      <c r="H32" s="6" t="s">
        <v>1827</v>
      </c>
      <c r="I32" s="5" t="s">
        <v>789</v>
      </c>
      <c r="J32" s="5" t="s">
        <v>642</v>
      </c>
      <c r="K32" s="5">
        <v>1</v>
      </c>
      <c r="L32" s="12">
        <v>44211</v>
      </c>
      <c r="M32" s="12">
        <v>44560</v>
      </c>
      <c r="N32" s="3">
        <v>1</v>
      </c>
      <c r="O32" s="46">
        <f t="shared" si="0"/>
        <v>1</v>
      </c>
      <c r="P32" s="206">
        <f>+AVERAGE(O32:O33)</f>
        <v>1</v>
      </c>
      <c r="Q32" s="206" t="s">
        <v>1256</v>
      </c>
      <c r="R32" s="214" t="s">
        <v>53</v>
      </c>
      <c r="S32" s="6" t="s">
        <v>1828</v>
      </c>
      <c r="T32" s="211" t="s">
        <v>1829</v>
      </c>
      <c r="U32" s="50" t="s">
        <v>1259</v>
      </c>
    </row>
    <row r="33" spans="1:21" ht="270" x14ac:dyDescent="0.25">
      <c r="A33" s="3">
        <v>2017</v>
      </c>
      <c r="B33" s="5" t="s">
        <v>119</v>
      </c>
      <c r="C33" s="3">
        <v>4</v>
      </c>
      <c r="D33" s="6" t="s">
        <v>1824</v>
      </c>
      <c r="E33" s="6" t="s">
        <v>1825</v>
      </c>
      <c r="F33" s="7" t="s">
        <v>112</v>
      </c>
      <c r="G33" s="6" t="s">
        <v>1830</v>
      </c>
      <c r="H33" s="6" t="s">
        <v>1831</v>
      </c>
      <c r="I33" s="5" t="s">
        <v>789</v>
      </c>
      <c r="J33" s="6" t="s">
        <v>1832</v>
      </c>
      <c r="K33" s="5">
        <v>12</v>
      </c>
      <c r="L33" s="12">
        <v>44211</v>
      </c>
      <c r="M33" s="12">
        <v>44561</v>
      </c>
      <c r="N33" s="3">
        <v>12</v>
      </c>
      <c r="O33" s="46">
        <f t="shared" si="0"/>
        <v>1</v>
      </c>
      <c r="P33" s="206"/>
      <c r="Q33" s="206"/>
      <c r="R33" s="214"/>
      <c r="S33" s="6" t="s">
        <v>1833</v>
      </c>
      <c r="T33" s="212"/>
      <c r="U33" s="50" t="s">
        <v>1259</v>
      </c>
    </row>
    <row r="34" spans="1:21" ht="112.5" x14ac:dyDescent="0.25">
      <c r="A34" s="3">
        <v>2017</v>
      </c>
      <c r="B34" s="5" t="s">
        <v>119</v>
      </c>
      <c r="C34" s="3">
        <v>7</v>
      </c>
      <c r="D34" s="6" t="s">
        <v>1834</v>
      </c>
      <c r="E34" s="6" t="s">
        <v>1835</v>
      </c>
      <c r="F34" s="7" t="s">
        <v>182</v>
      </c>
      <c r="G34" s="5" t="s">
        <v>211</v>
      </c>
      <c r="H34" s="5" t="s">
        <v>217</v>
      </c>
      <c r="I34" s="5" t="s">
        <v>1540</v>
      </c>
      <c r="J34" s="5" t="s">
        <v>218</v>
      </c>
      <c r="K34" s="5">
        <v>7</v>
      </c>
      <c r="L34" s="12">
        <v>43770</v>
      </c>
      <c r="M34" s="12">
        <v>44196</v>
      </c>
      <c r="N34" s="3">
        <v>7</v>
      </c>
      <c r="O34" s="46">
        <f t="shared" si="0"/>
        <v>1</v>
      </c>
      <c r="P34" s="206">
        <f>AVERAGE(O34:O35)</f>
        <v>1</v>
      </c>
      <c r="Q34" s="206" t="s">
        <v>1256</v>
      </c>
      <c r="R34" s="214" t="s">
        <v>226</v>
      </c>
      <c r="S34" s="6" t="s">
        <v>219</v>
      </c>
      <c r="T34" s="211" t="s">
        <v>1836</v>
      </c>
      <c r="U34" s="50" t="s">
        <v>1259</v>
      </c>
    </row>
    <row r="35" spans="1:21" ht="303.75" x14ac:dyDescent="0.25">
      <c r="A35" s="3">
        <v>2017</v>
      </c>
      <c r="B35" s="5" t="s">
        <v>119</v>
      </c>
      <c r="C35" s="3">
        <v>7</v>
      </c>
      <c r="D35" s="6" t="s">
        <v>1834</v>
      </c>
      <c r="E35" s="6" t="s">
        <v>1835</v>
      </c>
      <c r="F35" s="7" t="s">
        <v>81</v>
      </c>
      <c r="G35" s="5" t="s">
        <v>211</v>
      </c>
      <c r="H35" s="5" t="s">
        <v>212</v>
      </c>
      <c r="I35" s="5" t="s">
        <v>1540</v>
      </c>
      <c r="J35" s="5" t="s">
        <v>213</v>
      </c>
      <c r="K35" s="5">
        <f>6*6</f>
        <v>36</v>
      </c>
      <c r="L35" s="12">
        <v>43770</v>
      </c>
      <c r="M35" s="12">
        <v>44530</v>
      </c>
      <c r="N35" s="3">
        <v>36</v>
      </c>
      <c r="O35" s="46">
        <f t="shared" si="0"/>
        <v>1</v>
      </c>
      <c r="P35" s="206"/>
      <c r="Q35" s="206"/>
      <c r="R35" s="214"/>
      <c r="S35" s="6" t="s">
        <v>215</v>
      </c>
      <c r="T35" s="212"/>
      <c r="U35" s="50" t="s">
        <v>1259</v>
      </c>
    </row>
    <row r="36" spans="1:21" ht="213.75" x14ac:dyDescent="0.25">
      <c r="A36" s="3">
        <v>2018</v>
      </c>
      <c r="B36" s="5" t="s">
        <v>193</v>
      </c>
      <c r="C36" s="10">
        <v>21</v>
      </c>
      <c r="D36" s="8" t="s">
        <v>1837</v>
      </c>
      <c r="E36" s="8" t="s">
        <v>1838</v>
      </c>
      <c r="F36" s="7" t="s">
        <v>47</v>
      </c>
      <c r="G36" s="8" t="s">
        <v>1839</v>
      </c>
      <c r="H36" s="8" t="s">
        <v>1840</v>
      </c>
      <c r="I36" s="5" t="s">
        <v>1540</v>
      </c>
      <c r="J36" s="9" t="s">
        <v>1841</v>
      </c>
      <c r="K36" s="10">
        <v>2</v>
      </c>
      <c r="L36" s="12">
        <v>43467</v>
      </c>
      <c r="M36" s="12">
        <v>44012</v>
      </c>
      <c r="N36" s="3">
        <v>2</v>
      </c>
      <c r="O36" s="46">
        <f t="shared" si="0"/>
        <v>1</v>
      </c>
      <c r="P36" s="206">
        <f>AVERAGE(O36:O38)</f>
        <v>1</v>
      </c>
      <c r="Q36" s="206" t="s">
        <v>1256</v>
      </c>
      <c r="R36" s="214" t="s">
        <v>1842</v>
      </c>
      <c r="S36" s="6" t="s">
        <v>1843</v>
      </c>
      <c r="T36" s="6" t="s">
        <v>1844</v>
      </c>
      <c r="U36" s="50" t="s">
        <v>1259</v>
      </c>
    </row>
    <row r="37" spans="1:21" ht="409.5" x14ac:dyDescent="0.25">
      <c r="A37" s="3">
        <v>2018</v>
      </c>
      <c r="B37" s="5" t="s">
        <v>193</v>
      </c>
      <c r="C37" s="10">
        <v>21</v>
      </c>
      <c r="D37" s="8" t="s">
        <v>1837</v>
      </c>
      <c r="E37" s="8" t="s">
        <v>1845</v>
      </c>
      <c r="F37" s="7" t="s">
        <v>59</v>
      </c>
      <c r="G37" s="8" t="s">
        <v>1846</v>
      </c>
      <c r="H37" s="8" t="s">
        <v>1847</v>
      </c>
      <c r="I37" s="5" t="s">
        <v>1540</v>
      </c>
      <c r="J37" s="9" t="s">
        <v>1848</v>
      </c>
      <c r="K37" s="10">
        <v>300</v>
      </c>
      <c r="L37" s="12">
        <v>43678</v>
      </c>
      <c r="M37" s="12">
        <v>44012</v>
      </c>
      <c r="N37" s="3">
        <v>300</v>
      </c>
      <c r="O37" s="46">
        <f t="shared" si="0"/>
        <v>1</v>
      </c>
      <c r="P37" s="207"/>
      <c r="Q37" s="206"/>
      <c r="R37" s="214"/>
      <c r="S37" s="6" t="s">
        <v>1849</v>
      </c>
      <c r="T37" s="6" t="s">
        <v>1850</v>
      </c>
      <c r="U37" s="50" t="s">
        <v>1259</v>
      </c>
    </row>
    <row r="38" spans="1:21" ht="337.5" x14ac:dyDescent="0.25">
      <c r="A38" s="3">
        <v>2018</v>
      </c>
      <c r="B38" s="5" t="s">
        <v>193</v>
      </c>
      <c r="C38" s="10">
        <v>21</v>
      </c>
      <c r="D38" s="8" t="s">
        <v>1837</v>
      </c>
      <c r="E38" s="8" t="s">
        <v>1851</v>
      </c>
      <c r="F38" s="7" t="s">
        <v>65</v>
      </c>
      <c r="G38" s="6" t="s">
        <v>1852</v>
      </c>
      <c r="H38" s="6" t="s">
        <v>1853</v>
      </c>
      <c r="I38" s="5" t="s">
        <v>1540</v>
      </c>
      <c r="J38" s="6" t="s">
        <v>1854</v>
      </c>
      <c r="K38" s="10">
        <v>8</v>
      </c>
      <c r="L38" s="12">
        <v>43678</v>
      </c>
      <c r="M38" s="12">
        <v>44561</v>
      </c>
      <c r="N38" s="3">
        <v>8</v>
      </c>
      <c r="O38" s="46">
        <f t="shared" si="0"/>
        <v>1</v>
      </c>
      <c r="P38" s="207"/>
      <c r="Q38" s="206"/>
      <c r="R38" s="214"/>
      <c r="S38" s="6" t="s">
        <v>1855</v>
      </c>
      <c r="T38" s="6" t="s">
        <v>1856</v>
      </c>
      <c r="U38" s="50" t="s">
        <v>1259</v>
      </c>
    </row>
    <row r="39" spans="1:21" ht="225" x14ac:dyDescent="0.25">
      <c r="A39" s="3">
        <v>2018</v>
      </c>
      <c r="B39" s="5" t="s">
        <v>193</v>
      </c>
      <c r="C39" s="10">
        <v>24</v>
      </c>
      <c r="D39" s="8" t="s">
        <v>1857</v>
      </c>
      <c r="E39" s="8" t="s">
        <v>1858</v>
      </c>
      <c r="F39" s="7" t="s">
        <v>105</v>
      </c>
      <c r="G39" s="8" t="s">
        <v>1859</v>
      </c>
      <c r="H39" s="8" t="s">
        <v>1860</v>
      </c>
      <c r="I39" s="5" t="s">
        <v>1540</v>
      </c>
      <c r="J39" s="9" t="s">
        <v>1861</v>
      </c>
      <c r="K39" s="10">
        <v>1</v>
      </c>
      <c r="L39" s="12">
        <v>44197</v>
      </c>
      <c r="M39" s="12">
        <v>44530</v>
      </c>
      <c r="N39" s="3">
        <v>1</v>
      </c>
      <c r="O39" s="46">
        <f t="shared" si="0"/>
        <v>1</v>
      </c>
      <c r="P39" s="206">
        <f>+AVERAGE(O39:O40)</f>
        <v>1</v>
      </c>
      <c r="Q39" s="206" t="s">
        <v>1256</v>
      </c>
      <c r="R39" s="214" t="s">
        <v>53</v>
      </c>
      <c r="S39" s="6" t="s">
        <v>1862</v>
      </c>
      <c r="T39" s="6" t="s">
        <v>1863</v>
      </c>
      <c r="U39" s="50" t="s">
        <v>1259</v>
      </c>
    </row>
    <row r="40" spans="1:21" ht="157.5" x14ac:dyDescent="0.25">
      <c r="A40" s="3">
        <v>2018</v>
      </c>
      <c r="B40" s="5" t="s">
        <v>193</v>
      </c>
      <c r="C40" s="10">
        <v>24</v>
      </c>
      <c r="D40" s="8" t="s">
        <v>1857</v>
      </c>
      <c r="E40" s="8" t="s">
        <v>1858</v>
      </c>
      <c r="F40" s="7" t="s">
        <v>112</v>
      </c>
      <c r="G40" s="8" t="s">
        <v>1864</v>
      </c>
      <c r="H40" s="8" t="s">
        <v>1865</v>
      </c>
      <c r="I40" s="5" t="s">
        <v>1540</v>
      </c>
      <c r="J40" s="9" t="s">
        <v>1866</v>
      </c>
      <c r="K40" s="10">
        <v>1</v>
      </c>
      <c r="L40" s="12">
        <v>44197</v>
      </c>
      <c r="M40" s="12">
        <v>44286</v>
      </c>
      <c r="N40" s="3">
        <v>1</v>
      </c>
      <c r="O40" s="46">
        <f t="shared" si="0"/>
        <v>1</v>
      </c>
      <c r="P40" s="206"/>
      <c r="Q40" s="206"/>
      <c r="R40" s="214"/>
      <c r="S40" s="6" t="s">
        <v>1867</v>
      </c>
      <c r="T40" s="6" t="s">
        <v>1868</v>
      </c>
      <c r="U40" s="50" t="s">
        <v>1259</v>
      </c>
    </row>
    <row r="41" spans="1:21" ht="281.25" x14ac:dyDescent="0.25">
      <c r="A41" s="3" t="s">
        <v>11</v>
      </c>
      <c r="B41" s="5" t="s">
        <v>355</v>
      </c>
      <c r="C41" s="10" t="s">
        <v>1869</v>
      </c>
      <c r="D41" s="8" t="s">
        <v>1870</v>
      </c>
      <c r="E41" s="8" t="s">
        <v>1871</v>
      </c>
      <c r="F41" s="7" t="s">
        <v>425</v>
      </c>
      <c r="G41" s="8" t="s">
        <v>1872</v>
      </c>
      <c r="H41" s="8" t="s">
        <v>1873</v>
      </c>
      <c r="I41" s="5" t="s">
        <v>1540</v>
      </c>
      <c r="J41" s="5" t="s">
        <v>419</v>
      </c>
      <c r="K41" s="9">
        <v>1</v>
      </c>
      <c r="L41" s="12">
        <v>43709</v>
      </c>
      <c r="M41" s="12">
        <v>44012</v>
      </c>
      <c r="N41" s="3">
        <v>1</v>
      </c>
      <c r="O41" s="46">
        <f t="shared" si="0"/>
        <v>1</v>
      </c>
      <c r="P41" s="44">
        <f>+O41</f>
        <v>1</v>
      </c>
      <c r="Q41" s="44" t="s">
        <v>1256</v>
      </c>
      <c r="R41" s="58" t="s">
        <v>53</v>
      </c>
      <c r="S41" s="6" t="s">
        <v>1874</v>
      </c>
      <c r="T41" s="6" t="s">
        <v>1875</v>
      </c>
      <c r="U41" s="50" t="s">
        <v>1876</v>
      </c>
    </row>
    <row r="42" spans="1:21" ht="112.5" x14ac:dyDescent="0.25">
      <c r="A42" s="5" t="s">
        <v>1415</v>
      </c>
      <c r="B42" s="5" t="s">
        <v>1416</v>
      </c>
      <c r="C42" s="10">
        <v>4</v>
      </c>
      <c r="D42" s="8" t="s">
        <v>1877</v>
      </c>
      <c r="E42" s="8" t="s">
        <v>1878</v>
      </c>
      <c r="F42" s="7" t="s">
        <v>47</v>
      </c>
      <c r="G42" s="8" t="s">
        <v>1879</v>
      </c>
      <c r="H42" s="8" t="s">
        <v>1880</v>
      </c>
      <c r="I42" s="5" t="s">
        <v>1540</v>
      </c>
      <c r="J42" s="5" t="s">
        <v>1881</v>
      </c>
      <c r="K42" s="9">
        <v>1</v>
      </c>
      <c r="L42" s="12">
        <v>43691</v>
      </c>
      <c r="M42" s="12">
        <v>43830</v>
      </c>
      <c r="N42" s="3">
        <v>1</v>
      </c>
      <c r="O42" s="46">
        <f t="shared" si="0"/>
        <v>1</v>
      </c>
      <c r="P42" s="206">
        <f>AVERAGE(O42:O44)</f>
        <v>1</v>
      </c>
      <c r="Q42" s="206" t="s">
        <v>1256</v>
      </c>
      <c r="R42" s="214" t="s">
        <v>1591</v>
      </c>
      <c r="S42" s="6" t="s">
        <v>1882</v>
      </c>
      <c r="T42" s="6" t="s">
        <v>1883</v>
      </c>
      <c r="U42" s="50" t="s">
        <v>1259</v>
      </c>
    </row>
    <row r="43" spans="1:21" ht="168.75" x14ac:dyDescent="0.25">
      <c r="A43" s="5" t="s">
        <v>1415</v>
      </c>
      <c r="B43" s="5" t="s">
        <v>1416</v>
      </c>
      <c r="C43" s="10">
        <v>4</v>
      </c>
      <c r="D43" s="8" t="s">
        <v>1877</v>
      </c>
      <c r="E43" s="8" t="s">
        <v>1884</v>
      </c>
      <c r="F43" s="7" t="s">
        <v>59</v>
      </c>
      <c r="G43" s="8" t="s">
        <v>1879</v>
      </c>
      <c r="H43" s="8" t="s">
        <v>1885</v>
      </c>
      <c r="I43" s="5" t="s">
        <v>1540</v>
      </c>
      <c r="J43" s="5" t="s">
        <v>1886</v>
      </c>
      <c r="K43" s="9">
        <v>1</v>
      </c>
      <c r="L43" s="12">
        <v>43707</v>
      </c>
      <c r="M43" s="12">
        <v>43830</v>
      </c>
      <c r="N43" s="3">
        <v>1</v>
      </c>
      <c r="O43" s="46">
        <f t="shared" si="0"/>
        <v>1</v>
      </c>
      <c r="P43" s="207"/>
      <c r="Q43" s="206"/>
      <c r="R43" s="214"/>
      <c r="S43" s="6" t="s">
        <v>1887</v>
      </c>
      <c r="T43" s="6" t="s">
        <v>1888</v>
      </c>
      <c r="U43" s="50" t="s">
        <v>1259</v>
      </c>
    </row>
    <row r="44" spans="1:21" ht="409.5" x14ac:dyDescent="0.25">
      <c r="A44" s="5" t="s">
        <v>1415</v>
      </c>
      <c r="B44" s="5" t="s">
        <v>1416</v>
      </c>
      <c r="C44" s="10">
        <v>4</v>
      </c>
      <c r="D44" s="8" t="s">
        <v>1877</v>
      </c>
      <c r="E44" s="8" t="s">
        <v>1884</v>
      </c>
      <c r="F44" s="7" t="s">
        <v>65</v>
      </c>
      <c r="G44" s="8" t="s">
        <v>1879</v>
      </c>
      <c r="H44" s="8" t="s">
        <v>1889</v>
      </c>
      <c r="I44" s="5" t="s">
        <v>1540</v>
      </c>
      <c r="J44" s="5" t="s">
        <v>1890</v>
      </c>
      <c r="K44" s="9">
        <v>1</v>
      </c>
      <c r="L44" s="12">
        <v>43731</v>
      </c>
      <c r="M44" s="12">
        <v>43830</v>
      </c>
      <c r="N44" s="3">
        <v>1</v>
      </c>
      <c r="O44" s="46">
        <f t="shared" si="0"/>
        <v>1</v>
      </c>
      <c r="P44" s="207"/>
      <c r="Q44" s="206"/>
      <c r="R44" s="214"/>
      <c r="S44" s="6" t="s">
        <v>1891</v>
      </c>
      <c r="T44" s="6" t="s">
        <v>1892</v>
      </c>
      <c r="U44" s="50" t="s">
        <v>1259</v>
      </c>
    </row>
    <row r="45" spans="1:21" ht="409.5" x14ac:dyDescent="0.25">
      <c r="A45" s="5" t="s">
        <v>1415</v>
      </c>
      <c r="B45" s="5" t="s">
        <v>1416</v>
      </c>
      <c r="C45" s="10">
        <v>5</v>
      </c>
      <c r="D45" s="8" t="s">
        <v>1893</v>
      </c>
      <c r="E45" s="8" t="s">
        <v>1894</v>
      </c>
      <c r="F45" s="7" t="s">
        <v>425</v>
      </c>
      <c r="G45" s="8" t="s">
        <v>1895</v>
      </c>
      <c r="H45" s="8" t="s">
        <v>1896</v>
      </c>
      <c r="I45" s="5" t="s">
        <v>1540</v>
      </c>
      <c r="J45" s="5" t="s">
        <v>1890</v>
      </c>
      <c r="K45" s="9">
        <v>1</v>
      </c>
      <c r="L45" s="12">
        <v>43731</v>
      </c>
      <c r="M45" s="12">
        <v>43830</v>
      </c>
      <c r="N45" s="3">
        <v>1</v>
      </c>
      <c r="O45" s="46">
        <f t="shared" si="0"/>
        <v>1</v>
      </c>
      <c r="P45" s="44">
        <f>+O45</f>
        <v>1</v>
      </c>
      <c r="Q45" s="44" t="s">
        <v>1256</v>
      </c>
      <c r="R45" s="58" t="s">
        <v>1422</v>
      </c>
      <c r="S45" s="6" t="s">
        <v>1897</v>
      </c>
      <c r="T45" s="6" t="s">
        <v>1892</v>
      </c>
      <c r="U45" s="6" t="s">
        <v>1259</v>
      </c>
    </row>
    <row r="46" spans="1:21" ht="236.25" x14ac:dyDescent="0.25">
      <c r="A46" s="5" t="s">
        <v>1415</v>
      </c>
      <c r="B46" s="5" t="s">
        <v>1416</v>
      </c>
      <c r="C46" s="10">
        <v>10</v>
      </c>
      <c r="D46" s="8" t="s">
        <v>1898</v>
      </c>
      <c r="E46" s="8" t="s">
        <v>1899</v>
      </c>
      <c r="F46" s="7" t="s">
        <v>425</v>
      </c>
      <c r="G46" s="8" t="s">
        <v>1900</v>
      </c>
      <c r="H46" s="8" t="s">
        <v>1901</v>
      </c>
      <c r="I46" s="5" t="s">
        <v>1540</v>
      </c>
      <c r="J46" s="5" t="s">
        <v>1902</v>
      </c>
      <c r="K46" s="9">
        <v>1</v>
      </c>
      <c r="L46" s="12">
        <v>44197</v>
      </c>
      <c r="M46" s="12">
        <v>44530</v>
      </c>
      <c r="N46" s="3">
        <v>1</v>
      </c>
      <c r="O46" s="46">
        <f t="shared" si="0"/>
        <v>1</v>
      </c>
      <c r="P46" s="44">
        <f>+O46</f>
        <v>1</v>
      </c>
      <c r="Q46" s="44" t="s">
        <v>1256</v>
      </c>
      <c r="R46" s="58" t="s">
        <v>1903</v>
      </c>
      <c r="S46" s="6" t="s">
        <v>1904</v>
      </c>
      <c r="T46" s="6" t="s">
        <v>1905</v>
      </c>
      <c r="U46" s="50" t="s">
        <v>1259</v>
      </c>
    </row>
    <row r="47" spans="1:21" ht="247.5" x14ac:dyDescent="0.25">
      <c r="A47" s="5" t="s">
        <v>1415</v>
      </c>
      <c r="B47" s="5" t="s">
        <v>1416</v>
      </c>
      <c r="C47" s="10">
        <v>17</v>
      </c>
      <c r="D47" s="8" t="s">
        <v>1906</v>
      </c>
      <c r="E47" s="8" t="s">
        <v>1907</v>
      </c>
      <c r="F47" s="7" t="s">
        <v>47</v>
      </c>
      <c r="G47" s="8" t="s">
        <v>1908</v>
      </c>
      <c r="H47" s="8" t="s">
        <v>1909</v>
      </c>
      <c r="I47" s="5" t="s">
        <v>1540</v>
      </c>
      <c r="J47" s="5" t="s">
        <v>1910</v>
      </c>
      <c r="K47" s="9">
        <v>1</v>
      </c>
      <c r="L47" s="12">
        <v>43607</v>
      </c>
      <c r="M47" s="12">
        <v>43609</v>
      </c>
      <c r="N47" s="3">
        <v>1</v>
      </c>
      <c r="O47" s="46">
        <v>1</v>
      </c>
      <c r="P47" s="206">
        <f>+AVERAGE(O47:O49)</f>
        <v>1</v>
      </c>
      <c r="Q47" s="206" t="s">
        <v>1256</v>
      </c>
      <c r="R47" s="214" t="s">
        <v>214</v>
      </c>
      <c r="S47" s="8" t="s">
        <v>1911</v>
      </c>
      <c r="T47" s="8" t="s">
        <v>1912</v>
      </c>
      <c r="U47" s="6" t="s">
        <v>1259</v>
      </c>
    </row>
    <row r="48" spans="1:21" ht="191.25" x14ac:dyDescent="0.25">
      <c r="A48" s="5" t="s">
        <v>1415</v>
      </c>
      <c r="B48" s="5" t="s">
        <v>1416</v>
      </c>
      <c r="C48" s="10">
        <v>17</v>
      </c>
      <c r="D48" s="8" t="s">
        <v>1906</v>
      </c>
      <c r="E48" s="8" t="s">
        <v>1913</v>
      </c>
      <c r="F48" s="7" t="s">
        <v>59</v>
      </c>
      <c r="G48" s="8" t="s">
        <v>1914</v>
      </c>
      <c r="H48" s="8" t="s">
        <v>1915</v>
      </c>
      <c r="I48" s="5" t="s">
        <v>1540</v>
      </c>
      <c r="J48" s="5" t="s">
        <v>1916</v>
      </c>
      <c r="K48" s="9">
        <v>4</v>
      </c>
      <c r="L48" s="12">
        <v>43647</v>
      </c>
      <c r="M48" s="12">
        <v>44043</v>
      </c>
      <c r="N48" s="3">
        <v>4</v>
      </c>
      <c r="O48" s="46">
        <v>1</v>
      </c>
      <c r="P48" s="206"/>
      <c r="Q48" s="206"/>
      <c r="R48" s="214"/>
      <c r="S48" s="6" t="s">
        <v>1917</v>
      </c>
      <c r="T48" s="6" t="s">
        <v>1918</v>
      </c>
      <c r="U48" s="6" t="s">
        <v>1259</v>
      </c>
    </row>
    <row r="49" spans="1:21" ht="225" x14ac:dyDescent="0.25">
      <c r="A49" s="5" t="s">
        <v>1415</v>
      </c>
      <c r="B49" s="5" t="s">
        <v>1416</v>
      </c>
      <c r="C49" s="10">
        <v>17</v>
      </c>
      <c r="D49" s="8" t="s">
        <v>1906</v>
      </c>
      <c r="E49" s="8" t="s">
        <v>1919</v>
      </c>
      <c r="F49" s="7" t="s">
        <v>65</v>
      </c>
      <c r="G49" s="8" t="s">
        <v>1920</v>
      </c>
      <c r="H49" s="8" t="s">
        <v>1921</v>
      </c>
      <c r="I49" s="5" t="s">
        <v>1540</v>
      </c>
      <c r="J49" s="5" t="s">
        <v>1922</v>
      </c>
      <c r="K49" s="9">
        <v>2</v>
      </c>
      <c r="L49" s="12">
        <v>43983</v>
      </c>
      <c r="M49" s="12">
        <v>44561</v>
      </c>
      <c r="N49" s="3">
        <v>2</v>
      </c>
      <c r="O49" s="46">
        <v>1</v>
      </c>
      <c r="P49" s="206"/>
      <c r="Q49" s="206"/>
      <c r="R49" s="214"/>
      <c r="S49" s="6" t="s">
        <v>1923</v>
      </c>
      <c r="T49" s="6" t="s">
        <v>1924</v>
      </c>
      <c r="U49" s="6" t="s">
        <v>1259</v>
      </c>
    </row>
    <row r="50" spans="1:21" ht="112.5" x14ac:dyDescent="0.25">
      <c r="A50" s="5" t="s">
        <v>429</v>
      </c>
      <c r="B50" s="5" t="s">
        <v>430</v>
      </c>
      <c r="C50" s="10">
        <v>6</v>
      </c>
      <c r="D50" s="8" t="s">
        <v>1925</v>
      </c>
      <c r="E50" s="8" t="s">
        <v>1926</v>
      </c>
      <c r="F50" s="7" t="s">
        <v>105</v>
      </c>
      <c r="G50" s="8" t="s">
        <v>1927</v>
      </c>
      <c r="H50" s="8" t="s">
        <v>1928</v>
      </c>
      <c r="I50" s="5" t="s">
        <v>1704</v>
      </c>
      <c r="J50" s="5" t="s">
        <v>1929</v>
      </c>
      <c r="K50" s="9">
        <v>1</v>
      </c>
      <c r="L50" s="12">
        <v>43876</v>
      </c>
      <c r="M50" s="12">
        <v>44196</v>
      </c>
      <c r="N50" s="3">
        <v>1</v>
      </c>
      <c r="O50" s="46">
        <f t="shared" ref="O50:O61" si="1">+N50/K50</f>
        <v>1</v>
      </c>
      <c r="P50" s="216">
        <f>AVERAGE(O50:O51)</f>
        <v>1</v>
      </c>
      <c r="Q50" s="216" t="s">
        <v>1256</v>
      </c>
      <c r="R50" s="217" t="s">
        <v>1284</v>
      </c>
      <c r="S50" s="6" t="s">
        <v>1930</v>
      </c>
      <c r="T50" s="211" t="s">
        <v>1931</v>
      </c>
      <c r="U50" s="6" t="s">
        <v>1259</v>
      </c>
    </row>
    <row r="51" spans="1:21" ht="191.25" x14ac:dyDescent="0.25">
      <c r="A51" s="5" t="s">
        <v>429</v>
      </c>
      <c r="B51" s="5" t="s">
        <v>430</v>
      </c>
      <c r="C51" s="10">
        <v>6</v>
      </c>
      <c r="D51" s="8" t="s">
        <v>1925</v>
      </c>
      <c r="E51" s="8" t="s">
        <v>1926</v>
      </c>
      <c r="F51" s="7" t="s">
        <v>112</v>
      </c>
      <c r="G51" s="8" t="s">
        <v>1932</v>
      </c>
      <c r="H51" s="8" t="s">
        <v>1933</v>
      </c>
      <c r="I51" s="5" t="s">
        <v>1704</v>
      </c>
      <c r="J51" s="5" t="s">
        <v>1934</v>
      </c>
      <c r="K51" s="9">
        <v>1</v>
      </c>
      <c r="L51" s="12">
        <v>44242</v>
      </c>
      <c r="M51" s="12">
        <v>44561</v>
      </c>
      <c r="N51" s="3">
        <v>1</v>
      </c>
      <c r="O51" s="46">
        <f t="shared" si="1"/>
        <v>1</v>
      </c>
      <c r="P51" s="216"/>
      <c r="Q51" s="216"/>
      <c r="R51" s="217"/>
      <c r="S51" s="6" t="s">
        <v>1935</v>
      </c>
      <c r="T51" s="212"/>
      <c r="U51" s="6" t="s">
        <v>1259</v>
      </c>
    </row>
    <row r="52" spans="1:21" ht="281.25" x14ac:dyDescent="0.25">
      <c r="A52" s="5">
        <v>2019</v>
      </c>
      <c r="B52" s="5" t="s">
        <v>492</v>
      </c>
      <c r="C52" s="10">
        <v>13</v>
      </c>
      <c r="D52" s="8" t="s">
        <v>1936</v>
      </c>
      <c r="E52" s="8" t="s">
        <v>1937</v>
      </c>
      <c r="F52" s="7" t="s">
        <v>105</v>
      </c>
      <c r="G52" s="4" t="s">
        <v>1938</v>
      </c>
      <c r="H52" s="4" t="s">
        <v>1461</v>
      </c>
      <c r="I52" s="5" t="s">
        <v>1733</v>
      </c>
      <c r="J52" s="59" t="s">
        <v>717</v>
      </c>
      <c r="K52" s="10">
        <v>1</v>
      </c>
      <c r="L52" s="12">
        <v>44044</v>
      </c>
      <c r="M52" s="12">
        <v>44438</v>
      </c>
      <c r="N52" s="3">
        <v>1</v>
      </c>
      <c r="O52" s="46">
        <f t="shared" si="1"/>
        <v>1</v>
      </c>
      <c r="P52" s="206">
        <f>+AVERAGE(O52:O53)</f>
        <v>1</v>
      </c>
      <c r="Q52" s="207" t="s">
        <v>1256</v>
      </c>
      <c r="R52" s="213" t="s">
        <v>53</v>
      </c>
      <c r="S52" s="6" t="s">
        <v>1462</v>
      </c>
      <c r="T52" s="6" t="s">
        <v>1939</v>
      </c>
      <c r="U52" s="6" t="s">
        <v>1259</v>
      </c>
    </row>
    <row r="53" spans="1:21" ht="168.75" x14ac:dyDescent="0.25">
      <c r="A53" s="5">
        <v>2019</v>
      </c>
      <c r="B53" s="5" t="s">
        <v>492</v>
      </c>
      <c r="C53" s="10">
        <v>13</v>
      </c>
      <c r="D53" s="8" t="s">
        <v>1936</v>
      </c>
      <c r="E53" s="8" t="s">
        <v>1940</v>
      </c>
      <c r="F53" s="7" t="s">
        <v>112</v>
      </c>
      <c r="G53" s="4" t="s">
        <v>1938</v>
      </c>
      <c r="H53" s="4" t="s">
        <v>1737</v>
      </c>
      <c r="I53" s="5" t="s">
        <v>1733</v>
      </c>
      <c r="J53" s="59" t="s">
        <v>578</v>
      </c>
      <c r="K53" s="10">
        <v>13</v>
      </c>
      <c r="L53" s="12">
        <v>44044</v>
      </c>
      <c r="M53" s="12">
        <v>44438</v>
      </c>
      <c r="N53" s="3">
        <v>13</v>
      </c>
      <c r="O53" s="46">
        <f t="shared" si="1"/>
        <v>1</v>
      </c>
      <c r="P53" s="207"/>
      <c r="Q53" s="207"/>
      <c r="R53" s="213"/>
      <c r="S53" s="6" t="s">
        <v>1317</v>
      </c>
      <c r="T53" s="6" t="s">
        <v>1941</v>
      </c>
      <c r="U53" s="6" t="s">
        <v>1259</v>
      </c>
    </row>
    <row r="54" spans="1:21" ht="202.5" x14ac:dyDescent="0.25">
      <c r="A54" s="5">
        <v>2019</v>
      </c>
      <c r="B54" s="5" t="s">
        <v>492</v>
      </c>
      <c r="C54" s="10">
        <v>22</v>
      </c>
      <c r="D54" s="8" t="s">
        <v>1942</v>
      </c>
      <c r="E54" s="8" t="s">
        <v>1943</v>
      </c>
      <c r="F54" s="7" t="s">
        <v>565</v>
      </c>
      <c r="G54" s="4" t="s">
        <v>1944</v>
      </c>
      <c r="H54" s="4" t="s">
        <v>1945</v>
      </c>
      <c r="I54" s="5" t="s">
        <v>1512</v>
      </c>
      <c r="J54" s="59" t="s">
        <v>1946</v>
      </c>
      <c r="K54" s="10">
        <v>1</v>
      </c>
      <c r="L54" s="12">
        <v>44044</v>
      </c>
      <c r="M54" s="12">
        <v>44058</v>
      </c>
      <c r="N54" s="3">
        <v>1</v>
      </c>
      <c r="O54" s="46">
        <f t="shared" si="1"/>
        <v>1</v>
      </c>
      <c r="P54" s="206">
        <f>AVERAGE(O54:O57)</f>
        <v>1</v>
      </c>
      <c r="Q54" s="206" t="s">
        <v>1256</v>
      </c>
      <c r="R54" s="214" t="s">
        <v>53</v>
      </c>
      <c r="S54" s="6" t="s">
        <v>1947</v>
      </c>
      <c r="T54" s="211" t="s">
        <v>1948</v>
      </c>
      <c r="U54" s="50" t="s">
        <v>1259</v>
      </c>
    </row>
    <row r="55" spans="1:21" ht="168.75" x14ac:dyDescent="0.25">
      <c r="A55" s="5">
        <v>2019</v>
      </c>
      <c r="B55" s="5" t="s">
        <v>492</v>
      </c>
      <c r="C55" s="10">
        <v>22</v>
      </c>
      <c r="D55" s="8" t="s">
        <v>1942</v>
      </c>
      <c r="E55" s="8" t="s">
        <v>1949</v>
      </c>
      <c r="F55" s="7" t="s">
        <v>570</v>
      </c>
      <c r="G55" s="4" t="s">
        <v>1950</v>
      </c>
      <c r="H55" s="4" t="s">
        <v>1950</v>
      </c>
      <c r="I55" s="5" t="s">
        <v>1512</v>
      </c>
      <c r="J55" s="59" t="s">
        <v>1951</v>
      </c>
      <c r="K55" s="10">
        <v>1</v>
      </c>
      <c r="L55" s="12" t="s">
        <v>1952</v>
      </c>
      <c r="M55" s="12">
        <v>44058</v>
      </c>
      <c r="N55" s="3">
        <v>1</v>
      </c>
      <c r="O55" s="46">
        <f t="shared" si="1"/>
        <v>1</v>
      </c>
      <c r="P55" s="206"/>
      <c r="Q55" s="206"/>
      <c r="R55" s="214"/>
      <c r="S55" s="6" t="s">
        <v>1953</v>
      </c>
      <c r="T55" s="215"/>
      <c r="U55" s="50" t="s">
        <v>1259</v>
      </c>
    </row>
    <row r="56" spans="1:21" ht="112.5" x14ac:dyDescent="0.25">
      <c r="A56" s="5">
        <v>2019</v>
      </c>
      <c r="B56" s="5" t="s">
        <v>492</v>
      </c>
      <c r="C56" s="10">
        <v>22</v>
      </c>
      <c r="D56" s="8" t="s">
        <v>1942</v>
      </c>
      <c r="E56" s="8" t="s">
        <v>1949</v>
      </c>
      <c r="F56" s="7" t="s">
        <v>576</v>
      </c>
      <c r="G56" s="4" t="s">
        <v>1954</v>
      </c>
      <c r="H56" s="4" t="s">
        <v>1955</v>
      </c>
      <c r="I56" s="5" t="s">
        <v>1512</v>
      </c>
      <c r="J56" s="59" t="s">
        <v>1956</v>
      </c>
      <c r="K56" s="10">
        <v>1</v>
      </c>
      <c r="L56" s="12" t="s">
        <v>1952</v>
      </c>
      <c r="M56" s="12">
        <v>44193</v>
      </c>
      <c r="N56" s="3">
        <v>1</v>
      </c>
      <c r="O56" s="46">
        <f t="shared" si="1"/>
        <v>1</v>
      </c>
      <c r="P56" s="206"/>
      <c r="Q56" s="206"/>
      <c r="R56" s="214"/>
      <c r="S56" s="6" t="s">
        <v>1957</v>
      </c>
      <c r="T56" s="215"/>
      <c r="U56" s="50" t="s">
        <v>1259</v>
      </c>
    </row>
    <row r="57" spans="1:21" ht="157.5" x14ac:dyDescent="0.25">
      <c r="A57" s="5">
        <v>2019</v>
      </c>
      <c r="B57" s="5" t="s">
        <v>492</v>
      </c>
      <c r="C57" s="10">
        <v>22</v>
      </c>
      <c r="D57" s="8" t="s">
        <v>1942</v>
      </c>
      <c r="E57" s="8" t="s">
        <v>1958</v>
      </c>
      <c r="F57" s="7" t="s">
        <v>581</v>
      </c>
      <c r="G57" s="4" t="s">
        <v>1959</v>
      </c>
      <c r="H57" s="4" t="s">
        <v>1960</v>
      </c>
      <c r="I57" s="60" t="s">
        <v>1512</v>
      </c>
      <c r="J57" s="59" t="s">
        <v>1961</v>
      </c>
      <c r="K57" s="3">
        <v>1</v>
      </c>
      <c r="L57" s="12">
        <v>44044</v>
      </c>
      <c r="M57" s="12">
        <v>44058</v>
      </c>
      <c r="N57" s="3">
        <v>1</v>
      </c>
      <c r="O57" s="46">
        <f t="shared" si="1"/>
        <v>1</v>
      </c>
      <c r="P57" s="206"/>
      <c r="Q57" s="206"/>
      <c r="R57" s="214"/>
      <c r="S57" s="6" t="s">
        <v>1962</v>
      </c>
      <c r="T57" s="212"/>
      <c r="U57" s="50" t="s">
        <v>1259</v>
      </c>
    </row>
    <row r="58" spans="1:21" ht="213.75" x14ac:dyDescent="0.25">
      <c r="A58" s="5" t="s">
        <v>1301</v>
      </c>
      <c r="B58" s="5" t="s">
        <v>1302</v>
      </c>
      <c r="C58" s="10">
        <v>1</v>
      </c>
      <c r="D58" s="8" t="s">
        <v>1963</v>
      </c>
      <c r="E58" s="8" t="s">
        <v>1964</v>
      </c>
      <c r="F58" s="7" t="s">
        <v>565</v>
      </c>
      <c r="G58" s="4" t="s">
        <v>1965</v>
      </c>
      <c r="H58" s="61" t="s">
        <v>1966</v>
      </c>
      <c r="I58" s="9" t="s">
        <v>1540</v>
      </c>
      <c r="J58" s="62" t="s">
        <v>1967</v>
      </c>
      <c r="K58" s="3">
        <v>1</v>
      </c>
      <c r="L58" s="12">
        <v>44371</v>
      </c>
      <c r="M58" s="12">
        <v>44386</v>
      </c>
      <c r="N58" s="3">
        <v>1</v>
      </c>
      <c r="O58" s="46">
        <f t="shared" si="1"/>
        <v>1</v>
      </c>
      <c r="P58" s="206">
        <f>+AVERAGE(O58:O61)</f>
        <v>1</v>
      </c>
      <c r="Q58" s="207" t="s">
        <v>1256</v>
      </c>
      <c r="R58" s="208" t="s">
        <v>53</v>
      </c>
      <c r="S58" s="6" t="s">
        <v>1968</v>
      </c>
      <c r="T58" s="6" t="s">
        <v>1969</v>
      </c>
      <c r="U58" s="6" t="s">
        <v>1259</v>
      </c>
    </row>
    <row r="59" spans="1:21" ht="180" x14ac:dyDescent="0.25">
      <c r="A59" s="5" t="s">
        <v>1301</v>
      </c>
      <c r="B59" s="5" t="s">
        <v>1302</v>
      </c>
      <c r="C59" s="10">
        <v>1</v>
      </c>
      <c r="D59" s="8" t="s">
        <v>1963</v>
      </c>
      <c r="E59" s="8" t="s">
        <v>1964</v>
      </c>
      <c r="F59" s="7" t="s">
        <v>570</v>
      </c>
      <c r="G59" s="4" t="s">
        <v>1970</v>
      </c>
      <c r="H59" s="61" t="s">
        <v>1971</v>
      </c>
      <c r="I59" s="9" t="s">
        <v>1540</v>
      </c>
      <c r="J59" s="62" t="s">
        <v>1972</v>
      </c>
      <c r="K59" s="3">
        <v>46</v>
      </c>
      <c r="L59" s="12">
        <v>44372</v>
      </c>
      <c r="M59" s="12">
        <v>44439</v>
      </c>
      <c r="N59" s="3">
        <v>46</v>
      </c>
      <c r="O59" s="46">
        <f t="shared" si="1"/>
        <v>1</v>
      </c>
      <c r="P59" s="207"/>
      <c r="Q59" s="207"/>
      <c r="R59" s="209"/>
      <c r="S59" s="6" t="s">
        <v>1973</v>
      </c>
      <c r="T59" s="6" t="s">
        <v>1974</v>
      </c>
      <c r="U59" s="6" t="s">
        <v>1259</v>
      </c>
    </row>
    <row r="60" spans="1:21" ht="236.25" x14ac:dyDescent="0.25">
      <c r="A60" s="5" t="s">
        <v>1301</v>
      </c>
      <c r="B60" s="5" t="s">
        <v>1302</v>
      </c>
      <c r="C60" s="10">
        <v>1</v>
      </c>
      <c r="D60" s="8" t="s">
        <v>1963</v>
      </c>
      <c r="E60" s="8" t="s">
        <v>1964</v>
      </c>
      <c r="F60" s="7" t="s">
        <v>576</v>
      </c>
      <c r="G60" s="4" t="s">
        <v>1975</v>
      </c>
      <c r="H60" s="61" t="s">
        <v>1976</v>
      </c>
      <c r="I60" s="9" t="s">
        <v>1540</v>
      </c>
      <c r="J60" s="62" t="s">
        <v>1977</v>
      </c>
      <c r="K60" s="3">
        <v>2</v>
      </c>
      <c r="L60" s="12">
        <v>44396</v>
      </c>
      <c r="M60" s="12">
        <v>44469</v>
      </c>
      <c r="N60" s="3">
        <v>2</v>
      </c>
      <c r="O60" s="46">
        <f t="shared" si="1"/>
        <v>1</v>
      </c>
      <c r="P60" s="207"/>
      <c r="Q60" s="207"/>
      <c r="R60" s="209"/>
      <c r="S60" s="6" t="s">
        <v>1978</v>
      </c>
      <c r="T60" s="6" t="s">
        <v>1979</v>
      </c>
      <c r="U60" s="6" t="s">
        <v>1259</v>
      </c>
    </row>
    <row r="61" spans="1:21" ht="247.5" x14ac:dyDescent="0.25">
      <c r="A61" s="5" t="s">
        <v>1301</v>
      </c>
      <c r="B61" s="5" t="s">
        <v>1302</v>
      </c>
      <c r="C61" s="10">
        <v>1</v>
      </c>
      <c r="D61" s="8" t="s">
        <v>1963</v>
      </c>
      <c r="E61" s="8" t="s">
        <v>1964</v>
      </c>
      <c r="F61" s="7" t="s">
        <v>581</v>
      </c>
      <c r="G61" s="4" t="s">
        <v>1975</v>
      </c>
      <c r="H61" s="61" t="s">
        <v>1980</v>
      </c>
      <c r="I61" s="9" t="s">
        <v>1540</v>
      </c>
      <c r="J61" s="62" t="s">
        <v>1981</v>
      </c>
      <c r="K61" s="3">
        <v>2</v>
      </c>
      <c r="L61" s="12">
        <v>44396</v>
      </c>
      <c r="M61" s="12">
        <v>44498</v>
      </c>
      <c r="N61" s="3">
        <v>2</v>
      </c>
      <c r="O61" s="46">
        <f t="shared" si="1"/>
        <v>1</v>
      </c>
      <c r="P61" s="207"/>
      <c r="Q61" s="207"/>
      <c r="R61" s="210"/>
      <c r="S61" s="6" t="s">
        <v>1982</v>
      </c>
      <c r="T61" s="6" t="s">
        <v>1983</v>
      </c>
      <c r="U61" s="6" t="s">
        <v>1259</v>
      </c>
    </row>
  </sheetData>
  <mergeCells count="84">
    <mergeCell ref="P2:P3"/>
    <mergeCell ref="Q2:Q3"/>
    <mergeCell ref="R2:R3"/>
    <mergeCell ref="P4:P5"/>
    <mergeCell ref="Q4:Q5"/>
    <mergeCell ref="R4:R5"/>
    <mergeCell ref="P6:P7"/>
    <mergeCell ref="Q6:Q7"/>
    <mergeCell ref="R6:R7"/>
    <mergeCell ref="P8:P9"/>
    <mergeCell ref="Q8:Q9"/>
    <mergeCell ref="R8:R9"/>
    <mergeCell ref="P10:P11"/>
    <mergeCell ref="Q10:Q11"/>
    <mergeCell ref="R10:R11"/>
    <mergeCell ref="P12:P13"/>
    <mergeCell ref="Q12:Q13"/>
    <mergeCell ref="R12:R13"/>
    <mergeCell ref="P14:P15"/>
    <mergeCell ref="Q14:Q15"/>
    <mergeCell ref="R14:R15"/>
    <mergeCell ref="P16:P17"/>
    <mergeCell ref="Q16:Q17"/>
    <mergeCell ref="R16:R17"/>
    <mergeCell ref="P18:P19"/>
    <mergeCell ref="Q18:Q19"/>
    <mergeCell ref="R18:R19"/>
    <mergeCell ref="T18:T19"/>
    <mergeCell ref="P20:P21"/>
    <mergeCell ref="Q20:Q21"/>
    <mergeCell ref="R20:R21"/>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30:P31"/>
    <mergeCell ref="Q30:Q31"/>
    <mergeCell ref="R30:R31"/>
    <mergeCell ref="T30:T31"/>
    <mergeCell ref="P32:P33"/>
    <mergeCell ref="Q32:Q33"/>
    <mergeCell ref="R32:R33"/>
    <mergeCell ref="T32:T33"/>
    <mergeCell ref="P34:P35"/>
    <mergeCell ref="Q34:Q35"/>
    <mergeCell ref="R34:R35"/>
    <mergeCell ref="T34:T35"/>
    <mergeCell ref="P36:P38"/>
    <mergeCell ref="Q36:Q38"/>
    <mergeCell ref="R36:R38"/>
    <mergeCell ref="P39:P40"/>
    <mergeCell ref="Q39:Q40"/>
    <mergeCell ref="R39:R40"/>
    <mergeCell ref="P42:P44"/>
    <mergeCell ref="Q42:Q44"/>
    <mergeCell ref="R42:R44"/>
    <mergeCell ref="P47:P49"/>
    <mergeCell ref="Q47:Q49"/>
    <mergeCell ref="R47:R49"/>
    <mergeCell ref="P50:P51"/>
    <mergeCell ref="Q50:Q51"/>
    <mergeCell ref="R50:R51"/>
    <mergeCell ref="P58:P61"/>
    <mergeCell ref="Q58:Q61"/>
    <mergeCell ref="R58:R61"/>
    <mergeCell ref="T50:T51"/>
    <mergeCell ref="P52:P53"/>
    <mergeCell ref="Q52:Q53"/>
    <mergeCell ref="R52:R53"/>
    <mergeCell ref="P54:P57"/>
    <mergeCell ref="Q54:Q57"/>
    <mergeCell ref="R54:R57"/>
    <mergeCell ref="T54:T5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election sqref="A1:G1"/>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20" ht="32.25" customHeight="1" x14ac:dyDescent="0.25">
      <c r="A1" s="170" t="s">
        <v>1984</v>
      </c>
      <c r="B1" s="170"/>
      <c r="C1" s="170"/>
      <c r="D1" s="170"/>
      <c r="E1" s="170"/>
      <c r="F1" s="170"/>
      <c r="G1" s="170"/>
      <c r="H1" s="45"/>
      <c r="I1" s="1"/>
      <c r="J1" s="1"/>
      <c r="K1" s="1"/>
      <c r="L1" s="1"/>
      <c r="M1" s="1"/>
      <c r="N1" s="1"/>
      <c r="O1" s="1"/>
      <c r="P1" s="1"/>
      <c r="Q1" s="1"/>
      <c r="R1" s="1"/>
      <c r="S1" s="1"/>
      <c r="T1" s="1"/>
    </row>
    <row r="2" spans="1:20" ht="33.75"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41</v>
      </c>
      <c r="S2" s="2" t="s">
        <v>42</v>
      </c>
      <c r="T2" s="2" t="s">
        <v>43</v>
      </c>
    </row>
    <row r="3" spans="1:20" s="52" customFormat="1" ht="409.5" customHeight="1" x14ac:dyDescent="0.25">
      <c r="A3" s="17">
        <v>2017</v>
      </c>
      <c r="B3" s="18" t="s">
        <v>119</v>
      </c>
      <c r="C3" s="17">
        <v>6</v>
      </c>
      <c r="D3" s="19" t="s">
        <v>1985</v>
      </c>
      <c r="E3" s="19" t="s">
        <v>1986</v>
      </c>
      <c r="F3" s="20" t="s">
        <v>47</v>
      </c>
      <c r="G3" s="19" t="s">
        <v>1987</v>
      </c>
      <c r="H3" s="19" t="s">
        <v>1988</v>
      </c>
      <c r="I3" s="18" t="s">
        <v>1989</v>
      </c>
      <c r="J3" s="18" t="s">
        <v>1990</v>
      </c>
      <c r="K3" s="18">
        <v>1</v>
      </c>
      <c r="L3" s="21">
        <v>43770</v>
      </c>
      <c r="M3" s="21">
        <v>43921</v>
      </c>
      <c r="N3" s="17">
        <v>1</v>
      </c>
      <c r="O3" s="22">
        <f>+N3/K3</f>
        <v>1</v>
      </c>
      <c r="P3" s="198">
        <f>+AVERAGE(O3:O5)</f>
        <v>1</v>
      </c>
      <c r="Q3" s="198" t="s">
        <v>1256</v>
      </c>
      <c r="R3" s="19" t="s">
        <v>1991</v>
      </c>
      <c r="S3" s="177" t="s">
        <v>1992</v>
      </c>
      <c r="T3" s="23" t="s">
        <v>1993</v>
      </c>
    </row>
    <row r="4" spans="1:20" s="52" customFormat="1" ht="270" x14ac:dyDescent="0.25">
      <c r="A4" s="17">
        <v>2017</v>
      </c>
      <c r="B4" s="18" t="s">
        <v>119</v>
      </c>
      <c r="C4" s="17">
        <v>6</v>
      </c>
      <c r="D4" s="19" t="s">
        <v>1985</v>
      </c>
      <c r="E4" s="19" t="s">
        <v>1986</v>
      </c>
      <c r="F4" s="20" t="s">
        <v>1994</v>
      </c>
      <c r="G4" s="19" t="s">
        <v>1995</v>
      </c>
      <c r="H4" s="19" t="s">
        <v>1996</v>
      </c>
      <c r="I4" s="18" t="s">
        <v>1989</v>
      </c>
      <c r="J4" s="18" t="s">
        <v>1997</v>
      </c>
      <c r="K4" s="18">
        <v>2</v>
      </c>
      <c r="L4" s="21">
        <v>43770</v>
      </c>
      <c r="M4" s="21">
        <v>44012</v>
      </c>
      <c r="N4" s="17">
        <v>2</v>
      </c>
      <c r="O4" s="22">
        <f>+N4/K4</f>
        <v>1</v>
      </c>
      <c r="P4" s="198"/>
      <c r="Q4" s="198"/>
      <c r="R4" s="19" t="s">
        <v>1998</v>
      </c>
      <c r="S4" s="197"/>
      <c r="T4" s="23" t="s">
        <v>1993</v>
      </c>
    </row>
    <row r="5" spans="1:20" s="52" customFormat="1" ht="281.25" x14ac:dyDescent="0.25">
      <c r="A5" s="17">
        <v>2017</v>
      </c>
      <c r="B5" s="18" t="s">
        <v>119</v>
      </c>
      <c r="C5" s="17">
        <v>6</v>
      </c>
      <c r="D5" s="19" t="s">
        <v>1985</v>
      </c>
      <c r="E5" s="19" t="s">
        <v>1986</v>
      </c>
      <c r="F5" s="20" t="s">
        <v>1999</v>
      </c>
      <c r="G5" s="19" t="s">
        <v>2000</v>
      </c>
      <c r="H5" s="19" t="s">
        <v>2001</v>
      </c>
      <c r="I5" s="18" t="s">
        <v>1989</v>
      </c>
      <c r="J5" s="18" t="s">
        <v>2002</v>
      </c>
      <c r="K5" s="25">
        <v>1</v>
      </c>
      <c r="L5" s="21">
        <v>43861</v>
      </c>
      <c r="M5" s="21">
        <v>44196</v>
      </c>
      <c r="N5" s="17">
        <v>1</v>
      </c>
      <c r="O5" s="22">
        <f>+N5/K5</f>
        <v>1</v>
      </c>
      <c r="P5" s="198"/>
      <c r="Q5" s="198"/>
      <c r="R5" s="19" t="s">
        <v>2003</v>
      </c>
      <c r="S5" s="178"/>
      <c r="T5" s="23" t="s">
        <v>1993</v>
      </c>
    </row>
    <row r="6" spans="1:20" s="52" customFormat="1" ht="281.25" x14ac:dyDescent="0.25">
      <c r="A6" s="17">
        <v>2018</v>
      </c>
      <c r="B6" s="18" t="s">
        <v>193</v>
      </c>
      <c r="C6" s="27">
        <v>7</v>
      </c>
      <c r="D6" s="28" t="s">
        <v>2004</v>
      </c>
      <c r="E6" s="28" t="s">
        <v>2005</v>
      </c>
      <c r="F6" s="20" t="s">
        <v>425</v>
      </c>
      <c r="G6" s="28" t="s">
        <v>2006</v>
      </c>
      <c r="H6" s="28" t="s">
        <v>2007</v>
      </c>
      <c r="I6" s="18" t="s">
        <v>1512</v>
      </c>
      <c r="J6" s="26" t="s">
        <v>2008</v>
      </c>
      <c r="K6" s="27">
        <v>1</v>
      </c>
      <c r="L6" s="21">
        <v>44197</v>
      </c>
      <c r="M6" s="21">
        <v>44255</v>
      </c>
      <c r="N6" s="17">
        <v>1</v>
      </c>
      <c r="O6" s="22">
        <f t="shared" ref="O6:O16" si="0">+N6/K6</f>
        <v>1</v>
      </c>
      <c r="P6" s="25">
        <f>+O6</f>
        <v>1</v>
      </c>
      <c r="Q6" s="25" t="s">
        <v>1256</v>
      </c>
      <c r="R6" s="19" t="s">
        <v>2009</v>
      </c>
      <c r="S6" s="19" t="s">
        <v>2010</v>
      </c>
      <c r="T6" s="23" t="s">
        <v>1993</v>
      </c>
    </row>
    <row r="7" spans="1:20" ht="409.5" x14ac:dyDescent="0.25">
      <c r="A7" s="17">
        <v>2018</v>
      </c>
      <c r="B7" s="18" t="s">
        <v>193</v>
      </c>
      <c r="C7" s="27">
        <v>14</v>
      </c>
      <c r="D7" s="28" t="s">
        <v>2011</v>
      </c>
      <c r="E7" s="28" t="s">
        <v>2012</v>
      </c>
      <c r="F7" s="20" t="s">
        <v>47</v>
      </c>
      <c r="G7" s="28" t="s">
        <v>2013</v>
      </c>
      <c r="H7" s="28" t="s">
        <v>2014</v>
      </c>
      <c r="I7" s="18" t="s">
        <v>2015</v>
      </c>
      <c r="J7" s="26" t="s">
        <v>2016</v>
      </c>
      <c r="K7" s="27">
        <v>2</v>
      </c>
      <c r="L7" s="21">
        <v>43678</v>
      </c>
      <c r="M7" s="21">
        <v>43830</v>
      </c>
      <c r="N7" s="17">
        <v>2</v>
      </c>
      <c r="O7" s="22">
        <f t="shared" si="0"/>
        <v>1</v>
      </c>
      <c r="P7" s="198">
        <f>AVERAGE(O7:O9)</f>
        <v>1</v>
      </c>
      <c r="Q7" s="198" t="s">
        <v>1256</v>
      </c>
      <c r="R7" s="19" t="s">
        <v>2017</v>
      </c>
      <c r="S7" s="19" t="s">
        <v>2018</v>
      </c>
      <c r="T7" s="19" t="s">
        <v>1993</v>
      </c>
    </row>
    <row r="8" spans="1:20" ht="382.5" x14ac:dyDescent="0.25">
      <c r="A8" s="17">
        <v>2018</v>
      </c>
      <c r="B8" s="18" t="s">
        <v>193</v>
      </c>
      <c r="C8" s="27">
        <v>14</v>
      </c>
      <c r="D8" s="28" t="s">
        <v>2011</v>
      </c>
      <c r="E8" s="28" t="s">
        <v>2012</v>
      </c>
      <c r="F8" s="20" t="s">
        <v>59</v>
      </c>
      <c r="G8" s="28" t="s">
        <v>2013</v>
      </c>
      <c r="H8" s="28" t="s">
        <v>2019</v>
      </c>
      <c r="I8" s="18" t="s">
        <v>2015</v>
      </c>
      <c r="J8" s="26" t="s">
        <v>335</v>
      </c>
      <c r="K8" s="27">
        <v>2</v>
      </c>
      <c r="L8" s="21">
        <v>43647</v>
      </c>
      <c r="M8" s="21">
        <v>43830</v>
      </c>
      <c r="N8" s="17">
        <v>2</v>
      </c>
      <c r="O8" s="22">
        <f t="shared" si="0"/>
        <v>1</v>
      </c>
      <c r="P8" s="198"/>
      <c r="Q8" s="198"/>
      <c r="R8" s="19" t="s">
        <v>2020</v>
      </c>
      <c r="S8" s="19" t="s">
        <v>2018</v>
      </c>
      <c r="T8" s="19" t="s">
        <v>1993</v>
      </c>
    </row>
    <row r="9" spans="1:20" ht="409.5" x14ac:dyDescent="0.25">
      <c r="A9" s="17">
        <v>2018</v>
      </c>
      <c r="B9" s="18" t="s">
        <v>193</v>
      </c>
      <c r="C9" s="27">
        <v>14</v>
      </c>
      <c r="D9" s="28" t="s">
        <v>2011</v>
      </c>
      <c r="E9" s="28" t="s">
        <v>2012</v>
      </c>
      <c r="F9" s="20" t="s">
        <v>65</v>
      </c>
      <c r="G9" s="28" t="s">
        <v>2013</v>
      </c>
      <c r="H9" s="28" t="s">
        <v>2021</v>
      </c>
      <c r="I9" s="18" t="s">
        <v>2015</v>
      </c>
      <c r="J9" s="26" t="s">
        <v>1690</v>
      </c>
      <c r="K9" s="27">
        <v>1</v>
      </c>
      <c r="L9" s="21">
        <v>43678</v>
      </c>
      <c r="M9" s="21">
        <v>43830</v>
      </c>
      <c r="N9" s="17">
        <v>1</v>
      </c>
      <c r="O9" s="22">
        <f t="shared" si="0"/>
        <v>1</v>
      </c>
      <c r="P9" s="198"/>
      <c r="Q9" s="198"/>
      <c r="R9" s="19" t="s">
        <v>2022</v>
      </c>
      <c r="S9" s="19" t="s">
        <v>2018</v>
      </c>
      <c r="T9" s="19" t="s">
        <v>1993</v>
      </c>
    </row>
    <row r="10" spans="1:20" ht="409.5" x14ac:dyDescent="0.25">
      <c r="A10" s="17">
        <v>2018</v>
      </c>
      <c r="B10" s="18" t="s">
        <v>193</v>
      </c>
      <c r="C10" s="27">
        <v>28</v>
      </c>
      <c r="D10" s="28" t="s">
        <v>2023</v>
      </c>
      <c r="E10" s="28" t="s">
        <v>2024</v>
      </c>
      <c r="F10" s="20" t="s">
        <v>616</v>
      </c>
      <c r="G10" s="28" t="s">
        <v>2025</v>
      </c>
      <c r="H10" s="28" t="s">
        <v>2026</v>
      </c>
      <c r="I10" s="18" t="s">
        <v>2027</v>
      </c>
      <c r="J10" s="26" t="s">
        <v>642</v>
      </c>
      <c r="K10" s="27">
        <v>1</v>
      </c>
      <c r="L10" s="21" t="s">
        <v>2028</v>
      </c>
      <c r="M10" s="21">
        <v>44227</v>
      </c>
      <c r="N10" s="17">
        <v>1</v>
      </c>
      <c r="O10" s="22">
        <f t="shared" si="0"/>
        <v>1</v>
      </c>
      <c r="P10" s="198">
        <f>AVERAGE(O10:O15)</f>
        <v>1</v>
      </c>
      <c r="Q10" s="199" t="s">
        <v>1256</v>
      </c>
      <c r="R10" s="19" t="s">
        <v>2029</v>
      </c>
      <c r="S10" s="19" t="s">
        <v>2030</v>
      </c>
      <c r="T10" s="19" t="s">
        <v>1993</v>
      </c>
    </row>
    <row r="11" spans="1:20" ht="157.5" x14ac:dyDescent="0.25">
      <c r="A11" s="17">
        <v>2018</v>
      </c>
      <c r="B11" s="18" t="s">
        <v>193</v>
      </c>
      <c r="C11" s="27">
        <v>28</v>
      </c>
      <c r="D11" s="28" t="s">
        <v>2031</v>
      </c>
      <c r="E11" s="28" t="s">
        <v>2024</v>
      </c>
      <c r="F11" s="20" t="s">
        <v>623</v>
      </c>
      <c r="G11" s="28" t="s">
        <v>2032</v>
      </c>
      <c r="H11" s="28" t="s">
        <v>2033</v>
      </c>
      <c r="I11" s="18" t="s">
        <v>1512</v>
      </c>
      <c r="J11" s="26" t="s">
        <v>619</v>
      </c>
      <c r="K11" s="27">
        <v>1</v>
      </c>
      <c r="L11" s="21">
        <v>43678</v>
      </c>
      <c r="M11" s="21">
        <v>44012</v>
      </c>
      <c r="N11" s="17">
        <v>1</v>
      </c>
      <c r="O11" s="22">
        <f t="shared" si="0"/>
        <v>1</v>
      </c>
      <c r="P11" s="199"/>
      <c r="Q11" s="199"/>
      <c r="R11" s="19" t="s">
        <v>2034</v>
      </c>
      <c r="S11" s="19" t="s">
        <v>2035</v>
      </c>
      <c r="T11" s="19" t="s">
        <v>1993</v>
      </c>
    </row>
    <row r="12" spans="1:20" s="52" customFormat="1" ht="258.75" x14ac:dyDescent="0.25">
      <c r="A12" s="17">
        <v>2018</v>
      </c>
      <c r="B12" s="18" t="s">
        <v>193</v>
      </c>
      <c r="C12" s="27">
        <v>28</v>
      </c>
      <c r="D12" s="28" t="s">
        <v>2031</v>
      </c>
      <c r="E12" s="28" t="s">
        <v>2024</v>
      </c>
      <c r="F12" s="20" t="s">
        <v>629</v>
      </c>
      <c r="G12" s="28" t="s">
        <v>2036</v>
      </c>
      <c r="H12" s="28" t="s">
        <v>2037</v>
      </c>
      <c r="I12" s="18" t="s">
        <v>1512</v>
      </c>
      <c r="J12" s="26" t="s">
        <v>1653</v>
      </c>
      <c r="K12" s="27">
        <v>1</v>
      </c>
      <c r="L12" s="21">
        <v>43678</v>
      </c>
      <c r="M12" s="21">
        <v>44012</v>
      </c>
      <c r="N12" s="17">
        <v>1</v>
      </c>
      <c r="O12" s="22">
        <f t="shared" si="0"/>
        <v>1</v>
      </c>
      <c r="P12" s="199"/>
      <c r="Q12" s="199"/>
      <c r="R12" s="19" t="s">
        <v>2038</v>
      </c>
      <c r="S12" s="19" t="s">
        <v>2039</v>
      </c>
      <c r="T12" s="19" t="s">
        <v>1993</v>
      </c>
    </row>
    <row r="13" spans="1:20" s="52" customFormat="1" ht="382.5" x14ac:dyDescent="0.25">
      <c r="A13" s="17">
        <v>2018</v>
      </c>
      <c r="B13" s="18" t="s">
        <v>193</v>
      </c>
      <c r="C13" s="27">
        <v>28</v>
      </c>
      <c r="D13" s="28" t="s">
        <v>2031</v>
      </c>
      <c r="E13" s="28" t="s">
        <v>2024</v>
      </c>
      <c r="F13" s="20" t="s">
        <v>635</v>
      </c>
      <c r="G13" s="28" t="s">
        <v>2040</v>
      </c>
      <c r="H13" s="28" t="s">
        <v>2041</v>
      </c>
      <c r="I13" s="18" t="s">
        <v>1512</v>
      </c>
      <c r="J13" s="26" t="s">
        <v>2042</v>
      </c>
      <c r="K13" s="27">
        <v>1</v>
      </c>
      <c r="L13" s="21">
        <v>43678</v>
      </c>
      <c r="M13" s="21">
        <v>44012</v>
      </c>
      <c r="N13" s="17">
        <v>1</v>
      </c>
      <c r="O13" s="22">
        <f t="shared" si="0"/>
        <v>1</v>
      </c>
      <c r="P13" s="199"/>
      <c r="Q13" s="199"/>
      <c r="R13" s="19" t="s">
        <v>2043</v>
      </c>
      <c r="S13" s="19" t="s">
        <v>2044</v>
      </c>
      <c r="T13" s="19" t="s">
        <v>1993</v>
      </c>
    </row>
    <row r="14" spans="1:20" ht="202.5" x14ac:dyDescent="0.25">
      <c r="A14" s="17">
        <v>2018</v>
      </c>
      <c r="B14" s="18" t="s">
        <v>193</v>
      </c>
      <c r="C14" s="27">
        <v>28</v>
      </c>
      <c r="D14" s="28" t="s">
        <v>2031</v>
      </c>
      <c r="E14" s="28" t="s">
        <v>2024</v>
      </c>
      <c r="F14" s="20" t="s">
        <v>639</v>
      </c>
      <c r="G14" s="28" t="s">
        <v>2045</v>
      </c>
      <c r="H14" s="28" t="s">
        <v>2046</v>
      </c>
      <c r="I14" s="18" t="s">
        <v>1512</v>
      </c>
      <c r="J14" s="26" t="s">
        <v>2047</v>
      </c>
      <c r="K14" s="27">
        <v>1</v>
      </c>
      <c r="L14" s="21">
        <v>43678</v>
      </c>
      <c r="M14" s="21">
        <v>44012</v>
      </c>
      <c r="N14" s="17">
        <v>1</v>
      </c>
      <c r="O14" s="22">
        <f t="shared" si="0"/>
        <v>1</v>
      </c>
      <c r="P14" s="199"/>
      <c r="Q14" s="199"/>
      <c r="R14" s="19" t="s">
        <v>2048</v>
      </c>
      <c r="S14" s="19" t="s">
        <v>2049</v>
      </c>
      <c r="T14" s="19" t="s">
        <v>1993</v>
      </c>
    </row>
    <row r="15" spans="1:20" ht="325.5" customHeight="1" x14ac:dyDescent="0.25">
      <c r="A15" s="17">
        <v>2018</v>
      </c>
      <c r="B15" s="18" t="s">
        <v>193</v>
      </c>
      <c r="C15" s="27">
        <v>28</v>
      </c>
      <c r="D15" s="28" t="s">
        <v>2023</v>
      </c>
      <c r="E15" s="28" t="s">
        <v>2024</v>
      </c>
      <c r="F15" s="20" t="s">
        <v>646</v>
      </c>
      <c r="G15" s="28" t="s">
        <v>2050</v>
      </c>
      <c r="H15" s="28" t="s">
        <v>2051</v>
      </c>
      <c r="I15" s="18" t="s">
        <v>1512</v>
      </c>
      <c r="J15" s="26" t="s">
        <v>2052</v>
      </c>
      <c r="K15" s="27">
        <v>2</v>
      </c>
      <c r="L15" s="21">
        <v>43678</v>
      </c>
      <c r="M15" s="21">
        <v>44012</v>
      </c>
      <c r="N15" s="17">
        <v>2</v>
      </c>
      <c r="O15" s="22">
        <f t="shared" si="0"/>
        <v>1</v>
      </c>
      <c r="P15" s="199"/>
      <c r="Q15" s="199"/>
      <c r="R15" s="19" t="s">
        <v>2053</v>
      </c>
      <c r="S15" s="19" t="s">
        <v>2054</v>
      </c>
      <c r="T15" s="19" t="s">
        <v>1993</v>
      </c>
    </row>
    <row r="16" spans="1:20" ht="202.5" x14ac:dyDescent="0.25">
      <c r="A16" s="18">
        <v>2019</v>
      </c>
      <c r="B16" s="18" t="s">
        <v>492</v>
      </c>
      <c r="C16" s="27">
        <v>20</v>
      </c>
      <c r="D16" s="28" t="s">
        <v>2055</v>
      </c>
      <c r="E16" s="28" t="s">
        <v>2056</v>
      </c>
      <c r="F16" s="20" t="s">
        <v>425</v>
      </c>
      <c r="G16" s="19" t="s">
        <v>2057</v>
      </c>
      <c r="H16" s="19" t="s">
        <v>2058</v>
      </c>
      <c r="I16" s="18" t="s">
        <v>1550</v>
      </c>
      <c r="J16" s="18" t="s">
        <v>2059</v>
      </c>
      <c r="K16" s="18">
        <v>1</v>
      </c>
      <c r="L16" s="21">
        <v>44044</v>
      </c>
      <c r="M16" s="21">
        <v>44196</v>
      </c>
      <c r="N16" s="17">
        <v>1</v>
      </c>
      <c r="O16" s="22">
        <f t="shared" si="0"/>
        <v>1</v>
      </c>
      <c r="P16" s="25">
        <f>+O16</f>
        <v>1</v>
      </c>
      <c r="Q16" s="25" t="s">
        <v>1256</v>
      </c>
      <c r="R16" s="19" t="s">
        <v>2060</v>
      </c>
      <c r="S16" s="19" t="s">
        <v>2061</v>
      </c>
      <c r="T16" s="19" t="s">
        <v>1993</v>
      </c>
    </row>
  </sheetData>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formula1>1</formula1>
      <formula2>1000</formula2>
    </dataValidation>
    <dataValidation type="date" showInputMessage="1" showErrorMessage="1" prompt="Ingrese dato de fecha DD/MM/AAAA_x000a_" sqref="L6:M6">
      <formula1>36161</formula1>
      <formula2>44561</formula2>
    </dataValidation>
    <dataValidation type="textLength" allowBlank="1" showInputMessage="1" showErrorMessage="1" prompt="Cualquier contenido, máximo 390 caracteres_x000a_" sqref="G6:H6 J6">
      <formula1>1</formula1>
      <formula2>300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
  <sheetViews>
    <sheetView workbookViewId="0">
      <selection activeCell="D6" sqref="D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16382" ht="32.25" customHeight="1" x14ac:dyDescent="0.25">
      <c r="A1" s="170" t="s">
        <v>2062</v>
      </c>
      <c r="B1" s="170"/>
      <c r="C1" s="170"/>
      <c r="D1" s="170"/>
      <c r="E1" s="170"/>
      <c r="F1" s="170"/>
      <c r="G1" s="170"/>
      <c r="H1" s="45"/>
      <c r="I1" s="1"/>
      <c r="J1" s="1"/>
      <c r="K1" s="1"/>
      <c r="L1" s="1"/>
      <c r="M1" s="1"/>
      <c r="N1" s="1"/>
      <c r="O1" s="1"/>
      <c r="P1" s="1"/>
      <c r="Q1" s="1"/>
      <c r="R1" s="1"/>
      <c r="S1" s="1"/>
      <c r="T1" s="1"/>
    </row>
    <row r="2" spans="1:16382" ht="33.75"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41</v>
      </c>
      <c r="S2" s="2" t="s">
        <v>42</v>
      </c>
      <c r="T2" s="2" t="s">
        <v>43</v>
      </c>
    </row>
    <row r="3" spans="1:16382" ht="101.25" x14ac:dyDescent="0.25">
      <c r="A3" s="3">
        <v>2018</v>
      </c>
      <c r="B3" s="5" t="s">
        <v>193</v>
      </c>
      <c r="C3" s="3">
        <v>4</v>
      </c>
      <c r="D3" s="50" t="s">
        <v>2063</v>
      </c>
      <c r="E3" s="50" t="s">
        <v>2064</v>
      </c>
      <c r="F3" s="7" t="s">
        <v>105</v>
      </c>
      <c r="G3" s="50" t="s">
        <v>2065</v>
      </c>
      <c r="H3" s="50" t="s">
        <v>2066</v>
      </c>
      <c r="I3" s="5" t="s">
        <v>1512</v>
      </c>
      <c r="J3" s="10" t="s">
        <v>2067</v>
      </c>
      <c r="K3" s="10">
        <v>1</v>
      </c>
      <c r="L3" s="12">
        <v>43654</v>
      </c>
      <c r="M3" s="12">
        <v>43769</v>
      </c>
      <c r="N3" s="3">
        <v>1</v>
      </c>
      <c r="O3" s="46">
        <v>1</v>
      </c>
      <c r="P3" s="219">
        <v>1</v>
      </c>
      <c r="Q3" s="185" t="s">
        <v>1256</v>
      </c>
      <c r="R3" s="218" t="s">
        <v>2068</v>
      </c>
      <c r="S3" s="218" t="s">
        <v>2069</v>
      </c>
      <c r="T3" s="23" t="s">
        <v>1993</v>
      </c>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ht="123.75" x14ac:dyDescent="0.25">
      <c r="A4" s="3">
        <v>2018</v>
      </c>
      <c r="B4" s="5" t="s">
        <v>193</v>
      </c>
      <c r="C4" s="3">
        <v>4</v>
      </c>
      <c r="D4" s="50" t="s">
        <v>2063</v>
      </c>
      <c r="E4" s="50" t="s">
        <v>2064</v>
      </c>
      <c r="F4" s="7" t="s">
        <v>112</v>
      </c>
      <c r="G4" s="50" t="s">
        <v>2070</v>
      </c>
      <c r="H4" s="50" t="s">
        <v>2071</v>
      </c>
      <c r="I4" s="5" t="s">
        <v>1512</v>
      </c>
      <c r="J4" s="10" t="s">
        <v>2072</v>
      </c>
      <c r="K4" s="10">
        <v>1</v>
      </c>
      <c r="L4" s="12">
        <v>43654</v>
      </c>
      <c r="M4" s="12">
        <v>43769</v>
      </c>
      <c r="N4" s="3">
        <v>1</v>
      </c>
      <c r="O4" s="46">
        <v>1</v>
      </c>
      <c r="P4" s="220"/>
      <c r="Q4" s="186"/>
      <c r="R4" s="218"/>
      <c r="S4" s="218"/>
      <c r="T4" s="23" t="s">
        <v>1993</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ht="168.75" x14ac:dyDescent="0.25">
      <c r="A5" s="3">
        <v>2018</v>
      </c>
      <c r="B5" s="5" t="s">
        <v>193</v>
      </c>
      <c r="C5" s="10">
        <v>27</v>
      </c>
      <c r="D5" s="8" t="s">
        <v>2073</v>
      </c>
      <c r="E5" s="8" t="s">
        <v>2074</v>
      </c>
      <c r="F5" s="7" t="s">
        <v>425</v>
      </c>
      <c r="G5" s="8" t="s">
        <v>2075</v>
      </c>
      <c r="H5" s="8" t="s">
        <v>1652</v>
      </c>
      <c r="I5" s="5" t="s">
        <v>1512</v>
      </c>
      <c r="J5" s="9" t="s">
        <v>1653</v>
      </c>
      <c r="K5" s="10">
        <v>1</v>
      </c>
      <c r="L5" s="12">
        <v>43678</v>
      </c>
      <c r="M5" s="12">
        <v>44012</v>
      </c>
      <c r="N5" s="3">
        <v>1</v>
      </c>
      <c r="O5" s="46">
        <v>1</v>
      </c>
      <c r="P5" s="44">
        <v>1</v>
      </c>
      <c r="Q5" s="25" t="s">
        <v>1256</v>
      </c>
      <c r="R5" s="19" t="s">
        <v>2076</v>
      </c>
      <c r="S5" s="53" t="s">
        <v>2077</v>
      </c>
      <c r="T5" s="23" t="s">
        <v>1993</v>
      </c>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49" customFormat="1" ht="405" x14ac:dyDescent="0.25">
      <c r="A6" s="3" t="s">
        <v>11</v>
      </c>
      <c r="B6" s="5" t="s">
        <v>355</v>
      </c>
      <c r="C6" s="10" t="s">
        <v>2078</v>
      </c>
      <c r="D6" s="8" t="s">
        <v>2079</v>
      </c>
      <c r="E6" s="8" t="s">
        <v>2080</v>
      </c>
      <c r="F6" s="7">
        <v>1</v>
      </c>
      <c r="G6" s="8" t="s">
        <v>2081</v>
      </c>
      <c r="H6" s="8" t="s">
        <v>2082</v>
      </c>
      <c r="I6" s="5" t="s">
        <v>981</v>
      </c>
      <c r="J6" s="5" t="s">
        <v>2083</v>
      </c>
      <c r="K6" s="9">
        <v>1</v>
      </c>
      <c r="L6" s="12">
        <v>43692</v>
      </c>
      <c r="M6" s="12">
        <v>44043</v>
      </c>
      <c r="N6" s="3">
        <v>1</v>
      </c>
      <c r="O6" s="46">
        <f>+N6/K6</f>
        <v>1</v>
      </c>
      <c r="P6" s="44">
        <f>+O6</f>
        <v>1</v>
      </c>
      <c r="Q6" s="25" t="s">
        <v>1256</v>
      </c>
      <c r="R6" s="19" t="s">
        <v>2084</v>
      </c>
      <c r="S6" s="19" t="s">
        <v>2085</v>
      </c>
      <c r="T6" s="19" t="s">
        <v>1993</v>
      </c>
    </row>
    <row r="7" spans="1:16382" ht="213.75" x14ac:dyDescent="0.25">
      <c r="A7" s="5" t="s">
        <v>1415</v>
      </c>
      <c r="B7" s="5" t="s">
        <v>1416</v>
      </c>
      <c r="C7" s="10">
        <v>14</v>
      </c>
      <c r="D7" s="8" t="s">
        <v>2086</v>
      </c>
      <c r="E7" s="8" t="s">
        <v>2087</v>
      </c>
      <c r="F7" s="7" t="s">
        <v>425</v>
      </c>
      <c r="G7" s="8" t="s">
        <v>2088</v>
      </c>
      <c r="H7" s="8" t="s">
        <v>2089</v>
      </c>
      <c r="I7" s="5" t="s">
        <v>1540</v>
      </c>
      <c r="J7" s="5" t="s">
        <v>2090</v>
      </c>
      <c r="K7" s="9">
        <v>1</v>
      </c>
      <c r="L7" s="12">
        <v>43700</v>
      </c>
      <c r="M7" s="12">
        <v>43769</v>
      </c>
      <c r="N7" s="3">
        <v>1</v>
      </c>
      <c r="O7" s="46">
        <v>1</v>
      </c>
      <c r="P7" s="44">
        <v>1</v>
      </c>
      <c r="Q7" s="25" t="s">
        <v>1256</v>
      </c>
      <c r="R7" s="28" t="s">
        <v>2091</v>
      </c>
      <c r="S7" s="19" t="s">
        <v>2092</v>
      </c>
      <c r="T7" s="23" t="s">
        <v>1993</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row>
  </sheetData>
  <mergeCells count="5">
    <mergeCell ref="S3:S4"/>
    <mergeCell ref="P3:P4"/>
    <mergeCell ref="Q3:Q4"/>
    <mergeCell ref="R3:R4"/>
    <mergeCell ref="A1:G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A2" sqref="A2:XFD2"/>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2.25" customHeight="1" x14ac:dyDescent="0.25">
      <c r="A1" s="170" t="s">
        <v>2093</v>
      </c>
      <c r="B1" s="170"/>
      <c r="C1" s="170"/>
      <c r="D1" s="170"/>
      <c r="E1" s="170"/>
      <c r="F1" s="170"/>
      <c r="G1" s="170"/>
      <c r="H1" s="45"/>
      <c r="I1" s="1"/>
      <c r="J1" s="1"/>
      <c r="K1" s="1"/>
      <c r="L1" s="1"/>
      <c r="M1" s="1"/>
      <c r="N1" s="1"/>
      <c r="O1" s="1"/>
      <c r="P1" s="1"/>
      <c r="Q1" s="1"/>
      <c r="R1" s="1"/>
      <c r="S1" s="1"/>
      <c r="T1" s="1"/>
    </row>
    <row r="2" spans="1:21" ht="33.75"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41</v>
      </c>
      <c r="S2" s="2" t="s">
        <v>42</v>
      </c>
      <c r="T2" s="2" t="s">
        <v>43</v>
      </c>
    </row>
    <row r="3" spans="1:21" ht="150" customHeight="1" x14ac:dyDescent="0.25">
      <c r="A3" s="17">
        <v>2017</v>
      </c>
      <c r="B3" s="18" t="s">
        <v>6</v>
      </c>
      <c r="C3" s="17">
        <v>9</v>
      </c>
      <c r="D3" s="19" t="s">
        <v>2094</v>
      </c>
      <c r="E3" s="19" t="s">
        <v>2095</v>
      </c>
      <c r="F3" s="20" t="s">
        <v>105</v>
      </c>
      <c r="G3" s="19" t="s">
        <v>2096</v>
      </c>
      <c r="H3" s="19" t="s">
        <v>2097</v>
      </c>
      <c r="I3" s="18" t="s">
        <v>1550</v>
      </c>
      <c r="J3" s="18" t="s">
        <v>573</v>
      </c>
      <c r="K3" s="17">
        <v>1</v>
      </c>
      <c r="L3" s="21">
        <v>43282</v>
      </c>
      <c r="M3" s="21">
        <v>43465</v>
      </c>
      <c r="N3" s="17">
        <v>1</v>
      </c>
      <c r="O3" s="22">
        <f t="shared" ref="O3:O19" si="0">+N3/K3</f>
        <v>1</v>
      </c>
      <c r="P3" s="198">
        <f>+AVERAGE(O3:O4)</f>
        <v>1</v>
      </c>
      <c r="Q3" s="198" t="s">
        <v>1256</v>
      </c>
      <c r="R3" s="6" t="s">
        <v>2098</v>
      </c>
      <c r="S3" s="211" t="s">
        <v>2099</v>
      </c>
      <c r="T3" s="6" t="s">
        <v>1993</v>
      </c>
    </row>
    <row r="4" spans="1:21" ht="150" customHeight="1" x14ac:dyDescent="0.25">
      <c r="A4" s="17">
        <v>2017</v>
      </c>
      <c r="B4" s="18" t="s">
        <v>6</v>
      </c>
      <c r="C4" s="17">
        <v>9</v>
      </c>
      <c r="D4" s="19" t="s">
        <v>2094</v>
      </c>
      <c r="E4" s="19" t="s">
        <v>2095</v>
      </c>
      <c r="F4" s="20" t="s">
        <v>112</v>
      </c>
      <c r="G4" s="19" t="s">
        <v>2100</v>
      </c>
      <c r="H4" s="19" t="s">
        <v>2101</v>
      </c>
      <c r="I4" s="18" t="s">
        <v>1550</v>
      </c>
      <c r="J4" s="18" t="s">
        <v>2102</v>
      </c>
      <c r="K4" s="17">
        <v>1</v>
      </c>
      <c r="L4" s="21">
        <v>43282</v>
      </c>
      <c r="M4" s="21">
        <v>43465</v>
      </c>
      <c r="N4" s="17">
        <v>1</v>
      </c>
      <c r="O4" s="22">
        <f t="shared" si="0"/>
        <v>1</v>
      </c>
      <c r="P4" s="198"/>
      <c r="Q4" s="198"/>
      <c r="R4" s="50" t="s">
        <v>2103</v>
      </c>
      <c r="S4" s="212"/>
      <c r="T4" s="6" t="s">
        <v>1993</v>
      </c>
    </row>
    <row r="5" spans="1:21" s="49" customFormat="1" ht="270" x14ac:dyDescent="0.25">
      <c r="A5" s="3">
        <v>2017</v>
      </c>
      <c r="B5" s="5" t="s">
        <v>7</v>
      </c>
      <c r="C5" s="3">
        <v>1</v>
      </c>
      <c r="D5" s="6" t="s">
        <v>2104</v>
      </c>
      <c r="E5" s="6" t="s">
        <v>2105</v>
      </c>
      <c r="F5" s="7" t="s">
        <v>425</v>
      </c>
      <c r="G5" s="50" t="s">
        <v>2106</v>
      </c>
      <c r="H5" s="50" t="s">
        <v>2107</v>
      </c>
      <c r="I5" s="5" t="s">
        <v>1540</v>
      </c>
      <c r="J5" s="3" t="s">
        <v>2108</v>
      </c>
      <c r="K5" s="3">
        <v>2</v>
      </c>
      <c r="L5" s="12">
        <v>43311</v>
      </c>
      <c r="M5" s="12">
        <v>44042</v>
      </c>
      <c r="N5" s="3">
        <v>2</v>
      </c>
      <c r="O5" s="46">
        <f t="shared" si="0"/>
        <v>1</v>
      </c>
      <c r="P5" s="44">
        <f>+O5</f>
        <v>1</v>
      </c>
      <c r="Q5" s="44" t="s">
        <v>1256</v>
      </c>
      <c r="R5" s="6" t="s">
        <v>2109</v>
      </c>
      <c r="S5" s="6" t="s">
        <v>2110</v>
      </c>
      <c r="T5" s="50" t="s">
        <v>1993</v>
      </c>
      <c r="U5" s="51"/>
    </row>
    <row r="6" spans="1:21" s="49" customFormat="1" ht="180" x14ac:dyDescent="0.25">
      <c r="A6" s="3">
        <v>2018</v>
      </c>
      <c r="B6" s="5" t="s">
        <v>193</v>
      </c>
      <c r="C6" s="10">
        <v>8</v>
      </c>
      <c r="D6" s="8" t="s">
        <v>2111</v>
      </c>
      <c r="E6" s="8" t="s">
        <v>2112</v>
      </c>
      <c r="F6" s="7" t="s">
        <v>425</v>
      </c>
      <c r="G6" s="8" t="s">
        <v>2113</v>
      </c>
      <c r="H6" s="8" t="s">
        <v>2114</v>
      </c>
      <c r="I6" s="5" t="s">
        <v>1512</v>
      </c>
      <c r="J6" s="9" t="s">
        <v>2115</v>
      </c>
      <c r="K6" s="10">
        <v>1</v>
      </c>
      <c r="L6" s="12">
        <v>43832</v>
      </c>
      <c r="M6" s="12">
        <v>43889</v>
      </c>
      <c r="N6" s="3">
        <v>1</v>
      </c>
      <c r="O6" s="46">
        <f t="shared" si="0"/>
        <v>1</v>
      </c>
      <c r="P6" s="44">
        <f>+O6</f>
        <v>1</v>
      </c>
      <c r="Q6" s="44" t="s">
        <v>1256</v>
      </c>
      <c r="R6" s="6" t="s">
        <v>2116</v>
      </c>
      <c r="S6" s="6" t="s">
        <v>2117</v>
      </c>
      <c r="T6" s="50" t="s">
        <v>1993</v>
      </c>
    </row>
    <row r="7" spans="1:21" s="47" customFormat="1" ht="348.75" x14ac:dyDescent="0.25">
      <c r="A7" s="3">
        <v>2018</v>
      </c>
      <c r="B7" s="5" t="s">
        <v>9</v>
      </c>
      <c r="C7" s="10">
        <v>12</v>
      </c>
      <c r="D7" s="8" t="s">
        <v>2118</v>
      </c>
      <c r="E7" s="8" t="s">
        <v>2119</v>
      </c>
      <c r="F7" s="7" t="s">
        <v>425</v>
      </c>
      <c r="G7" s="8" t="s">
        <v>2120</v>
      </c>
      <c r="H7" s="8" t="s">
        <v>2121</v>
      </c>
      <c r="I7" s="5" t="s">
        <v>1512</v>
      </c>
      <c r="J7" s="9" t="s">
        <v>2122</v>
      </c>
      <c r="K7" s="10">
        <v>2</v>
      </c>
      <c r="L7" s="12">
        <v>43678</v>
      </c>
      <c r="M7" s="12">
        <v>43800</v>
      </c>
      <c r="N7" s="3">
        <v>2</v>
      </c>
      <c r="O7" s="46">
        <f t="shared" si="0"/>
        <v>1</v>
      </c>
      <c r="P7" s="44">
        <f>+O7</f>
        <v>1</v>
      </c>
      <c r="Q7" s="44" t="s">
        <v>1256</v>
      </c>
      <c r="R7" s="6" t="s">
        <v>2123</v>
      </c>
      <c r="S7" s="6" t="s">
        <v>2124</v>
      </c>
      <c r="T7" s="50" t="s">
        <v>1993</v>
      </c>
    </row>
    <row r="8" spans="1:21" s="49" customFormat="1" ht="393.75" x14ac:dyDescent="0.25">
      <c r="A8" s="17">
        <v>2018</v>
      </c>
      <c r="B8" s="18" t="s">
        <v>9</v>
      </c>
      <c r="C8" s="27">
        <v>17</v>
      </c>
      <c r="D8" s="28" t="s">
        <v>2125</v>
      </c>
      <c r="E8" s="28" t="s">
        <v>2126</v>
      </c>
      <c r="F8" s="20" t="s">
        <v>425</v>
      </c>
      <c r="G8" s="28" t="s">
        <v>2127</v>
      </c>
      <c r="H8" s="28" t="s">
        <v>2021</v>
      </c>
      <c r="I8" s="18" t="s">
        <v>1540</v>
      </c>
      <c r="J8" s="26" t="s">
        <v>1690</v>
      </c>
      <c r="K8" s="29">
        <v>1</v>
      </c>
      <c r="L8" s="21">
        <v>43678</v>
      </c>
      <c r="M8" s="21">
        <v>43830</v>
      </c>
      <c r="N8" s="17">
        <v>1</v>
      </c>
      <c r="O8" s="22">
        <f t="shared" si="0"/>
        <v>1</v>
      </c>
      <c r="P8" s="25">
        <f>+O8</f>
        <v>1</v>
      </c>
      <c r="Q8" s="25" t="s">
        <v>1256</v>
      </c>
      <c r="R8" s="6" t="s">
        <v>2128</v>
      </c>
      <c r="S8" s="6" t="s">
        <v>2129</v>
      </c>
      <c r="T8" s="6" t="s">
        <v>1993</v>
      </c>
    </row>
    <row r="9" spans="1:21" s="49" customFormat="1" ht="337.5" x14ac:dyDescent="0.25">
      <c r="A9" s="17">
        <v>2018</v>
      </c>
      <c r="B9" s="18" t="s">
        <v>9</v>
      </c>
      <c r="C9" s="27">
        <v>18</v>
      </c>
      <c r="D9" s="28" t="s">
        <v>2130</v>
      </c>
      <c r="E9" s="28" t="s">
        <v>2131</v>
      </c>
      <c r="F9" s="20" t="s">
        <v>425</v>
      </c>
      <c r="G9" s="28" t="s">
        <v>2132</v>
      </c>
      <c r="H9" s="28" t="s">
        <v>2133</v>
      </c>
      <c r="I9" s="18" t="s">
        <v>1540</v>
      </c>
      <c r="J9" s="26" t="s">
        <v>2134</v>
      </c>
      <c r="K9" s="27">
        <v>1</v>
      </c>
      <c r="L9" s="21">
        <v>43678</v>
      </c>
      <c r="M9" s="21">
        <v>43830</v>
      </c>
      <c r="N9" s="17">
        <v>0</v>
      </c>
      <c r="O9" s="22">
        <f t="shared" si="0"/>
        <v>0</v>
      </c>
      <c r="P9" s="25">
        <f>+O9</f>
        <v>0</v>
      </c>
      <c r="Q9" s="25" t="s">
        <v>1256</v>
      </c>
      <c r="R9" s="6" t="s">
        <v>2135</v>
      </c>
      <c r="S9" s="6" t="s">
        <v>2136</v>
      </c>
      <c r="T9" s="6" t="s">
        <v>1993</v>
      </c>
    </row>
    <row r="10" spans="1:21" ht="123.75" customHeight="1" x14ac:dyDescent="0.25">
      <c r="A10" s="3">
        <v>2018</v>
      </c>
      <c r="B10" s="5" t="s">
        <v>9</v>
      </c>
      <c r="C10" s="10">
        <v>20</v>
      </c>
      <c r="D10" s="8" t="s">
        <v>2137</v>
      </c>
      <c r="E10" s="8" t="s">
        <v>2138</v>
      </c>
      <c r="F10" s="7" t="s">
        <v>105</v>
      </c>
      <c r="G10" s="8" t="s">
        <v>2139</v>
      </c>
      <c r="H10" s="8" t="s">
        <v>2140</v>
      </c>
      <c r="I10" s="5" t="s">
        <v>591</v>
      </c>
      <c r="J10" s="9" t="s">
        <v>67</v>
      </c>
      <c r="K10" s="10">
        <v>1</v>
      </c>
      <c r="L10" s="12">
        <v>43678</v>
      </c>
      <c r="M10" s="12">
        <v>43709</v>
      </c>
      <c r="N10" s="3">
        <v>1</v>
      </c>
      <c r="O10" s="46">
        <f t="shared" si="0"/>
        <v>1</v>
      </c>
      <c r="P10" s="219">
        <f>AVERAGE(O10:O11)</f>
        <v>1</v>
      </c>
      <c r="Q10" s="219" t="s">
        <v>1256</v>
      </c>
      <c r="R10" s="6" t="s">
        <v>2141</v>
      </c>
      <c r="S10" s="211" t="s">
        <v>2142</v>
      </c>
      <c r="T10" s="6" t="s">
        <v>1993</v>
      </c>
    </row>
    <row r="11" spans="1:21" ht="382.5" x14ac:dyDescent="0.25">
      <c r="A11" s="3">
        <v>2018</v>
      </c>
      <c r="B11" s="5" t="s">
        <v>9</v>
      </c>
      <c r="C11" s="10">
        <v>20</v>
      </c>
      <c r="D11" s="8" t="s">
        <v>2137</v>
      </c>
      <c r="E11" s="8" t="s">
        <v>2138</v>
      </c>
      <c r="F11" s="7" t="s">
        <v>112</v>
      </c>
      <c r="G11" s="8" t="s">
        <v>2143</v>
      </c>
      <c r="H11" s="8" t="s">
        <v>2144</v>
      </c>
      <c r="I11" s="5" t="s">
        <v>591</v>
      </c>
      <c r="J11" s="9" t="s">
        <v>596</v>
      </c>
      <c r="K11" s="10">
        <v>500</v>
      </c>
      <c r="L11" s="12">
        <v>43678</v>
      </c>
      <c r="M11" s="12">
        <v>43800</v>
      </c>
      <c r="N11" s="3">
        <v>500</v>
      </c>
      <c r="O11" s="46">
        <f t="shared" si="0"/>
        <v>1</v>
      </c>
      <c r="P11" s="221"/>
      <c r="Q11" s="220"/>
      <c r="R11" s="6" t="s">
        <v>2145</v>
      </c>
      <c r="S11" s="212"/>
      <c r="T11" s="6" t="s">
        <v>1993</v>
      </c>
    </row>
    <row r="12" spans="1:21" ht="409.5" x14ac:dyDescent="0.25">
      <c r="A12" s="3">
        <v>2018</v>
      </c>
      <c r="B12" s="5" t="s">
        <v>9</v>
      </c>
      <c r="C12" s="10">
        <v>36</v>
      </c>
      <c r="D12" s="8" t="s">
        <v>2146</v>
      </c>
      <c r="E12" s="8" t="s">
        <v>2147</v>
      </c>
      <c r="F12" s="7" t="s">
        <v>425</v>
      </c>
      <c r="G12" s="8" t="s">
        <v>2148</v>
      </c>
      <c r="H12" s="8" t="s">
        <v>2149</v>
      </c>
      <c r="I12" s="5" t="s">
        <v>1540</v>
      </c>
      <c r="J12" s="9" t="s">
        <v>1690</v>
      </c>
      <c r="K12" s="10">
        <v>1</v>
      </c>
      <c r="L12" s="12">
        <v>43678</v>
      </c>
      <c r="M12" s="12">
        <v>43830</v>
      </c>
      <c r="N12" s="3">
        <v>1</v>
      </c>
      <c r="O12" s="46">
        <f t="shared" si="0"/>
        <v>1</v>
      </c>
      <c r="P12" s="44">
        <f>+O12</f>
        <v>1</v>
      </c>
      <c r="Q12" s="44" t="s">
        <v>1256</v>
      </c>
      <c r="R12" s="6" t="s">
        <v>2150</v>
      </c>
      <c r="S12" s="6" t="s">
        <v>2151</v>
      </c>
      <c r="T12" s="6" t="s">
        <v>1993</v>
      </c>
    </row>
    <row r="13" spans="1:21" s="49" customFormat="1" ht="337.5" x14ac:dyDescent="0.25">
      <c r="A13" s="3">
        <v>2018</v>
      </c>
      <c r="B13" s="5" t="s">
        <v>9</v>
      </c>
      <c r="C13" s="10">
        <v>37</v>
      </c>
      <c r="D13" s="8" t="s">
        <v>2152</v>
      </c>
      <c r="E13" s="8" t="s">
        <v>254</v>
      </c>
      <c r="F13" s="7" t="s">
        <v>425</v>
      </c>
      <c r="G13" s="8" t="s">
        <v>2153</v>
      </c>
      <c r="H13" s="8" t="s">
        <v>2154</v>
      </c>
      <c r="I13" s="5" t="s">
        <v>1540</v>
      </c>
      <c r="J13" s="9" t="s">
        <v>234</v>
      </c>
      <c r="K13" s="10">
        <v>1</v>
      </c>
      <c r="L13" s="12">
        <v>43678</v>
      </c>
      <c r="M13" s="12">
        <v>43830</v>
      </c>
      <c r="N13" s="3">
        <v>1</v>
      </c>
      <c r="O13" s="46">
        <f>+N13/K13</f>
        <v>1</v>
      </c>
      <c r="P13" s="44">
        <f>+O13</f>
        <v>1</v>
      </c>
      <c r="Q13" s="44" t="s">
        <v>1256</v>
      </c>
      <c r="R13" s="11" t="s">
        <v>2155</v>
      </c>
      <c r="S13" s="6" t="s">
        <v>2156</v>
      </c>
      <c r="T13" s="6" t="s">
        <v>1993</v>
      </c>
      <c r="U13" s="51"/>
    </row>
    <row r="14" spans="1:21" ht="409.5" customHeight="1" x14ac:dyDescent="0.25">
      <c r="A14" s="17">
        <v>2018</v>
      </c>
      <c r="B14" s="18" t="s">
        <v>9</v>
      </c>
      <c r="C14" s="27">
        <v>38</v>
      </c>
      <c r="D14" s="28" t="s">
        <v>2157</v>
      </c>
      <c r="E14" s="28" t="s">
        <v>2158</v>
      </c>
      <c r="F14" s="20" t="s">
        <v>105</v>
      </c>
      <c r="G14" s="28" t="s">
        <v>2148</v>
      </c>
      <c r="H14" s="18" t="s">
        <v>2159</v>
      </c>
      <c r="I14" s="18" t="s">
        <v>1540</v>
      </c>
      <c r="J14" s="26" t="s">
        <v>1690</v>
      </c>
      <c r="K14" s="17">
        <v>1</v>
      </c>
      <c r="L14" s="21">
        <v>43678</v>
      </c>
      <c r="M14" s="21">
        <v>43830</v>
      </c>
      <c r="N14" s="17">
        <v>1</v>
      </c>
      <c r="O14" s="22">
        <f>+N14/K14</f>
        <v>1</v>
      </c>
      <c r="P14" s="185">
        <f>AVERAGE(O14:O15)</f>
        <v>1</v>
      </c>
      <c r="Q14" s="185" t="s">
        <v>1256</v>
      </c>
      <c r="R14" s="6" t="s">
        <v>2160</v>
      </c>
      <c r="S14" s="211" t="s">
        <v>2161</v>
      </c>
      <c r="T14" s="6" t="s">
        <v>1993</v>
      </c>
      <c r="U14" s="48"/>
    </row>
    <row r="15" spans="1:21" ht="292.5" x14ac:dyDescent="0.25">
      <c r="A15" s="17">
        <v>2018</v>
      </c>
      <c r="B15" s="18" t="s">
        <v>193</v>
      </c>
      <c r="C15" s="27">
        <v>38</v>
      </c>
      <c r="D15" s="28" t="s">
        <v>2157</v>
      </c>
      <c r="E15" s="28" t="s">
        <v>2158</v>
      </c>
      <c r="F15" s="20" t="s">
        <v>112</v>
      </c>
      <c r="G15" s="28" t="s">
        <v>2148</v>
      </c>
      <c r="H15" s="18" t="s">
        <v>2162</v>
      </c>
      <c r="I15" s="18" t="s">
        <v>1540</v>
      </c>
      <c r="J15" s="26" t="s">
        <v>234</v>
      </c>
      <c r="K15" s="17">
        <v>1</v>
      </c>
      <c r="L15" s="21">
        <v>43678</v>
      </c>
      <c r="M15" s="21">
        <v>43830</v>
      </c>
      <c r="N15" s="17">
        <v>1</v>
      </c>
      <c r="O15" s="22">
        <f>+N15/K15</f>
        <v>1</v>
      </c>
      <c r="P15" s="186"/>
      <c r="Q15" s="186"/>
      <c r="R15" s="6" t="s">
        <v>2163</v>
      </c>
      <c r="S15" s="212"/>
      <c r="T15" s="6" t="s">
        <v>1993</v>
      </c>
      <c r="U15" s="48"/>
    </row>
    <row r="16" spans="1:21" ht="213.75" x14ac:dyDescent="0.25">
      <c r="A16" s="17" t="s">
        <v>11</v>
      </c>
      <c r="B16" s="18" t="s">
        <v>10</v>
      </c>
      <c r="C16" s="27" t="s">
        <v>2164</v>
      </c>
      <c r="D16" s="28" t="s">
        <v>2165</v>
      </c>
      <c r="E16" s="28" t="s">
        <v>2166</v>
      </c>
      <c r="F16" s="20">
        <v>1</v>
      </c>
      <c r="G16" s="28" t="s">
        <v>2167</v>
      </c>
      <c r="H16" s="28" t="s">
        <v>2168</v>
      </c>
      <c r="I16" s="18" t="s">
        <v>981</v>
      </c>
      <c r="J16" s="18" t="s">
        <v>2169</v>
      </c>
      <c r="K16" s="26">
        <v>1</v>
      </c>
      <c r="L16" s="21">
        <v>43692</v>
      </c>
      <c r="M16" s="21">
        <v>44043</v>
      </c>
      <c r="N16" s="17">
        <v>1</v>
      </c>
      <c r="O16" s="22">
        <f t="shared" si="0"/>
        <v>1</v>
      </c>
      <c r="P16" s="25">
        <f>+O16</f>
        <v>1</v>
      </c>
      <c r="Q16" s="25" t="s">
        <v>1256</v>
      </c>
      <c r="R16" s="6" t="s">
        <v>2170</v>
      </c>
      <c r="S16" s="6" t="s">
        <v>2171</v>
      </c>
      <c r="T16" s="50" t="s">
        <v>1993</v>
      </c>
    </row>
    <row r="17" spans="1:21" s="49" customFormat="1" ht="135" customHeight="1" x14ac:dyDescent="0.25">
      <c r="A17" s="3" t="s">
        <v>11</v>
      </c>
      <c r="B17" s="5" t="s">
        <v>10</v>
      </c>
      <c r="C17" s="10" t="s">
        <v>2172</v>
      </c>
      <c r="D17" s="8" t="s">
        <v>2173</v>
      </c>
      <c r="E17" s="8" t="s">
        <v>2174</v>
      </c>
      <c r="F17" s="7" t="s">
        <v>105</v>
      </c>
      <c r="G17" s="8" t="s">
        <v>2175</v>
      </c>
      <c r="H17" s="8" t="s">
        <v>2176</v>
      </c>
      <c r="I17" s="5" t="s">
        <v>1540</v>
      </c>
      <c r="J17" s="5" t="s">
        <v>2177</v>
      </c>
      <c r="K17" s="9">
        <v>5</v>
      </c>
      <c r="L17" s="12">
        <v>43709</v>
      </c>
      <c r="M17" s="12">
        <v>44012</v>
      </c>
      <c r="N17" s="3">
        <v>5</v>
      </c>
      <c r="O17" s="46">
        <f t="shared" si="0"/>
        <v>1</v>
      </c>
      <c r="P17" s="219">
        <f>AVERAGE(O17:O18)</f>
        <v>1</v>
      </c>
      <c r="Q17" s="219" t="s">
        <v>1256</v>
      </c>
      <c r="R17" s="6" t="s">
        <v>2178</v>
      </c>
      <c r="S17" s="211" t="s">
        <v>2179</v>
      </c>
      <c r="T17" s="50" t="s">
        <v>1993</v>
      </c>
      <c r="U17" s="51"/>
    </row>
    <row r="18" spans="1:21" s="49" customFormat="1" ht="101.25" x14ac:dyDescent="0.25">
      <c r="A18" s="3" t="s">
        <v>11</v>
      </c>
      <c r="B18" s="5" t="s">
        <v>10</v>
      </c>
      <c r="C18" s="10" t="s">
        <v>2172</v>
      </c>
      <c r="D18" s="8" t="s">
        <v>2173</v>
      </c>
      <c r="E18" s="8" t="s">
        <v>2174</v>
      </c>
      <c r="F18" s="7" t="s">
        <v>112</v>
      </c>
      <c r="G18" s="8" t="s">
        <v>2180</v>
      </c>
      <c r="H18" s="8" t="s">
        <v>2181</v>
      </c>
      <c r="I18" s="5" t="s">
        <v>1540</v>
      </c>
      <c r="J18" s="5" t="s">
        <v>2182</v>
      </c>
      <c r="K18" s="9">
        <v>1</v>
      </c>
      <c r="L18" s="12">
        <v>43692</v>
      </c>
      <c r="M18" s="12">
        <v>44012</v>
      </c>
      <c r="N18" s="3">
        <v>1</v>
      </c>
      <c r="O18" s="46">
        <f t="shared" si="0"/>
        <v>1</v>
      </c>
      <c r="P18" s="220"/>
      <c r="Q18" s="220"/>
      <c r="R18" s="6" t="s">
        <v>2183</v>
      </c>
      <c r="S18" s="212"/>
      <c r="T18" s="50" t="s">
        <v>1993</v>
      </c>
      <c r="U18" s="51"/>
    </row>
    <row r="19" spans="1:21" ht="371.25" x14ac:dyDescent="0.25">
      <c r="A19" s="18" t="s">
        <v>1415</v>
      </c>
      <c r="B19" s="18" t="s">
        <v>2184</v>
      </c>
      <c r="C19" s="27">
        <v>8</v>
      </c>
      <c r="D19" s="28" t="s">
        <v>2185</v>
      </c>
      <c r="E19" s="28" t="s">
        <v>2186</v>
      </c>
      <c r="F19" s="20" t="s">
        <v>425</v>
      </c>
      <c r="G19" s="28" t="s">
        <v>2187</v>
      </c>
      <c r="H19" s="28" t="s">
        <v>2188</v>
      </c>
      <c r="I19" s="18" t="s">
        <v>1540</v>
      </c>
      <c r="J19" s="18" t="s">
        <v>2189</v>
      </c>
      <c r="K19" s="26">
        <v>1</v>
      </c>
      <c r="L19" s="21">
        <v>43715</v>
      </c>
      <c r="M19" s="21">
        <v>43830</v>
      </c>
      <c r="N19" s="17">
        <v>1</v>
      </c>
      <c r="O19" s="22">
        <f t="shared" si="0"/>
        <v>1</v>
      </c>
      <c r="P19" s="25">
        <f>+O19</f>
        <v>1</v>
      </c>
      <c r="Q19" s="25" t="s">
        <v>1256</v>
      </c>
      <c r="R19" s="6" t="s">
        <v>2190</v>
      </c>
      <c r="S19" s="6" t="s">
        <v>2191</v>
      </c>
      <c r="T19" s="50" t="s">
        <v>1993</v>
      </c>
      <c r="U19" s="48"/>
    </row>
    <row r="20" spans="1:21" x14ac:dyDescent="0.25">
      <c r="R20" s="49"/>
      <c r="S20" s="49"/>
      <c r="T20" s="49"/>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formula1>1900/1/1</formula1>
      <formula2>3000/1/1</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D3" sqref="D3"/>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25.5" customHeight="1" x14ac:dyDescent="0.25">
      <c r="A1" s="170" t="s">
        <v>2192</v>
      </c>
      <c r="B1" s="170"/>
      <c r="C1" s="170"/>
      <c r="D1" s="170"/>
      <c r="E1" s="170"/>
      <c r="F1" s="170"/>
      <c r="G1" s="170"/>
    </row>
    <row r="2" spans="1:20" ht="33.75"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41</v>
      </c>
      <c r="S2" s="2" t="s">
        <v>42</v>
      </c>
      <c r="T2" s="2" t="s">
        <v>43</v>
      </c>
    </row>
    <row r="3" spans="1:20" ht="409.5" x14ac:dyDescent="0.25">
      <c r="A3" s="17">
        <v>2016</v>
      </c>
      <c r="B3" s="18" t="s">
        <v>2193</v>
      </c>
      <c r="C3" s="17">
        <v>35</v>
      </c>
      <c r="D3" s="19" t="s">
        <v>2194</v>
      </c>
      <c r="E3" s="19" t="s">
        <v>2195</v>
      </c>
      <c r="F3" s="18">
        <v>1</v>
      </c>
      <c r="G3" s="19" t="s">
        <v>2196</v>
      </c>
      <c r="H3" s="19" t="s">
        <v>2197</v>
      </c>
      <c r="I3" s="18" t="s">
        <v>1550</v>
      </c>
      <c r="J3" s="18" t="s">
        <v>62</v>
      </c>
      <c r="K3" s="17">
        <v>1</v>
      </c>
      <c r="L3" s="21">
        <v>43770</v>
      </c>
      <c r="M3" s="21">
        <v>43830</v>
      </c>
      <c r="N3" s="17">
        <v>1</v>
      </c>
      <c r="O3" s="22">
        <v>1</v>
      </c>
      <c r="P3" s="42">
        <v>1</v>
      </c>
      <c r="Q3" s="42" t="s">
        <v>1256</v>
      </c>
      <c r="R3" s="24" t="s">
        <v>2198</v>
      </c>
      <c r="S3" s="24" t="s">
        <v>2199</v>
      </c>
      <c r="T3" s="23" t="s">
        <v>1993</v>
      </c>
    </row>
    <row r="4" spans="1:20" ht="281.25" x14ac:dyDescent="0.25">
      <c r="A4" s="17">
        <v>2018</v>
      </c>
      <c r="B4" s="18" t="s">
        <v>9</v>
      </c>
      <c r="C4" s="17">
        <v>1</v>
      </c>
      <c r="D4" s="19" t="s">
        <v>2200</v>
      </c>
      <c r="E4" s="19" t="s">
        <v>2201</v>
      </c>
      <c r="F4" s="20" t="s">
        <v>425</v>
      </c>
      <c r="G4" s="19" t="s">
        <v>2202</v>
      </c>
      <c r="H4" s="19" t="s">
        <v>2203</v>
      </c>
      <c r="I4" s="18" t="s">
        <v>1512</v>
      </c>
      <c r="J4" s="23" t="s">
        <v>2067</v>
      </c>
      <c r="K4" s="17">
        <v>1</v>
      </c>
      <c r="L4" s="21">
        <v>43654</v>
      </c>
      <c r="M4" s="21">
        <v>43677</v>
      </c>
      <c r="N4" s="17">
        <v>1</v>
      </c>
      <c r="O4" s="22">
        <v>1</v>
      </c>
      <c r="P4" s="25">
        <v>1</v>
      </c>
      <c r="Q4" s="25" t="s">
        <v>1256</v>
      </c>
      <c r="R4" s="19" t="s">
        <v>2204</v>
      </c>
      <c r="S4" s="19" t="s">
        <v>2205</v>
      </c>
      <c r="T4" s="23" t="s">
        <v>1993</v>
      </c>
    </row>
    <row r="5" spans="1:20" ht="157.5" x14ac:dyDescent="0.25">
      <c r="A5" s="17">
        <v>2018</v>
      </c>
      <c r="B5" s="18" t="s">
        <v>9</v>
      </c>
      <c r="C5" s="27">
        <v>6</v>
      </c>
      <c r="D5" s="28" t="s">
        <v>2206</v>
      </c>
      <c r="E5" s="28" t="s">
        <v>2207</v>
      </c>
      <c r="F5" s="20">
        <v>1</v>
      </c>
      <c r="G5" s="28" t="s">
        <v>2208</v>
      </c>
      <c r="H5" s="28" t="s">
        <v>2209</v>
      </c>
      <c r="I5" s="18" t="s">
        <v>1540</v>
      </c>
      <c r="J5" s="26" t="s">
        <v>2210</v>
      </c>
      <c r="K5" s="27">
        <v>1</v>
      </c>
      <c r="L5" s="21">
        <v>43647</v>
      </c>
      <c r="M5" s="21">
        <v>43830</v>
      </c>
      <c r="N5" s="17">
        <v>1</v>
      </c>
      <c r="O5" s="22">
        <v>1</v>
      </c>
      <c r="P5" s="43">
        <v>1</v>
      </c>
      <c r="Q5" s="43" t="s">
        <v>1256</v>
      </c>
      <c r="R5" s="19" t="s">
        <v>2211</v>
      </c>
      <c r="S5" s="19" t="s">
        <v>2212</v>
      </c>
      <c r="T5" s="23" t="s">
        <v>1993</v>
      </c>
    </row>
    <row r="6" spans="1:20" ht="157.5" x14ac:dyDescent="0.25">
      <c r="A6" s="17">
        <v>2018</v>
      </c>
      <c r="B6" s="18" t="s">
        <v>9</v>
      </c>
      <c r="C6" s="27">
        <v>15</v>
      </c>
      <c r="D6" s="28" t="s">
        <v>2206</v>
      </c>
      <c r="E6" s="28" t="s">
        <v>2207</v>
      </c>
      <c r="F6" s="20" t="s">
        <v>425</v>
      </c>
      <c r="G6" s="28" t="s">
        <v>2208</v>
      </c>
      <c r="H6" s="28" t="s">
        <v>2209</v>
      </c>
      <c r="I6" s="18" t="s">
        <v>1540</v>
      </c>
      <c r="J6" s="26" t="s">
        <v>2210</v>
      </c>
      <c r="K6" s="27">
        <v>1</v>
      </c>
      <c r="L6" s="21">
        <v>43647</v>
      </c>
      <c r="M6" s="21">
        <v>43830</v>
      </c>
      <c r="N6" s="17">
        <v>1</v>
      </c>
      <c r="O6" s="22">
        <v>1</v>
      </c>
      <c r="P6" s="43">
        <v>1</v>
      </c>
      <c r="Q6" s="43" t="s">
        <v>1256</v>
      </c>
      <c r="R6" s="19" t="s">
        <v>2211</v>
      </c>
      <c r="S6" s="19" t="s">
        <v>2212</v>
      </c>
      <c r="T6" s="19" t="s">
        <v>1993</v>
      </c>
    </row>
    <row r="7" spans="1:20" ht="191.25" x14ac:dyDescent="0.25">
      <c r="A7" s="17">
        <v>2018</v>
      </c>
      <c r="B7" s="18" t="s">
        <v>9</v>
      </c>
      <c r="C7" s="27">
        <v>16</v>
      </c>
      <c r="D7" s="28" t="s">
        <v>2213</v>
      </c>
      <c r="E7" s="28" t="s">
        <v>2214</v>
      </c>
      <c r="F7" s="20" t="s">
        <v>425</v>
      </c>
      <c r="G7" s="28" t="s">
        <v>2215</v>
      </c>
      <c r="H7" s="28" t="s">
        <v>2216</v>
      </c>
      <c r="I7" s="18" t="s">
        <v>1540</v>
      </c>
      <c r="J7" s="26" t="s">
        <v>335</v>
      </c>
      <c r="K7" s="27">
        <v>1</v>
      </c>
      <c r="L7" s="21">
        <v>43678</v>
      </c>
      <c r="M7" s="21">
        <v>43830</v>
      </c>
      <c r="N7" s="17">
        <v>1</v>
      </c>
      <c r="O7" s="22">
        <v>1</v>
      </c>
      <c r="P7" s="43">
        <v>1</v>
      </c>
      <c r="Q7" s="43" t="s">
        <v>1256</v>
      </c>
      <c r="R7" s="19" t="s">
        <v>2217</v>
      </c>
      <c r="S7" s="19" t="s">
        <v>2218</v>
      </c>
      <c r="T7" s="19" t="s">
        <v>1993</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formula1>-9223372036854770000</formula1>
      <formula2>9223372036854770000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2"/>
  <sheetViews>
    <sheetView topLeftCell="A2" workbookViewId="0">
      <selection activeCell="A2" sqref="A2:XFD2"/>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170" t="s">
        <v>2192</v>
      </c>
      <c r="B1" s="170"/>
      <c r="C1" s="170"/>
      <c r="D1" s="170"/>
      <c r="E1" s="170"/>
      <c r="F1" s="170"/>
      <c r="G1" s="170"/>
    </row>
    <row r="2" spans="1:23" ht="33.75"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41</v>
      </c>
      <c r="S2" s="2" t="s">
        <v>42</v>
      </c>
      <c r="T2" s="2" t="s">
        <v>43</v>
      </c>
      <c r="U2" s="14"/>
      <c r="V2" s="14"/>
      <c r="W2" s="15" t="s">
        <v>2219</v>
      </c>
    </row>
    <row r="3" spans="1:23" ht="146.25" x14ac:dyDescent="0.25">
      <c r="A3" s="17">
        <v>2015</v>
      </c>
      <c r="B3" s="18" t="s">
        <v>2220</v>
      </c>
      <c r="C3" s="17">
        <v>1</v>
      </c>
      <c r="D3" s="19" t="s">
        <v>2221</v>
      </c>
      <c r="E3" s="19" t="s">
        <v>2222</v>
      </c>
      <c r="F3" s="18">
        <v>1</v>
      </c>
      <c r="G3" s="19" t="s">
        <v>2223</v>
      </c>
      <c r="H3" s="19" t="s">
        <v>2224</v>
      </c>
      <c r="I3" s="18" t="s">
        <v>2225</v>
      </c>
      <c r="J3" s="18" t="s">
        <v>2226</v>
      </c>
      <c r="K3" s="17">
        <v>1</v>
      </c>
      <c r="L3" s="31">
        <v>42767</v>
      </c>
      <c r="M3" s="31">
        <v>42826</v>
      </c>
      <c r="N3" s="17">
        <v>1</v>
      </c>
      <c r="O3" s="22">
        <f>+N3/K3</f>
        <v>1</v>
      </c>
      <c r="P3" s="22">
        <f>+O3</f>
        <v>1</v>
      </c>
      <c r="Q3" s="22" t="s">
        <v>1256</v>
      </c>
      <c r="R3" s="19" t="s">
        <v>2227</v>
      </c>
      <c r="S3" s="23" t="s">
        <v>2228</v>
      </c>
      <c r="T3" s="19" t="s">
        <v>1993</v>
      </c>
      <c r="U3" s="32"/>
      <c r="V3" s="16" t="s">
        <v>2229</v>
      </c>
      <c r="W3" s="33" t="s">
        <v>2230</v>
      </c>
    </row>
    <row r="4" spans="1:23" ht="191.25" x14ac:dyDescent="0.25">
      <c r="A4" s="17">
        <v>2015</v>
      </c>
      <c r="B4" s="18" t="s">
        <v>2220</v>
      </c>
      <c r="C4" s="17">
        <v>2</v>
      </c>
      <c r="D4" s="24" t="s">
        <v>2231</v>
      </c>
      <c r="E4" s="24" t="s">
        <v>2232</v>
      </c>
      <c r="F4" s="18">
        <v>1</v>
      </c>
      <c r="G4" s="24" t="s">
        <v>2233</v>
      </c>
      <c r="H4" s="24" t="s">
        <v>2234</v>
      </c>
      <c r="I4" s="18" t="s">
        <v>1533</v>
      </c>
      <c r="J4" s="18" t="s">
        <v>1298</v>
      </c>
      <c r="K4" s="17">
        <v>1</v>
      </c>
      <c r="L4" s="31">
        <v>42733</v>
      </c>
      <c r="M4" s="31">
        <v>42750</v>
      </c>
      <c r="N4" s="17">
        <v>1</v>
      </c>
      <c r="O4" s="22">
        <f t="shared" ref="O4:O67" si="0">+N4/K4</f>
        <v>1</v>
      </c>
      <c r="P4" s="22">
        <f>+O4</f>
        <v>1</v>
      </c>
      <c r="Q4" s="22" t="s">
        <v>1256</v>
      </c>
      <c r="R4" s="34" t="s">
        <v>2235</v>
      </c>
      <c r="S4" s="19" t="s">
        <v>2236</v>
      </c>
      <c r="T4" s="19" t="s">
        <v>1993</v>
      </c>
      <c r="U4" s="32"/>
      <c r="V4" s="16" t="s">
        <v>2229</v>
      </c>
      <c r="W4" s="33" t="s">
        <v>2230</v>
      </c>
    </row>
    <row r="5" spans="1:23" ht="191.25" x14ac:dyDescent="0.25">
      <c r="A5" s="17">
        <v>2015</v>
      </c>
      <c r="B5" s="18" t="s">
        <v>2220</v>
      </c>
      <c r="C5" s="17">
        <v>3</v>
      </c>
      <c r="D5" s="19" t="s">
        <v>2237</v>
      </c>
      <c r="E5" s="19" t="s">
        <v>2238</v>
      </c>
      <c r="F5" s="20" t="s">
        <v>2239</v>
      </c>
      <c r="G5" s="19" t="s">
        <v>2240</v>
      </c>
      <c r="H5" s="19" t="s">
        <v>2241</v>
      </c>
      <c r="I5" s="18" t="s">
        <v>2242</v>
      </c>
      <c r="J5" s="18" t="s">
        <v>2243</v>
      </c>
      <c r="K5" s="17">
        <v>8</v>
      </c>
      <c r="L5" s="31">
        <v>42558</v>
      </c>
      <c r="M5" s="31">
        <v>42735</v>
      </c>
      <c r="N5" s="17">
        <v>8</v>
      </c>
      <c r="O5" s="22">
        <f t="shared" si="0"/>
        <v>1</v>
      </c>
      <c r="P5" s="151">
        <f>AVERAGE(O5:O7)</f>
        <v>1</v>
      </c>
      <c r="Q5" s="151" t="s">
        <v>1256</v>
      </c>
      <c r="R5" s="35" t="s">
        <v>2244</v>
      </c>
      <c r="S5" s="24" t="s">
        <v>2245</v>
      </c>
      <c r="T5" s="19" t="s">
        <v>1993</v>
      </c>
      <c r="U5" s="32"/>
      <c r="V5" s="16" t="s">
        <v>2229</v>
      </c>
      <c r="W5" s="33" t="s">
        <v>2230</v>
      </c>
    </row>
    <row r="6" spans="1:23" ht="191.25" x14ac:dyDescent="0.25">
      <c r="A6" s="17">
        <v>2015</v>
      </c>
      <c r="B6" s="18" t="s">
        <v>2220</v>
      </c>
      <c r="C6" s="17">
        <v>3</v>
      </c>
      <c r="D6" s="19" t="s">
        <v>2237</v>
      </c>
      <c r="E6" s="19" t="s">
        <v>2238</v>
      </c>
      <c r="F6" s="20" t="s">
        <v>59</v>
      </c>
      <c r="G6" s="19" t="s">
        <v>2246</v>
      </c>
      <c r="H6" s="19" t="s">
        <v>2247</v>
      </c>
      <c r="I6" s="18" t="s">
        <v>2242</v>
      </c>
      <c r="J6" s="18" t="s">
        <v>1298</v>
      </c>
      <c r="K6" s="17">
        <v>1</v>
      </c>
      <c r="L6" s="31">
        <v>42556</v>
      </c>
      <c r="M6" s="31">
        <v>42735</v>
      </c>
      <c r="N6" s="17">
        <v>1</v>
      </c>
      <c r="O6" s="22">
        <f t="shared" si="0"/>
        <v>1</v>
      </c>
      <c r="P6" s="151"/>
      <c r="Q6" s="151"/>
      <c r="R6" s="19" t="s">
        <v>2248</v>
      </c>
      <c r="S6" s="24" t="s">
        <v>2245</v>
      </c>
      <c r="T6" s="19" t="s">
        <v>1993</v>
      </c>
      <c r="U6" s="32"/>
      <c r="V6" s="16" t="s">
        <v>2229</v>
      </c>
      <c r="W6" s="33" t="s">
        <v>2230</v>
      </c>
    </row>
    <row r="7" spans="1:23" ht="191.25" x14ac:dyDescent="0.25">
      <c r="A7" s="17">
        <v>2015</v>
      </c>
      <c r="B7" s="18" t="s">
        <v>2220</v>
      </c>
      <c r="C7" s="17">
        <v>3</v>
      </c>
      <c r="D7" s="19" t="s">
        <v>2237</v>
      </c>
      <c r="E7" s="19" t="s">
        <v>2238</v>
      </c>
      <c r="F7" s="20" t="s">
        <v>65</v>
      </c>
      <c r="G7" s="19" t="s">
        <v>2249</v>
      </c>
      <c r="H7" s="19" t="s">
        <v>2250</v>
      </c>
      <c r="I7" s="18" t="s">
        <v>2242</v>
      </c>
      <c r="J7" s="18" t="s">
        <v>2102</v>
      </c>
      <c r="K7" s="17">
        <v>2</v>
      </c>
      <c r="L7" s="31">
        <v>42644</v>
      </c>
      <c r="M7" s="31">
        <v>42916</v>
      </c>
      <c r="N7" s="17">
        <v>2</v>
      </c>
      <c r="O7" s="22">
        <f t="shared" si="0"/>
        <v>1</v>
      </c>
      <c r="P7" s="151"/>
      <c r="Q7" s="151"/>
      <c r="R7" s="19" t="s">
        <v>2251</v>
      </c>
      <c r="S7" s="24" t="s">
        <v>2245</v>
      </c>
      <c r="T7" s="19" t="s">
        <v>1993</v>
      </c>
      <c r="U7" s="32"/>
      <c r="V7" s="16" t="s">
        <v>2229</v>
      </c>
      <c r="W7" s="33" t="s">
        <v>2230</v>
      </c>
    </row>
    <row r="8" spans="1:23" ht="180" x14ac:dyDescent="0.25">
      <c r="A8" s="17">
        <v>2015</v>
      </c>
      <c r="B8" s="18" t="s">
        <v>2220</v>
      </c>
      <c r="C8" s="17">
        <v>6</v>
      </c>
      <c r="D8" s="19" t="s">
        <v>2252</v>
      </c>
      <c r="E8" s="19" t="s">
        <v>2253</v>
      </c>
      <c r="F8" s="18">
        <v>1</v>
      </c>
      <c r="G8" s="19" t="s">
        <v>2254</v>
      </c>
      <c r="H8" s="19" t="s">
        <v>2255</v>
      </c>
      <c r="I8" s="18" t="s">
        <v>2242</v>
      </c>
      <c r="J8" s="18" t="s">
        <v>2256</v>
      </c>
      <c r="K8" s="17">
        <v>1</v>
      </c>
      <c r="L8" s="21">
        <v>42644</v>
      </c>
      <c r="M8" s="21">
        <v>42735</v>
      </c>
      <c r="N8" s="17">
        <v>1</v>
      </c>
      <c r="O8" s="22">
        <f t="shared" si="0"/>
        <v>1</v>
      </c>
      <c r="P8" s="22">
        <f>+O8</f>
        <v>1</v>
      </c>
      <c r="Q8" s="22" t="s">
        <v>1256</v>
      </c>
      <c r="R8" s="35" t="s">
        <v>2257</v>
      </c>
      <c r="S8" s="19" t="s">
        <v>2258</v>
      </c>
      <c r="T8" s="19" t="s">
        <v>1993</v>
      </c>
      <c r="U8" s="32"/>
      <c r="V8" s="16" t="s">
        <v>2229</v>
      </c>
      <c r="W8" s="33" t="s">
        <v>2230</v>
      </c>
    </row>
    <row r="9" spans="1:23" ht="180" x14ac:dyDescent="0.25">
      <c r="A9" s="17">
        <v>2015</v>
      </c>
      <c r="B9" s="18" t="s">
        <v>2220</v>
      </c>
      <c r="C9" s="17">
        <v>7</v>
      </c>
      <c r="D9" s="19" t="s">
        <v>2259</v>
      </c>
      <c r="E9" s="19" t="s">
        <v>2260</v>
      </c>
      <c r="F9" s="18">
        <v>1</v>
      </c>
      <c r="G9" s="19" t="s">
        <v>2246</v>
      </c>
      <c r="H9" s="19" t="s">
        <v>2261</v>
      </c>
      <c r="I9" s="18" t="s">
        <v>2242</v>
      </c>
      <c r="J9" s="18" t="s">
        <v>1298</v>
      </c>
      <c r="K9" s="17">
        <v>1</v>
      </c>
      <c r="L9" s="21">
        <v>42556</v>
      </c>
      <c r="M9" s="21">
        <v>42735</v>
      </c>
      <c r="N9" s="17">
        <v>1</v>
      </c>
      <c r="O9" s="22">
        <f t="shared" si="0"/>
        <v>1</v>
      </c>
      <c r="P9" s="22">
        <f>+O9</f>
        <v>1</v>
      </c>
      <c r="Q9" s="22" t="s">
        <v>1256</v>
      </c>
      <c r="R9" s="19" t="s">
        <v>2262</v>
      </c>
      <c r="S9" s="19" t="s">
        <v>2263</v>
      </c>
      <c r="T9" s="19" t="s">
        <v>1993</v>
      </c>
      <c r="U9" s="32"/>
      <c r="V9" s="16" t="s">
        <v>2229</v>
      </c>
      <c r="W9" s="33" t="s">
        <v>2230</v>
      </c>
    </row>
    <row r="10" spans="1:23" ht="191.25" x14ac:dyDescent="0.25">
      <c r="A10" s="17">
        <v>2015</v>
      </c>
      <c r="B10" s="18" t="s">
        <v>2220</v>
      </c>
      <c r="C10" s="17">
        <v>8</v>
      </c>
      <c r="D10" s="19" t="s">
        <v>2264</v>
      </c>
      <c r="E10" s="19" t="s">
        <v>2265</v>
      </c>
      <c r="F10" s="20" t="s">
        <v>105</v>
      </c>
      <c r="G10" s="19" t="s">
        <v>2266</v>
      </c>
      <c r="H10" s="19" t="s">
        <v>2267</v>
      </c>
      <c r="I10" s="18" t="s">
        <v>2242</v>
      </c>
      <c r="J10" s="18" t="s">
        <v>2243</v>
      </c>
      <c r="K10" s="17">
        <v>8</v>
      </c>
      <c r="L10" s="21">
        <v>42558</v>
      </c>
      <c r="M10" s="21">
        <v>42735</v>
      </c>
      <c r="N10" s="17">
        <v>8</v>
      </c>
      <c r="O10" s="22">
        <f t="shared" si="0"/>
        <v>1</v>
      </c>
      <c r="P10" s="151">
        <f>AVERAGE(O10:O11)</f>
        <v>1</v>
      </c>
      <c r="Q10" s="151" t="s">
        <v>1256</v>
      </c>
      <c r="R10" s="19" t="s">
        <v>2268</v>
      </c>
      <c r="S10" s="24" t="s">
        <v>2245</v>
      </c>
      <c r="T10" s="19" t="s">
        <v>1993</v>
      </c>
      <c r="U10" s="32"/>
      <c r="V10" s="16" t="s">
        <v>2229</v>
      </c>
      <c r="W10" s="33" t="s">
        <v>2230</v>
      </c>
    </row>
    <row r="11" spans="1:23" ht="191.25" x14ac:dyDescent="0.25">
      <c r="A11" s="17">
        <v>2015</v>
      </c>
      <c r="B11" s="18" t="s">
        <v>2220</v>
      </c>
      <c r="C11" s="17">
        <v>8</v>
      </c>
      <c r="D11" s="19" t="s">
        <v>2264</v>
      </c>
      <c r="E11" s="19" t="s">
        <v>2265</v>
      </c>
      <c r="F11" s="20" t="s">
        <v>112</v>
      </c>
      <c r="G11" s="19" t="s">
        <v>2269</v>
      </c>
      <c r="H11" s="19" t="s">
        <v>2270</v>
      </c>
      <c r="I11" s="18" t="s">
        <v>2242</v>
      </c>
      <c r="J11" s="18" t="s">
        <v>2102</v>
      </c>
      <c r="K11" s="17">
        <v>2</v>
      </c>
      <c r="L11" s="21">
        <v>42644</v>
      </c>
      <c r="M11" s="21">
        <v>42916</v>
      </c>
      <c r="N11" s="17">
        <v>2</v>
      </c>
      <c r="O11" s="22">
        <f t="shared" si="0"/>
        <v>1</v>
      </c>
      <c r="P11" s="151"/>
      <c r="Q11" s="151"/>
      <c r="R11" s="19" t="s">
        <v>2271</v>
      </c>
      <c r="S11" s="24" t="s">
        <v>2245</v>
      </c>
      <c r="T11" s="19" t="s">
        <v>1993</v>
      </c>
      <c r="U11" s="32"/>
      <c r="V11" s="16" t="s">
        <v>2229</v>
      </c>
      <c r="W11" s="33" t="s">
        <v>2230</v>
      </c>
    </row>
    <row r="12" spans="1:23" ht="191.25" x14ac:dyDescent="0.25">
      <c r="A12" s="17">
        <v>2015</v>
      </c>
      <c r="B12" s="18" t="s">
        <v>2220</v>
      </c>
      <c r="C12" s="17">
        <v>10</v>
      </c>
      <c r="D12" s="19" t="s">
        <v>2272</v>
      </c>
      <c r="E12" s="19" t="s">
        <v>2273</v>
      </c>
      <c r="F12" s="20" t="s">
        <v>105</v>
      </c>
      <c r="G12" s="19" t="s">
        <v>2266</v>
      </c>
      <c r="H12" s="19" t="s">
        <v>2267</v>
      </c>
      <c r="I12" s="18" t="s">
        <v>2242</v>
      </c>
      <c r="J12" s="18" t="s">
        <v>2243</v>
      </c>
      <c r="K12" s="17">
        <v>8</v>
      </c>
      <c r="L12" s="21">
        <v>42558</v>
      </c>
      <c r="M12" s="21">
        <v>42735</v>
      </c>
      <c r="N12" s="17">
        <v>8</v>
      </c>
      <c r="O12" s="22">
        <f t="shared" si="0"/>
        <v>1</v>
      </c>
      <c r="P12" s="151">
        <f>AVERAGE(O12:O13)</f>
        <v>1</v>
      </c>
      <c r="Q12" s="151" t="s">
        <v>1256</v>
      </c>
      <c r="R12" s="19" t="s">
        <v>2268</v>
      </c>
      <c r="S12" s="19" t="s">
        <v>2245</v>
      </c>
      <c r="T12" s="19" t="s">
        <v>1993</v>
      </c>
      <c r="U12" s="32"/>
      <c r="V12" s="16" t="s">
        <v>2229</v>
      </c>
      <c r="W12" s="33" t="s">
        <v>2230</v>
      </c>
    </row>
    <row r="13" spans="1:23" ht="191.25" x14ac:dyDescent="0.25">
      <c r="A13" s="17">
        <v>2015</v>
      </c>
      <c r="B13" s="18" t="s">
        <v>2220</v>
      </c>
      <c r="C13" s="17">
        <v>10</v>
      </c>
      <c r="D13" s="19" t="s">
        <v>2272</v>
      </c>
      <c r="E13" s="19" t="s">
        <v>2273</v>
      </c>
      <c r="F13" s="20" t="s">
        <v>112</v>
      </c>
      <c r="G13" s="19" t="s">
        <v>2269</v>
      </c>
      <c r="H13" s="19" t="s">
        <v>2270</v>
      </c>
      <c r="I13" s="18" t="s">
        <v>2242</v>
      </c>
      <c r="J13" s="18" t="s">
        <v>2102</v>
      </c>
      <c r="K13" s="17">
        <v>2</v>
      </c>
      <c r="L13" s="21">
        <v>42644</v>
      </c>
      <c r="M13" s="21">
        <v>42916</v>
      </c>
      <c r="N13" s="17">
        <v>2</v>
      </c>
      <c r="O13" s="22">
        <f t="shared" si="0"/>
        <v>1</v>
      </c>
      <c r="P13" s="151"/>
      <c r="Q13" s="151"/>
      <c r="R13" s="19" t="s">
        <v>2271</v>
      </c>
      <c r="S13" s="19" t="s">
        <v>2245</v>
      </c>
      <c r="T13" s="19" t="s">
        <v>1993</v>
      </c>
      <c r="U13" s="32"/>
      <c r="V13" s="16" t="s">
        <v>2229</v>
      </c>
      <c r="W13" s="33" t="s">
        <v>2230</v>
      </c>
    </row>
    <row r="14" spans="1:23" ht="191.25" x14ac:dyDescent="0.25">
      <c r="A14" s="17">
        <v>2015</v>
      </c>
      <c r="B14" s="18" t="s">
        <v>2220</v>
      </c>
      <c r="C14" s="17">
        <v>11</v>
      </c>
      <c r="D14" s="19" t="s">
        <v>2274</v>
      </c>
      <c r="E14" s="19" t="s">
        <v>2275</v>
      </c>
      <c r="F14" s="20" t="s">
        <v>105</v>
      </c>
      <c r="G14" s="19" t="s">
        <v>2266</v>
      </c>
      <c r="H14" s="19" t="s">
        <v>2267</v>
      </c>
      <c r="I14" s="18" t="s">
        <v>2242</v>
      </c>
      <c r="J14" s="18" t="s">
        <v>2243</v>
      </c>
      <c r="K14" s="17">
        <v>8</v>
      </c>
      <c r="L14" s="21">
        <v>42558</v>
      </c>
      <c r="M14" s="21">
        <v>42735</v>
      </c>
      <c r="N14" s="17">
        <v>8</v>
      </c>
      <c r="O14" s="22">
        <f t="shared" si="0"/>
        <v>1</v>
      </c>
      <c r="P14" s="151">
        <f>AVERAGE(O14:O15)</f>
        <v>1</v>
      </c>
      <c r="Q14" s="151" t="s">
        <v>1256</v>
      </c>
      <c r="R14" s="19" t="s">
        <v>2268</v>
      </c>
      <c r="S14" s="19" t="s">
        <v>2245</v>
      </c>
      <c r="T14" s="19" t="s">
        <v>1993</v>
      </c>
      <c r="U14" s="32"/>
      <c r="V14" s="16" t="s">
        <v>2229</v>
      </c>
      <c r="W14" s="33" t="s">
        <v>2230</v>
      </c>
    </row>
    <row r="15" spans="1:23" ht="191.25" x14ac:dyDescent="0.25">
      <c r="A15" s="17">
        <v>2015</v>
      </c>
      <c r="B15" s="18" t="s">
        <v>2220</v>
      </c>
      <c r="C15" s="17">
        <v>11</v>
      </c>
      <c r="D15" s="19" t="s">
        <v>2274</v>
      </c>
      <c r="E15" s="19" t="s">
        <v>2275</v>
      </c>
      <c r="F15" s="20" t="s">
        <v>112</v>
      </c>
      <c r="G15" s="19" t="s">
        <v>2269</v>
      </c>
      <c r="H15" s="19" t="s">
        <v>2270</v>
      </c>
      <c r="I15" s="18" t="s">
        <v>2242</v>
      </c>
      <c r="J15" s="18" t="s">
        <v>2102</v>
      </c>
      <c r="K15" s="17">
        <v>2</v>
      </c>
      <c r="L15" s="21">
        <v>42644</v>
      </c>
      <c r="M15" s="21">
        <v>42916</v>
      </c>
      <c r="N15" s="17">
        <v>2</v>
      </c>
      <c r="O15" s="22">
        <f t="shared" si="0"/>
        <v>1</v>
      </c>
      <c r="P15" s="151"/>
      <c r="Q15" s="151"/>
      <c r="R15" s="19" t="s">
        <v>2271</v>
      </c>
      <c r="S15" s="19" t="s">
        <v>2245</v>
      </c>
      <c r="T15" s="19" t="s">
        <v>1993</v>
      </c>
      <c r="U15" s="32"/>
      <c r="V15" s="16" t="s">
        <v>2229</v>
      </c>
      <c r="W15" s="33" t="s">
        <v>2230</v>
      </c>
    </row>
    <row r="16" spans="1:23" ht="191.25" x14ac:dyDescent="0.25">
      <c r="A16" s="17">
        <v>2015</v>
      </c>
      <c r="B16" s="18" t="s">
        <v>2220</v>
      </c>
      <c r="C16" s="17">
        <v>12</v>
      </c>
      <c r="D16" s="19" t="s">
        <v>2276</v>
      </c>
      <c r="E16" s="19" t="s">
        <v>2277</v>
      </c>
      <c r="F16" s="20" t="s">
        <v>105</v>
      </c>
      <c r="G16" s="19" t="s">
        <v>2266</v>
      </c>
      <c r="H16" s="19" t="s">
        <v>2267</v>
      </c>
      <c r="I16" s="18" t="s">
        <v>2242</v>
      </c>
      <c r="J16" s="18" t="s">
        <v>2243</v>
      </c>
      <c r="K16" s="17">
        <v>8</v>
      </c>
      <c r="L16" s="21">
        <v>42558</v>
      </c>
      <c r="M16" s="21">
        <v>42735</v>
      </c>
      <c r="N16" s="17">
        <v>8</v>
      </c>
      <c r="O16" s="22">
        <f t="shared" si="0"/>
        <v>1</v>
      </c>
      <c r="P16" s="151">
        <f>AVERAGE(O16:O17)</f>
        <v>1</v>
      </c>
      <c r="Q16" s="151" t="s">
        <v>1256</v>
      </c>
      <c r="R16" s="19" t="s">
        <v>2268</v>
      </c>
      <c r="S16" s="19" t="s">
        <v>2245</v>
      </c>
      <c r="T16" s="19" t="s">
        <v>1993</v>
      </c>
      <c r="U16" s="32"/>
      <c r="V16" s="16" t="s">
        <v>2229</v>
      </c>
      <c r="W16" s="33" t="s">
        <v>2230</v>
      </c>
    </row>
    <row r="17" spans="1:23" ht="191.25" x14ac:dyDescent="0.25">
      <c r="A17" s="17">
        <v>2015</v>
      </c>
      <c r="B17" s="18" t="s">
        <v>2220</v>
      </c>
      <c r="C17" s="17">
        <v>12</v>
      </c>
      <c r="D17" s="19" t="s">
        <v>2276</v>
      </c>
      <c r="E17" s="19" t="s">
        <v>2277</v>
      </c>
      <c r="F17" s="20" t="s">
        <v>112</v>
      </c>
      <c r="G17" s="19" t="s">
        <v>2269</v>
      </c>
      <c r="H17" s="19" t="s">
        <v>2270</v>
      </c>
      <c r="I17" s="18" t="s">
        <v>2242</v>
      </c>
      <c r="J17" s="18" t="s">
        <v>2102</v>
      </c>
      <c r="K17" s="17">
        <v>2</v>
      </c>
      <c r="L17" s="21">
        <v>42644</v>
      </c>
      <c r="M17" s="21">
        <v>42916</v>
      </c>
      <c r="N17" s="17">
        <v>2</v>
      </c>
      <c r="O17" s="22">
        <f t="shared" si="0"/>
        <v>1</v>
      </c>
      <c r="P17" s="151"/>
      <c r="Q17" s="151"/>
      <c r="R17" s="19" t="s">
        <v>2271</v>
      </c>
      <c r="S17" s="19" t="s">
        <v>2245</v>
      </c>
      <c r="T17" s="19" t="s">
        <v>1993</v>
      </c>
      <c r="U17" s="32"/>
      <c r="V17" s="16" t="s">
        <v>2229</v>
      </c>
      <c r="W17" s="33" t="s">
        <v>2230</v>
      </c>
    </row>
    <row r="18" spans="1:23" ht="191.25" x14ac:dyDescent="0.25">
      <c r="A18" s="17">
        <v>2015</v>
      </c>
      <c r="B18" s="18" t="s">
        <v>2220</v>
      </c>
      <c r="C18" s="17">
        <v>13</v>
      </c>
      <c r="D18" s="19" t="s">
        <v>2278</v>
      </c>
      <c r="E18" s="19" t="s">
        <v>2279</v>
      </c>
      <c r="F18" s="20" t="s">
        <v>105</v>
      </c>
      <c r="G18" s="19" t="s">
        <v>2266</v>
      </c>
      <c r="H18" s="19" t="s">
        <v>2267</v>
      </c>
      <c r="I18" s="18" t="s">
        <v>2242</v>
      </c>
      <c r="J18" s="18" t="s">
        <v>2243</v>
      </c>
      <c r="K18" s="17">
        <v>8</v>
      </c>
      <c r="L18" s="21">
        <v>42558</v>
      </c>
      <c r="M18" s="21">
        <v>42735</v>
      </c>
      <c r="N18" s="17">
        <v>8</v>
      </c>
      <c r="O18" s="22">
        <f t="shared" si="0"/>
        <v>1</v>
      </c>
      <c r="P18" s="151">
        <f>AVERAGE(O18:O19)</f>
        <v>1</v>
      </c>
      <c r="Q18" s="151" t="s">
        <v>1256</v>
      </c>
      <c r="R18" s="19" t="s">
        <v>2268</v>
      </c>
      <c r="S18" s="19" t="s">
        <v>2245</v>
      </c>
      <c r="T18" s="19" t="s">
        <v>1993</v>
      </c>
      <c r="U18" s="32"/>
      <c r="V18" s="16" t="s">
        <v>2229</v>
      </c>
      <c r="W18" s="33" t="s">
        <v>2230</v>
      </c>
    </row>
    <row r="19" spans="1:23" ht="191.25" x14ac:dyDescent="0.25">
      <c r="A19" s="17">
        <v>2015</v>
      </c>
      <c r="B19" s="18" t="s">
        <v>2220</v>
      </c>
      <c r="C19" s="17">
        <v>13</v>
      </c>
      <c r="D19" s="19" t="s">
        <v>2278</v>
      </c>
      <c r="E19" s="19" t="s">
        <v>2279</v>
      </c>
      <c r="F19" s="20" t="s">
        <v>112</v>
      </c>
      <c r="G19" s="19" t="s">
        <v>2269</v>
      </c>
      <c r="H19" s="19" t="s">
        <v>2270</v>
      </c>
      <c r="I19" s="18" t="s">
        <v>2242</v>
      </c>
      <c r="J19" s="18" t="s">
        <v>2102</v>
      </c>
      <c r="K19" s="17">
        <v>2</v>
      </c>
      <c r="L19" s="21">
        <v>42644</v>
      </c>
      <c r="M19" s="21">
        <v>42916</v>
      </c>
      <c r="N19" s="17">
        <v>2</v>
      </c>
      <c r="O19" s="22">
        <f t="shared" si="0"/>
        <v>1</v>
      </c>
      <c r="P19" s="151"/>
      <c r="Q19" s="151"/>
      <c r="R19" s="19" t="s">
        <v>2271</v>
      </c>
      <c r="S19" s="19" t="s">
        <v>2245</v>
      </c>
      <c r="T19" s="19" t="s">
        <v>1993</v>
      </c>
      <c r="U19" s="32"/>
      <c r="V19" s="16" t="s">
        <v>2229</v>
      </c>
      <c r="W19" s="33" t="s">
        <v>2230</v>
      </c>
    </row>
    <row r="20" spans="1:23" ht="191.25" x14ac:dyDescent="0.25">
      <c r="A20" s="17">
        <v>2015</v>
      </c>
      <c r="B20" s="18" t="s">
        <v>2220</v>
      </c>
      <c r="C20" s="17">
        <v>14</v>
      </c>
      <c r="D20" s="19" t="s">
        <v>2280</v>
      </c>
      <c r="E20" s="19" t="s">
        <v>2281</v>
      </c>
      <c r="F20" s="20" t="s">
        <v>105</v>
      </c>
      <c r="G20" s="19" t="s">
        <v>2266</v>
      </c>
      <c r="H20" s="19" t="s">
        <v>2267</v>
      </c>
      <c r="I20" s="18" t="s">
        <v>2242</v>
      </c>
      <c r="J20" s="18" t="s">
        <v>2243</v>
      </c>
      <c r="K20" s="17">
        <v>8</v>
      </c>
      <c r="L20" s="21">
        <v>42558</v>
      </c>
      <c r="M20" s="21">
        <v>42735</v>
      </c>
      <c r="N20" s="17">
        <v>8</v>
      </c>
      <c r="O20" s="22">
        <f t="shared" si="0"/>
        <v>1</v>
      </c>
      <c r="P20" s="151">
        <f>AVERAGE(O20:O21)</f>
        <v>1</v>
      </c>
      <c r="Q20" s="151" t="s">
        <v>1256</v>
      </c>
      <c r="R20" s="19" t="s">
        <v>2268</v>
      </c>
      <c r="S20" s="19" t="s">
        <v>2245</v>
      </c>
      <c r="T20" s="19" t="s">
        <v>1993</v>
      </c>
      <c r="U20" s="32"/>
      <c r="V20" s="16" t="s">
        <v>2229</v>
      </c>
      <c r="W20" s="33" t="s">
        <v>2230</v>
      </c>
    </row>
    <row r="21" spans="1:23" ht="191.25" x14ac:dyDescent="0.25">
      <c r="A21" s="17">
        <v>2015</v>
      </c>
      <c r="B21" s="18" t="s">
        <v>2220</v>
      </c>
      <c r="C21" s="17">
        <v>14</v>
      </c>
      <c r="D21" s="19" t="s">
        <v>2280</v>
      </c>
      <c r="E21" s="19" t="s">
        <v>2281</v>
      </c>
      <c r="F21" s="20" t="s">
        <v>112</v>
      </c>
      <c r="G21" s="19" t="s">
        <v>2269</v>
      </c>
      <c r="H21" s="19" t="s">
        <v>2270</v>
      </c>
      <c r="I21" s="18" t="s">
        <v>2242</v>
      </c>
      <c r="J21" s="18" t="s">
        <v>2102</v>
      </c>
      <c r="K21" s="17">
        <v>2</v>
      </c>
      <c r="L21" s="21">
        <v>42644</v>
      </c>
      <c r="M21" s="21">
        <v>42916</v>
      </c>
      <c r="N21" s="17">
        <v>2</v>
      </c>
      <c r="O21" s="22">
        <f t="shared" si="0"/>
        <v>1</v>
      </c>
      <c r="P21" s="151"/>
      <c r="Q21" s="151"/>
      <c r="R21" s="19" t="s">
        <v>2271</v>
      </c>
      <c r="S21" s="19" t="s">
        <v>2245</v>
      </c>
      <c r="T21" s="19" t="s">
        <v>1993</v>
      </c>
      <c r="U21" s="32"/>
      <c r="V21" s="16" t="s">
        <v>2229</v>
      </c>
      <c r="W21" s="33" t="s">
        <v>2230</v>
      </c>
    </row>
    <row r="22" spans="1:23" ht="191.25" x14ac:dyDescent="0.25">
      <c r="A22" s="17">
        <v>2015</v>
      </c>
      <c r="B22" s="18" t="s">
        <v>2220</v>
      </c>
      <c r="C22" s="17">
        <v>15</v>
      </c>
      <c r="D22" s="19" t="s">
        <v>2282</v>
      </c>
      <c r="E22" s="19" t="s">
        <v>2283</v>
      </c>
      <c r="F22" s="20" t="s">
        <v>105</v>
      </c>
      <c r="G22" s="19" t="s">
        <v>2266</v>
      </c>
      <c r="H22" s="19" t="s">
        <v>2267</v>
      </c>
      <c r="I22" s="18" t="s">
        <v>2242</v>
      </c>
      <c r="J22" s="18" t="s">
        <v>2243</v>
      </c>
      <c r="K22" s="17">
        <v>8</v>
      </c>
      <c r="L22" s="21">
        <v>42558</v>
      </c>
      <c r="M22" s="21">
        <v>42735</v>
      </c>
      <c r="N22" s="17">
        <v>8</v>
      </c>
      <c r="O22" s="22">
        <f t="shared" si="0"/>
        <v>1</v>
      </c>
      <c r="P22" s="151">
        <f>AVERAGE(O22:O23)</f>
        <v>1</v>
      </c>
      <c r="Q22" s="151" t="s">
        <v>1256</v>
      </c>
      <c r="R22" s="19" t="s">
        <v>2268</v>
      </c>
      <c r="S22" s="19" t="s">
        <v>2245</v>
      </c>
      <c r="T22" s="19" t="s">
        <v>1993</v>
      </c>
      <c r="U22" s="32"/>
      <c r="V22" s="16" t="s">
        <v>2229</v>
      </c>
      <c r="W22" s="33" t="s">
        <v>2230</v>
      </c>
    </row>
    <row r="23" spans="1:23" ht="191.25" x14ac:dyDescent="0.25">
      <c r="A23" s="17">
        <v>2015</v>
      </c>
      <c r="B23" s="18" t="s">
        <v>2220</v>
      </c>
      <c r="C23" s="17">
        <v>15</v>
      </c>
      <c r="D23" s="19" t="s">
        <v>2282</v>
      </c>
      <c r="E23" s="19" t="s">
        <v>2283</v>
      </c>
      <c r="F23" s="20" t="s">
        <v>112</v>
      </c>
      <c r="G23" s="19" t="s">
        <v>2269</v>
      </c>
      <c r="H23" s="19" t="s">
        <v>2270</v>
      </c>
      <c r="I23" s="18" t="s">
        <v>2242</v>
      </c>
      <c r="J23" s="18" t="s">
        <v>2102</v>
      </c>
      <c r="K23" s="17">
        <v>2</v>
      </c>
      <c r="L23" s="21">
        <v>42644</v>
      </c>
      <c r="M23" s="21">
        <v>42916</v>
      </c>
      <c r="N23" s="17">
        <v>2</v>
      </c>
      <c r="O23" s="22">
        <f t="shared" si="0"/>
        <v>1</v>
      </c>
      <c r="P23" s="151"/>
      <c r="Q23" s="151"/>
      <c r="R23" s="19" t="s">
        <v>2271</v>
      </c>
      <c r="S23" s="19" t="s">
        <v>2245</v>
      </c>
      <c r="T23" s="19" t="s">
        <v>1993</v>
      </c>
      <c r="U23" s="32"/>
      <c r="V23" s="16" t="s">
        <v>2229</v>
      </c>
      <c r="W23" s="33" t="s">
        <v>2230</v>
      </c>
    </row>
    <row r="24" spans="1:23" ht="191.25" x14ac:dyDescent="0.25">
      <c r="A24" s="17">
        <v>2015</v>
      </c>
      <c r="B24" s="18" t="s">
        <v>2220</v>
      </c>
      <c r="C24" s="17">
        <v>16</v>
      </c>
      <c r="D24" s="19" t="s">
        <v>2284</v>
      </c>
      <c r="E24" s="19" t="s">
        <v>2285</v>
      </c>
      <c r="F24" s="20" t="s">
        <v>105</v>
      </c>
      <c r="G24" s="19" t="s">
        <v>2266</v>
      </c>
      <c r="H24" s="19" t="s">
        <v>2267</v>
      </c>
      <c r="I24" s="18" t="s">
        <v>2242</v>
      </c>
      <c r="J24" s="18" t="s">
        <v>2243</v>
      </c>
      <c r="K24" s="17">
        <v>8</v>
      </c>
      <c r="L24" s="21">
        <v>42558</v>
      </c>
      <c r="M24" s="21">
        <v>42735</v>
      </c>
      <c r="N24" s="17">
        <v>8</v>
      </c>
      <c r="O24" s="22">
        <f t="shared" si="0"/>
        <v>1</v>
      </c>
      <c r="P24" s="151">
        <f>AVERAGE(O24:O25)</f>
        <v>1</v>
      </c>
      <c r="Q24" s="151" t="s">
        <v>1256</v>
      </c>
      <c r="R24" s="19" t="s">
        <v>2268</v>
      </c>
      <c r="S24" s="19" t="s">
        <v>2245</v>
      </c>
      <c r="T24" s="19" t="s">
        <v>1993</v>
      </c>
      <c r="U24" s="32"/>
      <c r="V24" s="16" t="s">
        <v>2229</v>
      </c>
      <c r="W24" s="33" t="s">
        <v>2230</v>
      </c>
    </row>
    <row r="25" spans="1:23" ht="191.25" x14ac:dyDescent="0.25">
      <c r="A25" s="17">
        <v>2015</v>
      </c>
      <c r="B25" s="18" t="s">
        <v>2220</v>
      </c>
      <c r="C25" s="17">
        <v>16</v>
      </c>
      <c r="D25" s="19" t="s">
        <v>2284</v>
      </c>
      <c r="E25" s="19" t="s">
        <v>2285</v>
      </c>
      <c r="F25" s="20" t="s">
        <v>112</v>
      </c>
      <c r="G25" s="19" t="s">
        <v>2269</v>
      </c>
      <c r="H25" s="19" t="s">
        <v>2270</v>
      </c>
      <c r="I25" s="18" t="s">
        <v>2242</v>
      </c>
      <c r="J25" s="18" t="s">
        <v>2102</v>
      </c>
      <c r="K25" s="17">
        <v>2</v>
      </c>
      <c r="L25" s="21">
        <v>42644</v>
      </c>
      <c r="M25" s="21">
        <v>42916</v>
      </c>
      <c r="N25" s="17">
        <v>2</v>
      </c>
      <c r="O25" s="22">
        <f t="shared" si="0"/>
        <v>1</v>
      </c>
      <c r="P25" s="151"/>
      <c r="Q25" s="151"/>
      <c r="R25" s="19" t="s">
        <v>2271</v>
      </c>
      <c r="S25" s="19" t="s">
        <v>2245</v>
      </c>
      <c r="T25" s="19" t="s">
        <v>1993</v>
      </c>
      <c r="U25" s="32"/>
      <c r="V25" s="16" t="s">
        <v>2229</v>
      </c>
      <c r="W25" s="33" t="s">
        <v>2230</v>
      </c>
    </row>
    <row r="26" spans="1:23" ht="191.25" x14ac:dyDescent="0.25">
      <c r="A26" s="17">
        <v>2015</v>
      </c>
      <c r="B26" s="18" t="s">
        <v>2220</v>
      </c>
      <c r="C26" s="17">
        <v>18</v>
      </c>
      <c r="D26" s="19" t="s">
        <v>2286</v>
      </c>
      <c r="E26" s="19" t="s">
        <v>2287</v>
      </c>
      <c r="F26" s="20" t="s">
        <v>105</v>
      </c>
      <c r="G26" s="19" t="s">
        <v>2266</v>
      </c>
      <c r="H26" s="19" t="s">
        <v>2267</v>
      </c>
      <c r="I26" s="18" t="s">
        <v>2242</v>
      </c>
      <c r="J26" s="18" t="s">
        <v>2243</v>
      </c>
      <c r="K26" s="17">
        <v>8</v>
      </c>
      <c r="L26" s="21">
        <v>42558</v>
      </c>
      <c r="M26" s="21">
        <v>42735</v>
      </c>
      <c r="N26" s="17">
        <v>8</v>
      </c>
      <c r="O26" s="22">
        <f t="shared" si="0"/>
        <v>1</v>
      </c>
      <c r="P26" s="151">
        <f>AVERAGE(O26:O27)</f>
        <v>1</v>
      </c>
      <c r="Q26" s="151" t="s">
        <v>1256</v>
      </c>
      <c r="R26" s="19" t="s">
        <v>2268</v>
      </c>
      <c r="S26" s="19" t="s">
        <v>2245</v>
      </c>
      <c r="T26" s="19" t="s">
        <v>1993</v>
      </c>
      <c r="U26" s="32"/>
      <c r="V26" s="16" t="s">
        <v>2229</v>
      </c>
      <c r="W26" s="33" t="s">
        <v>2230</v>
      </c>
    </row>
    <row r="27" spans="1:23" ht="191.25" x14ac:dyDescent="0.25">
      <c r="A27" s="17">
        <v>2015</v>
      </c>
      <c r="B27" s="18" t="s">
        <v>2220</v>
      </c>
      <c r="C27" s="17">
        <v>18</v>
      </c>
      <c r="D27" s="19" t="s">
        <v>2286</v>
      </c>
      <c r="E27" s="19" t="s">
        <v>2287</v>
      </c>
      <c r="F27" s="20" t="s">
        <v>112</v>
      </c>
      <c r="G27" s="19" t="s">
        <v>2269</v>
      </c>
      <c r="H27" s="19" t="s">
        <v>2270</v>
      </c>
      <c r="I27" s="18" t="s">
        <v>2242</v>
      </c>
      <c r="J27" s="18" t="s">
        <v>2102</v>
      </c>
      <c r="K27" s="17">
        <v>2</v>
      </c>
      <c r="L27" s="21">
        <v>42644</v>
      </c>
      <c r="M27" s="21">
        <v>42916</v>
      </c>
      <c r="N27" s="17">
        <v>2</v>
      </c>
      <c r="O27" s="22">
        <f t="shared" si="0"/>
        <v>1</v>
      </c>
      <c r="P27" s="151"/>
      <c r="Q27" s="151"/>
      <c r="R27" s="19" t="s">
        <v>2271</v>
      </c>
      <c r="S27" s="19" t="s">
        <v>2245</v>
      </c>
      <c r="T27" s="19" t="s">
        <v>1993</v>
      </c>
      <c r="U27" s="32"/>
      <c r="V27" s="16" t="s">
        <v>2229</v>
      </c>
      <c r="W27" s="33" t="s">
        <v>2230</v>
      </c>
    </row>
    <row r="28" spans="1:23" ht="180" x14ac:dyDescent="0.25">
      <c r="A28" s="17">
        <v>2015</v>
      </c>
      <c r="B28" s="18" t="s">
        <v>2220</v>
      </c>
      <c r="C28" s="17">
        <v>19</v>
      </c>
      <c r="D28" s="19" t="s">
        <v>2288</v>
      </c>
      <c r="E28" s="19" t="s">
        <v>2289</v>
      </c>
      <c r="F28" s="18">
        <v>1</v>
      </c>
      <c r="G28" s="19" t="s">
        <v>2249</v>
      </c>
      <c r="H28" s="19" t="s">
        <v>2290</v>
      </c>
      <c r="I28" s="18" t="s">
        <v>2242</v>
      </c>
      <c r="J28" s="18" t="s">
        <v>2102</v>
      </c>
      <c r="K28" s="17">
        <v>2</v>
      </c>
      <c r="L28" s="21">
        <v>42644</v>
      </c>
      <c r="M28" s="21">
        <v>42916</v>
      </c>
      <c r="N28" s="17">
        <v>2</v>
      </c>
      <c r="O28" s="22">
        <f t="shared" si="0"/>
        <v>1</v>
      </c>
      <c r="P28" s="22">
        <f>+O28</f>
        <v>1</v>
      </c>
      <c r="Q28" s="22" t="s">
        <v>1256</v>
      </c>
      <c r="R28" s="19" t="s">
        <v>2291</v>
      </c>
      <c r="S28" s="19" t="s">
        <v>2292</v>
      </c>
      <c r="T28" s="19" t="s">
        <v>1993</v>
      </c>
      <c r="U28" s="32"/>
      <c r="V28" s="16" t="s">
        <v>2229</v>
      </c>
      <c r="W28" s="33" t="s">
        <v>2230</v>
      </c>
    </row>
    <row r="29" spans="1:23" ht="180" x14ac:dyDescent="0.25">
      <c r="A29" s="17">
        <v>2015</v>
      </c>
      <c r="B29" s="18" t="s">
        <v>2220</v>
      </c>
      <c r="C29" s="17">
        <v>22</v>
      </c>
      <c r="D29" s="19" t="s">
        <v>2293</v>
      </c>
      <c r="E29" s="19" t="s">
        <v>2294</v>
      </c>
      <c r="F29" s="18">
        <v>1</v>
      </c>
      <c r="G29" s="19" t="s">
        <v>2295</v>
      </c>
      <c r="H29" s="19" t="s">
        <v>2290</v>
      </c>
      <c r="I29" s="18" t="s">
        <v>2242</v>
      </c>
      <c r="J29" s="18" t="s">
        <v>2102</v>
      </c>
      <c r="K29" s="17">
        <v>2</v>
      </c>
      <c r="L29" s="21">
        <v>42644</v>
      </c>
      <c r="M29" s="21">
        <v>42916</v>
      </c>
      <c r="N29" s="17">
        <v>2</v>
      </c>
      <c r="O29" s="22">
        <f t="shared" si="0"/>
        <v>1</v>
      </c>
      <c r="P29" s="22">
        <f>+O29</f>
        <v>1</v>
      </c>
      <c r="Q29" s="22" t="s">
        <v>1256</v>
      </c>
      <c r="R29" s="19" t="s">
        <v>2296</v>
      </c>
      <c r="S29" s="19" t="s">
        <v>2292</v>
      </c>
      <c r="T29" s="19" t="s">
        <v>1993</v>
      </c>
      <c r="U29" s="32"/>
      <c r="V29" s="16" t="s">
        <v>2229</v>
      </c>
      <c r="W29" s="33" t="s">
        <v>2230</v>
      </c>
    </row>
    <row r="30" spans="1:23" ht="146.25" x14ac:dyDescent="0.25">
      <c r="A30" s="17">
        <v>2015</v>
      </c>
      <c r="B30" s="18" t="s">
        <v>2220</v>
      </c>
      <c r="C30" s="17">
        <v>23</v>
      </c>
      <c r="D30" s="19" t="s">
        <v>2297</v>
      </c>
      <c r="E30" s="19" t="s">
        <v>2298</v>
      </c>
      <c r="F30" s="18">
        <v>1</v>
      </c>
      <c r="G30" s="19" t="s">
        <v>2299</v>
      </c>
      <c r="H30" s="19" t="s">
        <v>2299</v>
      </c>
      <c r="I30" s="18" t="s">
        <v>2242</v>
      </c>
      <c r="J30" s="18" t="s">
        <v>1298</v>
      </c>
      <c r="K30" s="17">
        <v>1</v>
      </c>
      <c r="L30" s="21">
        <v>42644</v>
      </c>
      <c r="M30" s="21">
        <v>42916</v>
      </c>
      <c r="N30" s="17">
        <v>1</v>
      </c>
      <c r="O30" s="22">
        <f t="shared" si="0"/>
        <v>1</v>
      </c>
      <c r="P30" s="22">
        <f>+O30</f>
        <v>1</v>
      </c>
      <c r="Q30" s="22" t="s">
        <v>1256</v>
      </c>
      <c r="R30" s="35" t="s">
        <v>2300</v>
      </c>
      <c r="S30" s="19" t="s">
        <v>2301</v>
      </c>
      <c r="T30" s="19" t="s">
        <v>1993</v>
      </c>
      <c r="U30" s="32"/>
      <c r="V30" s="16" t="s">
        <v>2229</v>
      </c>
      <c r="W30" s="33" t="s">
        <v>2230</v>
      </c>
    </row>
    <row r="31" spans="1:23" ht="191.25" x14ac:dyDescent="0.25">
      <c r="A31" s="17">
        <v>2015</v>
      </c>
      <c r="B31" s="18" t="s">
        <v>2220</v>
      </c>
      <c r="C31" s="17">
        <v>25</v>
      </c>
      <c r="D31" s="19" t="s">
        <v>2302</v>
      </c>
      <c r="E31" s="19" t="s">
        <v>2303</v>
      </c>
      <c r="F31" s="20" t="s">
        <v>105</v>
      </c>
      <c r="G31" s="19" t="s">
        <v>2266</v>
      </c>
      <c r="H31" s="19" t="s">
        <v>2267</v>
      </c>
      <c r="I31" s="18" t="s">
        <v>2242</v>
      </c>
      <c r="J31" s="18" t="s">
        <v>2243</v>
      </c>
      <c r="K31" s="17">
        <v>8</v>
      </c>
      <c r="L31" s="21">
        <v>42558</v>
      </c>
      <c r="M31" s="21">
        <v>42735</v>
      </c>
      <c r="N31" s="17">
        <v>8</v>
      </c>
      <c r="O31" s="22">
        <f t="shared" si="0"/>
        <v>1</v>
      </c>
      <c r="P31" s="151">
        <f>AVERAGE(O31:O32)</f>
        <v>1</v>
      </c>
      <c r="Q31" s="151" t="s">
        <v>1256</v>
      </c>
      <c r="R31" s="19" t="s">
        <v>2268</v>
      </c>
      <c r="S31" s="19" t="s">
        <v>2245</v>
      </c>
      <c r="T31" s="19" t="s">
        <v>1993</v>
      </c>
      <c r="U31" s="32"/>
      <c r="V31" s="16" t="s">
        <v>2229</v>
      </c>
      <c r="W31" s="33" t="s">
        <v>2230</v>
      </c>
    </row>
    <row r="32" spans="1:23" ht="191.25" x14ac:dyDescent="0.25">
      <c r="A32" s="17">
        <v>2015</v>
      </c>
      <c r="B32" s="18" t="s">
        <v>2220</v>
      </c>
      <c r="C32" s="17">
        <v>25</v>
      </c>
      <c r="D32" s="19" t="s">
        <v>2302</v>
      </c>
      <c r="E32" s="19" t="s">
        <v>2303</v>
      </c>
      <c r="F32" s="20" t="s">
        <v>112</v>
      </c>
      <c r="G32" s="19" t="s">
        <v>2269</v>
      </c>
      <c r="H32" s="19" t="s">
        <v>2270</v>
      </c>
      <c r="I32" s="18" t="s">
        <v>2242</v>
      </c>
      <c r="J32" s="18" t="s">
        <v>2102</v>
      </c>
      <c r="K32" s="17">
        <v>2</v>
      </c>
      <c r="L32" s="21">
        <v>42644</v>
      </c>
      <c r="M32" s="21">
        <v>42916</v>
      </c>
      <c r="N32" s="17">
        <v>2</v>
      </c>
      <c r="O32" s="22">
        <f t="shared" si="0"/>
        <v>1</v>
      </c>
      <c r="P32" s="151"/>
      <c r="Q32" s="151"/>
      <c r="R32" s="19" t="s">
        <v>2271</v>
      </c>
      <c r="S32" s="19" t="s">
        <v>2245</v>
      </c>
      <c r="T32" s="19" t="s">
        <v>1993</v>
      </c>
      <c r="U32" s="32"/>
      <c r="V32" s="16" t="s">
        <v>2229</v>
      </c>
      <c r="W32" s="33" t="s">
        <v>2230</v>
      </c>
    </row>
    <row r="33" spans="1:23" ht="135" x14ac:dyDescent="0.25">
      <c r="A33" s="17">
        <v>2015</v>
      </c>
      <c r="B33" s="18" t="s">
        <v>2220</v>
      </c>
      <c r="C33" s="17">
        <v>26</v>
      </c>
      <c r="D33" s="19" t="s">
        <v>2304</v>
      </c>
      <c r="E33" s="19" t="s">
        <v>2305</v>
      </c>
      <c r="F33" s="20" t="s">
        <v>105</v>
      </c>
      <c r="G33" s="19" t="s">
        <v>2254</v>
      </c>
      <c r="H33" s="19" t="s">
        <v>2255</v>
      </c>
      <c r="I33" s="18" t="s">
        <v>2242</v>
      </c>
      <c r="J33" s="18" t="s">
        <v>2256</v>
      </c>
      <c r="K33" s="17">
        <v>1</v>
      </c>
      <c r="L33" s="21">
        <v>42644</v>
      </c>
      <c r="M33" s="21">
        <v>42735</v>
      </c>
      <c r="N33" s="17">
        <v>1</v>
      </c>
      <c r="O33" s="22">
        <f t="shared" si="0"/>
        <v>1</v>
      </c>
      <c r="P33" s="151">
        <f>AVERAGE(O33:O34)</f>
        <v>1</v>
      </c>
      <c r="Q33" s="151" t="s">
        <v>1256</v>
      </c>
      <c r="R33" s="35" t="s">
        <v>2257</v>
      </c>
      <c r="S33" s="19" t="s">
        <v>2306</v>
      </c>
      <c r="T33" s="19" t="s">
        <v>1993</v>
      </c>
      <c r="U33" s="32"/>
      <c r="V33" s="16" t="s">
        <v>2229</v>
      </c>
      <c r="W33" s="33" t="s">
        <v>2230</v>
      </c>
    </row>
    <row r="34" spans="1:23" ht="135" x14ac:dyDescent="0.25">
      <c r="A34" s="17">
        <v>2015</v>
      </c>
      <c r="B34" s="18" t="s">
        <v>2220</v>
      </c>
      <c r="C34" s="17">
        <v>26</v>
      </c>
      <c r="D34" s="19" t="s">
        <v>2304</v>
      </c>
      <c r="E34" s="19" t="s">
        <v>2305</v>
      </c>
      <c r="F34" s="20" t="s">
        <v>112</v>
      </c>
      <c r="G34" s="19" t="s">
        <v>2295</v>
      </c>
      <c r="H34" s="19" t="s">
        <v>2307</v>
      </c>
      <c r="I34" s="18" t="s">
        <v>2242</v>
      </c>
      <c r="J34" s="18" t="s">
        <v>2102</v>
      </c>
      <c r="K34" s="17">
        <v>2</v>
      </c>
      <c r="L34" s="21">
        <v>42644</v>
      </c>
      <c r="M34" s="21">
        <v>42916</v>
      </c>
      <c r="N34" s="17">
        <v>2</v>
      </c>
      <c r="O34" s="22">
        <f t="shared" si="0"/>
        <v>1</v>
      </c>
      <c r="P34" s="151"/>
      <c r="Q34" s="151"/>
      <c r="R34" s="19" t="s">
        <v>2296</v>
      </c>
      <c r="S34" s="19" t="s">
        <v>2306</v>
      </c>
      <c r="T34" s="19" t="s">
        <v>1993</v>
      </c>
      <c r="U34" s="32"/>
      <c r="V34" s="16" t="s">
        <v>2229</v>
      </c>
      <c r="W34" s="33" t="s">
        <v>2230</v>
      </c>
    </row>
    <row r="35" spans="1:23" ht="135" x14ac:dyDescent="0.25">
      <c r="A35" s="17">
        <v>2015</v>
      </c>
      <c r="B35" s="18" t="s">
        <v>2220</v>
      </c>
      <c r="C35" s="17">
        <v>27</v>
      </c>
      <c r="D35" s="19" t="s">
        <v>2308</v>
      </c>
      <c r="E35" s="19" t="s">
        <v>2309</v>
      </c>
      <c r="F35" s="18">
        <v>1</v>
      </c>
      <c r="G35" s="19" t="s">
        <v>2310</v>
      </c>
      <c r="H35" s="19" t="s">
        <v>2311</v>
      </c>
      <c r="I35" s="18" t="s">
        <v>2242</v>
      </c>
      <c r="J35" s="18" t="s">
        <v>1298</v>
      </c>
      <c r="K35" s="17">
        <v>1</v>
      </c>
      <c r="L35" s="21">
        <v>42644</v>
      </c>
      <c r="M35" s="21">
        <v>42916</v>
      </c>
      <c r="N35" s="17">
        <v>1</v>
      </c>
      <c r="O35" s="22">
        <f t="shared" si="0"/>
        <v>1</v>
      </c>
      <c r="P35" s="22">
        <f t="shared" ref="P35:P42" si="1">+O35</f>
        <v>1</v>
      </c>
      <c r="Q35" s="22" t="s">
        <v>1256</v>
      </c>
      <c r="R35" s="35" t="s">
        <v>2312</v>
      </c>
      <c r="S35" s="19" t="s">
        <v>2313</v>
      </c>
      <c r="T35" s="19" t="s">
        <v>1993</v>
      </c>
      <c r="U35" s="32"/>
      <c r="V35" s="16" t="s">
        <v>2229</v>
      </c>
      <c r="W35" s="33" t="s">
        <v>2230</v>
      </c>
    </row>
    <row r="36" spans="1:23" ht="180" x14ac:dyDescent="0.25">
      <c r="A36" s="17">
        <v>2015</v>
      </c>
      <c r="B36" s="18" t="s">
        <v>2220</v>
      </c>
      <c r="C36" s="17">
        <v>28</v>
      </c>
      <c r="D36" s="19" t="s">
        <v>2314</v>
      </c>
      <c r="E36" s="19" t="s">
        <v>2315</v>
      </c>
      <c r="F36" s="18">
        <v>1</v>
      </c>
      <c r="G36" s="19" t="s">
        <v>2295</v>
      </c>
      <c r="H36" s="19" t="s">
        <v>2290</v>
      </c>
      <c r="I36" s="18" t="s">
        <v>2242</v>
      </c>
      <c r="J36" s="18" t="s">
        <v>2102</v>
      </c>
      <c r="K36" s="17">
        <v>2</v>
      </c>
      <c r="L36" s="21">
        <v>42644</v>
      </c>
      <c r="M36" s="21">
        <v>42916</v>
      </c>
      <c r="N36" s="17">
        <v>2</v>
      </c>
      <c r="O36" s="22">
        <f t="shared" si="0"/>
        <v>1</v>
      </c>
      <c r="P36" s="22">
        <f t="shared" si="1"/>
        <v>1</v>
      </c>
      <c r="Q36" s="22" t="s">
        <v>1256</v>
      </c>
      <c r="R36" s="19" t="s">
        <v>2296</v>
      </c>
      <c r="S36" s="19" t="s">
        <v>2292</v>
      </c>
      <c r="T36" s="19" t="s">
        <v>1993</v>
      </c>
      <c r="U36" s="32"/>
      <c r="V36" s="16" t="s">
        <v>2229</v>
      </c>
      <c r="W36" s="33" t="s">
        <v>2230</v>
      </c>
    </row>
    <row r="37" spans="1:23" ht="180" x14ac:dyDescent="0.25">
      <c r="A37" s="17">
        <v>2015</v>
      </c>
      <c r="B37" s="18" t="s">
        <v>2220</v>
      </c>
      <c r="C37" s="17">
        <v>29</v>
      </c>
      <c r="D37" s="19" t="s">
        <v>2316</v>
      </c>
      <c r="E37" s="19" t="s">
        <v>2317</v>
      </c>
      <c r="F37" s="18">
        <v>1</v>
      </c>
      <c r="G37" s="19" t="s">
        <v>2269</v>
      </c>
      <c r="H37" s="19" t="s">
        <v>2270</v>
      </c>
      <c r="I37" s="18" t="s">
        <v>2242</v>
      </c>
      <c r="J37" s="18" t="s">
        <v>2102</v>
      </c>
      <c r="K37" s="17">
        <v>2</v>
      </c>
      <c r="L37" s="21">
        <v>42644</v>
      </c>
      <c r="M37" s="21">
        <v>42916</v>
      </c>
      <c r="N37" s="17">
        <v>2</v>
      </c>
      <c r="O37" s="22">
        <f t="shared" si="0"/>
        <v>1</v>
      </c>
      <c r="P37" s="22">
        <f t="shared" si="1"/>
        <v>1</v>
      </c>
      <c r="Q37" s="22" t="s">
        <v>1256</v>
      </c>
      <c r="R37" s="19" t="s">
        <v>2271</v>
      </c>
      <c r="S37" s="19" t="s">
        <v>2292</v>
      </c>
      <c r="T37" s="19" t="s">
        <v>1993</v>
      </c>
      <c r="U37" s="32"/>
      <c r="V37" s="16" t="s">
        <v>2229</v>
      </c>
      <c r="W37" s="33" t="s">
        <v>2230</v>
      </c>
    </row>
    <row r="38" spans="1:23" ht="180" x14ac:dyDescent="0.25">
      <c r="A38" s="17">
        <v>2015</v>
      </c>
      <c r="B38" s="18" t="s">
        <v>2220</v>
      </c>
      <c r="C38" s="17">
        <v>30</v>
      </c>
      <c r="D38" s="19" t="s">
        <v>2318</v>
      </c>
      <c r="E38" s="19" t="s">
        <v>2319</v>
      </c>
      <c r="F38" s="18">
        <v>1</v>
      </c>
      <c r="G38" s="19" t="s">
        <v>2269</v>
      </c>
      <c r="H38" s="19" t="s">
        <v>2270</v>
      </c>
      <c r="I38" s="18" t="s">
        <v>2242</v>
      </c>
      <c r="J38" s="18" t="s">
        <v>2102</v>
      </c>
      <c r="K38" s="17">
        <v>2</v>
      </c>
      <c r="L38" s="21">
        <v>42644</v>
      </c>
      <c r="M38" s="21">
        <v>42916</v>
      </c>
      <c r="N38" s="17">
        <v>2</v>
      </c>
      <c r="O38" s="22">
        <f t="shared" si="0"/>
        <v>1</v>
      </c>
      <c r="P38" s="22">
        <f t="shared" si="1"/>
        <v>1</v>
      </c>
      <c r="Q38" s="22" t="s">
        <v>1256</v>
      </c>
      <c r="R38" s="19" t="s">
        <v>2271</v>
      </c>
      <c r="S38" s="19" t="s">
        <v>2292</v>
      </c>
      <c r="T38" s="19" t="s">
        <v>1993</v>
      </c>
      <c r="U38" s="32"/>
      <c r="V38" s="16" t="s">
        <v>2229</v>
      </c>
      <c r="W38" s="33" t="s">
        <v>2230</v>
      </c>
    </row>
    <row r="39" spans="1:23" ht="135" x14ac:dyDescent="0.25">
      <c r="A39" s="17">
        <v>2015</v>
      </c>
      <c r="B39" s="18" t="s">
        <v>2220</v>
      </c>
      <c r="C39" s="17">
        <v>31</v>
      </c>
      <c r="D39" s="19" t="s">
        <v>2320</v>
      </c>
      <c r="E39" s="19" t="s">
        <v>2321</v>
      </c>
      <c r="F39" s="18">
        <v>1</v>
      </c>
      <c r="G39" s="19" t="s">
        <v>2310</v>
      </c>
      <c r="H39" s="19" t="s">
        <v>2311</v>
      </c>
      <c r="I39" s="18" t="s">
        <v>2242</v>
      </c>
      <c r="J39" s="18" t="s">
        <v>1298</v>
      </c>
      <c r="K39" s="17">
        <v>1</v>
      </c>
      <c r="L39" s="21">
        <v>42644</v>
      </c>
      <c r="M39" s="21">
        <v>42916</v>
      </c>
      <c r="N39" s="17">
        <v>1</v>
      </c>
      <c r="O39" s="22">
        <f t="shared" si="0"/>
        <v>1</v>
      </c>
      <c r="P39" s="22">
        <f t="shared" si="1"/>
        <v>1</v>
      </c>
      <c r="Q39" s="22" t="s">
        <v>1256</v>
      </c>
      <c r="R39" s="35" t="s">
        <v>2312</v>
      </c>
      <c r="S39" s="19" t="s">
        <v>2313</v>
      </c>
      <c r="T39" s="19" t="s">
        <v>1993</v>
      </c>
      <c r="U39" s="32"/>
      <c r="V39" s="16" t="s">
        <v>2229</v>
      </c>
      <c r="W39" s="33" t="s">
        <v>2230</v>
      </c>
    </row>
    <row r="40" spans="1:23" ht="180" x14ac:dyDescent="0.25">
      <c r="A40" s="17">
        <v>2015</v>
      </c>
      <c r="B40" s="18" t="s">
        <v>2220</v>
      </c>
      <c r="C40" s="17">
        <v>32</v>
      </c>
      <c r="D40" s="19" t="s">
        <v>2322</v>
      </c>
      <c r="E40" s="19" t="s">
        <v>2323</v>
      </c>
      <c r="F40" s="18">
        <v>1</v>
      </c>
      <c r="G40" s="19" t="s">
        <v>2295</v>
      </c>
      <c r="H40" s="19" t="s">
        <v>2324</v>
      </c>
      <c r="I40" s="18" t="s">
        <v>2242</v>
      </c>
      <c r="J40" s="18" t="s">
        <v>2102</v>
      </c>
      <c r="K40" s="17">
        <v>2</v>
      </c>
      <c r="L40" s="21">
        <v>42644</v>
      </c>
      <c r="M40" s="21">
        <v>42916</v>
      </c>
      <c r="N40" s="17">
        <v>2</v>
      </c>
      <c r="O40" s="22">
        <f t="shared" si="0"/>
        <v>1</v>
      </c>
      <c r="P40" s="22">
        <f t="shared" si="1"/>
        <v>1</v>
      </c>
      <c r="Q40" s="22" t="s">
        <v>1256</v>
      </c>
      <c r="R40" s="19" t="s">
        <v>2296</v>
      </c>
      <c r="S40" s="19" t="s">
        <v>2292</v>
      </c>
      <c r="T40" s="19" t="s">
        <v>1993</v>
      </c>
      <c r="U40" s="32"/>
      <c r="V40" s="16" t="s">
        <v>2229</v>
      </c>
      <c r="W40" s="33" t="s">
        <v>2230</v>
      </c>
    </row>
    <row r="41" spans="1:23" ht="135" x14ac:dyDescent="0.25">
      <c r="A41" s="17">
        <v>2015</v>
      </c>
      <c r="B41" s="18" t="s">
        <v>2220</v>
      </c>
      <c r="C41" s="17">
        <v>37</v>
      </c>
      <c r="D41" s="19" t="s">
        <v>2325</v>
      </c>
      <c r="E41" s="19" t="s">
        <v>2326</v>
      </c>
      <c r="F41" s="18">
        <v>1</v>
      </c>
      <c r="G41" s="19" t="s">
        <v>2310</v>
      </c>
      <c r="H41" s="19" t="s">
        <v>2311</v>
      </c>
      <c r="I41" s="18" t="s">
        <v>2242</v>
      </c>
      <c r="J41" s="18" t="s">
        <v>1298</v>
      </c>
      <c r="K41" s="17">
        <v>1</v>
      </c>
      <c r="L41" s="21">
        <v>42644</v>
      </c>
      <c r="M41" s="21">
        <v>42916</v>
      </c>
      <c r="N41" s="17">
        <v>1</v>
      </c>
      <c r="O41" s="22">
        <f t="shared" si="0"/>
        <v>1</v>
      </c>
      <c r="P41" s="22">
        <f t="shared" si="1"/>
        <v>1</v>
      </c>
      <c r="Q41" s="22" t="s">
        <v>1256</v>
      </c>
      <c r="R41" s="19" t="s">
        <v>2312</v>
      </c>
      <c r="S41" s="19" t="s">
        <v>2313</v>
      </c>
      <c r="T41" s="19" t="s">
        <v>1993</v>
      </c>
      <c r="U41" s="32"/>
      <c r="V41" s="16" t="s">
        <v>2229</v>
      </c>
      <c r="W41" s="33" t="s">
        <v>2230</v>
      </c>
    </row>
    <row r="42" spans="1:23" ht="409.5" x14ac:dyDescent="0.25">
      <c r="A42" s="17">
        <v>2015</v>
      </c>
      <c r="B42" s="18" t="s">
        <v>2220</v>
      </c>
      <c r="C42" s="17">
        <v>54</v>
      </c>
      <c r="D42" s="19" t="s">
        <v>2327</v>
      </c>
      <c r="E42" s="19" t="s">
        <v>2328</v>
      </c>
      <c r="F42" s="18">
        <v>1</v>
      </c>
      <c r="G42" s="19" t="s">
        <v>2329</v>
      </c>
      <c r="H42" s="19" t="s">
        <v>2330</v>
      </c>
      <c r="I42" s="18" t="s">
        <v>789</v>
      </c>
      <c r="J42" s="18" t="s">
        <v>1298</v>
      </c>
      <c r="K42" s="17">
        <v>1</v>
      </c>
      <c r="L42" s="21">
        <v>42644</v>
      </c>
      <c r="M42" s="21">
        <v>42916</v>
      </c>
      <c r="N42" s="17">
        <v>1</v>
      </c>
      <c r="O42" s="22">
        <f t="shared" si="0"/>
        <v>1</v>
      </c>
      <c r="P42" s="22">
        <f t="shared" si="1"/>
        <v>1</v>
      </c>
      <c r="Q42" s="22" t="s">
        <v>1256</v>
      </c>
      <c r="R42" s="36" t="s">
        <v>2331</v>
      </c>
      <c r="S42" s="19" t="s">
        <v>2332</v>
      </c>
      <c r="T42" s="19" t="s">
        <v>1993</v>
      </c>
      <c r="U42" s="32"/>
      <c r="V42" s="16" t="s">
        <v>2229</v>
      </c>
      <c r="W42" s="37" t="s">
        <v>2230</v>
      </c>
    </row>
    <row r="43" spans="1:23" ht="258.75" x14ac:dyDescent="0.25">
      <c r="A43" s="17">
        <v>2016</v>
      </c>
      <c r="B43" s="18" t="s">
        <v>2193</v>
      </c>
      <c r="C43" s="17">
        <v>1</v>
      </c>
      <c r="D43" s="19" t="s">
        <v>2333</v>
      </c>
      <c r="E43" s="19" t="s">
        <v>2334</v>
      </c>
      <c r="F43" s="20" t="s">
        <v>47</v>
      </c>
      <c r="G43" s="19" t="s">
        <v>2335</v>
      </c>
      <c r="H43" s="19" t="s">
        <v>2336</v>
      </c>
      <c r="I43" s="18" t="s">
        <v>1533</v>
      </c>
      <c r="J43" s="18" t="s">
        <v>1298</v>
      </c>
      <c r="K43" s="17">
        <v>1</v>
      </c>
      <c r="L43" s="21">
        <v>42795</v>
      </c>
      <c r="M43" s="21">
        <v>43070</v>
      </c>
      <c r="N43" s="17">
        <v>1</v>
      </c>
      <c r="O43" s="22">
        <f t="shared" si="0"/>
        <v>1</v>
      </c>
      <c r="P43" s="151">
        <f>AVERAGE(O43:O45)</f>
        <v>1</v>
      </c>
      <c r="Q43" s="151" t="s">
        <v>1256</v>
      </c>
      <c r="R43" s="34" t="s">
        <v>2337</v>
      </c>
      <c r="S43" s="34" t="s">
        <v>2338</v>
      </c>
      <c r="T43" s="19" t="s">
        <v>1993</v>
      </c>
      <c r="U43" s="32"/>
      <c r="V43" s="16" t="s">
        <v>2229</v>
      </c>
      <c r="W43" s="38" t="s">
        <v>2230</v>
      </c>
    </row>
    <row r="44" spans="1:23" ht="225" x14ac:dyDescent="0.25">
      <c r="A44" s="17">
        <v>2016</v>
      </c>
      <c r="B44" s="18" t="s">
        <v>2193</v>
      </c>
      <c r="C44" s="17">
        <v>1</v>
      </c>
      <c r="D44" s="19" t="s">
        <v>2333</v>
      </c>
      <c r="E44" s="19" t="s">
        <v>2339</v>
      </c>
      <c r="F44" s="20" t="s">
        <v>59</v>
      </c>
      <c r="G44" s="19" t="s">
        <v>2340</v>
      </c>
      <c r="H44" s="19" t="s">
        <v>2341</v>
      </c>
      <c r="I44" s="18" t="s">
        <v>2242</v>
      </c>
      <c r="J44" s="18" t="s">
        <v>2342</v>
      </c>
      <c r="K44" s="17">
        <v>1</v>
      </c>
      <c r="L44" s="21">
        <v>42795</v>
      </c>
      <c r="M44" s="21">
        <v>43100</v>
      </c>
      <c r="N44" s="17">
        <v>1</v>
      </c>
      <c r="O44" s="22">
        <f t="shared" si="0"/>
        <v>1</v>
      </c>
      <c r="P44" s="151"/>
      <c r="Q44" s="151"/>
      <c r="R44" s="19" t="s">
        <v>2343</v>
      </c>
      <c r="S44" s="19" t="s">
        <v>2338</v>
      </c>
      <c r="T44" s="19" t="s">
        <v>1993</v>
      </c>
      <c r="U44" s="32"/>
      <c r="V44" s="16" t="s">
        <v>2229</v>
      </c>
      <c r="W44" s="38" t="s">
        <v>2230</v>
      </c>
    </row>
    <row r="45" spans="1:23" ht="225" x14ac:dyDescent="0.25">
      <c r="A45" s="17">
        <v>2016</v>
      </c>
      <c r="B45" s="18" t="s">
        <v>2193</v>
      </c>
      <c r="C45" s="17">
        <v>1</v>
      </c>
      <c r="D45" s="19" t="s">
        <v>2333</v>
      </c>
      <c r="E45" s="19" t="s">
        <v>2339</v>
      </c>
      <c r="F45" s="20" t="s">
        <v>65</v>
      </c>
      <c r="G45" s="19" t="s">
        <v>2344</v>
      </c>
      <c r="H45" s="19" t="s">
        <v>2345</v>
      </c>
      <c r="I45" s="18" t="s">
        <v>1533</v>
      </c>
      <c r="J45" s="18" t="s">
        <v>2346</v>
      </c>
      <c r="K45" s="17">
        <v>1</v>
      </c>
      <c r="L45" s="21">
        <v>42795</v>
      </c>
      <c r="M45" s="21">
        <v>43100</v>
      </c>
      <c r="N45" s="17">
        <v>1</v>
      </c>
      <c r="O45" s="22">
        <f t="shared" si="0"/>
        <v>1</v>
      </c>
      <c r="P45" s="151"/>
      <c r="Q45" s="151"/>
      <c r="R45" s="24" t="s">
        <v>2347</v>
      </c>
      <c r="S45" s="34" t="s">
        <v>2338</v>
      </c>
      <c r="T45" s="19" t="s">
        <v>1993</v>
      </c>
      <c r="U45" s="32"/>
      <c r="V45" s="16" t="s">
        <v>2229</v>
      </c>
      <c r="W45" s="38" t="s">
        <v>2230</v>
      </c>
    </row>
    <row r="46" spans="1:23" ht="191.25" x14ac:dyDescent="0.25">
      <c r="A46" s="17">
        <v>2016</v>
      </c>
      <c r="B46" s="18" t="s">
        <v>2193</v>
      </c>
      <c r="C46" s="17">
        <v>2</v>
      </c>
      <c r="D46" s="19" t="s">
        <v>2348</v>
      </c>
      <c r="E46" s="19" t="s">
        <v>2349</v>
      </c>
      <c r="F46" s="20" t="s">
        <v>47</v>
      </c>
      <c r="G46" s="19" t="s">
        <v>2350</v>
      </c>
      <c r="H46" s="19" t="s">
        <v>2341</v>
      </c>
      <c r="I46" s="18" t="s">
        <v>2242</v>
      </c>
      <c r="J46" s="18" t="s">
        <v>2342</v>
      </c>
      <c r="K46" s="17">
        <v>1</v>
      </c>
      <c r="L46" s="21">
        <v>42795</v>
      </c>
      <c r="M46" s="21">
        <v>43100</v>
      </c>
      <c r="N46" s="17">
        <v>1</v>
      </c>
      <c r="O46" s="22">
        <f t="shared" si="0"/>
        <v>1</v>
      </c>
      <c r="P46" s="151">
        <f>AVERAGE(O46:O48)</f>
        <v>1</v>
      </c>
      <c r="Q46" s="151" t="s">
        <v>1256</v>
      </c>
      <c r="R46" s="19" t="s">
        <v>2343</v>
      </c>
      <c r="S46" s="19" t="s">
        <v>2351</v>
      </c>
      <c r="T46" s="19" t="s">
        <v>1993</v>
      </c>
      <c r="U46" s="32"/>
      <c r="V46" s="16" t="s">
        <v>2229</v>
      </c>
      <c r="W46" s="38" t="s">
        <v>2230</v>
      </c>
    </row>
    <row r="47" spans="1:23" ht="157.5" x14ac:dyDescent="0.25">
      <c r="A47" s="17">
        <v>2016</v>
      </c>
      <c r="B47" s="18" t="s">
        <v>2193</v>
      </c>
      <c r="C47" s="17">
        <v>2</v>
      </c>
      <c r="D47" s="19" t="s">
        <v>2352</v>
      </c>
      <c r="E47" s="19" t="s">
        <v>2349</v>
      </c>
      <c r="F47" s="20" t="s">
        <v>59</v>
      </c>
      <c r="G47" s="19" t="s">
        <v>2353</v>
      </c>
      <c r="H47" s="19" t="s">
        <v>2354</v>
      </c>
      <c r="I47" s="18" t="s">
        <v>1533</v>
      </c>
      <c r="J47" s="18" t="s">
        <v>62</v>
      </c>
      <c r="K47" s="17">
        <v>1</v>
      </c>
      <c r="L47" s="21">
        <v>42795</v>
      </c>
      <c r="M47" s="21">
        <v>43100</v>
      </c>
      <c r="N47" s="17">
        <v>1</v>
      </c>
      <c r="O47" s="22">
        <f t="shared" si="0"/>
        <v>1</v>
      </c>
      <c r="P47" s="151"/>
      <c r="Q47" s="151"/>
      <c r="R47" s="34" t="s">
        <v>2355</v>
      </c>
      <c r="S47" s="34" t="s">
        <v>2351</v>
      </c>
      <c r="T47" s="19" t="s">
        <v>1993</v>
      </c>
      <c r="U47" s="32"/>
      <c r="V47" s="16" t="s">
        <v>2229</v>
      </c>
      <c r="W47" s="38" t="s">
        <v>2230</v>
      </c>
    </row>
    <row r="48" spans="1:23" ht="157.5" x14ac:dyDescent="0.25">
      <c r="A48" s="17">
        <v>2016</v>
      </c>
      <c r="B48" s="18" t="s">
        <v>2193</v>
      </c>
      <c r="C48" s="17">
        <v>2</v>
      </c>
      <c r="D48" s="19" t="s">
        <v>2352</v>
      </c>
      <c r="E48" s="19" t="s">
        <v>2349</v>
      </c>
      <c r="F48" s="20" t="s">
        <v>65</v>
      </c>
      <c r="G48" s="19" t="s">
        <v>2344</v>
      </c>
      <c r="H48" s="19" t="s">
        <v>2345</v>
      </c>
      <c r="I48" s="18" t="s">
        <v>1533</v>
      </c>
      <c r="J48" s="18" t="s">
        <v>2346</v>
      </c>
      <c r="K48" s="17">
        <v>1</v>
      </c>
      <c r="L48" s="21">
        <v>42795</v>
      </c>
      <c r="M48" s="21">
        <v>43100</v>
      </c>
      <c r="N48" s="17">
        <v>1</v>
      </c>
      <c r="O48" s="22">
        <f t="shared" si="0"/>
        <v>1</v>
      </c>
      <c r="P48" s="151"/>
      <c r="Q48" s="151"/>
      <c r="R48" s="24" t="s">
        <v>2347</v>
      </c>
      <c r="S48" s="24" t="s">
        <v>2351</v>
      </c>
      <c r="T48" s="19" t="s">
        <v>1993</v>
      </c>
      <c r="U48" s="32"/>
      <c r="V48" s="16" t="s">
        <v>2229</v>
      </c>
      <c r="W48" s="38" t="s">
        <v>2230</v>
      </c>
    </row>
    <row r="49" spans="1:23" ht="258.75" x14ac:dyDescent="0.25">
      <c r="A49" s="17">
        <v>2016</v>
      </c>
      <c r="B49" s="18" t="s">
        <v>2193</v>
      </c>
      <c r="C49" s="17">
        <v>3</v>
      </c>
      <c r="D49" s="19" t="s">
        <v>2356</v>
      </c>
      <c r="E49" s="19" t="s">
        <v>2357</v>
      </c>
      <c r="F49" s="20" t="s">
        <v>105</v>
      </c>
      <c r="G49" s="19" t="s">
        <v>2358</v>
      </c>
      <c r="H49" s="19" t="s">
        <v>2359</v>
      </c>
      <c r="I49" s="18" t="s">
        <v>2242</v>
      </c>
      <c r="J49" s="18" t="s">
        <v>1298</v>
      </c>
      <c r="K49" s="17">
        <v>1</v>
      </c>
      <c r="L49" s="21">
        <v>42795</v>
      </c>
      <c r="M49" s="21">
        <v>43070</v>
      </c>
      <c r="N49" s="17">
        <v>1</v>
      </c>
      <c r="O49" s="22">
        <f t="shared" si="0"/>
        <v>1</v>
      </c>
      <c r="P49" s="151">
        <f>AVERAGE(O49:O50)</f>
        <v>1</v>
      </c>
      <c r="Q49" s="151" t="s">
        <v>1256</v>
      </c>
      <c r="R49" s="19" t="s">
        <v>2312</v>
      </c>
      <c r="S49" s="19" t="s">
        <v>2360</v>
      </c>
      <c r="T49" s="19" t="s">
        <v>1993</v>
      </c>
      <c r="U49" s="32"/>
      <c r="V49" s="16" t="s">
        <v>2229</v>
      </c>
      <c r="W49" s="38" t="s">
        <v>2230</v>
      </c>
    </row>
    <row r="50" spans="1:23" ht="258.75" x14ac:dyDescent="0.25">
      <c r="A50" s="17">
        <v>2016</v>
      </c>
      <c r="B50" s="18" t="s">
        <v>2193</v>
      </c>
      <c r="C50" s="17">
        <v>3</v>
      </c>
      <c r="D50" s="19" t="s">
        <v>2361</v>
      </c>
      <c r="E50" s="19" t="s">
        <v>2357</v>
      </c>
      <c r="F50" s="20" t="s">
        <v>112</v>
      </c>
      <c r="G50" s="19" t="s">
        <v>2350</v>
      </c>
      <c r="H50" s="19" t="s">
        <v>2362</v>
      </c>
      <c r="I50" s="18" t="s">
        <v>2242</v>
      </c>
      <c r="J50" s="18" t="s">
        <v>2342</v>
      </c>
      <c r="K50" s="17">
        <v>1</v>
      </c>
      <c r="L50" s="21">
        <v>42795</v>
      </c>
      <c r="M50" s="21">
        <v>43100</v>
      </c>
      <c r="N50" s="17">
        <v>1</v>
      </c>
      <c r="O50" s="22">
        <f t="shared" si="0"/>
        <v>1</v>
      </c>
      <c r="P50" s="151"/>
      <c r="Q50" s="151"/>
      <c r="R50" s="19" t="s">
        <v>2343</v>
      </c>
      <c r="S50" s="19" t="s">
        <v>2363</v>
      </c>
      <c r="T50" s="19" t="s">
        <v>1993</v>
      </c>
      <c r="U50" s="32"/>
      <c r="V50" s="16" t="s">
        <v>2229</v>
      </c>
      <c r="W50" s="38" t="s">
        <v>2230</v>
      </c>
    </row>
    <row r="51" spans="1:23" ht="135" x14ac:dyDescent="0.25">
      <c r="A51" s="17">
        <v>2016</v>
      </c>
      <c r="B51" s="18" t="s">
        <v>2193</v>
      </c>
      <c r="C51" s="17">
        <v>4</v>
      </c>
      <c r="D51" s="19" t="s">
        <v>2364</v>
      </c>
      <c r="E51" s="19" t="s">
        <v>2365</v>
      </c>
      <c r="F51" s="20" t="s">
        <v>47</v>
      </c>
      <c r="G51" s="19" t="s">
        <v>2366</v>
      </c>
      <c r="H51" s="19" t="s">
        <v>2270</v>
      </c>
      <c r="I51" s="18" t="s">
        <v>2242</v>
      </c>
      <c r="J51" s="18" t="s">
        <v>2102</v>
      </c>
      <c r="K51" s="17">
        <v>2</v>
      </c>
      <c r="L51" s="21">
        <v>42795</v>
      </c>
      <c r="M51" s="21">
        <v>42916</v>
      </c>
      <c r="N51" s="17">
        <v>2</v>
      </c>
      <c r="O51" s="22">
        <f t="shared" si="0"/>
        <v>1</v>
      </c>
      <c r="P51" s="151">
        <f>AVERAGE(O51:O53)</f>
        <v>1</v>
      </c>
      <c r="Q51" s="151" t="s">
        <v>1256</v>
      </c>
      <c r="R51" s="19" t="s">
        <v>2367</v>
      </c>
      <c r="S51" s="19" t="s">
        <v>2368</v>
      </c>
      <c r="T51" s="19" t="s">
        <v>1993</v>
      </c>
      <c r="U51" s="32"/>
      <c r="V51" s="16" t="s">
        <v>2229</v>
      </c>
      <c r="W51" s="38" t="s">
        <v>2230</v>
      </c>
    </row>
    <row r="52" spans="1:23" ht="135" x14ac:dyDescent="0.25">
      <c r="A52" s="17">
        <v>2016</v>
      </c>
      <c r="B52" s="18" t="s">
        <v>2193</v>
      </c>
      <c r="C52" s="17">
        <v>4</v>
      </c>
      <c r="D52" s="19" t="s">
        <v>2369</v>
      </c>
      <c r="E52" s="19" t="s">
        <v>2365</v>
      </c>
      <c r="F52" s="20" t="s">
        <v>59</v>
      </c>
      <c r="G52" s="19" t="s">
        <v>2353</v>
      </c>
      <c r="H52" s="19" t="s">
        <v>2354</v>
      </c>
      <c r="I52" s="18" t="s">
        <v>1533</v>
      </c>
      <c r="J52" s="18" t="s">
        <v>62</v>
      </c>
      <c r="K52" s="17">
        <v>1</v>
      </c>
      <c r="L52" s="21">
        <v>42795</v>
      </c>
      <c r="M52" s="21">
        <v>43100</v>
      </c>
      <c r="N52" s="17">
        <v>1</v>
      </c>
      <c r="O52" s="22">
        <f t="shared" si="0"/>
        <v>1</v>
      </c>
      <c r="P52" s="151"/>
      <c r="Q52" s="151"/>
      <c r="R52" s="34" t="s">
        <v>2355</v>
      </c>
      <c r="S52" s="34" t="s">
        <v>2368</v>
      </c>
      <c r="T52" s="19" t="s">
        <v>1993</v>
      </c>
      <c r="U52" s="32"/>
      <c r="V52" s="16" t="s">
        <v>2229</v>
      </c>
      <c r="W52" s="38" t="s">
        <v>2230</v>
      </c>
    </row>
    <row r="53" spans="1:23" ht="135" x14ac:dyDescent="0.25">
      <c r="A53" s="17">
        <v>2016</v>
      </c>
      <c r="B53" s="18" t="s">
        <v>2193</v>
      </c>
      <c r="C53" s="17">
        <v>4</v>
      </c>
      <c r="D53" s="19" t="s">
        <v>2364</v>
      </c>
      <c r="E53" s="19" t="s">
        <v>2365</v>
      </c>
      <c r="F53" s="20" t="s">
        <v>65</v>
      </c>
      <c r="G53" s="19" t="s">
        <v>2370</v>
      </c>
      <c r="H53" s="19" t="s">
        <v>2371</v>
      </c>
      <c r="I53" s="18" t="s">
        <v>1533</v>
      </c>
      <c r="J53" s="18" t="s">
        <v>2372</v>
      </c>
      <c r="K53" s="17">
        <v>1</v>
      </c>
      <c r="L53" s="21">
        <v>42795</v>
      </c>
      <c r="M53" s="21">
        <v>43100</v>
      </c>
      <c r="N53" s="17">
        <v>1</v>
      </c>
      <c r="O53" s="22">
        <f t="shared" si="0"/>
        <v>1</v>
      </c>
      <c r="P53" s="151"/>
      <c r="Q53" s="151"/>
      <c r="R53" s="39" t="s">
        <v>2373</v>
      </c>
      <c r="S53" s="34" t="s">
        <v>2368</v>
      </c>
      <c r="T53" s="19" t="s">
        <v>1993</v>
      </c>
      <c r="U53" s="32"/>
      <c r="V53" s="16" t="s">
        <v>2229</v>
      </c>
      <c r="W53" s="38" t="s">
        <v>2230</v>
      </c>
    </row>
    <row r="54" spans="1:23" ht="191.25" x14ac:dyDescent="0.25">
      <c r="A54" s="17">
        <v>2016</v>
      </c>
      <c r="B54" s="18" t="s">
        <v>2193</v>
      </c>
      <c r="C54" s="17">
        <v>5</v>
      </c>
      <c r="D54" s="19" t="s">
        <v>2374</v>
      </c>
      <c r="E54" s="19" t="s">
        <v>2375</v>
      </c>
      <c r="F54" s="20" t="s">
        <v>105</v>
      </c>
      <c r="G54" s="19" t="s">
        <v>2350</v>
      </c>
      <c r="H54" s="19" t="s">
        <v>2341</v>
      </c>
      <c r="I54" s="18" t="s">
        <v>2242</v>
      </c>
      <c r="J54" s="18" t="s">
        <v>2342</v>
      </c>
      <c r="K54" s="17">
        <v>1</v>
      </c>
      <c r="L54" s="21">
        <v>42795</v>
      </c>
      <c r="M54" s="21">
        <v>43100</v>
      </c>
      <c r="N54" s="17">
        <v>1</v>
      </c>
      <c r="O54" s="22">
        <f t="shared" si="0"/>
        <v>1</v>
      </c>
      <c r="P54" s="151">
        <f>AVERAGE(O54:O55)</f>
        <v>1</v>
      </c>
      <c r="Q54" s="151" t="s">
        <v>1256</v>
      </c>
      <c r="R54" s="19" t="s">
        <v>2343</v>
      </c>
      <c r="S54" s="19" t="s">
        <v>2376</v>
      </c>
      <c r="T54" s="19" t="s">
        <v>1993</v>
      </c>
      <c r="U54" s="32"/>
      <c r="V54" s="16" t="s">
        <v>2229</v>
      </c>
      <c r="W54" s="38" t="s">
        <v>2230</v>
      </c>
    </row>
    <row r="55" spans="1:23" ht="168.75" x14ac:dyDescent="0.25">
      <c r="A55" s="17">
        <v>2016</v>
      </c>
      <c r="B55" s="18" t="s">
        <v>2193</v>
      </c>
      <c r="C55" s="17">
        <v>5</v>
      </c>
      <c r="D55" s="19" t="s">
        <v>2374</v>
      </c>
      <c r="E55" s="19" t="s">
        <v>2377</v>
      </c>
      <c r="F55" s="20" t="s">
        <v>112</v>
      </c>
      <c r="G55" s="19" t="s">
        <v>2378</v>
      </c>
      <c r="H55" s="19" t="s">
        <v>2379</v>
      </c>
      <c r="I55" s="18" t="s">
        <v>2242</v>
      </c>
      <c r="J55" s="18" t="s">
        <v>2380</v>
      </c>
      <c r="K55" s="17">
        <v>1</v>
      </c>
      <c r="L55" s="21">
        <v>42795</v>
      </c>
      <c r="M55" s="21">
        <v>43070</v>
      </c>
      <c r="N55" s="17">
        <v>1</v>
      </c>
      <c r="O55" s="22">
        <f t="shared" si="0"/>
        <v>1</v>
      </c>
      <c r="P55" s="151"/>
      <c r="Q55" s="151"/>
      <c r="R55" s="19" t="s">
        <v>2381</v>
      </c>
      <c r="S55" s="19" t="s">
        <v>2376</v>
      </c>
      <c r="T55" s="19" t="s">
        <v>1993</v>
      </c>
      <c r="U55" s="32"/>
      <c r="V55" s="16" t="s">
        <v>2229</v>
      </c>
      <c r="W55" s="38" t="s">
        <v>2230</v>
      </c>
    </row>
    <row r="56" spans="1:23" ht="157.5" x14ac:dyDescent="0.25">
      <c r="A56" s="17">
        <v>2016</v>
      </c>
      <c r="B56" s="18" t="s">
        <v>2193</v>
      </c>
      <c r="C56" s="17">
        <v>6</v>
      </c>
      <c r="D56" s="19" t="s">
        <v>2382</v>
      </c>
      <c r="E56" s="19" t="s">
        <v>2383</v>
      </c>
      <c r="F56" s="20" t="s">
        <v>105</v>
      </c>
      <c r="G56" s="19" t="s">
        <v>2366</v>
      </c>
      <c r="H56" s="19" t="s">
        <v>2270</v>
      </c>
      <c r="I56" s="18" t="s">
        <v>2242</v>
      </c>
      <c r="J56" s="18" t="s">
        <v>2102</v>
      </c>
      <c r="K56" s="17">
        <v>2</v>
      </c>
      <c r="L56" s="21">
        <v>42795</v>
      </c>
      <c r="M56" s="21">
        <v>42916</v>
      </c>
      <c r="N56" s="17">
        <v>2</v>
      </c>
      <c r="O56" s="22">
        <f t="shared" si="0"/>
        <v>1</v>
      </c>
      <c r="P56" s="151">
        <f>AVERAGE(O56:O57)</f>
        <v>1</v>
      </c>
      <c r="Q56" s="151" t="s">
        <v>1256</v>
      </c>
      <c r="R56" s="19" t="s">
        <v>2367</v>
      </c>
      <c r="S56" s="19" t="s">
        <v>2384</v>
      </c>
      <c r="T56" s="19" t="s">
        <v>1993</v>
      </c>
      <c r="U56" s="32"/>
      <c r="V56" s="16" t="s">
        <v>2229</v>
      </c>
      <c r="W56" s="38" t="s">
        <v>2230</v>
      </c>
    </row>
    <row r="57" spans="1:23" ht="157.5" x14ac:dyDescent="0.25">
      <c r="A57" s="17">
        <v>2016</v>
      </c>
      <c r="B57" s="18" t="s">
        <v>2193</v>
      </c>
      <c r="C57" s="17">
        <v>6</v>
      </c>
      <c r="D57" s="19" t="s">
        <v>2382</v>
      </c>
      <c r="E57" s="19" t="s">
        <v>2383</v>
      </c>
      <c r="F57" s="20" t="s">
        <v>112</v>
      </c>
      <c r="G57" s="19" t="s">
        <v>2353</v>
      </c>
      <c r="H57" s="19" t="s">
        <v>2354</v>
      </c>
      <c r="I57" s="18" t="s">
        <v>1533</v>
      </c>
      <c r="J57" s="18" t="s">
        <v>62</v>
      </c>
      <c r="K57" s="17">
        <v>1</v>
      </c>
      <c r="L57" s="21">
        <v>42795</v>
      </c>
      <c r="M57" s="21">
        <v>43100</v>
      </c>
      <c r="N57" s="17">
        <v>1</v>
      </c>
      <c r="O57" s="22">
        <f t="shared" si="0"/>
        <v>1</v>
      </c>
      <c r="P57" s="151"/>
      <c r="Q57" s="151"/>
      <c r="R57" s="34" t="s">
        <v>2355</v>
      </c>
      <c r="S57" s="24" t="s">
        <v>2384</v>
      </c>
      <c r="T57" s="19" t="s">
        <v>1993</v>
      </c>
      <c r="U57" s="32"/>
      <c r="V57" s="16" t="s">
        <v>2229</v>
      </c>
      <c r="W57" s="38" t="s">
        <v>2230</v>
      </c>
    </row>
    <row r="58" spans="1:23" ht="191.25" x14ac:dyDescent="0.25">
      <c r="A58" s="17">
        <v>2016</v>
      </c>
      <c r="B58" s="18" t="s">
        <v>2193</v>
      </c>
      <c r="C58" s="17">
        <v>7</v>
      </c>
      <c r="D58" s="19" t="s">
        <v>2385</v>
      </c>
      <c r="E58" s="19" t="s">
        <v>2386</v>
      </c>
      <c r="F58" s="20" t="s">
        <v>105</v>
      </c>
      <c r="G58" s="19" t="s">
        <v>2350</v>
      </c>
      <c r="H58" s="19" t="s">
        <v>2341</v>
      </c>
      <c r="I58" s="18" t="s">
        <v>2242</v>
      </c>
      <c r="J58" s="18" t="s">
        <v>2342</v>
      </c>
      <c r="K58" s="17">
        <v>1</v>
      </c>
      <c r="L58" s="21">
        <v>42795</v>
      </c>
      <c r="M58" s="21">
        <v>43100</v>
      </c>
      <c r="N58" s="17">
        <v>1</v>
      </c>
      <c r="O58" s="22">
        <f t="shared" si="0"/>
        <v>1</v>
      </c>
      <c r="P58" s="151">
        <f>AVERAGE(O58:O59)</f>
        <v>1</v>
      </c>
      <c r="Q58" s="151" t="s">
        <v>1256</v>
      </c>
      <c r="R58" s="19" t="s">
        <v>2343</v>
      </c>
      <c r="S58" s="19" t="s">
        <v>2387</v>
      </c>
      <c r="T58" s="19" t="s">
        <v>1993</v>
      </c>
      <c r="U58" s="32"/>
      <c r="V58" s="16" t="s">
        <v>2229</v>
      </c>
      <c r="W58" s="38" t="s">
        <v>2230</v>
      </c>
    </row>
    <row r="59" spans="1:23" ht="146.25" x14ac:dyDescent="0.25">
      <c r="A59" s="17">
        <v>2016</v>
      </c>
      <c r="B59" s="18" t="s">
        <v>2193</v>
      </c>
      <c r="C59" s="17">
        <v>7</v>
      </c>
      <c r="D59" s="19" t="s">
        <v>2385</v>
      </c>
      <c r="E59" s="19" t="s">
        <v>2386</v>
      </c>
      <c r="F59" s="20" t="s">
        <v>112</v>
      </c>
      <c r="G59" s="19" t="s">
        <v>2353</v>
      </c>
      <c r="H59" s="19" t="s">
        <v>2354</v>
      </c>
      <c r="I59" s="18" t="s">
        <v>1533</v>
      </c>
      <c r="J59" s="18" t="s">
        <v>62</v>
      </c>
      <c r="K59" s="17">
        <v>1</v>
      </c>
      <c r="L59" s="21">
        <v>42795</v>
      </c>
      <c r="M59" s="21">
        <v>43100</v>
      </c>
      <c r="N59" s="17">
        <v>1</v>
      </c>
      <c r="O59" s="22">
        <f t="shared" si="0"/>
        <v>1</v>
      </c>
      <c r="P59" s="151"/>
      <c r="Q59" s="151"/>
      <c r="R59" s="34" t="s">
        <v>2355</v>
      </c>
      <c r="S59" s="24" t="s">
        <v>2387</v>
      </c>
      <c r="T59" s="19" t="s">
        <v>1993</v>
      </c>
      <c r="U59" s="32"/>
      <c r="V59" s="16" t="s">
        <v>2229</v>
      </c>
      <c r="W59" s="38" t="s">
        <v>2230</v>
      </c>
    </row>
    <row r="60" spans="1:23" ht="191.25" x14ac:dyDescent="0.25">
      <c r="A60" s="17">
        <v>2016</v>
      </c>
      <c r="B60" s="18" t="s">
        <v>2193</v>
      </c>
      <c r="C60" s="17">
        <v>8</v>
      </c>
      <c r="D60" s="19" t="s">
        <v>2388</v>
      </c>
      <c r="E60" s="19" t="s">
        <v>2389</v>
      </c>
      <c r="F60" s="20" t="s">
        <v>105</v>
      </c>
      <c r="G60" s="19" t="s">
        <v>2350</v>
      </c>
      <c r="H60" s="19" t="s">
        <v>2341</v>
      </c>
      <c r="I60" s="18" t="s">
        <v>2242</v>
      </c>
      <c r="J60" s="18" t="s">
        <v>2342</v>
      </c>
      <c r="K60" s="17">
        <v>1</v>
      </c>
      <c r="L60" s="21">
        <v>42795</v>
      </c>
      <c r="M60" s="21">
        <v>43100</v>
      </c>
      <c r="N60" s="17">
        <v>1</v>
      </c>
      <c r="O60" s="22">
        <f t="shared" si="0"/>
        <v>1</v>
      </c>
      <c r="P60" s="151">
        <f>AVERAGE(O60:O61)</f>
        <v>1</v>
      </c>
      <c r="Q60" s="151" t="s">
        <v>1256</v>
      </c>
      <c r="R60" s="19" t="s">
        <v>2343</v>
      </c>
      <c r="S60" s="19" t="s">
        <v>2387</v>
      </c>
      <c r="T60" s="19" t="s">
        <v>1993</v>
      </c>
      <c r="U60" s="32"/>
      <c r="V60" s="16" t="s">
        <v>2229</v>
      </c>
      <c r="W60" s="38" t="s">
        <v>2230</v>
      </c>
    </row>
    <row r="61" spans="1:23" ht="146.25" x14ac:dyDescent="0.25">
      <c r="A61" s="17">
        <v>2016</v>
      </c>
      <c r="B61" s="18" t="s">
        <v>2193</v>
      </c>
      <c r="C61" s="17">
        <v>8</v>
      </c>
      <c r="D61" s="19" t="s">
        <v>2388</v>
      </c>
      <c r="E61" s="19" t="s">
        <v>2389</v>
      </c>
      <c r="F61" s="20" t="s">
        <v>112</v>
      </c>
      <c r="G61" s="19" t="s">
        <v>2353</v>
      </c>
      <c r="H61" s="19" t="s">
        <v>2354</v>
      </c>
      <c r="I61" s="18" t="s">
        <v>1533</v>
      </c>
      <c r="J61" s="18" t="s">
        <v>62</v>
      </c>
      <c r="K61" s="17">
        <v>1</v>
      </c>
      <c r="L61" s="21">
        <v>42795</v>
      </c>
      <c r="M61" s="21">
        <v>43100</v>
      </c>
      <c r="N61" s="17">
        <v>1</v>
      </c>
      <c r="O61" s="22">
        <f t="shared" si="0"/>
        <v>1</v>
      </c>
      <c r="P61" s="151"/>
      <c r="Q61" s="151"/>
      <c r="R61" s="34" t="s">
        <v>2355</v>
      </c>
      <c r="S61" s="24" t="s">
        <v>2387</v>
      </c>
      <c r="T61" s="19" t="s">
        <v>1993</v>
      </c>
      <c r="U61" s="32"/>
      <c r="V61" s="16" t="s">
        <v>2229</v>
      </c>
      <c r="W61" s="38" t="s">
        <v>2230</v>
      </c>
    </row>
    <row r="62" spans="1:23" ht="258.75" x14ac:dyDescent="0.25">
      <c r="A62" s="17">
        <v>2016</v>
      </c>
      <c r="B62" s="18" t="s">
        <v>2193</v>
      </c>
      <c r="C62" s="17">
        <v>9</v>
      </c>
      <c r="D62" s="19" t="s">
        <v>2390</v>
      </c>
      <c r="E62" s="19" t="s">
        <v>2391</v>
      </c>
      <c r="F62" s="20" t="s">
        <v>105</v>
      </c>
      <c r="G62" s="19" t="s">
        <v>2310</v>
      </c>
      <c r="H62" s="19" t="s">
        <v>2392</v>
      </c>
      <c r="I62" s="18" t="s">
        <v>2242</v>
      </c>
      <c r="J62" s="18" t="s">
        <v>1298</v>
      </c>
      <c r="K62" s="17">
        <v>1</v>
      </c>
      <c r="L62" s="21">
        <v>42795</v>
      </c>
      <c r="M62" s="21">
        <v>43070</v>
      </c>
      <c r="N62" s="17">
        <v>1</v>
      </c>
      <c r="O62" s="22">
        <f t="shared" si="0"/>
        <v>1</v>
      </c>
      <c r="P62" s="151">
        <f>AVERAGE(O62:O63)</f>
        <v>1</v>
      </c>
      <c r="Q62" s="151" t="s">
        <v>1256</v>
      </c>
      <c r="R62" s="19" t="s">
        <v>2312</v>
      </c>
      <c r="S62" s="19" t="s">
        <v>2393</v>
      </c>
      <c r="T62" s="19" t="s">
        <v>1993</v>
      </c>
      <c r="U62" s="32"/>
      <c r="V62" s="16" t="s">
        <v>2229</v>
      </c>
      <c r="W62" s="38" t="s">
        <v>2230</v>
      </c>
    </row>
    <row r="63" spans="1:23" ht="258.75" x14ac:dyDescent="0.25">
      <c r="A63" s="17">
        <v>2016</v>
      </c>
      <c r="B63" s="18" t="s">
        <v>2193</v>
      </c>
      <c r="C63" s="17">
        <v>9</v>
      </c>
      <c r="D63" s="19" t="s">
        <v>2390</v>
      </c>
      <c r="E63" s="19" t="s">
        <v>2391</v>
      </c>
      <c r="F63" s="20" t="s">
        <v>112</v>
      </c>
      <c r="G63" s="19" t="s">
        <v>2350</v>
      </c>
      <c r="H63" s="19" t="s">
        <v>2394</v>
      </c>
      <c r="I63" s="18" t="s">
        <v>2242</v>
      </c>
      <c r="J63" s="18" t="s">
        <v>2342</v>
      </c>
      <c r="K63" s="17">
        <v>1</v>
      </c>
      <c r="L63" s="21">
        <v>42795</v>
      </c>
      <c r="M63" s="21">
        <v>43100</v>
      </c>
      <c r="N63" s="17">
        <v>1</v>
      </c>
      <c r="O63" s="22">
        <f t="shared" si="0"/>
        <v>1</v>
      </c>
      <c r="P63" s="151"/>
      <c r="Q63" s="151"/>
      <c r="R63" s="19" t="s">
        <v>2343</v>
      </c>
      <c r="S63" s="19" t="s">
        <v>2393</v>
      </c>
      <c r="T63" s="19" t="s">
        <v>1993</v>
      </c>
      <c r="U63" s="32"/>
      <c r="V63" s="16" t="s">
        <v>2229</v>
      </c>
      <c r="W63" s="38" t="s">
        <v>2230</v>
      </c>
    </row>
    <row r="64" spans="1:23" ht="258.75" x14ac:dyDescent="0.25">
      <c r="A64" s="17">
        <v>2016</v>
      </c>
      <c r="B64" s="18" t="s">
        <v>2193</v>
      </c>
      <c r="C64" s="17">
        <v>10</v>
      </c>
      <c r="D64" s="19" t="s">
        <v>2395</v>
      </c>
      <c r="E64" s="19" t="s">
        <v>2396</v>
      </c>
      <c r="F64" s="18">
        <v>1</v>
      </c>
      <c r="G64" s="19" t="s">
        <v>2350</v>
      </c>
      <c r="H64" s="19" t="s">
        <v>2394</v>
      </c>
      <c r="I64" s="18" t="s">
        <v>2242</v>
      </c>
      <c r="J64" s="18" t="s">
        <v>2342</v>
      </c>
      <c r="K64" s="17">
        <v>1</v>
      </c>
      <c r="L64" s="21">
        <v>42795</v>
      </c>
      <c r="M64" s="21">
        <v>43100</v>
      </c>
      <c r="N64" s="17">
        <v>1</v>
      </c>
      <c r="O64" s="22">
        <f t="shared" si="0"/>
        <v>1</v>
      </c>
      <c r="P64" s="22">
        <f>+O64</f>
        <v>1</v>
      </c>
      <c r="Q64" s="22" t="s">
        <v>1256</v>
      </c>
      <c r="R64" s="19" t="s">
        <v>2343</v>
      </c>
      <c r="S64" s="19" t="s">
        <v>2397</v>
      </c>
      <c r="T64" s="19" t="s">
        <v>1993</v>
      </c>
      <c r="U64" s="32"/>
      <c r="V64" s="16" t="s">
        <v>2229</v>
      </c>
      <c r="W64" s="38" t="s">
        <v>2230</v>
      </c>
    </row>
    <row r="65" spans="1:23" ht="112.5" x14ac:dyDescent="0.25">
      <c r="A65" s="17">
        <v>2016</v>
      </c>
      <c r="B65" s="18" t="s">
        <v>2193</v>
      </c>
      <c r="C65" s="17">
        <v>11</v>
      </c>
      <c r="D65" s="19" t="s">
        <v>2398</v>
      </c>
      <c r="E65" s="19" t="s">
        <v>2399</v>
      </c>
      <c r="F65" s="18">
        <v>1</v>
      </c>
      <c r="G65" s="19" t="s">
        <v>2400</v>
      </c>
      <c r="H65" s="19" t="s">
        <v>2401</v>
      </c>
      <c r="I65" s="18" t="s">
        <v>2242</v>
      </c>
      <c r="J65" s="18" t="s">
        <v>1298</v>
      </c>
      <c r="K65" s="17">
        <v>1</v>
      </c>
      <c r="L65" s="21">
        <v>42795</v>
      </c>
      <c r="M65" s="21">
        <v>43100</v>
      </c>
      <c r="N65" s="17">
        <v>1</v>
      </c>
      <c r="O65" s="22">
        <f t="shared" si="0"/>
        <v>1</v>
      </c>
      <c r="P65" s="22">
        <f>+O65</f>
        <v>1</v>
      </c>
      <c r="Q65" s="22" t="s">
        <v>1256</v>
      </c>
      <c r="R65" s="35" t="s">
        <v>2402</v>
      </c>
      <c r="S65" s="36" t="s">
        <v>2403</v>
      </c>
      <c r="T65" s="19" t="s">
        <v>1993</v>
      </c>
      <c r="U65" s="32"/>
      <c r="V65" s="16" t="s">
        <v>2229</v>
      </c>
      <c r="W65" s="38" t="s">
        <v>2230</v>
      </c>
    </row>
    <row r="66" spans="1:23" ht="112.5" x14ac:dyDescent="0.25">
      <c r="A66" s="17">
        <v>2016</v>
      </c>
      <c r="B66" s="18" t="s">
        <v>2193</v>
      </c>
      <c r="C66" s="17">
        <v>12</v>
      </c>
      <c r="D66" s="19" t="s">
        <v>2404</v>
      </c>
      <c r="E66" s="19" t="s">
        <v>2405</v>
      </c>
      <c r="F66" s="18">
        <v>1</v>
      </c>
      <c r="G66" s="19" t="s">
        <v>2400</v>
      </c>
      <c r="H66" s="19" t="s">
        <v>2401</v>
      </c>
      <c r="I66" s="18" t="s">
        <v>2242</v>
      </c>
      <c r="J66" s="18" t="s">
        <v>1298</v>
      </c>
      <c r="K66" s="17">
        <v>1</v>
      </c>
      <c r="L66" s="21">
        <v>42795</v>
      </c>
      <c r="M66" s="21">
        <v>43100</v>
      </c>
      <c r="N66" s="17">
        <v>1</v>
      </c>
      <c r="O66" s="22">
        <f t="shared" si="0"/>
        <v>1</v>
      </c>
      <c r="P66" s="22">
        <f>+O66</f>
        <v>1</v>
      </c>
      <c r="Q66" s="22" t="s">
        <v>1256</v>
      </c>
      <c r="R66" s="35" t="s">
        <v>2406</v>
      </c>
      <c r="S66" s="36" t="s">
        <v>2407</v>
      </c>
      <c r="T66" s="19" t="s">
        <v>1993</v>
      </c>
      <c r="U66" s="32"/>
      <c r="V66" s="16" t="s">
        <v>2229</v>
      </c>
      <c r="W66" s="38" t="s">
        <v>2230</v>
      </c>
    </row>
    <row r="67" spans="1:23" ht="258.75" x14ac:dyDescent="0.25">
      <c r="A67" s="17">
        <v>2016</v>
      </c>
      <c r="B67" s="18" t="s">
        <v>2193</v>
      </c>
      <c r="C67" s="17">
        <v>13</v>
      </c>
      <c r="D67" s="19" t="s">
        <v>2408</v>
      </c>
      <c r="E67" s="19" t="s">
        <v>2409</v>
      </c>
      <c r="F67" s="18">
        <v>1</v>
      </c>
      <c r="G67" s="19" t="s">
        <v>2350</v>
      </c>
      <c r="H67" s="19" t="s">
        <v>2394</v>
      </c>
      <c r="I67" s="18" t="s">
        <v>2242</v>
      </c>
      <c r="J67" s="18" t="s">
        <v>2342</v>
      </c>
      <c r="K67" s="17">
        <v>1</v>
      </c>
      <c r="L67" s="21">
        <v>42795</v>
      </c>
      <c r="M67" s="21">
        <v>43100</v>
      </c>
      <c r="N67" s="17">
        <v>1</v>
      </c>
      <c r="O67" s="22">
        <f t="shared" si="0"/>
        <v>1</v>
      </c>
      <c r="P67" s="22">
        <f>+O67</f>
        <v>1</v>
      </c>
      <c r="Q67" s="22" t="s">
        <v>1256</v>
      </c>
      <c r="R67" s="19" t="s">
        <v>2343</v>
      </c>
      <c r="S67" s="19" t="s">
        <v>2410</v>
      </c>
      <c r="T67" s="19" t="s">
        <v>1993</v>
      </c>
      <c r="U67" s="32"/>
      <c r="V67" s="16" t="s">
        <v>2229</v>
      </c>
      <c r="W67" s="38" t="s">
        <v>2230</v>
      </c>
    </row>
    <row r="68" spans="1:23" ht="112.5" x14ac:dyDescent="0.25">
      <c r="A68" s="17">
        <v>2016</v>
      </c>
      <c r="B68" s="18" t="s">
        <v>2193</v>
      </c>
      <c r="C68" s="17">
        <v>14</v>
      </c>
      <c r="D68" s="19" t="s">
        <v>2411</v>
      </c>
      <c r="E68" s="19" t="s">
        <v>2412</v>
      </c>
      <c r="F68" s="18">
        <v>1</v>
      </c>
      <c r="G68" s="19" t="s">
        <v>2400</v>
      </c>
      <c r="H68" s="19" t="s">
        <v>2401</v>
      </c>
      <c r="I68" s="18" t="s">
        <v>2242</v>
      </c>
      <c r="J68" s="18" t="s">
        <v>1298</v>
      </c>
      <c r="K68" s="17">
        <v>1</v>
      </c>
      <c r="L68" s="21">
        <v>42795</v>
      </c>
      <c r="M68" s="21">
        <v>43100</v>
      </c>
      <c r="N68" s="17">
        <v>1</v>
      </c>
      <c r="O68" s="22">
        <f t="shared" ref="O68:O122" si="2">+N68/K68</f>
        <v>1</v>
      </c>
      <c r="P68" s="22">
        <f>+O68</f>
        <v>1</v>
      </c>
      <c r="Q68" s="22" t="s">
        <v>1256</v>
      </c>
      <c r="R68" s="35" t="s">
        <v>2406</v>
      </c>
      <c r="S68" s="36" t="s">
        <v>2407</v>
      </c>
      <c r="T68" s="19" t="s">
        <v>1993</v>
      </c>
      <c r="U68" s="32"/>
      <c r="V68" s="16" t="s">
        <v>2229</v>
      </c>
      <c r="W68" s="38" t="s">
        <v>2230</v>
      </c>
    </row>
    <row r="69" spans="1:23" ht="225" x14ac:dyDescent="0.25">
      <c r="A69" s="17">
        <v>2016</v>
      </c>
      <c r="B69" s="18" t="s">
        <v>2193</v>
      </c>
      <c r="C69" s="17">
        <v>15</v>
      </c>
      <c r="D69" s="19" t="s">
        <v>2413</v>
      </c>
      <c r="E69" s="19" t="s">
        <v>2414</v>
      </c>
      <c r="F69" s="20" t="s">
        <v>47</v>
      </c>
      <c r="G69" s="19" t="s">
        <v>2366</v>
      </c>
      <c r="H69" s="19" t="s">
        <v>2270</v>
      </c>
      <c r="I69" s="18" t="s">
        <v>2242</v>
      </c>
      <c r="J69" s="18" t="s">
        <v>2102</v>
      </c>
      <c r="K69" s="17">
        <v>2</v>
      </c>
      <c r="L69" s="21">
        <v>42795</v>
      </c>
      <c r="M69" s="21">
        <v>42916</v>
      </c>
      <c r="N69" s="17">
        <v>2</v>
      </c>
      <c r="O69" s="22">
        <f t="shared" si="2"/>
        <v>1</v>
      </c>
      <c r="P69" s="151">
        <f>AVERAGE(O69:O71)</f>
        <v>1</v>
      </c>
      <c r="Q69" s="151" t="s">
        <v>1256</v>
      </c>
      <c r="R69" s="19" t="s">
        <v>2367</v>
      </c>
      <c r="S69" s="19" t="s">
        <v>2415</v>
      </c>
      <c r="T69" s="19" t="s">
        <v>1993</v>
      </c>
      <c r="U69" s="32"/>
      <c r="V69" s="16" t="s">
        <v>2229</v>
      </c>
      <c r="W69" s="38" t="s">
        <v>2230</v>
      </c>
    </row>
    <row r="70" spans="1:23" ht="258.75" x14ac:dyDescent="0.25">
      <c r="A70" s="17">
        <v>2016</v>
      </c>
      <c r="B70" s="18" t="s">
        <v>2193</v>
      </c>
      <c r="C70" s="17">
        <v>15</v>
      </c>
      <c r="D70" s="19" t="s">
        <v>2413</v>
      </c>
      <c r="E70" s="19" t="s">
        <v>2414</v>
      </c>
      <c r="F70" s="20" t="s">
        <v>59</v>
      </c>
      <c r="G70" s="19" t="s">
        <v>2350</v>
      </c>
      <c r="H70" s="19" t="s">
        <v>2394</v>
      </c>
      <c r="I70" s="18" t="s">
        <v>2242</v>
      </c>
      <c r="J70" s="18" t="s">
        <v>2342</v>
      </c>
      <c r="K70" s="17">
        <v>1</v>
      </c>
      <c r="L70" s="21">
        <v>42795</v>
      </c>
      <c r="M70" s="21">
        <v>43100</v>
      </c>
      <c r="N70" s="17">
        <v>1</v>
      </c>
      <c r="O70" s="22">
        <f t="shared" si="2"/>
        <v>1</v>
      </c>
      <c r="P70" s="151"/>
      <c r="Q70" s="151"/>
      <c r="R70" s="19" t="s">
        <v>2343</v>
      </c>
      <c r="S70" s="19" t="s">
        <v>2416</v>
      </c>
      <c r="T70" s="19" t="s">
        <v>1993</v>
      </c>
      <c r="U70" s="32"/>
      <c r="V70" s="16" t="s">
        <v>2229</v>
      </c>
      <c r="W70" s="38" t="s">
        <v>2230</v>
      </c>
    </row>
    <row r="71" spans="1:23" ht="225" x14ac:dyDescent="0.25">
      <c r="A71" s="17">
        <v>2016</v>
      </c>
      <c r="B71" s="18" t="s">
        <v>2193</v>
      </c>
      <c r="C71" s="17">
        <v>15</v>
      </c>
      <c r="D71" s="19" t="s">
        <v>2413</v>
      </c>
      <c r="E71" s="19" t="s">
        <v>2414</v>
      </c>
      <c r="F71" s="20" t="s">
        <v>65</v>
      </c>
      <c r="G71" s="19" t="s">
        <v>2417</v>
      </c>
      <c r="H71" s="19" t="s">
        <v>2418</v>
      </c>
      <c r="I71" s="18" t="s">
        <v>1533</v>
      </c>
      <c r="J71" s="18" t="s">
        <v>62</v>
      </c>
      <c r="K71" s="17">
        <v>1</v>
      </c>
      <c r="L71" s="21">
        <v>42795</v>
      </c>
      <c r="M71" s="21">
        <v>43070</v>
      </c>
      <c r="N71" s="17">
        <v>1</v>
      </c>
      <c r="O71" s="22">
        <f t="shared" si="2"/>
        <v>1</v>
      </c>
      <c r="P71" s="151"/>
      <c r="Q71" s="151"/>
      <c r="R71" s="34" t="s">
        <v>2419</v>
      </c>
      <c r="S71" s="34" t="s">
        <v>2415</v>
      </c>
      <c r="T71" s="19" t="s">
        <v>1993</v>
      </c>
      <c r="U71" s="32"/>
      <c r="V71" s="16" t="s">
        <v>2229</v>
      </c>
      <c r="W71" s="38" t="s">
        <v>2230</v>
      </c>
    </row>
    <row r="72" spans="1:23" ht="157.5" x14ac:dyDescent="0.25">
      <c r="A72" s="17">
        <v>2016</v>
      </c>
      <c r="B72" s="18" t="s">
        <v>2193</v>
      </c>
      <c r="C72" s="17">
        <v>17</v>
      </c>
      <c r="D72" s="19" t="s">
        <v>2420</v>
      </c>
      <c r="E72" s="19" t="s">
        <v>2421</v>
      </c>
      <c r="F72" s="20" t="s">
        <v>105</v>
      </c>
      <c r="G72" s="19" t="s">
        <v>2366</v>
      </c>
      <c r="H72" s="19" t="s">
        <v>2270</v>
      </c>
      <c r="I72" s="18" t="s">
        <v>2242</v>
      </c>
      <c r="J72" s="18" t="s">
        <v>2102</v>
      </c>
      <c r="K72" s="17">
        <v>2</v>
      </c>
      <c r="L72" s="21">
        <v>42795</v>
      </c>
      <c r="M72" s="21">
        <v>42916</v>
      </c>
      <c r="N72" s="17">
        <v>2</v>
      </c>
      <c r="O72" s="22">
        <f t="shared" si="2"/>
        <v>1</v>
      </c>
      <c r="P72" s="151">
        <f>AVERAGE(O72:O73)</f>
        <v>1</v>
      </c>
      <c r="Q72" s="151" t="s">
        <v>1256</v>
      </c>
      <c r="R72" s="19" t="s">
        <v>2367</v>
      </c>
      <c r="S72" s="19" t="s">
        <v>2384</v>
      </c>
      <c r="T72" s="19" t="s">
        <v>1993</v>
      </c>
      <c r="U72" s="32"/>
      <c r="V72" s="16" t="s">
        <v>2229</v>
      </c>
      <c r="W72" s="38" t="s">
        <v>2230</v>
      </c>
    </row>
    <row r="73" spans="1:23" ht="157.5" x14ac:dyDescent="0.25">
      <c r="A73" s="17">
        <v>2016</v>
      </c>
      <c r="B73" s="18" t="s">
        <v>2193</v>
      </c>
      <c r="C73" s="17">
        <v>17</v>
      </c>
      <c r="D73" s="19" t="s">
        <v>2420</v>
      </c>
      <c r="E73" s="19" t="s">
        <v>2421</v>
      </c>
      <c r="F73" s="20" t="s">
        <v>112</v>
      </c>
      <c r="G73" s="19" t="s">
        <v>2353</v>
      </c>
      <c r="H73" s="19" t="s">
        <v>2354</v>
      </c>
      <c r="I73" s="18" t="s">
        <v>1533</v>
      </c>
      <c r="J73" s="18" t="s">
        <v>62</v>
      </c>
      <c r="K73" s="17">
        <v>1</v>
      </c>
      <c r="L73" s="21">
        <v>42795</v>
      </c>
      <c r="M73" s="21">
        <v>43100</v>
      </c>
      <c r="N73" s="17">
        <v>1</v>
      </c>
      <c r="O73" s="22">
        <f t="shared" si="2"/>
        <v>1</v>
      </c>
      <c r="P73" s="151"/>
      <c r="Q73" s="151"/>
      <c r="R73" s="34" t="s">
        <v>2355</v>
      </c>
      <c r="S73" s="24" t="s">
        <v>2384</v>
      </c>
      <c r="T73" s="19" t="s">
        <v>1993</v>
      </c>
      <c r="U73" s="32"/>
      <c r="V73" s="16" t="s">
        <v>2229</v>
      </c>
      <c r="W73" s="38" t="s">
        <v>2230</v>
      </c>
    </row>
    <row r="74" spans="1:23" ht="337.5" x14ac:dyDescent="0.25">
      <c r="A74" s="17">
        <v>2016</v>
      </c>
      <c r="B74" s="18" t="s">
        <v>2193</v>
      </c>
      <c r="C74" s="17">
        <v>18</v>
      </c>
      <c r="D74" s="19" t="s">
        <v>2422</v>
      </c>
      <c r="E74" s="19" t="s">
        <v>2423</v>
      </c>
      <c r="F74" s="20" t="s">
        <v>105</v>
      </c>
      <c r="G74" s="19" t="s">
        <v>2350</v>
      </c>
      <c r="H74" s="19" t="s">
        <v>2362</v>
      </c>
      <c r="I74" s="18" t="s">
        <v>2242</v>
      </c>
      <c r="J74" s="18" t="s">
        <v>2342</v>
      </c>
      <c r="K74" s="17">
        <v>1</v>
      </c>
      <c r="L74" s="21">
        <v>42795</v>
      </c>
      <c r="M74" s="21">
        <v>43100</v>
      </c>
      <c r="N74" s="17">
        <v>1</v>
      </c>
      <c r="O74" s="22">
        <f t="shared" si="2"/>
        <v>1</v>
      </c>
      <c r="P74" s="151">
        <f>AVERAGE(O74:O75)</f>
        <v>1</v>
      </c>
      <c r="Q74" s="151" t="s">
        <v>1256</v>
      </c>
      <c r="R74" s="19" t="s">
        <v>2343</v>
      </c>
      <c r="S74" s="36" t="s">
        <v>2424</v>
      </c>
      <c r="T74" s="19" t="s">
        <v>1993</v>
      </c>
      <c r="U74" s="32"/>
      <c r="V74" s="16" t="s">
        <v>2229</v>
      </c>
      <c r="W74" s="38" t="s">
        <v>2230</v>
      </c>
    </row>
    <row r="75" spans="1:23" ht="337.5" x14ac:dyDescent="0.25">
      <c r="A75" s="17">
        <v>2016</v>
      </c>
      <c r="B75" s="18" t="s">
        <v>2193</v>
      </c>
      <c r="C75" s="17">
        <v>18</v>
      </c>
      <c r="D75" s="19" t="s">
        <v>2422</v>
      </c>
      <c r="E75" s="19" t="s">
        <v>2423</v>
      </c>
      <c r="F75" s="20" t="s">
        <v>112</v>
      </c>
      <c r="G75" s="19" t="s">
        <v>2353</v>
      </c>
      <c r="H75" s="19" t="s">
        <v>2354</v>
      </c>
      <c r="I75" s="18" t="s">
        <v>1533</v>
      </c>
      <c r="J75" s="18" t="s">
        <v>62</v>
      </c>
      <c r="K75" s="17">
        <v>1</v>
      </c>
      <c r="L75" s="21">
        <v>42795</v>
      </c>
      <c r="M75" s="21">
        <v>43100</v>
      </c>
      <c r="N75" s="17">
        <v>1</v>
      </c>
      <c r="O75" s="22">
        <f t="shared" si="2"/>
        <v>1</v>
      </c>
      <c r="P75" s="151"/>
      <c r="Q75" s="151"/>
      <c r="R75" s="34" t="s">
        <v>2425</v>
      </c>
      <c r="S75" s="36" t="s">
        <v>2426</v>
      </c>
      <c r="T75" s="19" t="s">
        <v>1993</v>
      </c>
      <c r="U75" s="32"/>
      <c r="V75" s="16" t="s">
        <v>2229</v>
      </c>
      <c r="W75" s="38" t="s">
        <v>2230</v>
      </c>
    </row>
    <row r="76" spans="1:23" ht="258.75" x14ac:dyDescent="0.25">
      <c r="A76" s="17">
        <v>2016</v>
      </c>
      <c r="B76" s="18" t="s">
        <v>2193</v>
      </c>
      <c r="C76" s="17">
        <v>19</v>
      </c>
      <c r="D76" s="19" t="s">
        <v>2427</v>
      </c>
      <c r="E76" s="19" t="s">
        <v>2428</v>
      </c>
      <c r="F76" s="18">
        <v>1</v>
      </c>
      <c r="G76" s="19" t="s">
        <v>2350</v>
      </c>
      <c r="H76" s="19" t="s">
        <v>2362</v>
      </c>
      <c r="I76" s="18" t="s">
        <v>2242</v>
      </c>
      <c r="J76" s="18" t="s">
        <v>2342</v>
      </c>
      <c r="K76" s="17">
        <v>1</v>
      </c>
      <c r="L76" s="21">
        <v>42795</v>
      </c>
      <c r="M76" s="21">
        <v>43100</v>
      </c>
      <c r="N76" s="17">
        <v>1</v>
      </c>
      <c r="O76" s="22">
        <f t="shared" si="2"/>
        <v>1</v>
      </c>
      <c r="P76" s="22">
        <f>+O76</f>
        <v>1</v>
      </c>
      <c r="Q76" s="22" t="s">
        <v>1256</v>
      </c>
      <c r="R76" s="19" t="s">
        <v>2343</v>
      </c>
      <c r="S76" s="19" t="s">
        <v>2429</v>
      </c>
      <c r="T76" s="19" t="s">
        <v>1993</v>
      </c>
      <c r="U76" s="32"/>
      <c r="V76" s="16" t="s">
        <v>2229</v>
      </c>
      <c r="W76" s="38" t="s">
        <v>2230</v>
      </c>
    </row>
    <row r="77" spans="1:23" ht="202.5" x14ac:dyDescent="0.25">
      <c r="A77" s="17">
        <v>2016</v>
      </c>
      <c r="B77" s="18" t="s">
        <v>2193</v>
      </c>
      <c r="C77" s="17">
        <v>20</v>
      </c>
      <c r="D77" s="19" t="s">
        <v>2430</v>
      </c>
      <c r="E77" s="19" t="s">
        <v>2431</v>
      </c>
      <c r="F77" s="20" t="s">
        <v>47</v>
      </c>
      <c r="G77" s="19" t="s">
        <v>2366</v>
      </c>
      <c r="H77" s="19" t="s">
        <v>2270</v>
      </c>
      <c r="I77" s="18" t="s">
        <v>2242</v>
      </c>
      <c r="J77" s="18" t="s">
        <v>2102</v>
      </c>
      <c r="K77" s="17">
        <v>2</v>
      </c>
      <c r="L77" s="21">
        <v>42795</v>
      </c>
      <c r="M77" s="21">
        <v>42916</v>
      </c>
      <c r="N77" s="17">
        <v>2</v>
      </c>
      <c r="O77" s="22">
        <f t="shared" si="2"/>
        <v>1</v>
      </c>
      <c r="P77" s="151">
        <f>AVERAGE(O77:O79)</f>
        <v>1</v>
      </c>
      <c r="Q77" s="151" t="s">
        <v>1256</v>
      </c>
      <c r="R77" s="19" t="s">
        <v>2367</v>
      </c>
      <c r="S77" s="36" t="s">
        <v>2432</v>
      </c>
      <c r="T77" s="19" t="s">
        <v>1993</v>
      </c>
      <c r="U77" s="32"/>
      <c r="V77" s="16" t="s">
        <v>2229</v>
      </c>
      <c r="W77" s="38" t="s">
        <v>2230</v>
      </c>
    </row>
    <row r="78" spans="1:23" ht="202.5" x14ac:dyDescent="0.25">
      <c r="A78" s="17">
        <v>2016</v>
      </c>
      <c r="B78" s="18" t="s">
        <v>2193</v>
      </c>
      <c r="C78" s="17">
        <v>20</v>
      </c>
      <c r="D78" s="19" t="s">
        <v>2433</v>
      </c>
      <c r="E78" s="19" t="s">
        <v>2434</v>
      </c>
      <c r="F78" s="20" t="s">
        <v>59</v>
      </c>
      <c r="G78" s="19" t="s">
        <v>2378</v>
      </c>
      <c r="H78" s="19" t="s">
        <v>2379</v>
      </c>
      <c r="I78" s="18" t="s">
        <v>2242</v>
      </c>
      <c r="J78" s="18" t="s">
        <v>2380</v>
      </c>
      <c r="K78" s="17">
        <v>1</v>
      </c>
      <c r="L78" s="21">
        <v>42795</v>
      </c>
      <c r="M78" s="21">
        <v>43070</v>
      </c>
      <c r="N78" s="17">
        <v>1</v>
      </c>
      <c r="O78" s="22">
        <f t="shared" si="2"/>
        <v>1</v>
      </c>
      <c r="P78" s="151"/>
      <c r="Q78" s="151"/>
      <c r="R78" s="19" t="s">
        <v>2381</v>
      </c>
      <c r="S78" s="36" t="s">
        <v>2432</v>
      </c>
      <c r="T78" s="19" t="s">
        <v>1993</v>
      </c>
      <c r="U78" s="32"/>
      <c r="V78" s="16" t="s">
        <v>2229</v>
      </c>
      <c r="W78" s="38" t="s">
        <v>2230</v>
      </c>
    </row>
    <row r="79" spans="1:23" ht="202.5" x14ac:dyDescent="0.25">
      <c r="A79" s="17">
        <v>2016</v>
      </c>
      <c r="B79" s="18" t="s">
        <v>2193</v>
      </c>
      <c r="C79" s="17">
        <v>20</v>
      </c>
      <c r="D79" s="19" t="s">
        <v>2433</v>
      </c>
      <c r="E79" s="19" t="s">
        <v>2431</v>
      </c>
      <c r="F79" s="20" t="s">
        <v>65</v>
      </c>
      <c r="G79" s="19" t="s">
        <v>2353</v>
      </c>
      <c r="H79" s="19" t="s">
        <v>2354</v>
      </c>
      <c r="I79" s="18" t="s">
        <v>1533</v>
      </c>
      <c r="J79" s="18" t="s">
        <v>62</v>
      </c>
      <c r="K79" s="17">
        <v>1</v>
      </c>
      <c r="L79" s="21">
        <v>42795</v>
      </c>
      <c r="M79" s="21">
        <v>43100</v>
      </c>
      <c r="N79" s="17">
        <v>1</v>
      </c>
      <c r="O79" s="22">
        <f t="shared" si="2"/>
        <v>1</v>
      </c>
      <c r="P79" s="151"/>
      <c r="Q79" s="151"/>
      <c r="R79" s="34" t="s">
        <v>2355</v>
      </c>
      <c r="S79" s="36" t="s">
        <v>2432</v>
      </c>
      <c r="T79" s="19" t="s">
        <v>1993</v>
      </c>
      <c r="U79" s="32"/>
      <c r="V79" s="16" t="s">
        <v>2229</v>
      </c>
      <c r="W79" s="38" t="s">
        <v>2230</v>
      </c>
    </row>
    <row r="80" spans="1:23" ht="225" x14ac:dyDescent="0.25">
      <c r="A80" s="17">
        <v>2016</v>
      </c>
      <c r="B80" s="18" t="s">
        <v>2193</v>
      </c>
      <c r="C80" s="17">
        <v>21</v>
      </c>
      <c r="D80" s="19" t="s">
        <v>2435</v>
      </c>
      <c r="E80" s="19" t="s">
        <v>2436</v>
      </c>
      <c r="F80" s="18">
        <v>1</v>
      </c>
      <c r="G80" s="19" t="s">
        <v>2350</v>
      </c>
      <c r="H80" s="19" t="s">
        <v>2362</v>
      </c>
      <c r="I80" s="18" t="s">
        <v>2242</v>
      </c>
      <c r="J80" s="18" t="s">
        <v>2342</v>
      </c>
      <c r="K80" s="17">
        <v>1</v>
      </c>
      <c r="L80" s="21">
        <v>42795</v>
      </c>
      <c r="M80" s="21">
        <v>43100</v>
      </c>
      <c r="N80" s="17">
        <v>1</v>
      </c>
      <c r="O80" s="22">
        <f t="shared" si="2"/>
        <v>1</v>
      </c>
      <c r="P80" s="22">
        <f>+O80</f>
        <v>1</v>
      </c>
      <c r="Q80" s="22" t="s">
        <v>1256</v>
      </c>
      <c r="R80" s="19" t="s">
        <v>2343</v>
      </c>
      <c r="S80" s="19" t="s">
        <v>2437</v>
      </c>
      <c r="T80" s="19" t="s">
        <v>1993</v>
      </c>
      <c r="U80" s="32"/>
      <c r="V80" s="16" t="s">
        <v>2229</v>
      </c>
      <c r="W80" s="38" t="s">
        <v>2230</v>
      </c>
    </row>
    <row r="81" spans="1:23" ht="180" x14ac:dyDescent="0.25">
      <c r="A81" s="17">
        <v>2016</v>
      </c>
      <c r="B81" s="18" t="s">
        <v>2193</v>
      </c>
      <c r="C81" s="17">
        <v>22</v>
      </c>
      <c r="D81" s="19" t="s">
        <v>2438</v>
      </c>
      <c r="E81" s="19" t="s">
        <v>2431</v>
      </c>
      <c r="F81" s="20" t="s">
        <v>105</v>
      </c>
      <c r="G81" s="19" t="s">
        <v>2366</v>
      </c>
      <c r="H81" s="19" t="s">
        <v>2270</v>
      </c>
      <c r="I81" s="18" t="s">
        <v>2242</v>
      </c>
      <c r="J81" s="18" t="s">
        <v>2102</v>
      </c>
      <c r="K81" s="17">
        <v>2</v>
      </c>
      <c r="L81" s="21">
        <v>42795</v>
      </c>
      <c r="M81" s="21">
        <v>42916</v>
      </c>
      <c r="N81" s="17">
        <v>2</v>
      </c>
      <c r="O81" s="22">
        <f t="shared" si="2"/>
        <v>1</v>
      </c>
      <c r="P81" s="151">
        <f>AVERAGE(O81:O82)</f>
        <v>1</v>
      </c>
      <c r="Q81" s="151" t="s">
        <v>1256</v>
      </c>
      <c r="R81" s="19" t="s">
        <v>2367</v>
      </c>
      <c r="S81" s="19" t="s">
        <v>2439</v>
      </c>
      <c r="T81" s="19" t="s">
        <v>1993</v>
      </c>
      <c r="U81" s="32"/>
      <c r="V81" s="16" t="s">
        <v>2229</v>
      </c>
      <c r="W81" s="38" t="s">
        <v>2230</v>
      </c>
    </row>
    <row r="82" spans="1:23" ht="191.25" x14ac:dyDescent="0.25">
      <c r="A82" s="17">
        <v>2016</v>
      </c>
      <c r="B82" s="18" t="s">
        <v>2193</v>
      </c>
      <c r="C82" s="17">
        <v>22</v>
      </c>
      <c r="D82" s="19" t="s">
        <v>2438</v>
      </c>
      <c r="E82" s="19" t="s">
        <v>2436</v>
      </c>
      <c r="F82" s="20" t="s">
        <v>112</v>
      </c>
      <c r="G82" s="19" t="s">
        <v>2350</v>
      </c>
      <c r="H82" s="19" t="s">
        <v>2362</v>
      </c>
      <c r="I82" s="18" t="s">
        <v>2242</v>
      </c>
      <c r="J82" s="18" t="s">
        <v>2342</v>
      </c>
      <c r="K82" s="17">
        <v>1</v>
      </c>
      <c r="L82" s="21">
        <v>42795</v>
      </c>
      <c r="M82" s="21">
        <v>43100</v>
      </c>
      <c r="N82" s="17">
        <v>1</v>
      </c>
      <c r="O82" s="22">
        <f t="shared" si="2"/>
        <v>1</v>
      </c>
      <c r="P82" s="151"/>
      <c r="Q82" s="151"/>
      <c r="R82" s="19" t="s">
        <v>2343</v>
      </c>
      <c r="S82" s="19" t="s">
        <v>2439</v>
      </c>
      <c r="T82" s="19" t="s">
        <v>1993</v>
      </c>
      <c r="U82" s="32"/>
      <c r="V82" s="16" t="s">
        <v>2229</v>
      </c>
      <c r="W82" s="38" t="s">
        <v>2230</v>
      </c>
    </row>
    <row r="83" spans="1:23" ht="157.5" x14ac:dyDescent="0.25">
      <c r="A83" s="17">
        <v>2016</v>
      </c>
      <c r="B83" s="18" t="s">
        <v>2193</v>
      </c>
      <c r="C83" s="17">
        <v>23</v>
      </c>
      <c r="D83" s="19" t="s">
        <v>2440</v>
      </c>
      <c r="E83" s="19" t="s">
        <v>2441</v>
      </c>
      <c r="F83" s="20" t="s">
        <v>105</v>
      </c>
      <c r="G83" s="19" t="s">
        <v>2442</v>
      </c>
      <c r="H83" s="19" t="s">
        <v>2443</v>
      </c>
      <c r="I83" s="18" t="s">
        <v>2242</v>
      </c>
      <c r="J83" s="18" t="s">
        <v>2102</v>
      </c>
      <c r="K83" s="17">
        <v>1</v>
      </c>
      <c r="L83" s="21">
        <v>42795</v>
      </c>
      <c r="M83" s="21">
        <v>42916</v>
      </c>
      <c r="N83" s="17">
        <v>1</v>
      </c>
      <c r="O83" s="22">
        <f t="shared" si="2"/>
        <v>1</v>
      </c>
      <c r="P83" s="151">
        <f>AVERAGE(O83:O84)</f>
        <v>1</v>
      </c>
      <c r="Q83" s="151" t="s">
        <v>1256</v>
      </c>
      <c r="R83" s="19" t="s">
        <v>2367</v>
      </c>
      <c r="S83" s="19" t="s">
        <v>2384</v>
      </c>
      <c r="T83" s="19" t="s">
        <v>1993</v>
      </c>
      <c r="U83" s="32"/>
      <c r="V83" s="16" t="s">
        <v>2229</v>
      </c>
      <c r="W83" s="38" t="s">
        <v>2230</v>
      </c>
    </row>
    <row r="84" spans="1:23" ht="157.5" x14ac:dyDescent="0.25">
      <c r="A84" s="17">
        <v>2016</v>
      </c>
      <c r="B84" s="18" t="s">
        <v>2193</v>
      </c>
      <c r="C84" s="17">
        <v>23</v>
      </c>
      <c r="D84" s="19" t="s">
        <v>2440</v>
      </c>
      <c r="E84" s="19" t="s">
        <v>2441</v>
      </c>
      <c r="F84" s="20" t="s">
        <v>112</v>
      </c>
      <c r="G84" s="19" t="s">
        <v>2353</v>
      </c>
      <c r="H84" s="19" t="s">
        <v>2354</v>
      </c>
      <c r="I84" s="18" t="s">
        <v>1533</v>
      </c>
      <c r="J84" s="18" t="s">
        <v>62</v>
      </c>
      <c r="K84" s="17">
        <v>1</v>
      </c>
      <c r="L84" s="21">
        <v>42795</v>
      </c>
      <c r="M84" s="21">
        <v>43100</v>
      </c>
      <c r="N84" s="17">
        <v>1</v>
      </c>
      <c r="O84" s="22">
        <f t="shared" si="2"/>
        <v>1</v>
      </c>
      <c r="P84" s="151"/>
      <c r="Q84" s="151"/>
      <c r="R84" s="34" t="s">
        <v>2355</v>
      </c>
      <c r="S84" s="24" t="s">
        <v>2384</v>
      </c>
      <c r="T84" s="19" t="s">
        <v>1993</v>
      </c>
      <c r="U84" s="32"/>
      <c r="V84" s="16" t="s">
        <v>2229</v>
      </c>
      <c r="W84" s="38" t="s">
        <v>2230</v>
      </c>
    </row>
    <row r="85" spans="1:23" ht="157.5" x14ac:dyDescent="0.25">
      <c r="A85" s="17">
        <v>2016</v>
      </c>
      <c r="B85" s="18" t="s">
        <v>2193</v>
      </c>
      <c r="C85" s="17">
        <v>24</v>
      </c>
      <c r="D85" s="19" t="s">
        <v>2444</v>
      </c>
      <c r="E85" s="19" t="s">
        <v>2445</v>
      </c>
      <c r="F85" s="20" t="s">
        <v>105</v>
      </c>
      <c r="G85" s="19" t="s">
        <v>2446</v>
      </c>
      <c r="H85" s="19" t="s">
        <v>2447</v>
      </c>
      <c r="I85" s="18" t="s">
        <v>2242</v>
      </c>
      <c r="J85" s="18" t="s">
        <v>2448</v>
      </c>
      <c r="K85" s="17">
        <v>1</v>
      </c>
      <c r="L85" s="21">
        <v>42795</v>
      </c>
      <c r="M85" s="21">
        <v>43100</v>
      </c>
      <c r="N85" s="17">
        <v>1</v>
      </c>
      <c r="O85" s="22">
        <f t="shared" si="2"/>
        <v>1</v>
      </c>
      <c r="P85" s="151">
        <f>AVERAGE(O85:O86)</f>
        <v>1</v>
      </c>
      <c r="Q85" s="151" t="s">
        <v>1256</v>
      </c>
      <c r="R85" s="19" t="s">
        <v>2449</v>
      </c>
      <c r="S85" s="19" t="s">
        <v>2450</v>
      </c>
      <c r="T85" s="19" t="s">
        <v>1993</v>
      </c>
      <c r="U85" s="32"/>
      <c r="V85" s="16" t="s">
        <v>2229</v>
      </c>
      <c r="W85" s="38" t="s">
        <v>2230</v>
      </c>
    </row>
    <row r="86" spans="1:23" ht="157.5" x14ac:dyDescent="0.25">
      <c r="A86" s="17">
        <v>2016</v>
      </c>
      <c r="B86" s="18" t="s">
        <v>2193</v>
      </c>
      <c r="C86" s="17">
        <v>24</v>
      </c>
      <c r="D86" s="19" t="s">
        <v>2451</v>
      </c>
      <c r="E86" s="19" t="s">
        <v>2445</v>
      </c>
      <c r="F86" s="20" t="s">
        <v>112</v>
      </c>
      <c r="G86" s="19" t="s">
        <v>2452</v>
      </c>
      <c r="H86" s="19" t="s">
        <v>2453</v>
      </c>
      <c r="I86" s="18" t="s">
        <v>2242</v>
      </c>
      <c r="J86" s="18" t="s">
        <v>2102</v>
      </c>
      <c r="K86" s="17">
        <v>1</v>
      </c>
      <c r="L86" s="21">
        <v>42795</v>
      </c>
      <c r="M86" s="21">
        <v>42916</v>
      </c>
      <c r="N86" s="17">
        <v>1</v>
      </c>
      <c r="O86" s="22">
        <f t="shared" si="2"/>
        <v>1</v>
      </c>
      <c r="P86" s="151"/>
      <c r="Q86" s="151"/>
      <c r="R86" s="19" t="s">
        <v>2367</v>
      </c>
      <c r="S86" s="19" t="s">
        <v>2450</v>
      </c>
      <c r="T86" s="19" t="s">
        <v>1993</v>
      </c>
      <c r="U86" s="32"/>
      <c r="V86" s="16" t="s">
        <v>2229</v>
      </c>
      <c r="W86" s="38" t="s">
        <v>2230</v>
      </c>
    </row>
    <row r="87" spans="1:23" ht="191.25" x14ac:dyDescent="0.25">
      <c r="A87" s="17">
        <v>2016</v>
      </c>
      <c r="B87" s="18" t="s">
        <v>2193</v>
      </c>
      <c r="C87" s="17">
        <v>28</v>
      </c>
      <c r="D87" s="19" t="s">
        <v>2454</v>
      </c>
      <c r="E87" s="19" t="s">
        <v>2455</v>
      </c>
      <c r="F87" s="20" t="s">
        <v>105</v>
      </c>
      <c r="G87" s="19" t="s">
        <v>2456</v>
      </c>
      <c r="H87" s="19" t="s">
        <v>2457</v>
      </c>
      <c r="I87" s="18" t="s">
        <v>2242</v>
      </c>
      <c r="J87" s="18" t="s">
        <v>1298</v>
      </c>
      <c r="K87" s="17">
        <v>1</v>
      </c>
      <c r="L87" s="21">
        <v>42795</v>
      </c>
      <c r="M87" s="21">
        <v>43100</v>
      </c>
      <c r="N87" s="17">
        <v>1</v>
      </c>
      <c r="O87" s="22">
        <f t="shared" si="2"/>
        <v>1</v>
      </c>
      <c r="P87" s="151">
        <f>AVERAGE(O87:O88)</f>
        <v>1</v>
      </c>
      <c r="Q87" s="151" t="s">
        <v>1256</v>
      </c>
      <c r="R87" s="36" t="s">
        <v>2458</v>
      </c>
      <c r="S87" s="19" t="s">
        <v>2459</v>
      </c>
      <c r="T87" s="19" t="s">
        <v>1993</v>
      </c>
      <c r="U87" s="32"/>
      <c r="V87" s="16" t="s">
        <v>2229</v>
      </c>
      <c r="W87" s="38" t="s">
        <v>2230</v>
      </c>
    </row>
    <row r="88" spans="1:23" ht="202.5" x14ac:dyDescent="0.25">
      <c r="A88" s="17">
        <v>2016</v>
      </c>
      <c r="B88" s="18" t="s">
        <v>2193</v>
      </c>
      <c r="C88" s="17">
        <v>28</v>
      </c>
      <c r="D88" s="19" t="s">
        <v>2460</v>
      </c>
      <c r="E88" s="19" t="s">
        <v>2455</v>
      </c>
      <c r="F88" s="20" t="s">
        <v>112</v>
      </c>
      <c r="G88" s="19" t="s">
        <v>2461</v>
      </c>
      <c r="H88" s="19" t="s">
        <v>2462</v>
      </c>
      <c r="I88" s="18" t="s">
        <v>2242</v>
      </c>
      <c r="J88" s="18" t="s">
        <v>2102</v>
      </c>
      <c r="K88" s="17">
        <v>1</v>
      </c>
      <c r="L88" s="21">
        <v>42795</v>
      </c>
      <c r="M88" s="21">
        <v>42916</v>
      </c>
      <c r="N88" s="17">
        <v>1</v>
      </c>
      <c r="O88" s="22">
        <f t="shared" si="2"/>
        <v>1</v>
      </c>
      <c r="P88" s="151"/>
      <c r="Q88" s="151"/>
      <c r="R88" s="19" t="s">
        <v>2367</v>
      </c>
      <c r="S88" s="19" t="s">
        <v>2463</v>
      </c>
      <c r="T88" s="19" t="s">
        <v>1993</v>
      </c>
      <c r="U88" s="32"/>
      <c r="V88" s="16" t="s">
        <v>2229</v>
      </c>
      <c r="W88" s="38" t="s">
        <v>2230</v>
      </c>
    </row>
    <row r="89" spans="1:23" ht="157.5" x14ac:dyDescent="0.25">
      <c r="A89" s="17">
        <v>2016</v>
      </c>
      <c r="B89" s="18" t="s">
        <v>2193</v>
      </c>
      <c r="C89" s="17">
        <v>31</v>
      </c>
      <c r="D89" s="19" t="s">
        <v>2464</v>
      </c>
      <c r="E89" s="19" t="s">
        <v>2465</v>
      </c>
      <c r="F89" s="20" t="s">
        <v>105</v>
      </c>
      <c r="G89" s="19" t="s">
        <v>2442</v>
      </c>
      <c r="H89" s="19" t="s">
        <v>2443</v>
      </c>
      <c r="I89" s="18" t="s">
        <v>2242</v>
      </c>
      <c r="J89" s="18" t="s">
        <v>2102</v>
      </c>
      <c r="K89" s="17">
        <v>1</v>
      </c>
      <c r="L89" s="21">
        <v>42795</v>
      </c>
      <c r="M89" s="21">
        <v>42916</v>
      </c>
      <c r="N89" s="17">
        <v>1</v>
      </c>
      <c r="O89" s="22">
        <f t="shared" si="2"/>
        <v>1</v>
      </c>
      <c r="P89" s="151">
        <f>AVERAGE(O89:O90)</f>
        <v>1</v>
      </c>
      <c r="Q89" s="151" t="s">
        <v>1256</v>
      </c>
      <c r="R89" s="19" t="s">
        <v>2367</v>
      </c>
      <c r="S89" s="19" t="s">
        <v>2384</v>
      </c>
      <c r="T89" s="19" t="s">
        <v>1993</v>
      </c>
      <c r="U89" s="32"/>
      <c r="V89" s="16" t="s">
        <v>2229</v>
      </c>
      <c r="W89" s="38" t="s">
        <v>2230</v>
      </c>
    </row>
    <row r="90" spans="1:23" ht="157.5" x14ac:dyDescent="0.25">
      <c r="A90" s="17">
        <v>2016</v>
      </c>
      <c r="B90" s="18" t="s">
        <v>2193</v>
      </c>
      <c r="C90" s="17">
        <v>31</v>
      </c>
      <c r="D90" s="19" t="s">
        <v>2466</v>
      </c>
      <c r="E90" s="19" t="s">
        <v>2465</v>
      </c>
      <c r="F90" s="20" t="s">
        <v>112</v>
      </c>
      <c r="G90" s="19" t="s">
        <v>2353</v>
      </c>
      <c r="H90" s="19" t="s">
        <v>2354</v>
      </c>
      <c r="I90" s="18" t="s">
        <v>1533</v>
      </c>
      <c r="J90" s="18" t="s">
        <v>62</v>
      </c>
      <c r="K90" s="17">
        <v>1</v>
      </c>
      <c r="L90" s="21">
        <v>42795</v>
      </c>
      <c r="M90" s="21">
        <v>43100</v>
      </c>
      <c r="N90" s="17">
        <v>1</v>
      </c>
      <c r="O90" s="22">
        <f t="shared" si="2"/>
        <v>1</v>
      </c>
      <c r="P90" s="151"/>
      <c r="Q90" s="151"/>
      <c r="R90" s="34" t="s">
        <v>2355</v>
      </c>
      <c r="S90" s="24" t="s">
        <v>2384</v>
      </c>
      <c r="T90" s="19" t="s">
        <v>1993</v>
      </c>
      <c r="U90" s="32"/>
      <c r="V90" s="16" t="s">
        <v>2229</v>
      </c>
      <c r="W90" s="38" t="s">
        <v>2230</v>
      </c>
    </row>
    <row r="91" spans="1:23" ht="168.75" x14ac:dyDescent="0.25">
      <c r="A91" s="17">
        <v>2016</v>
      </c>
      <c r="B91" s="18" t="s">
        <v>2193</v>
      </c>
      <c r="C91" s="17">
        <v>32</v>
      </c>
      <c r="D91" s="19" t="s">
        <v>2467</v>
      </c>
      <c r="E91" s="19" t="s">
        <v>2468</v>
      </c>
      <c r="F91" s="20" t="s">
        <v>47</v>
      </c>
      <c r="G91" s="19" t="s">
        <v>2469</v>
      </c>
      <c r="H91" s="19" t="s">
        <v>2470</v>
      </c>
      <c r="I91" s="18" t="s">
        <v>2242</v>
      </c>
      <c r="J91" s="18" t="s">
        <v>2471</v>
      </c>
      <c r="K91" s="17">
        <v>1</v>
      </c>
      <c r="L91" s="21">
        <v>42795</v>
      </c>
      <c r="M91" s="21">
        <v>43100</v>
      </c>
      <c r="N91" s="17">
        <v>1</v>
      </c>
      <c r="O91" s="22">
        <f t="shared" si="2"/>
        <v>1</v>
      </c>
      <c r="P91" s="151">
        <f>AVERAGE(O91:O93)</f>
        <v>1</v>
      </c>
      <c r="Q91" s="151" t="s">
        <v>1256</v>
      </c>
      <c r="R91" s="19" t="s">
        <v>2472</v>
      </c>
      <c r="S91" s="19" t="s">
        <v>2473</v>
      </c>
      <c r="T91" s="19" t="s">
        <v>1993</v>
      </c>
      <c r="U91" s="32"/>
      <c r="V91" s="16" t="s">
        <v>2229</v>
      </c>
      <c r="W91" s="38" t="s">
        <v>2230</v>
      </c>
    </row>
    <row r="92" spans="1:23" ht="168.75" x14ac:dyDescent="0.25">
      <c r="A92" s="17">
        <v>2016</v>
      </c>
      <c r="B92" s="18" t="s">
        <v>2193</v>
      </c>
      <c r="C92" s="17">
        <v>32</v>
      </c>
      <c r="D92" s="19" t="s">
        <v>2467</v>
      </c>
      <c r="E92" s="19" t="s">
        <v>2468</v>
      </c>
      <c r="F92" s="20" t="s">
        <v>59</v>
      </c>
      <c r="G92" s="19" t="s">
        <v>2442</v>
      </c>
      <c r="H92" s="19" t="s">
        <v>2443</v>
      </c>
      <c r="I92" s="18" t="s">
        <v>2242</v>
      </c>
      <c r="J92" s="18" t="s">
        <v>2102</v>
      </c>
      <c r="K92" s="17">
        <v>1</v>
      </c>
      <c r="L92" s="21">
        <v>42795</v>
      </c>
      <c r="M92" s="21">
        <v>42916</v>
      </c>
      <c r="N92" s="17">
        <v>1</v>
      </c>
      <c r="O92" s="22">
        <f t="shared" si="2"/>
        <v>1</v>
      </c>
      <c r="P92" s="151"/>
      <c r="Q92" s="151"/>
      <c r="R92" s="19" t="s">
        <v>2367</v>
      </c>
      <c r="S92" s="19" t="s">
        <v>2473</v>
      </c>
      <c r="T92" s="19" t="s">
        <v>1993</v>
      </c>
      <c r="U92" s="32"/>
      <c r="V92" s="16" t="s">
        <v>2229</v>
      </c>
      <c r="W92" s="38" t="s">
        <v>2230</v>
      </c>
    </row>
    <row r="93" spans="1:23" ht="168.75" x14ac:dyDescent="0.25">
      <c r="A93" s="17">
        <v>2016</v>
      </c>
      <c r="B93" s="18" t="s">
        <v>2193</v>
      </c>
      <c r="C93" s="17">
        <v>32</v>
      </c>
      <c r="D93" s="19" t="s">
        <v>2467</v>
      </c>
      <c r="E93" s="19" t="s">
        <v>2468</v>
      </c>
      <c r="F93" s="20" t="s">
        <v>65</v>
      </c>
      <c r="G93" s="19" t="s">
        <v>2353</v>
      </c>
      <c r="H93" s="19" t="s">
        <v>2354</v>
      </c>
      <c r="I93" s="18" t="s">
        <v>1533</v>
      </c>
      <c r="J93" s="18" t="s">
        <v>62</v>
      </c>
      <c r="K93" s="17">
        <v>1</v>
      </c>
      <c r="L93" s="21">
        <v>42795</v>
      </c>
      <c r="M93" s="21">
        <v>43100</v>
      </c>
      <c r="N93" s="17">
        <v>1</v>
      </c>
      <c r="O93" s="22">
        <f t="shared" si="2"/>
        <v>1</v>
      </c>
      <c r="P93" s="151"/>
      <c r="Q93" s="151"/>
      <c r="R93" s="34" t="s">
        <v>2355</v>
      </c>
      <c r="S93" s="24" t="s">
        <v>2473</v>
      </c>
      <c r="T93" s="19" t="s">
        <v>1993</v>
      </c>
      <c r="U93" s="32"/>
      <c r="V93" s="16" t="s">
        <v>2229</v>
      </c>
      <c r="W93" s="38" t="s">
        <v>2230</v>
      </c>
    </row>
    <row r="94" spans="1:23" ht="168.75" x14ac:dyDescent="0.25">
      <c r="A94" s="17">
        <v>2016</v>
      </c>
      <c r="B94" s="18" t="s">
        <v>2193</v>
      </c>
      <c r="C94" s="17">
        <v>33</v>
      </c>
      <c r="D94" s="19" t="s">
        <v>2474</v>
      </c>
      <c r="E94" s="19" t="s">
        <v>2475</v>
      </c>
      <c r="F94" s="20" t="s">
        <v>105</v>
      </c>
      <c r="G94" s="19" t="s">
        <v>2442</v>
      </c>
      <c r="H94" s="19" t="s">
        <v>2443</v>
      </c>
      <c r="I94" s="18" t="s">
        <v>2242</v>
      </c>
      <c r="J94" s="18" t="s">
        <v>2102</v>
      </c>
      <c r="K94" s="17">
        <v>1</v>
      </c>
      <c r="L94" s="21">
        <v>42795</v>
      </c>
      <c r="M94" s="21">
        <v>42916</v>
      </c>
      <c r="N94" s="17">
        <v>1</v>
      </c>
      <c r="O94" s="22">
        <f t="shared" si="2"/>
        <v>1</v>
      </c>
      <c r="P94" s="151">
        <f>AVERAGE(O94:O95)</f>
        <v>1</v>
      </c>
      <c r="Q94" s="151" t="s">
        <v>1256</v>
      </c>
      <c r="R94" s="19" t="s">
        <v>2367</v>
      </c>
      <c r="S94" s="19" t="s">
        <v>2473</v>
      </c>
      <c r="T94" s="19" t="s">
        <v>1993</v>
      </c>
      <c r="U94" s="32"/>
      <c r="V94" s="16" t="s">
        <v>2229</v>
      </c>
      <c r="W94" s="38" t="s">
        <v>2230</v>
      </c>
    </row>
    <row r="95" spans="1:23" ht="168.75" x14ac:dyDescent="0.25">
      <c r="A95" s="17">
        <v>2016</v>
      </c>
      <c r="B95" s="18" t="s">
        <v>2193</v>
      </c>
      <c r="C95" s="17">
        <v>33</v>
      </c>
      <c r="D95" s="19" t="s">
        <v>2474</v>
      </c>
      <c r="E95" s="19" t="s">
        <v>2475</v>
      </c>
      <c r="F95" s="20" t="s">
        <v>112</v>
      </c>
      <c r="G95" s="19" t="s">
        <v>2353</v>
      </c>
      <c r="H95" s="19" t="s">
        <v>2354</v>
      </c>
      <c r="I95" s="18" t="s">
        <v>1533</v>
      </c>
      <c r="J95" s="18" t="s">
        <v>62</v>
      </c>
      <c r="K95" s="17">
        <v>1</v>
      </c>
      <c r="L95" s="21">
        <v>42795</v>
      </c>
      <c r="M95" s="21">
        <v>43100</v>
      </c>
      <c r="N95" s="17">
        <v>1</v>
      </c>
      <c r="O95" s="22">
        <f t="shared" si="2"/>
        <v>1</v>
      </c>
      <c r="P95" s="151"/>
      <c r="Q95" s="151"/>
      <c r="R95" s="34" t="s">
        <v>2355</v>
      </c>
      <c r="S95" s="24" t="s">
        <v>2473</v>
      </c>
      <c r="T95" s="19" t="s">
        <v>1993</v>
      </c>
      <c r="U95" s="32"/>
      <c r="V95" s="16" t="s">
        <v>2229</v>
      </c>
      <c r="W95" s="38" t="s">
        <v>2230</v>
      </c>
    </row>
    <row r="96" spans="1:23" ht="157.5" x14ac:dyDescent="0.25">
      <c r="A96" s="17">
        <v>2016</v>
      </c>
      <c r="B96" s="18" t="s">
        <v>2193</v>
      </c>
      <c r="C96" s="17">
        <v>34</v>
      </c>
      <c r="D96" s="19" t="s">
        <v>2476</v>
      </c>
      <c r="E96" s="19" t="s">
        <v>2477</v>
      </c>
      <c r="F96" s="20" t="s">
        <v>105</v>
      </c>
      <c r="G96" s="19" t="s">
        <v>2442</v>
      </c>
      <c r="H96" s="19" t="s">
        <v>2443</v>
      </c>
      <c r="I96" s="18" t="s">
        <v>2242</v>
      </c>
      <c r="J96" s="18" t="s">
        <v>2102</v>
      </c>
      <c r="K96" s="17">
        <v>1</v>
      </c>
      <c r="L96" s="21">
        <v>42795</v>
      </c>
      <c r="M96" s="21">
        <v>42916</v>
      </c>
      <c r="N96" s="17">
        <v>1</v>
      </c>
      <c r="O96" s="22">
        <f t="shared" si="2"/>
        <v>1</v>
      </c>
      <c r="P96" s="151">
        <f>AVERAGE(O96:O97)</f>
        <v>1</v>
      </c>
      <c r="Q96" s="151" t="s">
        <v>1256</v>
      </c>
      <c r="R96" s="19" t="s">
        <v>2367</v>
      </c>
      <c r="S96" s="19" t="s">
        <v>2384</v>
      </c>
      <c r="T96" s="19" t="s">
        <v>1993</v>
      </c>
      <c r="U96" s="32"/>
      <c r="V96" s="16" t="s">
        <v>2229</v>
      </c>
      <c r="W96" s="38" t="s">
        <v>2230</v>
      </c>
    </row>
    <row r="97" spans="1:23" ht="157.5" x14ac:dyDescent="0.25">
      <c r="A97" s="17">
        <v>2016</v>
      </c>
      <c r="B97" s="18" t="s">
        <v>2193</v>
      </c>
      <c r="C97" s="17">
        <v>34</v>
      </c>
      <c r="D97" s="19" t="s">
        <v>2476</v>
      </c>
      <c r="E97" s="19" t="s">
        <v>2477</v>
      </c>
      <c r="F97" s="20" t="s">
        <v>112</v>
      </c>
      <c r="G97" s="19" t="s">
        <v>2353</v>
      </c>
      <c r="H97" s="19" t="s">
        <v>2354</v>
      </c>
      <c r="I97" s="18" t="s">
        <v>1533</v>
      </c>
      <c r="J97" s="18" t="s">
        <v>62</v>
      </c>
      <c r="K97" s="17">
        <v>1</v>
      </c>
      <c r="L97" s="21">
        <v>42795</v>
      </c>
      <c r="M97" s="21">
        <v>43100</v>
      </c>
      <c r="N97" s="17">
        <v>1</v>
      </c>
      <c r="O97" s="22">
        <f t="shared" si="2"/>
        <v>1</v>
      </c>
      <c r="P97" s="151"/>
      <c r="Q97" s="151"/>
      <c r="R97" s="34" t="s">
        <v>2355</v>
      </c>
      <c r="S97" s="24" t="s">
        <v>2384</v>
      </c>
      <c r="T97" s="19" t="s">
        <v>1993</v>
      </c>
      <c r="U97" s="32"/>
      <c r="V97" s="16" t="s">
        <v>2229</v>
      </c>
      <c r="W97" s="38" t="s">
        <v>2230</v>
      </c>
    </row>
    <row r="98" spans="1:23" ht="180" x14ac:dyDescent="0.25">
      <c r="A98" s="17">
        <v>2016</v>
      </c>
      <c r="B98" s="18" t="s">
        <v>2193</v>
      </c>
      <c r="C98" s="17">
        <v>38</v>
      </c>
      <c r="D98" s="19" t="s">
        <v>2478</v>
      </c>
      <c r="E98" s="19" t="s">
        <v>2479</v>
      </c>
      <c r="F98" s="18">
        <v>1</v>
      </c>
      <c r="G98" s="19" t="s">
        <v>2480</v>
      </c>
      <c r="H98" s="19" t="s">
        <v>2481</v>
      </c>
      <c r="I98" s="18" t="s">
        <v>2242</v>
      </c>
      <c r="J98" s="18" t="s">
        <v>2102</v>
      </c>
      <c r="K98" s="17">
        <v>1</v>
      </c>
      <c r="L98" s="21">
        <v>42795</v>
      </c>
      <c r="M98" s="21">
        <v>42916</v>
      </c>
      <c r="N98" s="17">
        <v>1</v>
      </c>
      <c r="O98" s="22">
        <f t="shared" si="2"/>
        <v>1</v>
      </c>
      <c r="P98" s="22">
        <f>+O98</f>
        <v>1</v>
      </c>
      <c r="Q98" s="22" t="s">
        <v>1256</v>
      </c>
      <c r="R98" s="19" t="s">
        <v>2367</v>
      </c>
      <c r="S98" s="19" t="s">
        <v>2482</v>
      </c>
      <c r="T98" s="19" t="s">
        <v>1993</v>
      </c>
      <c r="U98" s="32"/>
      <c r="V98" s="16" t="s">
        <v>2229</v>
      </c>
      <c r="W98" s="38" t="s">
        <v>2230</v>
      </c>
    </row>
    <row r="99" spans="1:23" ht="202.5" x14ac:dyDescent="0.25">
      <c r="A99" s="17">
        <v>2016</v>
      </c>
      <c r="B99" s="18" t="s">
        <v>2193</v>
      </c>
      <c r="C99" s="17">
        <v>39</v>
      </c>
      <c r="D99" s="19" t="s">
        <v>2483</v>
      </c>
      <c r="E99" s="19" t="s">
        <v>2484</v>
      </c>
      <c r="F99" s="20" t="s">
        <v>105</v>
      </c>
      <c r="G99" s="19" t="s">
        <v>2485</v>
      </c>
      <c r="H99" s="19" t="s">
        <v>2486</v>
      </c>
      <c r="I99" s="18" t="s">
        <v>1550</v>
      </c>
      <c r="J99" s="18" t="s">
        <v>2471</v>
      </c>
      <c r="K99" s="17">
        <v>1</v>
      </c>
      <c r="L99" s="21">
        <v>42795</v>
      </c>
      <c r="M99" s="21">
        <v>43100</v>
      </c>
      <c r="N99" s="17">
        <v>1</v>
      </c>
      <c r="O99" s="22">
        <f t="shared" si="2"/>
        <v>1</v>
      </c>
      <c r="P99" s="151">
        <f>AVERAGE(O99:O100)</f>
        <v>1</v>
      </c>
      <c r="Q99" s="151" t="s">
        <v>1256</v>
      </c>
      <c r="R99" s="19" t="s">
        <v>2472</v>
      </c>
      <c r="S99" s="19" t="s">
        <v>2487</v>
      </c>
      <c r="T99" s="19" t="s">
        <v>1993</v>
      </c>
      <c r="U99" s="32"/>
      <c r="V99" s="16" t="s">
        <v>2229</v>
      </c>
      <c r="W99" s="38" t="s">
        <v>2230</v>
      </c>
    </row>
    <row r="100" spans="1:23" ht="202.5" x14ac:dyDescent="0.25">
      <c r="A100" s="17">
        <v>2016</v>
      </c>
      <c r="B100" s="18" t="s">
        <v>2193</v>
      </c>
      <c r="C100" s="17">
        <v>39</v>
      </c>
      <c r="D100" s="19" t="s">
        <v>2483</v>
      </c>
      <c r="E100" s="19" t="s">
        <v>2484</v>
      </c>
      <c r="F100" s="20" t="s">
        <v>112</v>
      </c>
      <c r="G100" s="19" t="s">
        <v>2358</v>
      </c>
      <c r="H100" s="19" t="s">
        <v>2359</v>
      </c>
      <c r="I100" s="18" t="s">
        <v>2242</v>
      </c>
      <c r="J100" s="18" t="s">
        <v>1298</v>
      </c>
      <c r="K100" s="17">
        <v>1</v>
      </c>
      <c r="L100" s="21">
        <v>42795</v>
      </c>
      <c r="M100" s="21">
        <v>43070</v>
      </c>
      <c r="N100" s="17">
        <v>1</v>
      </c>
      <c r="O100" s="22">
        <f t="shared" si="2"/>
        <v>1</v>
      </c>
      <c r="P100" s="151"/>
      <c r="Q100" s="151"/>
      <c r="R100" s="35" t="s">
        <v>2312</v>
      </c>
      <c r="S100" s="19" t="s">
        <v>2487</v>
      </c>
      <c r="T100" s="19" t="s">
        <v>1993</v>
      </c>
      <c r="U100" s="32"/>
      <c r="V100" s="16" t="s">
        <v>2229</v>
      </c>
      <c r="W100" s="38" t="s">
        <v>2230</v>
      </c>
    </row>
    <row r="101" spans="1:23" ht="180" x14ac:dyDescent="0.25">
      <c r="A101" s="17">
        <v>2016</v>
      </c>
      <c r="B101" s="18" t="s">
        <v>2193</v>
      </c>
      <c r="C101" s="17">
        <v>40</v>
      </c>
      <c r="D101" s="19" t="s">
        <v>2488</v>
      </c>
      <c r="E101" s="19" t="s">
        <v>2489</v>
      </c>
      <c r="F101" s="18">
        <v>1</v>
      </c>
      <c r="G101" s="19" t="s">
        <v>2490</v>
      </c>
      <c r="H101" s="19" t="s">
        <v>2491</v>
      </c>
      <c r="I101" s="18" t="s">
        <v>2242</v>
      </c>
      <c r="J101" s="18" t="s">
        <v>2492</v>
      </c>
      <c r="K101" s="17">
        <v>1</v>
      </c>
      <c r="L101" s="21">
        <v>42795</v>
      </c>
      <c r="M101" s="21">
        <v>43100</v>
      </c>
      <c r="N101" s="17">
        <v>1</v>
      </c>
      <c r="O101" s="22">
        <f t="shared" si="2"/>
        <v>1</v>
      </c>
      <c r="P101" s="22">
        <f>+O101</f>
        <v>1</v>
      </c>
      <c r="Q101" s="22" t="s">
        <v>1256</v>
      </c>
      <c r="R101" s="35" t="s">
        <v>2493</v>
      </c>
      <c r="S101" s="36" t="s">
        <v>2494</v>
      </c>
      <c r="T101" s="19" t="s">
        <v>1993</v>
      </c>
      <c r="U101" s="32"/>
      <c r="V101" s="16" t="s">
        <v>2229</v>
      </c>
      <c r="W101" s="38" t="s">
        <v>2230</v>
      </c>
    </row>
    <row r="102" spans="1:23" ht="101.25" x14ac:dyDescent="0.25">
      <c r="A102" s="17">
        <v>2016</v>
      </c>
      <c r="B102" s="18" t="s">
        <v>2193</v>
      </c>
      <c r="C102" s="17">
        <v>41</v>
      </c>
      <c r="D102" s="19" t="s">
        <v>2495</v>
      </c>
      <c r="E102" s="19" t="s">
        <v>2489</v>
      </c>
      <c r="F102" s="18">
        <v>1</v>
      </c>
      <c r="G102" s="19" t="s">
        <v>2490</v>
      </c>
      <c r="H102" s="19" t="s">
        <v>2491</v>
      </c>
      <c r="I102" s="18" t="s">
        <v>2242</v>
      </c>
      <c r="J102" s="18" t="s">
        <v>2492</v>
      </c>
      <c r="K102" s="17">
        <v>1</v>
      </c>
      <c r="L102" s="21">
        <v>42795</v>
      </c>
      <c r="M102" s="21">
        <v>43100</v>
      </c>
      <c r="N102" s="17">
        <v>1</v>
      </c>
      <c r="O102" s="22">
        <f t="shared" si="2"/>
        <v>1</v>
      </c>
      <c r="P102" s="22">
        <f>+O102</f>
        <v>1</v>
      </c>
      <c r="Q102" s="22" t="s">
        <v>1256</v>
      </c>
      <c r="R102" s="35" t="s">
        <v>2493</v>
      </c>
      <c r="S102" s="23" t="s">
        <v>2496</v>
      </c>
      <c r="T102" s="23" t="s">
        <v>1993</v>
      </c>
      <c r="U102" s="40"/>
      <c r="V102" s="16" t="s">
        <v>2229</v>
      </c>
      <c r="W102" s="38" t="s">
        <v>2230</v>
      </c>
    </row>
    <row r="103" spans="1:23" ht="258.75" x14ac:dyDescent="0.25">
      <c r="A103" s="17">
        <v>2016</v>
      </c>
      <c r="B103" s="18" t="s">
        <v>2193</v>
      </c>
      <c r="C103" s="17">
        <v>42</v>
      </c>
      <c r="D103" s="19" t="s">
        <v>2497</v>
      </c>
      <c r="E103" s="19" t="s">
        <v>2498</v>
      </c>
      <c r="F103" s="18">
        <v>1</v>
      </c>
      <c r="G103" s="19" t="s">
        <v>2350</v>
      </c>
      <c r="H103" s="19" t="s">
        <v>2341</v>
      </c>
      <c r="I103" s="18" t="s">
        <v>2242</v>
      </c>
      <c r="J103" s="18" t="s">
        <v>2342</v>
      </c>
      <c r="K103" s="17">
        <v>1</v>
      </c>
      <c r="L103" s="21">
        <v>42795</v>
      </c>
      <c r="M103" s="21">
        <v>43100</v>
      </c>
      <c r="N103" s="17">
        <v>1</v>
      </c>
      <c r="O103" s="22">
        <f t="shared" si="2"/>
        <v>1</v>
      </c>
      <c r="P103" s="22">
        <f>+O103</f>
        <v>1</v>
      </c>
      <c r="Q103" s="22" t="s">
        <v>1256</v>
      </c>
      <c r="R103" s="19" t="s">
        <v>2343</v>
      </c>
      <c r="S103" s="19" t="s">
        <v>2397</v>
      </c>
      <c r="T103" s="19" t="s">
        <v>1993</v>
      </c>
      <c r="U103" s="32"/>
      <c r="V103" s="16" t="s">
        <v>2229</v>
      </c>
      <c r="W103" s="38" t="s">
        <v>2230</v>
      </c>
    </row>
    <row r="104" spans="1:23" ht="101.25" x14ac:dyDescent="0.25">
      <c r="A104" s="17">
        <v>2016</v>
      </c>
      <c r="B104" s="18" t="s">
        <v>4</v>
      </c>
      <c r="C104" s="17">
        <v>5</v>
      </c>
      <c r="D104" s="19" t="s">
        <v>2499</v>
      </c>
      <c r="E104" s="19" t="s">
        <v>2500</v>
      </c>
      <c r="F104" s="20" t="s">
        <v>47</v>
      </c>
      <c r="G104" s="19" t="s">
        <v>2501</v>
      </c>
      <c r="H104" s="19" t="s">
        <v>2502</v>
      </c>
      <c r="I104" s="18" t="s">
        <v>789</v>
      </c>
      <c r="J104" s="18" t="s">
        <v>2503</v>
      </c>
      <c r="K104" s="17">
        <v>1</v>
      </c>
      <c r="L104" s="21">
        <v>42948</v>
      </c>
      <c r="M104" s="21">
        <v>42962</v>
      </c>
      <c r="N104" s="17">
        <v>1</v>
      </c>
      <c r="O104" s="22">
        <f t="shared" si="2"/>
        <v>1</v>
      </c>
      <c r="P104" s="151">
        <f>AVERAGE(O104:O106)</f>
        <v>1</v>
      </c>
      <c r="Q104" s="151" t="s">
        <v>1256</v>
      </c>
      <c r="R104" s="19" t="s">
        <v>2504</v>
      </c>
      <c r="S104" s="19" t="s">
        <v>2505</v>
      </c>
      <c r="T104" s="19" t="s">
        <v>1993</v>
      </c>
      <c r="U104" s="32"/>
      <c r="V104" s="16" t="s">
        <v>2229</v>
      </c>
      <c r="W104" s="38" t="s">
        <v>2230</v>
      </c>
    </row>
    <row r="105" spans="1:23" ht="180" x14ac:dyDescent="0.25">
      <c r="A105" s="17">
        <v>2016</v>
      </c>
      <c r="B105" s="18" t="s">
        <v>4</v>
      </c>
      <c r="C105" s="17">
        <v>5</v>
      </c>
      <c r="D105" s="19" t="s">
        <v>2499</v>
      </c>
      <c r="E105" s="19" t="s">
        <v>2500</v>
      </c>
      <c r="F105" s="20" t="s">
        <v>59</v>
      </c>
      <c r="G105" s="19" t="s">
        <v>2501</v>
      </c>
      <c r="H105" s="19" t="s">
        <v>2506</v>
      </c>
      <c r="I105" s="18" t="s">
        <v>789</v>
      </c>
      <c r="J105" s="18" t="s">
        <v>2507</v>
      </c>
      <c r="K105" s="17">
        <v>12</v>
      </c>
      <c r="L105" s="21">
        <v>42948</v>
      </c>
      <c r="M105" s="21">
        <v>43312</v>
      </c>
      <c r="N105" s="17">
        <v>12</v>
      </c>
      <c r="O105" s="22">
        <f t="shared" si="2"/>
        <v>1</v>
      </c>
      <c r="P105" s="151"/>
      <c r="Q105" s="151"/>
      <c r="R105" s="36" t="s">
        <v>2508</v>
      </c>
      <c r="S105" s="30" t="s">
        <v>2505</v>
      </c>
      <c r="T105" s="19" t="s">
        <v>1993</v>
      </c>
      <c r="U105" s="32"/>
      <c r="V105" s="16" t="s">
        <v>2229</v>
      </c>
      <c r="W105" s="38" t="s">
        <v>2230</v>
      </c>
    </row>
    <row r="106" spans="1:23" ht="247.5" x14ac:dyDescent="0.25">
      <c r="A106" s="17">
        <v>2016</v>
      </c>
      <c r="B106" s="18" t="s">
        <v>4</v>
      </c>
      <c r="C106" s="17">
        <v>5</v>
      </c>
      <c r="D106" s="19" t="s">
        <v>2499</v>
      </c>
      <c r="E106" s="19" t="s">
        <v>2500</v>
      </c>
      <c r="F106" s="20" t="s">
        <v>65</v>
      </c>
      <c r="G106" s="19" t="s">
        <v>2501</v>
      </c>
      <c r="H106" s="19" t="s">
        <v>2509</v>
      </c>
      <c r="I106" s="18" t="s">
        <v>789</v>
      </c>
      <c r="J106" s="18" t="s">
        <v>2510</v>
      </c>
      <c r="K106" s="17">
        <v>6</v>
      </c>
      <c r="L106" s="21">
        <v>42948</v>
      </c>
      <c r="M106" s="21">
        <v>43312</v>
      </c>
      <c r="N106" s="17">
        <v>6</v>
      </c>
      <c r="O106" s="22">
        <f t="shared" si="2"/>
        <v>1</v>
      </c>
      <c r="P106" s="151"/>
      <c r="Q106" s="151"/>
      <c r="R106" s="19" t="s">
        <v>2511</v>
      </c>
      <c r="S106" s="19" t="s">
        <v>2505</v>
      </c>
      <c r="T106" s="19" t="s">
        <v>1993</v>
      </c>
      <c r="U106" s="32"/>
      <c r="V106" s="16" t="s">
        <v>2229</v>
      </c>
      <c r="W106" s="38" t="s">
        <v>2230</v>
      </c>
    </row>
    <row r="107" spans="1:23" ht="135" x14ac:dyDescent="0.25">
      <c r="A107" s="17">
        <v>2016</v>
      </c>
      <c r="B107" s="18" t="s">
        <v>4</v>
      </c>
      <c r="C107" s="17">
        <v>6</v>
      </c>
      <c r="D107" s="19" t="s">
        <v>2512</v>
      </c>
      <c r="E107" s="19" t="s">
        <v>2513</v>
      </c>
      <c r="F107" s="18">
        <v>1</v>
      </c>
      <c r="G107" s="19" t="s">
        <v>2514</v>
      </c>
      <c r="H107" s="19" t="s">
        <v>2515</v>
      </c>
      <c r="I107" s="18" t="s">
        <v>789</v>
      </c>
      <c r="J107" s="18" t="s">
        <v>2516</v>
      </c>
      <c r="K107" s="17">
        <v>1</v>
      </c>
      <c r="L107" s="21">
        <v>42948</v>
      </c>
      <c r="M107" s="21">
        <v>43008</v>
      </c>
      <c r="N107" s="17">
        <v>1</v>
      </c>
      <c r="O107" s="22">
        <f t="shared" si="2"/>
        <v>1</v>
      </c>
      <c r="P107" s="22">
        <f>+O107</f>
        <v>1</v>
      </c>
      <c r="Q107" s="22" t="s">
        <v>1256</v>
      </c>
      <c r="R107" s="36" t="s">
        <v>2517</v>
      </c>
      <c r="S107" s="30" t="s">
        <v>2518</v>
      </c>
      <c r="T107" s="19" t="s">
        <v>1993</v>
      </c>
      <c r="U107" s="32"/>
      <c r="V107" s="16" t="s">
        <v>2229</v>
      </c>
      <c r="W107" s="38" t="s">
        <v>2230</v>
      </c>
    </row>
    <row r="108" spans="1:23" ht="135" x14ac:dyDescent="0.25">
      <c r="A108" s="17">
        <v>2016</v>
      </c>
      <c r="B108" s="18" t="s">
        <v>4</v>
      </c>
      <c r="C108" s="17">
        <v>7</v>
      </c>
      <c r="D108" s="19" t="s">
        <v>2519</v>
      </c>
      <c r="E108" s="19" t="s">
        <v>2520</v>
      </c>
      <c r="F108" s="18">
        <v>1</v>
      </c>
      <c r="G108" s="19" t="s">
        <v>2521</v>
      </c>
      <c r="H108" s="19" t="s">
        <v>2515</v>
      </c>
      <c r="I108" s="18" t="s">
        <v>789</v>
      </c>
      <c r="J108" s="18" t="s">
        <v>2516</v>
      </c>
      <c r="K108" s="17">
        <v>1</v>
      </c>
      <c r="L108" s="21">
        <v>42948</v>
      </c>
      <c r="M108" s="21">
        <v>43008</v>
      </c>
      <c r="N108" s="17">
        <v>1</v>
      </c>
      <c r="O108" s="22">
        <f t="shared" si="2"/>
        <v>1</v>
      </c>
      <c r="P108" s="22">
        <f>+O108</f>
        <v>1</v>
      </c>
      <c r="Q108" s="22" t="s">
        <v>1256</v>
      </c>
      <c r="R108" s="36" t="s">
        <v>2517</v>
      </c>
      <c r="S108" s="30" t="s">
        <v>2518</v>
      </c>
      <c r="T108" s="19" t="s">
        <v>1993</v>
      </c>
      <c r="U108" s="32"/>
      <c r="V108" s="16" t="s">
        <v>2229</v>
      </c>
      <c r="W108" s="38" t="s">
        <v>2230</v>
      </c>
    </row>
    <row r="109" spans="1:23" ht="101.25" x14ac:dyDescent="0.25">
      <c r="A109" s="17">
        <v>2016</v>
      </c>
      <c r="B109" s="18" t="s">
        <v>4</v>
      </c>
      <c r="C109" s="17">
        <v>8</v>
      </c>
      <c r="D109" s="19" t="s">
        <v>2522</v>
      </c>
      <c r="E109" s="19" t="s">
        <v>2523</v>
      </c>
      <c r="F109" s="20" t="s">
        <v>47</v>
      </c>
      <c r="G109" s="19" t="s">
        <v>2524</v>
      </c>
      <c r="H109" s="19" t="s">
        <v>2525</v>
      </c>
      <c r="I109" s="18" t="s">
        <v>789</v>
      </c>
      <c r="J109" s="18" t="s">
        <v>2526</v>
      </c>
      <c r="K109" s="17">
        <v>3</v>
      </c>
      <c r="L109" s="21">
        <v>42948</v>
      </c>
      <c r="M109" s="21">
        <v>43008</v>
      </c>
      <c r="N109" s="17">
        <v>3</v>
      </c>
      <c r="O109" s="22">
        <f t="shared" si="2"/>
        <v>1</v>
      </c>
      <c r="P109" s="151">
        <f>AVERAGE(O109:O111)</f>
        <v>1</v>
      </c>
      <c r="Q109" s="151" t="s">
        <v>1256</v>
      </c>
      <c r="R109" s="36" t="s">
        <v>2527</v>
      </c>
      <c r="S109" s="30" t="s">
        <v>2528</v>
      </c>
      <c r="T109" s="19" t="s">
        <v>1993</v>
      </c>
      <c r="U109" s="32"/>
      <c r="V109" s="16" t="s">
        <v>2229</v>
      </c>
      <c r="W109" s="38" t="s">
        <v>2230</v>
      </c>
    </row>
    <row r="110" spans="1:23" ht="101.25" x14ac:dyDescent="0.25">
      <c r="A110" s="17">
        <v>2016</v>
      </c>
      <c r="B110" s="18" t="s">
        <v>4</v>
      </c>
      <c r="C110" s="17">
        <v>8</v>
      </c>
      <c r="D110" s="19" t="s">
        <v>2522</v>
      </c>
      <c r="E110" s="19" t="s">
        <v>2523</v>
      </c>
      <c r="F110" s="20" t="s">
        <v>59</v>
      </c>
      <c r="G110" s="19" t="s">
        <v>2524</v>
      </c>
      <c r="H110" s="19" t="s">
        <v>2529</v>
      </c>
      <c r="I110" s="18" t="s">
        <v>789</v>
      </c>
      <c r="J110" s="18" t="s">
        <v>2530</v>
      </c>
      <c r="K110" s="17">
        <v>1</v>
      </c>
      <c r="L110" s="21">
        <v>42948</v>
      </c>
      <c r="M110" s="21">
        <v>42978</v>
      </c>
      <c r="N110" s="17">
        <v>1</v>
      </c>
      <c r="O110" s="22">
        <f t="shared" si="2"/>
        <v>1</v>
      </c>
      <c r="P110" s="151"/>
      <c r="Q110" s="151"/>
      <c r="R110" s="36" t="s">
        <v>2531</v>
      </c>
      <c r="S110" s="36" t="s">
        <v>2528</v>
      </c>
      <c r="T110" s="19" t="s">
        <v>1993</v>
      </c>
      <c r="U110" s="32"/>
      <c r="V110" s="16" t="s">
        <v>2229</v>
      </c>
      <c r="W110" s="38" t="s">
        <v>2230</v>
      </c>
    </row>
    <row r="111" spans="1:23" ht="123.75" x14ac:dyDescent="0.25">
      <c r="A111" s="17">
        <v>2016</v>
      </c>
      <c r="B111" s="18" t="s">
        <v>4</v>
      </c>
      <c r="C111" s="17">
        <v>8</v>
      </c>
      <c r="D111" s="19" t="s">
        <v>2522</v>
      </c>
      <c r="E111" s="19" t="s">
        <v>2523</v>
      </c>
      <c r="F111" s="20" t="s">
        <v>65</v>
      </c>
      <c r="G111" s="19" t="s">
        <v>2524</v>
      </c>
      <c r="H111" s="19" t="s">
        <v>2532</v>
      </c>
      <c r="I111" s="18" t="s">
        <v>789</v>
      </c>
      <c r="J111" s="18" t="s">
        <v>2533</v>
      </c>
      <c r="K111" s="17">
        <v>1</v>
      </c>
      <c r="L111" s="21">
        <v>42948</v>
      </c>
      <c r="M111" s="21">
        <v>43312</v>
      </c>
      <c r="N111" s="17">
        <v>1</v>
      </c>
      <c r="O111" s="22">
        <f t="shared" si="2"/>
        <v>1</v>
      </c>
      <c r="P111" s="151"/>
      <c r="Q111" s="151"/>
      <c r="R111" s="19" t="s">
        <v>2534</v>
      </c>
      <c r="S111" s="41" t="s">
        <v>2528</v>
      </c>
      <c r="T111" s="19" t="s">
        <v>1993</v>
      </c>
      <c r="U111" s="32"/>
      <c r="V111" s="16" t="s">
        <v>2229</v>
      </c>
      <c r="W111" s="38" t="s">
        <v>2230</v>
      </c>
    </row>
    <row r="112" spans="1:23" ht="168.75" x14ac:dyDescent="0.25">
      <c r="A112" s="17">
        <v>2016</v>
      </c>
      <c r="B112" s="18" t="s">
        <v>5</v>
      </c>
      <c r="C112" s="17">
        <v>3</v>
      </c>
      <c r="D112" s="19" t="s">
        <v>2535</v>
      </c>
      <c r="E112" s="19" t="s">
        <v>2536</v>
      </c>
      <c r="F112" s="20" t="s">
        <v>425</v>
      </c>
      <c r="G112" s="19" t="s">
        <v>2537</v>
      </c>
      <c r="H112" s="19" t="s">
        <v>2538</v>
      </c>
      <c r="I112" s="18" t="s">
        <v>1550</v>
      </c>
      <c r="J112" s="18" t="s">
        <v>2539</v>
      </c>
      <c r="K112" s="17">
        <v>1</v>
      </c>
      <c r="L112" s="21">
        <v>43160</v>
      </c>
      <c r="M112" s="21">
        <v>43404</v>
      </c>
      <c r="N112" s="17">
        <v>1</v>
      </c>
      <c r="O112" s="22">
        <f t="shared" si="2"/>
        <v>1</v>
      </c>
      <c r="P112" s="22">
        <f>+O112</f>
        <v>1</v>
      </c>
      <c r="Q112" s="22" t="s">
        <v>1256</v>
      </c>
      <c r="R112" s="19" t="s">
        <v>2540</v>
      </c>
      <c r="S112" s="19" t="s">
        <v>2541</v>
      </c>
      <c r="T112" s="19" t="s">
        <v>1993</v>
      </c>
      <c r="U112" s="32"/>
      <c r="V112" s="16" t="s">
        <v>2229</v>
      </c>
      <c r="W112" s="38" t="s">
        <v>2230</v>
      </c>
    </row>
    <row r="113" spans="1:23" ht="236.25" x14ac:dyDescent="0.25">
      <c r="A113" s="17">
        <v>2016</v>
      </c>
      <c r="B113" s="18" t="s">
        <v>5</v>
      </c>
      <c r="C113" s="17">
        <v>8</v>
      </c>
      <c r="D113" s="19" t="s">
        <v>2542</v>
      </c>
      <c r="E113" s="19" t="s">
        <v>2543</v>
      </c>
      <c r="F113" s="20" t="s">
        <v>425</v>
      </c>
      <c r="G113" s="19" t="s">
        <v>2544</v>
      </c>
      <c r="H113" s="19" t="s">
        <v>2545</v>
      </c>
      <c r="I113" s="18" t="s">
        <v>1550</v>
      </c>
      <c r="J113" s="18" t="s">
        <v>2102</v>
      </c>
      <c r="K113" s="17">
        <v>2</v>
      </c>
      <c r="L113" s="21">
        <v>43132</v>
      </c>
      <c r="M113" s="21">
        <v>43281</v>
      </c>
      <c r="N113" s="17">
        <v>2</v>
      </c>
      <c r="O113" s="22">
        <f t="shared" si="2"/>
        <v>1</v>
      </c>
      <c r="P113" s="25">
        <f>+O113</f>
        <v>1</v>
      </c>
      <c r="Q113" s="25" t="s">
        <v>1256</v>
      </c>
      <c r="R113" s="19" t="s">
        <v>2546</v>
      </c>
      <c r="S113" s="19" t="s">
        <v>2547</v>
      </c>
      <c r="T113" s="19" t="s">
        <v>1993</v>
      </c>
      <c r="U113" s="32"/>
      <c r="V113" s="16" t="s">
        <v>2229</v>
      </c>
      <c r="W113" s="38" t="s">
        <v>2230</v>
      </c>
    </row>
    <row r="114" spans="1:23" ht="191.25" x14ac:dyDescent="0.25">
      <c r="A114" s="17">
        <v>2016</v>
      </c>
      <c r="B114" s="18" t="s">
        <v>5</v>
      </c>
      <c r="C114" s="17">
        <v>9</v>
      </c>
      <c r="D114" s="19" t="s">
        <v>2548</v>
      </c>
      <c r="E114" s="19" t="s">
        <v>2549</v>
      </c>
      <c r="F114" s="20" t="s">
        <v>425</v>
      </c>
      <c r="G114" s="19" t="s">
        <v>2550</v>
      </c>
      <c r="H114" s="19" t="s">
        <v>2551</v>
      </c>
      <c r="I114" s="18" t="s">
        <v>76</v>
      </c>
      <c r="J114" s="18" t="s">
        <v>2552</v>
      </c>
      <c r="K114" s="17">
        <v>1</v>
      </c>
      <c r="L114" s="21">
        <v>43132</v>
      </c>
      <c r="M114" s="21">
        <v>43281</v>
      </c>
      <c r="N114" s="17">
        <v>1</v>
      </c>
      <c r="O114" s="22">
        <f t="shared" si="2"/>
        <v>1</v>
      </c>
      <c r="P114" s="25">
        <f>+O114</f>
        <v>1</v>
      </c>
      <c r="Q114" s="25" t="s">
        <v>1256</v>
      </c>
      <c r="R114" s="19" t="s">
        <v>2553</v>
      </c>
      <c r="S114" s="19" t="s">
        <v>2554</v>
      </c>
      <c r="T114" s="19" t="s">
        <v>1993</v>
      </c>
      <c r="U114" s="32"/>
      <c r="V114" s="16" t="s">
        <v>2229</v>
      </c>
      <c r="W114" s="38" t="s">
        <v>2230</v>
      </c>
    </row>
    <row r="115" spans="1:23" ht="225" x14ac:dyDescent="0.25">
      <c r="A115" s="17">
        <v>2017</v>
      </c>
      <c r="B115" s="18" t="s">
        <v>6</v>
      </c>
      <c r="C115" s="17">
        <v>10</v>
      </c>
      <c r="D115" s="19" t="s">
        <v>2555</v>
      </c>
      <c r="E115" s="19" t="s">
        <v>2556</v>
      </c>
      <c r="F115" s="20" t="s">
        <v>47</v>
      </c>
      <c r="G115" s="19" t="s">
        <v>2557</v>
      </c>
      <c r="H115" s="19" t="s">
        <v>2558</v>
      </c>
      <c r="I115" s="18" t="s">
        <v>2559</v>
      </c>
      <c r="J115" s="18" t="s">
        <v>2560</v>
      </c>
      <c r="K115" s="17">
        <v>1</v>
      </c>
      <c r="L115" s="21">
        <v>43374</v>
      </c>
      <c r="M115" s="21">
        <v>43434</v>
      </c>
      <c r="N115" s="17">
        <v>1</v>
      </c>
      <c r="O115" s="22">
        <f t="shared" si="2"/>
        <v>1</v>
      </c>
      <c r="P115" s="198">
        <f>+AVERAGE(O115:O117)</f>
        <v>1</v>
      </c>
      <c r="Q115" s="198" t="s">
        <v>1256</v>
      </c>
      <c r="R115" s="23" t="s">
        <v>2561</v>
      </c>
      <c r="S115" s="19" t="s">
        <v>2562</v>
      </c>
      <c r="T115" s="19" t="s">
        <v>1993</v>
      </c>
      <c r="U115" s="32"/>
      <c r="V115" s="16" t="s">
        <v>2229</v>
      </c>
      <c r="W115" s="38" t="s">
        <v>2230</v>
      </c>
    </row>
    <row r="116" spans="1:23" ht="225" x14ac:dyDescent="0.25">
      <c r="A116" s="17">
        <v>2017</v>
      </c>
      <c r="B116" s="18" t="s">
        <v>6</v>
      </c>
      <c r="C116" s="17">
        <v>10</v>
      </c>
      <c r="D116" s="19" t="s">
        <v>2555</v>
      </c>
      <c r="E116" s="19" t="s">
        <v>2556</v>
      </c>
      <c r="F116" s="20" t="s">
        <v>59</v>
      </c>
      <c r="G116" s="19" t="s">
        <v>2563</v>
      </c>
      <c r="H116" s="19" t="s">
        <v>2564</v>
      </c>
      <c r="I116" s="18" t="s">
        <v>2565</v>
      </c>
      <c r="J116" s="18" t="s">
        <v>2566</v>
      </c>
      <c r="K116" s="17">
        <v>1</v>
      </c>
      <c r="L116" s="21">
        <v>43405</v>
      </c>
      <c r="M116" s="21">
        <v>43465</v>
      </c>
      <c r="N116" s="17">
        <v>1</v>
      </c>
      <c r="O116" s="22">
        <f t="shared" si="2"/>
        <v>1</v>
      </c>
      <c r="P116" s="198"/>
      <c r="Q116" s="198"/>
      <c r="R116" s="19" t="s">
        <v>2567</v>
      </c>
      <c r="S116" s="19" t="s">
        <v>2568</v>
      </c>
      <c r="T116" s="19" t="s">
        <v>1993</v>
      </c>
      <c r="U116" s="32"/>
      <c r="V116" s="16" t="s">
        <v>2229</v>
      </c>
      <c r="W116" s="38" t="s">
        <v>2230</v>
      </c>
    </row>
    <row r="117" spans="1:23" ht="225" x14ac:dyDescent="0.25">
      <c r="A117" s="17">
        <v>2017</v>
      </c>
      <c r="B117" s="18" t="s">
        <v>6</v>
      </c>
      <c r="C117" s="17">
        <v>10</v>
      </c>
      <c r="D117" s="19" t="s">
        <v>2555</v>
      </c>
      <c r="E117" s="19" t="s">
        <v>2556</v>
      </c>
      <c r="F117" s="20" t="s">
        <v>65</v>
      </c>
      <c r="G117" s="19" t="s">
        <v>2569</v>
      </c>
      <c r="H117" s="19" t="s">
        <v>2570</v>
      </c>
      <c r="I117" s="18" t="s">
        <v>2565</v>
      </c>
      <c r="J117" s="18" t="s">
        <v>2571</v>
      </c>
      <c r="K117" s="17">
        <v>1</v>
      </c>
      <c r="L117" s="21">
        <v>43437</v>
      </c>
      <c r="M117" s="21">
        <v>43465</v>
      </c>
      <c r="N117" s="17">
        <v>1</v>
      </c>
      <c r="O117" s="22">
        <f t="shared" si="2"/>
        <v>1</v>
      </c>
      <c r="P117" s="198"/>
      <c r="Q117" s="198"/>
      <c r="R117" s="19" t="s">
        <v>2572</v>
      </c>
      <c r="S117" s="19" t="s">
        <v>2568</v>
      </c>
      <c r="T117" s="19" t="s">
        <v>1993</v>
      </c>
      <c r="U117" s="32"/>
      <c r="V117" s="16" t="s">
        <v>2229</v>
      </c>
      <c r="W117" s="38" t="s">
        <v>2230</v>
      </c>
    </row>
    <row r="118" spans="1:23" ht="371.25" x14ac:dyDescent="0.25">
      <c r="A118" s="17">
        <v>2017</v>
      </c>
      <c r="B118" s="18" t="s">
        <v>7</v>
      </c>
      <c r="C118" s="17">
        <v>3</v>
      </c>
      <c r="D118" s="19" t="s">
        <v>2573</v>
      </c>
      <c r="E118" s="19" t="s">
        <v>2574</v>
      </c>
      <c r="F118" s="20" t="s">
        <v>385</v>
      </c>
      <c r="G118" s="19" t="s">
        <v>2575</v>
      </c>
      <c r="H118" s="19" t="s">
        <v>2576</v>
      </c>
      <c r="I118" s="18" t="s">
        <v>2577</v>
      </c>
      <c r="J118" s="18" t="s">
        <v>2578</v>
      </c>
      <c r="K118" s="17">
        <v>1</v>
      </c>
      <c r="L118" s="21">
        <v>43313</v>
      </c>
      <c r="M118" s="21">
        <v>43444</v>
      </c>
      <c r="N118" s="17">
        <v>1</v>
      </c>
      <c r="O118" s="22">
        <f t="shared" si="2"/>
        <v>1</v>
      </c>
      <c r="P118" s="198">
        <f>+AVERAGE(O118:O122)</f>
        <v>1</v>
      </c>
      <c r="Q118" s="198" t="s">
        <v>1256</v>
      </c>
      <c r="R118" s="19" t="s">
        <v>2579</v>
      </c>
      <c r="S118" s="19" t="s">
        <v>2580</v>
      </c>
      <c r="T118" s="19" t="s">
        <v>1993</v>
      </c>
      <c r="U118" s="32"/>
      <c r="V118" s="16" t="s">
        <v>2229</v>
      </c>
      <c r="W118" s="38" t="s">
        <v>2230</v>
      </c>
    </row>
    <row r="119" spans="1:23" ht="371.25" x14ac:dyDescent="0.25">
      <c r="A119" s="17">
        <v>2017</v>
      </c>
      <c r="B119" s="18" t="s">
        <v>7</v>
      </c>
      <c r="C119" s="17">
        <v>3</v>
      </c>
      <c r="D119" s="19" t="s">
        <v>2573</v>
      </c>
      <c r="E119" s="19" t="s">
        <v>2574</v>
      </c>
      <c r="F119" s="20" t="s">
        <v>391</v>
      </c>
      <c r="G119" s="19" t="s">
        <v>2575</v>
      </c>
      <c r="H119" s="19" t="s">
        <v>2581</v>
      </c>
      <c r="I119" s="18" t="s">
        <v>2577</v>
      </c>
      <c r="J119" s="18" t="s">
        <v>2582</v>
      </c>
      <c r="K119" s="17">
        <v>1</v>
      </c>
      <c r="L119" s="21">
        <v>43294</v>
      </c>
      <c r="M119" s="21">
        <v>43444</v>
      </c>
      <c r="N119" s="17">
        <v>1</v>
      </c>
      <c r="O119" s="22">
        <f t="shared" si="2"/>
        <v>1</v>
      </c>
      <c r="P119" s="198"/>
      <c r="Q119" s="198"/>
      <c r="R119" s="19" t="s">
        <v>2583</v>
      </c>
      <c r="S119" s="19" t="s">
        <v>2580</v>
      </c>
      <c r="T119" s="19" t="s">
        <v>1993</v>
      </c>
      <c r="U119" s="32"/>
      <c r="V119" s="16" t="s">
        <v>2229</v>
      </c>
      <c r="W119" s="38" t="s">
        <v>2230</v>
      </c>
    </row>
    <row r="120" spans="1:23" ht="371.25" x14ac:dyDescent="0.25">
      <c r="A120" s="17">
        <v>2017</v>
      </c>
      <c r="B120" s="18" t="s">
        <v>7</v>
      </c>
      <c r="C120" s="17">
        <v>3</v>
      </c>
      <c r="D120" s="19" t="s">
        <v>2573</v>
      </c>
      <c r="E120" s="19" t="s">
        <v>2584</v>
      </c>
      <c r="F120" s="20" t="s">
        <v>396</v>
      </c>
      <c r="G120" s="19" t="s">
        <v>2575</v>
      </c>
      <c r="H120" s="19" t="s">
        <v>2585</v>
      </c>
      <c r="I120" s="18" t="s">
        <v>2577</v>
      </c>
      <c r="J120" s="18" t="s">
        <v>2582</v>
      </c>
      <c r="K120" s="17">
        <v>1</v>
      </c>
      <c r="L120" s="21">
        <v>43313</v>
      </c>
      <c r="M120" s="21">
        <v>43444</v>
      </c>
      <c r="N120" s="17">
        <v>1</v>
      </c>
      <c r="O120" s="22">
        <f t="shared" si="2"/>
        <v>1</v>
      </c>
      <c r="P120" s="198"/>
      <c r="Q120" s="198"/>
      <c r="R120" s="19" t="s">
        <v>2586</v>
      </c>
      <c r="S120" s="19" t="s">
        <v>2580</v>
      </c>
      <c r="T120" s="19" t="s">
        <v>1993</v>
      </c>
      <c r="U120" s="32"/>
      <c r="V120" s="16" t="s">
        <v>2229</v>
      </c>
      <c r="W120" s="38" t="s">
        <v>2230</v>
      </c>
    </row>
    <row r="121" spans="1:23" ht="371.25" x14ac:dyDescent="0.25">
      <c r="A121" s="17">
        <v>2017</v>
      </c>
      <c r="B121" s="18" t="s">
        <v>7</v>
      </c>
      <c r="C121" s="17">
        <v>3</v>
      </c>
      <c r="D121" s="19" t="s">
        <v>2587</v>
      </c>
      <c r="E121" s="19" t="s">
        <v>2584</v>
      </c>
      <c r="F121" s="20" t="s">
        <v>402</v>
      </c>
      <c r="G121" s="19" t="s">
        <v>2575</v>
      </c>
      <c r="H121" s="19" t="s">
        <v>2588</v>
      </c>
      <c r="I121" s="18" t="s">
        <v>2577</v>
      </c>
      <c r="J121" s="18" t="s">
        <v>2589</v>
      </c>
      <c r="K121" s="17">
        <v>1</v>
      </c>
      <c r="L121" s="21">
        <v>43445</v>
      </c>
      <c r="M121" s="21">
        <v>43670</v>
      </c>
      <c r="N121" s="17">
        <v>1</v>
      </c>
      <c r="O121" s="22">
        <f t="shared" si="2"/>
        <v>1</v>
      </c>
      <c r="P121" s="198"/>
      <c r="Q121" s="198"/>
      <c r="R121" s="19" t="s">
        <v>2590</v>
      </c>
      <c r="S121" s="19" t="s">
        <v>2580</v>
      </c>
      <c r="T121" s="19" t="s">
        <v>1993</v>
      </c>
      <c r="U121" s="32"/>
      <c r="V121" s="16" t="s">
        <v>2229</v>
      </c>
      <c r="W121" s="38" t="s">
        <v>2230</v>
      </c>
    </row>
    <row r="122" spans="1:23" ht="371.25" x14ac:dyDescent="0.25">
      <c r="A122" s="17">
        <v>2017</v>
      </c>
      <c r="B122" s="18" t="s">
        <v>7</v>
      </c>
      <c r="C122" s="17">
        <v>3</v>
      </c>
      <c r="D122" s="19" t="s">
        <v>2573</v>
      </c>
      <c r="E122" s="19" t="s">
        <v>2591</v>
      </c>
      <c r="F122" s="20" t="s">
        <v>407</v>
      </c>
      <c r="G122" s="19" t="s">
        <v>2575</v>
      </c>
      <c r="H122" s="19" t="s">
        <v>2592</v>
      </c>
      <c r="I122" s="18" t="s">
        <v>2565</v>
      </c>
      <c r="J122" s="18" t="s">
        <v>2593</v>
      </c>
      <c r="K122" s="17">
        <v>1</v>
      </c>
      <c r="L122" s="21">
        <v>43460</v>
      </c>
      <c r="M122" s="21">
        <v>43131</v>
      </c>
      <c r="N122" s="17">
        <v>1</v>
      </c>
      <c r="O122" s="22">
        <f t="shared" si="2"/>
        <v>1</v>
      </c>
      <c r="P122" s="198"/>
      <c r="Q122" s="198"/>
      <c r="R122" s="19" t="s">
        <v>2594</v>
      </c>
      <c r="S122" s="19" t="s">
        <v>2580</v>
      </c>
      <c r="T122" s="19" t="s">
        <v>1993</v>
      </c>
      <c r="U122" s="32"/>
      <c r="V122" s="16" t="s">
        <v>2229</v>
      </c>
      <c r="W122" s="38" t="s">
        <v>2230</v>
      </c>
    </row>
  </sheetData>
  <mergeCells count="77">
    <mergeCell ref="P5:P7"/>
    <mergeCell ref="Q5:Q7"/>
    <mergeCell ref="P10:P11"/>
    <mergeCell ref="Q10:Q11"/>
    <mergeCell ref="P12:P13"/>
    <mergeCell ref="Q12:Q13"/>
    <mergeCell ref="P14:P15"/>
    <mergeCell ref="Q14:Q15"/>
    <mergeCell ref="P16:P17"/>
    <mergeCell ref="Q16:Q17"/>
    <mergeCell ref="P18:P19"/>
    <mergeCell ref="Q18:Q19"/>
    <mergeCell ref="P20:P21"/>
    <mergeCell ref="Q20:Q21"/>
    <mergeCell ref="P22:P23"/>
    <mergeCell ref="Q22:Q23"/>
    <mergeCell ref="P24:P25"/>
    <mergeCell ref="Q24:Q25"/>
    <mergeCell ref="P26:P27"/>
    <mergeCell ref="Q26:Q27"/>
    <mergeCell ref="P31:P32"/>
    <mergeCell ref="Q31:Q32"/>
    <mergeCell ref="P33:P34"/>
    <mergeCell ref="Q33:Q34"/>
    <mergeCell ref="P43:P45"/>
    <mergeCell ref="Q43:Q45"/>
    <mergeCell ref="P46:P48"/>
    <mergeCell ref="Q46:Q48"/>
    <mergeCell ref="P49:P50"/>
    <mergeCell ref="Q49:Q50"/>
    <mergeCell ref="P51:P53"/>
    <mergeCell ref="Q51:Q53"/>
    <mergeCell ref="P54:P55"/>
    <mergeCell ref="Q54:Q55"/>
    <mergeCell ref="P56:P57"/>
    <mergeCell ref="Q56:Q57"/>
    <mergeCell ref="P58:P59"/>
    <mergeCell ref="Q58:Q59"/>
    <mergeCell ref="P60:P61"/>
    <mergeCell ref="Q60:Q61"/>
    <mergeCell ref="P62:P63"/>
    <mergeCell ref="Q62:Q63"/>
    <mergeCell ref="P69:P71"/>
    <mergeCell ref="Q69:Q71"/>
    <mergeCell ref="P72:P73"/>
    <mergeCell ref="Q72:Q73"/>
    <mergeCell ref="P74:P75"/>
    <mergeCell ref="Q74:Q75"/>
    <mergeCell ref="P77:P79"/>
    <mergeCell ref="Q77:Q79"/>
    <mergeCell ref="P81:P82"/>
    <mergeCell ref="Q81:Q82"/>
    <mergeCell ref="P83:P84"/>
    <mergeCell ref="Q83:Q84"/>
    <mergeCell ref="Q96:Q97"/>
    <mergeCell ref="P85:P86"/>
    <mergeCell ref="Q85:Q86"/>
    <mergeCell ref="P87:P88"/>
    <mergeCell ref="Q87:Q88"/>
    <mergeCell ref="P89:P90"/>
    <mergeCell ref="Q89:Q90"/>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formula1>0</formula1>
      <formula2>390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Hallazgos ADR</vt:lpstr>
      <vt:lpstr>PM CGR - (ADR)</vt:lpstr>
      <vt:lpstr>Cierre 31-dic-2023</vt:lpstr>
      <vt:lpstr>Cierre 30-jun-2023</vt:lpstr>
      <vt:lpstr>Cierre 31-dic-2022</vt:lpstr>
      <vt:lpstr>Cierre 30-jun-2022</vt:lpstr>
      <vt:lpstr>Cierre 31-dic-2021</vt:lpstr>
      <vt:lpstr>Cierre 30-jun-2021</vt:lpstr>
      <vt:lpstr>Cierre 31-dic-2020</vt:lpstr>
      <vt:lpstr>Cierre 30-jun-2020</vt:lpstr>
      <vt:lpstr>Cierre 31-dic-2019</vt:lpstr>
      <vt:lpstr>Cierre 30-jun-2019</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Maicol Stiven Zipamocha Murcia</dc:creator>
  <cp:keywords/>
  <dc:description/>
  <cp:lastModifiedBy>Maicol Stiven Zipamocha Murcia</cp:lastModifiedBy>
  <cp:revision/>
  <cp:lastPrinted>2024-01-25T17:39:46Z</cp:lastPrinted>
  <dcterms:created xsi:type="dcterms:W3CDTF">2019-12-30T15:54:56Z</dcterms:created>
  <dcterms:modified xsi:type="dcterms:W3CDTF">2024-01-25T19:53:05Z</dcterms:modified>
  <cp:category/>
  <cp:contentStatus/>
</cp:coreProperties>
</file>