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icol.zipamocha\OneDrive - Agencia de Desarrollo Rural-ADR\2023\5. SEGUIMIENTO PLANES DE MEJORA\C-COMUNICACIÓN\vicepresidencia de Integración Productiva\"/>
    </mc:Choice>
  </mc:AlternateContent>
  <bookViews>
    <workbookView xWindow="0" yWindow="0" windowWidth="28800" windowHeight="12135"/>
  </bookViews>
  <sheets>
    <sheet name="INDICE" sheetId="5" r:id="rId1"/>
    <sheet name="ASI" sheetId="13" r:id="rId2"/>
    <sheet name="EPSEA" sheetId="14" r:id="rId3"/>
    <sheet name="ADT" sheetId="11" r:id="rId4"/>
    <sheet name="Gest Cartera" sheetId="10" r:id="rId5"/>
    <sheet name="INV DAT" sheetId="8" r:id="rId6"/>
    <sheet name="FACT&amp;REC" sheetId="9" r:id="rId7"/>
    <sheet name="EFP" sheetId="7" r:id="rId8"/>
    <sheet name="IMP" sheetId="6" r:id="rId9"/>
    <sheet name="Superv Conv. Coop" sheetId="2" r:id="rId10"/>
    <sheet name="PID" sheetId="15" r:id="rId11"/>
  </sheets>
  <externalReferences>
    <externalReference r:id="rId12"/>
    <externalReference r:id="rId13"/>
    <externalReference r:id="rId14"/>
    <externalReference r:id="rId15"/>
    <externalReference r:id="rId16"/>
    <externalReference r:id="rId17"/>
  </externalReferences>
  <definedNames>
    <definedName name="_1_SE" localSheetId="3">#REF!</definedName>
    <definedName name="_1_SE" localSheetId="7">#REF!</definedName>
    <definedName name="_1_SE" localSheetId="2">#REF!</definedName>
    <definedName name="_1_SE" localSheetId="6">#REF!</definedName>
    <definedName name="_1_SE" localSheetId="4">#REF!</definedName>
    <definedName name="_1_SE" localSheetId="8">#REF!</definedName>
    <definedName name="_1_SE" localSheetId="0">#REF!</definedName>
    <definedName name="_1_SE" localSheetId="5">#REF!</definedName>
    <definedName name="_1_SE" localSheetId="10">#REF!</definedName>
    <definedName name="_1_SE" localSheetId="9">#REF!</definedName>
    <definedName name="_1_SE">#REF!</definedName>
    <definedName name="_xlnm._FilterDatabase" localSheetId="3" hidden="1">ADT!$A$4:$S$37</definedName>
    <definedName name="_xlnm._FilterDatabase" localSheetId="2" hidden="1">EPSEA!$P$1:$P$71</definedName>
    <definedName name="_xlnm._FilterDatabase" localSheetId="0" hidden="1">INDICE!$A$7:$N$7</definedName>
    <definedName name="_xlnm._FilterDatabase" localSheetId="5" hidden="1">'INV DAT'!$P$1:$P$94</definedName>
    <definedName name="A" localSheetId="3">#REF!</definedName>
    <definedName name="A" localSheetId="7">#REF!</definedName>
    <definedName name="A" localSheetId="2">#REF!</definedName>
    <definedName name="A" localSheetId="6">#REF!</definedName>
    <definedName name="A" localSheetId="4">#REF!</definedName>
    <definedName name="A" localSheetId="8">#REF!</definedName>
    <definedName name="A" localSheetId="0">#REF!</definedName>
    <definedName name="A" localSheetId="5">#REF!</definedName>
    <definedName name="A" localSheetId="10">#REF!</definedName>
    <definedName name="A" localSheetId="9">#REF!</definedName>
    <definedName name="A">#REF!</definedName>
    <definedName name="AA" localSheetId="3">#REF!</definedName>
    <definedName name="AA" localSheetId="7">#REF!</definedName>
    <definedName name="AA" localSheetId="2">#REF!</definedName>
    <definedName name="AA" localSheetId="4">#REF!</definedName>
    <definedName name="AA" localSheetId="8">#REF!</definedName>
    <definedName name="AA" localSheetId="0">#REF!</definedName>
    <definedName name="AA" localSheetId="10">#REF!</definedName>
    <definedName name="AA" localSheetId="9">#REF!</definedName>
    <definedName name="AA">#REF!</definedName>
    <definedName name="accion" localSheetId="3">#REF!</definedName>
    <definedName name="accion" localSheetId="2">#REF!</definedName>
    <definedName name="accion" localSheetId="4">#REF!</definedName>
    <definedName name="accion" localSheetId="0">#REF!</definedName>
    <definedName name="accion" localSheetId="9">#REF!</definedName>
    <definedName name="accion">#REF!</definedName>
    <definedName name="ACCIONES" localSheetId="3">#REF!</definedName>
    <definedName name="ACCIONES" localSheetId="2">#REF!</definedName>
    <definedName name="ACCIONES" localSheetId="4">#REF!</definedName>
    <definedName name="ACCIONES" localSheetId="0">#REF!</definedName>
    <definedName name="ACCIONES" localSheetId="9">#REF!</definedName>
    <definedName name="ACCIONES">#REF!</definedName>
    <definedName name="ACTIVIDADES_DE_GESTION_Y_CONTROL" localSheetId="3">#REF!</definedName>
    <definedName name="ACTIVIDADES_DE_GESTION_Y_CONTROL" localSheetId="2">#REF!</definedName>
    <definedName name="ACTIVIDADES_DE_GESTION_Y_CONTROL" localSheetId="4">#REF!</definedName>
    <definedName name="ACTIVIDADES_DE_GESTION_Y_CONTROL" localSheetId="0">#REF!</definedName>
    <definedName name="ACTIVIDADES_DE_GESTION_Y_CONTROL" localSheetId="9">#REF!</definedName>
    <definedName name="ACTIVIDADES_DE_GESTION_Y_CONTROL">#REF!</definedName>
    <definedName name="AGENTE" localSheetId="3">#REF!</definedName>
    <definedName name="AGENTE" localSheetId="2">#REF!</definedName>
    <definedName name="AGENTE" localSheetId="4">#REF!</definedName>
    <definedName name="AGENTE" localSheetId="0">#REF!</definedName>
    <definedName name="AGENTE" localSheetId="9">#REF!</definedName>
    <definedName name="AGENTE">#REF!</definedName>
    <definedName name="_xlnm.Print_Area" localSheetId="3">ADT!$A$1:$R$20</definedName>
    <definedName name="_xlnm.Print_Area" localSheetId="10">PID!$A$1:$R$21</definedName>
    <definedName name="AREA_IMPACTO" localSheetId="3">#REF!</definedName>
    <definedName name="AREA_IMPACTO" localSheetId="2">#REF!</definedName>
    <definedName name="AREA_IMPACTO" localSheetId="6">#REF!</definedName>
    <definedName name="AREA_IMPACTO" localSheetId="4">#REF!</definedName>
    <definedName name="AREA_IMPACTO" localSheetId="0">#REF!</definedName>
    <definedName name="AREA_IMPACTO" localSheetId="5">#REF!</definedName>
    <definedName name="AREA_IMPACTO" localSheetId="10">#REF!</definedName>
    <definedName name="AREA_IMPACTO" localSheetId="9">#REF!</definedName>
    <definedName name="AREA_IMPACTO">#REF!</definedName>
    <definedName name="AREAS_IMPACTO" localSheetId="3">#REF!</definedName>
    <definedName name="AREAS_IMPACTO" localSheetId="2">#REF!</definedName>
    <definedName name="AREAS_IMPACTO" localSheetId="4">#REF!</definedName>
    <definedName name="AREAS_IMPACTO" localSheetId="0">#REF!</definedName>
    <definedName name="AREAS_IMPACTO" localSheetId="9">#REF!</definedName>
    <definedName name="AREAS_IMPACTO">#REF!</definedName>
    <definedName name="asdf" localSheetId="3">#REF!</definedName>
    <definedName name="asdf" localSheetId="2">#REF!</definedName>
    <definedName name="asdf" localSheetId="4">#REF!</definedName>
    <definedName name="asdf" localSheetId="0">#REF!</definedName>
    <definedName name="asdf" localSheetId="9">#REF!</definedName>
    <definedName name="asdf">#REF!</definedName>
    <definedName name="ASUNTOS_TECNICOS" localSheetId="3">#REF!</definedName>
    <definedName name="ASUNTOS_TECNICOS" localSheetId="2">#REF!</definedName>
    <definedName name="ASUNTOS_TECNICOS" localSheetId="4">#REF!</definedName>
    <definedName name="ASUNTOS_TECNICOS" localSheetId="0">#REF!</definedName>
    <definedName name="ASUNTOS_TECNICOS" localSheetId="9">#REF!</definedName>
    <definedName name="ASUNTOS_TECNICOS">#REF!</definedName>
    <definedName name="ASUNTOS_TECNOLOGICOS" localSheetId="3">#REF!</definedName>
    <definedName name="ASUNTOS_TECNOLOGICOS" localSheetId="2">#REF!</definedName>
    <definedName name="ASUNTOS_TECNOLOGICOS" localSheetId="4">#REF!</definedName>
    <definedName name="ASUNTOS_TECNOLOGICOS" localSheetId="0">#REF!</definedName>
    <definedName name="ASUNTOS_TECNOLOGICOS" localSheetId="9">#REF!</definedName>
    <definedName name="ASUNTOS_TECNOLOGICOS">#REF!</definedName>
    <definedName name="B" localSheetId="3">#REF!</definedName>
    <definedName name="B" localSheetId="2">#REF!</definedName>
    <definedName name="B" localSheetId="4">#REF!</definedName>
    <definedName name="B" localSheetId="0">#REF!</definedName>
    <definedName name="B" localSheetId="9">#REF!</definedName>
    <definedName name="B">#REF!</definedName>
    <definedName name="BASE_DE_ACTIVOS_Y_RECURSOS_DE_LA_ORGANIZACIÓN" localSheetId="3">#REF!</definedName>
    <definedName name="BASE_DE_ACTIVOS_Y_RECURSOS_DE_LA_ORGANIZACIÓN" localSheetId="2">#REF!</definedName>
    <definedName name="BASE_DE_ACTIVOS_Y_RECURSOS_DE_LA_ORGANIZACIÓN" localSheetId="4">#REF!</definedName>
    <definedName name="BASE_DE_ACTIVOS_Y_RECURSOS_DE_LA_ORGANIZACIÓN" localSheetId="0">#REF!</definedName>
    <definedName name="BASE_DE_ACTIVOS_Y_RECURSOS_DE_LA_ORGANIZACIÓN" localSheetId="9">#REF!</definedName>
    <definedName name="BASE_DE_ACTIVOS_Y_RECURSOS_DE_LA_ORGANIZACIÓN">#REF!</definedName>
    <definedName name="CALIF">'[1]BASE OCULTAR'!$C$6:$D$107</definedName>
    <definedName name="CALIFICACION" localSheetId="3">#REF!</definedName>
    <definedName name="CALIFICACION" localSheetId="7">#REF!</definedName>
    <definedName name="CALIFICACION" localSheetId="2">#REF!</definedName>
    <definedName name="CALIFICACION" localSheetId="6">#REF!</definedName>
    <definedName name="CALIFICACION" localSheetId="4">#REF!</definedName>
    <definedName name="CALIFICACION" localSheetId="8">#REF!</definedName>
    <definedName name="CALIFICACION" localSheetId="0">#REF!</definedName>
    <definedName name="CALIFICACION" localSheetId="5">#REF!</definedName>
    <definedName name="CALIFICACION" localSheetId="10">#REF!</definedName>
    <definedName name="CALIFICACION" localSheetId="9">#REF!</definedName>
    <definedName name="CALIFICACION">#REF!</definedName>
    <definedName name="CANAL_DE_DISTRIBUCION">[2]DATOS!$C$16:$C$27</definedName>
    <definedName name="CAUSA" localSheetId="3">#REF!</definedName>
    <definedName name="CAUSA" localSheetId="7">#REF!</definedName>
    <definedName name="CAUSA" localSheetId="2">#REF!</definedName>
    <definedName name="CAUSA" localSheetId="6">#REF!</definedName>
    <definedName name="CAUSA" localSheetId="4">#REF!</definedName>
    <definedName name="CAUSA" localSheetId="8">#REF!</definedName>
    <definedName name="CAUSA" localSheetId="0">#REF!</definedName>
    <definedName name="CAUSA" localSheetId="5">#REF!</definedName>
    <definedName name="CAUSA" localSheetId="10">#REF!</definedName>
    <definedName name="CAUSA" localSheetId="9">#REF!</definedName>
    <definedName name="CAUSA">#REF!</definedName>
    <definedName name="CAUSAS">[3]CAUSAS!$C$6:$O$11</definedName>
    <definedName name="CAUSASDERIESGO" localSheetId="3">#REF!</definedName>
    <definedName name="CAUSASDERIESGO" localSheetId="7">#REF!</definedName>
    <definedName name="CAUSASDERIESGO" localSheetId="2">#REF!</definedName>
    <definedName name="CAUSASDERIESGO" localSheetId="6">#REF!</definedName>
    <definedName name="CAUSASDERIESGO" localSheetId="4">#REF!</definedName>
    <definedName name="CAUSASDERIESGO" localSheetId="8">#REF!</definedName>
    <definedName name="CAUSASDERIESGO" localSheetId="0">#REF!</definedName>
    <definedName name="CAUSASDERIESGO" localSheetId="5">#REF!</definedName>
    <definedName name="CAUSASDERIESGO" localSheetId="10">#REF!</definedName>
    <definedName name="CAUSASDERIESGO" localSheetId="9">#REF!</definedName>
    <definedName name="CAUSASDERIESGO">#REF!</definedName>
    <definedName name="CAUSASDERIESGO1" localSheetId="3">#REF!</definedName>
    <definedName name="CAUSASDERIESGO1" localSheetId="7">#REF!</definedName>
    <definedName name="CAUSASDERIESGO1" localSheetId="2">#REF!</definedName>
    <definedName name="CAUSASDERIESGO1" localSheetId="4">#REF!</definedName>
    <definedName name="CAUSASDERIESGO1" localSheetId="8">#REF!</definedName>
    <definedName name="CAUSASDERIESGO1" localSheetId="0">#REF!</definedName>
    <definedName name="CAUSASDERIESGO1" localSheetId="9">#REF!</definedName>
    <definedName name="CAUSASDERIESGO1">#REF!</definedName>
    <definedName name="CIRCUNSTANCIAS_ECONOMICAS_Y_DE_MERCADO" localSheetId="3">#REF!</definedName>
    <definedName name="CIRCUNSTANCIAS_ECONOMICAS_Y_DE_MERCADO" localSheetId="7">#REF!</definedName>
    <definedName name="CIRCUNSTANCIAS_ECONOMICAS_Y_DE_MERCADO" localSheetId="2">#REF!</definedName>
    <definedName name="CIRCUNSTANCIAS_ECONOMICAS_Y_DE_MERCADO" localSheetId="4">#REF!</definedName>
    <definedName name="CIRCUNSTANCIAS_ECONOMICAS_Y_DE_MERCADO" localSheetId="8">#REF!</definedName>
    <definedName name="CIRCUNSTANCIAS_ECONOMICAS_Y_DE_MERCADO" localSheetId="0">#REF!</definedName>
    <definedName name="CIRCUNSTANCIAS_ECONOMICAS_Y_DE_MERCADO" localSheetId="9">#REF!</definedName>
    <definedName name="CIRCUNSTANCIAS_ECONOMICAS_Y_DE_MERCADO">#REF!</definedName>
    <definedName name="CIRCUNSTANCIAS_ECONOMICAS_Y_DEL_ESTADO" localSheetId="3">#REF!</definedName>
    <definedName name="CIRCUNSTANCIAS_ECONOMICAS_Y_DEL_ESTADO" localSheetId="2">#REF!</definedName>
    <definedName name="CIRCUNSTANCIAS_ECONOMICAS_Y_DEL_ESTADO" localSheetId="4">#REF!</definedName>
    <definedName name="CIRCUNSTANCIAS_ECONOMICAS_Y_DEL_ESTADO" localSheetId="0">#REF!</definedName>
    <definedName name="CIRCUNSTANCIAS_ECONOMICAS_Y_DEL_ESTADO" localSheetId="9">#REF!</definedName>
    <definedName name="CIRCUNSTANCIAS_ECONOMICAS_Y_DEL_ESTADO">#REF!</definedName>
    <definedName name="CIRCUNSTANCIAS_POLITICAS_Y_LEGISLATIVAS" localSheetId="3">#REF!</definedName>
    <definedName name="CIRCUNSTANCIAS_POLITICAS_Y_LEGISLATIVAS" localSheetId="2">#REF!</definedName>
    <definedName name="CIRCUNSTANCIAS_POLITICAS_Y_LEGISLATIVAS" localSheetId="4">#REF!</definedName>
    <definedName name="CIRCUNSTANCIAS_POLITICAS_Y_LEGISLATIVAS" localSheetId="0">#REF!</definedName>
    <definedName name="CIRCUNSTANCIAS_POLITICAS_Y_LEGISLATIVAS" localSheetId="9">#REF!</definedName>
    <definedName name="CIRCUNSTANCIAS_POLITICAS_Y_LEGISLATIVAS">#REF!</definedName>
    <definedName name="CIRCUNSTANCIAS_POLITICAS_Y_LEGISSLATIVAS" localSheetId="3">#REF!</definedName>
    <definedName name="CIRCUNSTANCIAS_POLITICAS_Y_LEGISSLATIVAS" localSheetId="2">#REF!</definedName>
    <definedName name="CIRCUNSTANCIAS_POLITICAS_Y_LEGISSLATIVAS" localSheetId="4">#REF!</definedName>
    <definedName name="CIRCUNSTANCIAS_POLITICAS_Y_LEGISSLATIVAS" localSheetId="0">#REF!</definedName>
    <definedName name="CIRCUNSTANCIAS_POLITICAS_Y_LEGISSLATIVAS" localSheetId="9">#REF!</definedName>
    <definedName name="CIRCUNSTANCIAS_POLITICAS_Y_LEGISSLATIVAS">#REF!</definedName>
    <definedName name="CLAVE" localSheetId="3">#REF!</definedName>
    <definedName name="CLAVE" localSheetId="2">#REF!</definedName>
    <definedName name="CLAVE" localSheetId="4">#REF!</definedName>
    <definedName name="CLAVE" localSheetId="0">#REF!</definedName>
    <definedName name="CLAVE" localSheetId="9">#REF!</definedName>
    <definedName name="CLAVE">#REF!</definedName>
    <definedName name="CLAVECAUSA">[3]CAUSAS!$C$12:$O$12</definedName>
    <definedName name="CLAVECONT" localSheetId="3">#REF!</definedName>
    <definedName name="CLAVECONT" localSheetId="7">#REF!</definedName>
    <definedName name="CLAVECONT" localSheetId="2">#REF!</definedName>
    <definedName name="CLAVECONT" localSheetId="6">#REF!</definedName>
    <definedName name="CLAVECONT" localSheetId="4">#REF!</definedName>
    <definedName name="CLAVECONT" localSheetId="8">#REF!</definedName>
    <definedName name="CLAVECONT" localSheetId="0">#REF!</definedName>
    <definedName name="CLAVECONT" localSheetId="5">#REF!</definedName>
    <definedName name="CLAVECONT" localSheetId="10">#REF!</definedName>
    <definedName name="CLAVECONT" localSheetId="9">#REF!</definedName>
    <definedName name="CLAVECONT">#REF!</definedName>
    <definedName name="CLAVECONTROL">'[3]NO BORRAR'!$B$41:$B$57</definedName>
    <definedName name="CLAVEOBJ" localSheetId="3">#REF!</definedName>
    <definedName name="CLAVEOBJ" localSheetId="7">#REF!</definedName>
    <definedName name="CLAVEOBJ" localSheetId="2">#REF!</definedName>
    <definedName name="CLAVEOBJ" localSheetId="6">#REF!</definedName>
    <definedName name="CLAVEOBJ" localSheetId="4">#REF!</definedName>
    <definedName name="CLAVEOBJ" localSheetId="8">#REF!</definedName>
    <definedName name="CLAVEOBJ" localSheetId="0">#REF!</definedName>
    <definedName name="CLAVEOBJ" localSheetId="5">#REF!</definedName>
    <definedName name="CLAVEOBJ" localSheetId="10">#REF!</definedName>
    <definedName name="CLAVEOBJ" localSheetId="9">#REF!</definedName>
    <definedName name="CLAVEOBJ">#REF!</definedName>
    <definedName name="CLAVEPOL" localSheetId="3">#REF!</definedName>
    <definedName name="CLAVEPOL" localSheetId="7">#REF!</definedName>
    <definedName name="CLAVEPOL" localSheetId="2">#REF!</definedName>
    <definedName name="CLAVEPOL" localSheetId="4">#REF!</definedName>
    <definedName name="CLAVEPOL" localSheetId="8">#REF!</definedName>
    <definedName name="CLAVEPOL" localSheetId="0">#REF!</definedName>
    <definedName name="CLAVEPOL" localSheetId="9">#REF!</definedName>
    <definedName name="CLAVEPOL">#REF!</definedName>
    <definedName name="CLAVEPOLITICA">'[3]NO BORRAR'!$B$3:$B$17</definedName>
    <definedName name="CLAVEPROC" localSheetId="3">#REF!</definedName>
    <definedName name="CLAVEPROC" localSheetId="7">#REF!</definedName>
    <definedName name="CLAVEPROC" localSheetId="2">#REF!</definedName>
    <definedName name="CLAVEPROC" localSheetId="6">#REF!</definedName>
    <definedName name="CLAVEPROC" localSheetId="4">#REF!</definedName>
    <definedName name="CLAVEPROC" localSheetId="8">#REF!</definedName>
    <definedName name="CLAVEPROC" localSheetId="0">#REF!</definedName>
    <definedName name="CLAVEPROC" localSheetId="5">#REF!</definedName>
    <definedName name="CLAVEPROC" localSheetId="10">#REF!</definedName>
    <definedName name="CLAVEPROC" localSheetId="9">#REF!</definedName>
    <definedName name="CLAVEPROC">#REF!</definedName>
    <definedName name="CLAVEPROCEDIMIENTO">'[3]NO BORRAR'!$B$22:$B$38</definedName>
    <definedName name="CLAVERIESGO" localSheetId="3">#REF!</definedName>
    <definedName name="CLAVERIESGO" localSheetId="7">#REF!</definedName>
    <definedName name="CLAVERIESGO" localSheetId="2">#REF!</definedName>
    <definedName name="CLAVERIESGO" localSheetId="6">#REF!</definedName>
    <definedName name="CLAVERIESGO" localSheetId="4">#REF!</definedName>
    <definedName name="CLAVERIESGO" localSheetId="8">#REF!</definedName>
    <definedName name="CLAVERIESGO" localSheetId="0">#REF!</definedName>
    <definedName name="CLAVERIESGO" localSheetId="5">#REF!</definedName>
    <definedName name="CLAVERIESGO" localSheetId="10">#REF!</definedName>
    <definedName name="CLAVERIESGO" localSheetId="9">#REF!</definedName>
    <definedName name="CLAVERIESGO">#REF!</definedName>
    <definedName name="CLIENTE" localSheetId="3">#REF!</definedName>
    <definedName name="CLIENTE" localSheetId="7">#REF!</definedName>
    <definedName name="CLIENTE" localSheetId="2">#REF!</definedName>
    <definedName name="CLIENTE" localSheetId="4">#REF!</definedName>
    <definedName name="CLIENTE" localSheetId="8">#REF!</definedName>
    <definedName name="CLIENTE" localSheetId="0">#REF!</definedName>
    <definedName name="CLIENTE" localSheetId="9">#REF!</definedName>
    <definedName name="CLIENTE">#REF!</definedName>
    <definedName name="CLIENTES" localSheetId="3">#REF!</definedName>
    <definedName name="CLIENTES" localSheetId="7">#REF!</definedName>
    <definedName name="CLIENTES" localSheetId="2">#REF!</definedName>
    <definedName name="CLIENTES" localSheetId="4">#REF!</definedName>
    <definedName name="CLIENTES" localSheetId="8">#REF!</definedName>
    <definedName name="CLIENTES" localSheetId="0">#REF!</definedName>
    <definedName name="CLIENTES" localSheetId="9">#REF!</definedName>
    <definedName name="CLIENTES">#REF!</definedName>
    <definedName name="CODIGO" localSheetId="3">#REF!</definedName>
    <definedName name="CODIGO" localSheetId="2">#REF!</definedName>
    <definedName name="CODIGO" localSheetId="4">#REF!</definedName>
    <definedName name="CODIGO" localSheetId="0">#REF!</definedName>
    <definedName name="CODIGO" localSheetId="9">#REF!</definedName>
    <definedName name="CODIGO">#REF!</definedName>
    <definedName name="CODIGO_RIESGO" localSheetId="3">#REF!</definedName>
    <definedName name="CODIGO_RIESGO" localSheetId="2">#REF!</definedName>
    <definedName name="CODIGO_RIESGO" localSheetId="4">#REF!</definedName>
    <definedName name="CODIGO_RIESGO" localSheetId="0">#REF!</definedName>
    <definedName name="CODIGO_RIESGO" localSheetId="9">#REF!</definedName>
    <definedName name="CODIGO_RIESGO">#REF!</definedName>
    <definedName name="CODIGO1" localSheetId="3">#REF!</definedName>
    <definedName name="CODIGO1" localSheetId="2">#REF!</definedName>
    <definedName name="CODIGO1" localSheetId="4">#REF!</definedName>
    <definedName name="CODIGO1" localSheetId="0">#REF!</definedName>
    <definedName name="CODIGO1" localSheetId="9">#REF!</definedName>
    <definedName name="CODIGO1">#REF!</definedName>
    <definedName name="COMPORTAMIENTO_HUMANO" localSheetId="3">#REF!</definedName>
    <definedName name="COMPORTAMIENTO_HUMANO" localSheetId="2">#REF!</definedName>
    <definedName name="COMPORTAMIENTO_HUMANO" localSheetId="4">#REF!</definedName>
    <definedName name="COMPORTAMIENTO_HUMANO" localSheetId="0">#REF!</definedName>
    <definedName name="COMPORTAMIENTO_HUMANO" localSheetId="9">#REF!</definedName>
    <definedName name="COMPORTAMIENTO_HUMANO">#REF!</definedName>
    <definedName name="COMPORTAMIENTO_ORGANIZACIONAL" localSheetId="3">#REF!</definedName>
    <definedName name="COMPORTAMIENTO_ORGANIZACIONAL" localSheetId="2">#REF!</definedName>
    <definedName name="COMPORTAMIENTO_ORGANIZACIONAL" localSheetId="4">#REF!</definedName>
    <definedName name="COMPORTAMIENTO_ORGANIZACIONAL" localSheetId="0">#REF!</definedName>
    <definedName name="COMPORTAMIENTO_ORGANIZACIONAL" localSheetId="9">#REF!</definedName>
    <definedName name="COMPORTAMIENTO_ORGANIZACIONAL">#REF!</definedName>
    <definedName name="CONFLICTOS_SOCIALES" localSheetId="3">#REF!</definedName>
    <definedName name="CONFLICTOS_SOCIALES" localSheetId="2">#REF!</definedName>
    <definedName name="CONFLICTOS_SOCIALES" localSheetId="4">#REF!</definedName>
    <definedName name="CONFLICTOS_SOCIALES" localSheetId="0">#REF!</definedName>
    <definedName name="CONFLICTOS_SOCIALES" localSheetId="9">#REF!</definedName>
    <definedName name="CONFLICTOS_SOCIALES">#REF!</definedName>
    <definedName name="CONTEXTO_ECONOMICO_DE_MERCADO" localSheetId="3">#REF!</definedName>
    <definedName name="CONTEXTO_ECONOMICO_DE_MERCADO" localSheetId="2">#REF!</definedName>
    <definedName name="CONTEXTO_ECONOMICO_DE_MERCADO" localSheetId="4">#REF!</definedName>
    <definedName name="CONTEXTO_ECONOMICO_DE_MERCADO" localSheetId="0">#REF!</definedName>
    <definedName name="CONTEXTO_ECONOMICO_DE_MERCADO" localSheetId="9">#REF!</definedName>
    <definedName name="CONTEXTO_ECONOMICO_DE_MERCADO">#REF!</definedName>
    <definedName name="CONTEXTO_POLITICO" localSheetId="3">#REF!</definedName>
    <definedName name="CONTEXTO_POLITICO" localSheetId="2">#REF!</definedName>
    <definedName name="CONTEXTO_POLITICO" localSheetId="4">#REF!</definedName>
    <definedName name="CONTEXTO_POLITICO" localSheetId="0">#REF!</definedName>
    <definedName name="CONTEXTO_POLITICO" localSheetId="9">#REF!</definedName>
    <definedName name="CONTEXTO_POLITICO">#REF!</definedName>
    <definedName name="CONTROL">'[3]NO BORRAR'!$C$41:$C$53</definedName>
    <definedName name="CONTROLES" localSheetId="3">#REF!</definedName>
    <definedName name="CONTROLES" localSheetId="7">#REF!</definedName>
    <definedName name="CONTROLES" localSheetId="2">#REF!</definedName>
    <definedName name="CONTROLES" localSheetId="6">#REF!</definedName>
    <definedName name="CONTROLES" localSheetId="4">#REF!</definedName>
    <definedName name="CONTROLES" localSheetId="8">#REF!</definedName>
    <definedName name="CONTROLES" localSheetId="0">#REF!</definedName>
    <definedName name="CONTROLES" localSheetId="5">#REF!</definedName>
    <definedName name="CONTROLES" localSheetId="10">#REF!</definedName>
    <definedName name="CONTROLES" localSheetId="9">#REF!</definedName>
    <definedName name="CONTROLES">#REF!</definedName>
    <definedName name="COSTO_DE_ACTIVIDADES" localSheetId="3">#REF!</definedName>
    <definedName name="COSTO_DE_ACTIVIDADES" localSheetId="7">#REF!</definedName>
    <definedName name="COSTO_DE_ACTIVIDADES" localSheetId="2">#REF!</definedName>
    <definedName name="COSTO_DE_ACTIVIDADES" localSheetId="4">#REF!</definedName>
    <definedName name="COSTO_DE_ACTIVIDADES" localSheetId="8">#REF!</definedName>
    <definedName name="COSTO_DE_ACTIVIDADES" localSheetId="0">#REF!</definedName>
    <definedName name="COSTO_DE_ACTIVIDADES" localSheetId="9">#REF!</definedName>
    <definedName name="COSTO_DE_ACTIVIDADES">#REF!</definedName>
    <definedName name="CRONOGRAMA_DE_ACTIVIDADES" localSheetId="3">#REF!</definedName>
    <definedName name="CRONOGRAMA_DE_ACTIVIDADES" localSheetId="7">#REF!</definedName>
    <definedName name="CRONOGRAMA_DE_ACTIVIDADES" localSheetId="2">#REF!</definedName>
    <definedName name="CRONOGRAMA_DE_ACTIVIDADES" localSheetId="4">#REF!</definedName>
    <definedName name="CRONOGRAMA_DE_ACTIVIDADES" localSheetId="8">#REF!</definedName>
    <definedName name="CRONOGRAMA_DE_ACTIVIDADES" localSheetId="0">#REF!</definedName>
    <definedName name="CRONOGRAMA_DE_ACTIVIDADES" localSheetId="9">#REF!</definedName>
    <definedName name="CRONOGRAMA_DE_ACTIVIDADES">#REF!</definedName>
    <definedName name="Cual_serà_el_nombre_del_procedimiento?" localSheetId="3">#REF!</definedName>
    <definedName name="Cual_serà_el_nombre_del_procedimiento?" localSheetId="2">#REF!</definedName>
    <definedName name="Cual_serà_el_nombre_del_procedimiento?" localSheetId="4">#REF!</definedName>
    <definedName name="Cual_serà_el_nombre_del_procedimiento?" localSheetId="0">#REF!</definedName>
    <definedName name="Cual_serà_el_nombre_del_procedimiento?" localSheetId="9">#REF!</definedName>
    <definedName name="Cual_serà_el_nombre_del_procedimiento?">#REF!</definedName>
    <definedName name="DAÑOS_A_ACTIVOS" localSheetId="3">#REF!</definedName>
    <definedName name="DAÑOS_A_ACTIVOS" localSheetId="2">#REF!</definedName>
    <definedName name="DAÑOS_A_ACTIVOS" localSheetId="4">#REF!</definedName>
    <definedName name="DAÑOS_A_ACTIVOS" localSheetId="0">#REF!</definedName>
    <definedName name="DAÑOS_A_ACTIVOS" localSheetId="9">#REF!</definedName>
    <definedName name="DAÑOS_A_ACTIVOS">#REF!</definedName>
    <definedName name="DESEMPEÑO" localSheetId="3">#REF!</definedName>
    <definedName name="DESEMPEÑO" localSheetId="2">#REF!</definedName>
    <definedName name="DESEMPEÑO" localSheetId="4">#REF!</definedName>
    <definedName name="DESEMPEÑO" localSheetId="0">#REF!</definedName>
    <definedName name="DESEMPEÑO" localSheetId="9">#REF!</definedName>
    <definedName name="DESEMPEÑO">#REF!</definedName>
    <definedName name="DIRECCION_ACTIVIDADES_MARITIMAS" localSheetId="3">#REF!</definedName>
    <definedName name="DIRECCION_ACTIVIDADES_MARITIMAS" localSheetId="2">#REF!</definedName>
    <definedName name="DIRECCION_ACTIVIDADES_MARITIMAS" localSheetId="4">#REF!</definedName>
    <definedName name="DIRECCION_ACTIVIDADES_MARITIMAS" localSheetId="0">#REF!</definedName>
    <definedName name="DIRECCION_ACTIVIDADES_MARITIMAS" localSheetId="9">#REF!</definedName>
    <definedName name="DIRECCION_ACTIVIDADES_MARITIMAS">#REF!</definedName>
    <definedName name="EFECTORIESGO1" localSheetId="3">#REF!</definedName>
    <definedName name="EFECTORIESGO1" localSheetId="2">#REF!</definedName>
    <definedName name="EFECTORIESGO1" localSheetId="4">#REF!</definedName>
    <definedName name="EFECTORIESGO1" localSheetId="0">#REF!</definedName>
    <definedName name="EFECTORIESGO1" localSheetId="9">#REF!</definedName>
    <definedName name="EFECTORIESGO1">#REF!</definedName>
    <definedName name="EJECUCION_Y__ADMINISTRACION_DEL_PROCESO" localSheetId="3">#REF!</definedName>
    <definedName name="EJECUCION_Y__ADMINISTRACION_DEL_PROCESO" localSheetId="2">#REF!</definedName>
    <definedName name="EJECUCION_Y__ADMINISTRACION_DEL_PROCESO" localSheetId="4">#REF!</definedName>
    <definedName name="EJECUCION_Y__ADMINISTRACION_DEL_PROCESO" localSheetId="0">#REF!</definedName>
    <definedName name="EJECUCION_Y__ADMINISTRACION_DEL_PROCESO" localSheetId="9">#REF!</definedName>
    <definedName name="EJECUCION_Y__ADMINISTRACION_DEL_PROCESO">#REF!</definedName>
    <definedName name="EJECUCION_Y_ADMINISTRACION_DEL_PROCESO" localSheetId="3">#REF!</definedName>
    <definedName name="EJECUCION_Y_ADMINISTRACION_DEL_PROCESO" localSheetId="2">#REF!</definedName>
    <definedName name="EJECUCION_Y_ADMINISTRACION_DEL_PROCESO" localSheetId="4">#REF!</definedName>
    <definedName name="EJECUCION_Y_ADMINISTRACION_DEL_PROCESO" localSheetId="0">#REF!</definedName>
    <definedName name="EJECUCION_Y_ADMINISTRACION_DEL_PROCESO" localSheetId="9">#REF!</definedName>
    <definedName name="EJECUCION_Y_ADMINISTRACION_DEL_PROCESO">#REF!</definedName>
    <definedName name="ENTORNO" localSheetId="3">#REF!</definedName>
    <definedName name="ENTORNO" localSheetId="2">#REF!</definedName>
    <definedName name="ENTORNO" localSheetId="4">#REF!</definedName>
    <definedName name="ENTORNO" localSheetId="0">#REF!</definedName>
    <definedName name="ENTORNO" localSheetId="9">#REF!</definedName>
    <definedName name="ENTORNO">#REF!</definedName>
    <definedName name="ESTABILIDAD_POLITICA" localSheetId="3">#REF!</definedName>
    <definedName name="ESTABILIDAD_POLITICA" localSheetId="2">#REF!</definedName>
    <definedName name="ESTABILIDAD_POLITICA" localSheetId="4">#REF!</definedName>
    <definedName name="ESTABILIDAD_POLITICA" localSheetId="0">#REF!</definedName>
    <definedName name="ESTABILIDAD_POLITICA" localSheetId="9">#REF!</definedName>
    <definedName name="ESTABILIDAD_POLITICA">#REF!</definedName>
    <definedName name="EVENTOS" localSheetId="3">#REF!</definedName>
    <definedName name="EVENTOS" localSheetId="2">#REF!</definedName>
    <definedName name="EVENTOS" localSheetId="4">#REF!</definedName>
    <definedName name="EVENTOS" localSheetId="0">#REF!</definedName>
    <definedName name="EVENTOS" localSheetId="9">#REF!</definedName>
    <definedName name="EVENTOS">#REF!</definedName>
    <definedName name="EVENTOS_NATUALES" localSheetId="3">#REF!</definedName>
    <definedName name="EVENTOS_NATUALES" localSheetId="2">#REF!</definedName>
    <definedName name="EVENTOS_NATUALES" localSheetId="4">#REF!</definedName>
    <definedName name="EVENTOS_NATUALES" localSheetId="0">#REF!</definedName>
    <definedName name="EVENTOS_NATUALES" localSheetId="9">#REF!</definedName>
    <definedName name="EVENTOS_NATUALES">#REF!</definedName>
    <definedName name="EVENTOS_NATURALES" localSheetId="3">#REF!</definedName>
    <definedName name="EVENTOS_NATURALES" localSheetId="2">#REF!</definedName>
    <definedName name="EVENTOS_NATURALES" localSheetId="4">#REF!</definedName>
    <definedName name="EVENTOS_NATURALES" localSheetId="0">#REF!</definedName>
    <definedName name="EVENTOS_NATURALES" localSheetId="9">#REF!</definedName>
    <definedName name="EVENTOS_NATURALES">#REF!</definedName>
    <definedName name="EVENTOS_NATURALES_" localSheetId="3">#REF!</definedName>
    <definedName name="EVENTOS_NATURALES_" localSheetId="2">#REF!</definedName>
    <definedName name="EVENTOS_NATURALES_" localSheetId="4">#REF!</definedName>
    <definedName name="EVENTOS_NATURALES_" localSheetId="0">#REF!</definedName>
    <definedName name="EVENTOS_NATURALES_" localSheetId="9">#REF!</definedName>
    <definedName name="EVENTOS_NATURALES_">#REF!</definedName>
    <definedName name="FACTOR">[2]DATOS!$A$16:$E$16</definedName>
    <definedName name="FACTOR_DEL_RIESGO">[4]FUENTES!$A$2:$A$10</definedName>
    <definedName name="FACTORES" localSheetId="3">#REF!</definedName>
    <definedName name="FACTORES" localSheetId="7">#REF!</definedName>
    <definedName name="FACTORES" localSheetId="2">#REF!</definedName>
    <definedName name="FACTORES" localSheetId="6">#REF!</definedName>
    <definedName name="FACTORES" localSheetId="4">#REF!</definedName>
    <definedName name="FACTORES" localSheetId="8">#REF!</definedName>
    <definedName name="FACTORES" localSheetId="0">#REF!</definedName>
    <definedName name="FACTORES" localSheetId="5">#REF!</definedName>
    <definedName name="FACTORES" localSheetId="10">#REF!</definedName>
    <definedName name="FACTORES" localSheetId="9">#REF!</definedName>
    <definedName name="FACTORES">#REF!</definedName>
    <definedName name="FALLAS_TECNOLOGICAS" localSheetId="3">#REF!</definedName>
    <definedName name="FALLAS_TECNOLOGICAS" localSheetId="7">#REF!</definedName>
    <definedName name="FALLAS_TECNOLOGICAS" localSheetId="2">#REF!</definedName>
    <definedName name="FALLAS_TECNOLOGICAS" localSheetId="4">#REF!</definedName>
    <definedName name="FALLAS_TECNOLOGICAS" localSheetId="8">#REF!</definedName>
    <definedName name="FALLAS_TECNOLOGICAS" localSheetId="0">#REF!</definedName>
    <definedName name="FALLAS_TECNOLOGICAS" localSheetId="9">#REF!</definedName>
    <definedName name="FALLAS_TECNOLOGICAS">#REF!</definedName>
    <definedName name="FRAUD_EXTERNO" localSheetId="3">#REF!</definedName>
    <definedName name="FRAUD_EXTERNO" localSheetId="7">#REF!</definedName>
    <definedName name="FRAUD_EXTERNO" localSheetId="2">#REF!</definedName>
    <definedName name="FRAUD_EXTERNO" localSheetId="4">#REF!</definedName>
    <definedName name="FRAUD_EXTERNO" localSheetId="8">#REF!</definedName>
    <definedName name="FRAUD_EXTERNO" localSheetId="0">#REF!</definedName>
    <definedName name="FRAUD_EXTERNO" localSheetId="9">#REF!</definedName>
    <definedName name="FRAUD_EXTERNO">#REF!</definedName>
    <definedName name="FRAUDE_EXTERNO" localSheetId="3">#REF!</definedName>
    <definedName name="FRAUDE_EXTERNO" localSheetId="2">#REF!</definedName>
    <definedName name="FRAUDE_EXTERNO" localSheetId="4">#REF!</definedName>
    <definedName name="FRAUDE_EXTERNO" localSheetId="0">#REF!</definedName>
    <definedName name="FRAUDE_EXTERNO" localSheetId="9">#REF!</definedName>
    <definedName name="FRAUDE_EXTERNO">#REF!</definedName>
    <definedName name="FRAUDE_INTERNO" localSheetId="3">#REF!</definedName>
    <definedName name="FRAUDE_INTERNO" localSheetId="2">#REF!</definedName>
    <definedName name="FRAUDE_INTERNO" localSheetId="4">#REF!</definedName>
    <definedName name="FRAUDE_INTERNO" localSheetId="0">#REF!</definedName>
    <definedName name="FRAUDE_INTERNO" localSheetId="9">#REF!</definedName>
    <definedName name="FRAUDE_INTERNO">#REF!</definedName>
    <definedName name="FRECUENCIA" localSheetId="3">#REF!</definedName>
    <definedName name="FRECUENCIA" localSheetId="2">#REF!</definedName>
    <definedName name="FRECUENCIA" localSheetId="4">#REF!</definedName>
    <definedName name="FRECUENCIA" localSheetId="0">#REF!</definedName>
    <definedName name="FRECUENCIA" localSheetId="9">#REF!</definedName>
    <definedName name="FRECUENCIA">#REF!</definedName>
    <definedName name="FUENTE" localSheetId="3">#REF!</definedName>
    <definedName name="FUENTE" localSheetId="2">#REF!</definedName>
    <definedName name="FUENTE" localSheetId="4">#REF!</definedName>
    <definedName name="FUENTE" localSheetId="0">#REF!</definedName>
    <definedName name="FUENTE" localSheetId="9">#REF!</definedName>
    <definedName name="FUENTE">#REF!</definedName>
    <definedName name="FUENTES_DE_RIESGO" localSheetId="3">#REF!</definedName>
    <definedName name="FUENTES_DE_RIESGO" localSheetId="2">#REF!</definedName>
    <definedName name="FUENTES_DE_RIESGO" localSheetId="4">#REF!</definedName>
    <definedName name="FUENTES_DE_RIESGO" localSheetId="0">#REF!</definedName>
    <definedName name="FUENTES_DE_RIESGO" localSheetId="9">#REF!</definedName>
    <definedName name="FUENTES_DE_RIESGO">#REF!</definedName>
    <definedName name="FUENTES_RIESGO" localSheetId="3">#REF!</definedName>
    <definedName name="FUENTES_RIESGO" localSheetId="2">#REF!</definedName>
    <definedName name="FUENTES_RIESGO" localSheetId="4">#REF!</definedName>
    <definedName name="FUENTES_RIESGO" localSheetId="0">#REF!</definedName>
    <definedName name="FUENTES_RIESGO" localSheetId="9">#REF!</definedName>
    <definedName name="FUENTES_RIESGO">#REF!</definedName>
    <definedName name="GENTE" localSheetId="3">#REF!</definedName>
    <definedName name="GENTE" localSheetId="2">#REF!</definedName>
    <definedName name="GENTE" localSheetId="4">#REF!</definedName>
    <definedName name="GENTE" localSheetId="0">#REF!</definedName>
    <definedName name="GENTE" localSheetId="9">#REF!</definedName>
    <definedName name="GENTE">#REF!</definedName>
    <definedName name="GESTION" localSheetId="3">#REF!</definedName>
    <definedName name="GESTION" localSheetId="2">#REF!</definedName>
    <definedName name="GESTION" localSheetId="4">#REF!</definedName>
    <definedName name="GESTION" localSheetId="0">#REF!</definedName>
    <definedName name="GESTION" localSheetId="9">#REF!</definedName>
    <definedName name="GESTION">#REF!</definedName>
    <definedName name="GESTION_CONTROL" localSheetId="3">#REF!</definedName>
    <definedName name="GESTION_CONTROL" localSheetId="2">#REF!</definedName>
    <definedName name="GESTION_CONTROL" localSheetId="4">#REF!</definedName>
    <definedName name="GESTION_CONTROL" localSheetId="0">#REF!</definedName>
    <definedName name="GESTION_CONTROL" localSheetId="9">#REF!</definedName>
    <definedName name="GESTION_CONTROL">#REF!</definedName>
    <definedName name="GESTION_TECNICA" localSheetId="3">#REF!</definedName>
    <definedName name="GESTION_TECNICA" localSheetId="2">#REF!</definedName>
    <definedName name="GESTION_TECNICA" localSheetId="4">#REF!</definedName>
    <definedName name="GESTION_TECNICA" localSheetId="0">#REF!</definedName>
    <definedName name="GESTION_TECNICA" localSheetId="9">#REF!</definedName>
    <definedName name="GESTION_TECNICA">#REF!</definedName>
    <definedName name="GRAVEDAD" localSheetId="3">#REF!</definedName>
    <definedName name="GRAVEDAD" localSheetId="2">#REF!</definedName>
    <definedName name="GRAVEDAD" localSheetId="4">#REF!</definedName>
    <definedName name="GRAVEDAD" localSheetId="0">#REF!</definedName>
    <definedName name="GRAVEDAD" localSheetId="9">#REF!</definedName>
    <definedName name="GRAVEDAD">#REF!</definedName>
    <definedName name="IMPACTO" localSheetId="3">#REF!</definedName>
    <definedName name="IMPACTO" localSheetId="2">#REF!</definedName>
    <definedName name="IMPACTO" localSheetId="4">#REF!</definedName>
    <definedName name="IMPACTO" localSheetId="0">#REF!</definedName>
    <definedName name="IMPACTO" localSheetId="9">#REF!</definedName>
    <definedName name="IMPACTO">#REF!</definedName>
    <definedName name="IMPACTORIESGO" localSheetId="3">#REF!</definedName>
    <definedName name="IMPACTORIESGO" localSheetId="2">#REF!</definedName>
    <definedName name="IMPACTORIESGO" localSheetId="4">#REF!</definedName>
    <definedName name="IMPACTORIESGO" localSheetId="0">#REF!</definedName>
    <definedName name="IMPACTORIESGO" localSheetId="9">#REF!</definedName>
    <definedName name="IMPACTORIESGO">#REF!</definedName>
    <definedName name="INGRESOS_Y_DERECHOS" localSheetId="3">#REF!</definedName>
    <definedName name="INGRESOS_Y_DERECHOS" localSheetId="2">#REF!</definedName>
    <definedName name="INGRESOS_Y_DERECHOS" localSheetId="4">#REF!</definedName>
    <definedName name="INGRESOS_Y_DERECHOS" localSheetId="0">#REF!</definedName>
    <definedName name="INGRESOS_Y_DERECHOS" localSheetId="9">#REF!</definedName>
    <definedName name="INGRESOS_Y_DERECHOS">#REF!</definedName>
    <definedName name="INSTALACIONES" localSheetId="3">#REF!</definedName>
    <definedName name="INSTALACIONES" localSheetId="2">#REF!</definedName>
    <definedName name="INSTALACIONES" localSheetId="4">#REF!</definedName>
    <definedName name="INSTALACIONES" localSheetId="0">#REF!</definedName>
    <definedName name="INSTALACIONES" localSheetId="9">#REF!</definedName>
    <definedName name="INSTALACIONES">#REF!</definedName>
    <definedName name="INSTALACIONES_" localSheetId="3">#REF!</definedName>
    <definedName name="INSTALACIONES_" localSheetId="2">#REF!</definedName>
    <definedName name="INSTALACIONES_" localSheetId="4">#REF!</definedName>
    <definedName name="INSTALACIONES_" localSheetId="0">#REF!</definedName>
    <definedName name="INSTALACIONES_" localSheetId="9">#REF!</definedName>
    <definedName name="INSTALACIONES_">#REF!</definedName>
    <definedName name="INTANGIBLES" localSheetId="3">#REF!</definedName>
    <definedName name="INTANGIBLES" localSheetId="2">#REF!</definedName>
    <definedName name="INTANGIBLES" localSheetId="4">#REF!</definedName>
    <definedName name="INTANGIBLES" localSheetId="0">#REF!</definedName>
    <definedName name="INTANGIBLES" localSheetId="9">#REF!</definedName>
    <definedName name="INTANGIBLES">#REF!</definedName>
    <definedName name="LEGAL" localSheetId="3">#REF!</definedName>
    <definedName name="LEGAL" localSheetId="2">#REF!</definedName>
    <definedName name="LEGAL" localSheetId="4">#REF!</definedName>
    <definedName name="LEGAL" localSheetId="0">#REF!</definedName>
    <definedName name="LEGAL" localSheetId="9">#REF!</definedName>
    <definedName name="LEGAL">#REF!</definedName>
    <definedName name="LET" localSheetId="3">#REF!</definedName>
    <definedName name="LET" localSheetId="2">#REF!</definedName>
    <definedName name="LET" localSheetId="4">#REF!</definedName>
    <definedName name="LET" localSheetId="0">#REF!</definedName>
    <definedName name="LET" localSheetId="9">#REF!</definedName>
    <definedName name="LET">#REF!</definedName>
    <definedName name="MACROPROCESO" localSheetId="3">#REF!</definedName>
    <definedName name="MACROPROCESO" localSheetId="2">#REF!</definedName>
    <definedName name="MACROPROCESO" localSheetId="4">#REF!</definedName>
    <definedName name="MACROPROCESO" localSheetId="0">#REF!</definedName>
    <definedName name="MACROPROCESO" localSheetId="9">#REF!</definedName>
    <definedName name="MACROPROCESO">#REF!</definedName>
    <definedName name="MERCADO" localSheetId="3">#REF!</definedName>
    <definedName name="MERCADO" localSheetId="2">#REF!</definedName>
    <definedName name="MERCADO" localSheetId="4">#REF!</definedName>
    <definedName name="MERCADO" localSheetId="0">#REF!</definedName>
    <definedName name="MERCADO" localSheetId="9">#REF!</definedName>
    <definedName name="MERCADO">#REF!</definedName>
    <definedName name="NN" localSheetId="3">#REF!</definedName>
    <definedName name="NN" localSheetId="2">#REF!</definedName>
    <definedName name="NN" localSheetId="4">#REF!</definedName>
    <definedName name="NN" localSheetId="0">#REF!</definedName>
    <definedName name="NN" localSheetId="9">#REF!</definedName>
    <definedName name="NN">#REF!</definedName>
    <definedName name="NOMBRE_RIESGO" localSheetId="3">#REF!</definedName>
    <definedName name="NOMBRE_RIESGO" localSheetId="2">#REF!</definedName>
    <definedName name="NOMBRE_RIESGO" localSheetId="4">#REF!</definedName>
    <definedName name="NOMBRE_RIESGO" localSheetId="0">#REF!</definedName>
    <definedName name="NOMBRE_RIESGO" localSheetId="9">#REF!</definedName>
    <definedName name="NOMBRE_RIESGO">#REF!</definedName>
    <definedName name="NUM" localSheetId="3">#REF!</definedName>
    <definedName name="NUM" localSheetId="2">#REF!</definedName>
    <definedName name="NUM" localSheetId="4">#REF!</definedName>
    <definedName name="NUM" localSheetId="0">#REF!</definedName>
    <definedName name="NUM" localSheetId="9">#REF!</definedName>
    <definedName name="NUM">#REF!</definedName>
    <definedName name="OBJETIVOS" localSheetId="3">#REF!</definedName>
    <definedName name="OBJETIVOS" localSheetId="2">#REF!</definedName>
    <definedName name="OBJETIVOS" localSheetId="4">#REF!</definedName>
    <definedName name="OBJETIVOS" localSheetId="0">#REF!</definedName>
    <definedName name="OBJETIVOS" localSheetId="9">#REF!</definedName>
    <definedName name="OBJETIVOS">#REF!</definedName>
    <definedName name="OPERACIÓN">[2]DATOS!$E$16:$E$27</definedName>
    <definedName name="OTROS" localSheetId="3">#REF!</definedName>
    <definedName name="OTROS" localSheetId="7">#REF!</definedName>
    <definedName name="OTROS" localSheetId="2">#REF!</definedName>
    <definedName name="OTROS" localSheetId="6">#REF!</definedName>
    <definedName name="OTROS" localSheetId="4">#REF!</definedName>
    <definedName name="OTROS" localSheetId="8">#REF!</definedName>
    <definedName name="OTROS" localSheetId="0">#REF!</definedName>
    <definedName name="OTROS" localSheetId="5">#REF!</definedName>
    <definedName name="OTROS" localSheetId="10">#REF!</definedName>
    <definedName name="OTROS" localSheetId="9">#REF!</definedName>
    <definedName name="OTROS">#REF!</definedName>
    <definedName name="PERSONA" localSheetId="3">#REF!</definedName>
    <definedName name="PERSONA" localSheetId="7">#REF!</definedName>
    <definedName name="PERSONA" localSheetId="2">#REF!</definedName>
    <definedName name="PERSONA" localSheetId="4">#REF!</definedName>
    <definedName name="PERSONA" localSheetId="8">#REF!</definedName>
    <definedName name="PERSONA" localSheetId="0">#REF!</definedName>
    <definedName name="PERSONA" localSheetId="9">#REF!</definedName>
    <definedName name="PERSONA">#REF!</definedName>
    <definedName name="PERSONAS" localSheetId="3">#REF!</definedName>
    <definedName name="PERSONAS" localSheetId="7">#REF!</definedName>
    <definedName name="PERSONAS" localSheetId="2">#REF!</definedName>
    <definedName name="PERSONAS" localSheetId="4">#REF!</definedName>
    <definedName name="PERSONAS" localSheetId="8">#REF!</definedName>
    <definedName name="PERSONAS" localSheetId="0">#REF!</definedName>
    <definedName name="PERSONAS" localSheetId="9">#REF!</definedName>
    <definedName name="PERSONAS">#REF!</definedName>
    <definedName name="PESO" localSheetId="3">#REF!</definedName>
    <definedName name="PESO" localSheetId="2">#REF!</definedName>
    <definedName name="PESO" localSheetId="4">#REF!</definedName>
    <definedName name="PESO" localSheetId="0">#REF!</definedName>
    <definedName name="PESO" localSheetId="9">#REF!</definedName>
    <definedName name="PESO">#REF!</definedName>
    <definedName name="POLITICA">'[3]NO BORRAR'!$C$3:$C$17</definedName>
    <definedName name="POLITICAS_GUBERNAMENTALES" localSheetId="3">#REF!</definedName>
    <definedName name="POLITICAS_GUBERNAMENTALES" localSheetId="7">#REF!</definedName>
    <definedName name="POLITICAS_GUBERNAMENTALES" localSheetId="2">#REF!</definedName>
    <definedName name="POLITICAS_GUBERNAMENTALES" localSheetId="6">#REF!</definedName>
    <definedName name="POLITICAS_GUBERNAMENTALES" localSheetId="4">#REF!</definedName>
    <definedName name="POLITICAS_GUBERNAMENTALES" localSheetId="8">#REF!</definedName>
    <definedName name="POLITICAS_GUBERNAMENTALES" localSheetId="0">#REF!</definedName>
    <definedName name="POLITICAS_GUBERNAMENTALES" localSheetId="5">#REF!</definedName>
    <definedName name="POLITICAS_GUBERNAMENTALES" localSheetId="10">#REF!</definedName>
    <definedName name="POLITICAS_GUBERNAMENTALES" localSheetId="9">#REF!</definedName>
    <definedName name="POLITICAS_GUBERNAMENTALES">#REF!</definedName>
    <definedName name="PROCEDIMIENTO" localSheetId="3">#REF!</definedName>
    <definedName name="PROCEDIMIENTO" localSheetId="7">#REF!</definedName>
    <definedName name="PROCEDIMIENTO" localSheetId="2">#REF!</definedName>
    <definedName name="PROCEDIMIENTO" localSheetId="4">#REF!</definedName>
    <definedName name="PROCEDIMIENTO" localSheetId="8">#REF!</definedName>
    <definedName name="PROCEDIMIENTO" localSheetId="0">#REF!</definedName>
    <definedName name="PROCEDIMIENTO" localSheetId="9">#REF!</definedName>
    <definedName name="PROCEDIMIENTO">#REF!</definedName>
    <definedName name="PROCESO" localSheetId="3">#REF!</definedName>
    <definedName name="PROCESO" localSheetId="7">#REF!</definedName>
    <definedName name="PROCESO" localSheetId="2">#REF!</definedName>
    <definedName name="PROCESO" localSheetId="4">#REF!</definedName>
    <definedName name="PROCESO" localSheetId="8">#REF!</definedName>
    <definedName name="PROCESO" localSheetId="0">#REF!</definedName>
    <definedName name="PROCESO" localSheetId="9">#REF!</definedName>
    <definedName name="PROCESO">#REF!</definedName>
    <definedName name="PROCESOS">[2]DATOS!$A$4:$A$7</definedName>
    <definedName name="PRODUCTO">[2]DATOS!$D$16:$D$27</definedName>
    <definedName name="PUNTAJE" localSheetId="3">#REF!</definedName>
    <definedName name="PUNTAJE" localSheetId="7">#REF!</definedName>
    <definedName name="PUNTAJE" localSheetId="2">#REF!</definedName>
    <definedName name="PUNTAJE" localSheetId="6">#REF!</definedName>
    <definedName name="PUNTAJE" localSheetId="4">#REF!</definedName>
    <definedName name="PUNTAJE" localSheetId="8">#REF!</definedName>
    <definedName name="PUNTAJE" localSheetId="0">#REF!</definedName>
    <definedName name="PUNTAJE" localSheetId="5">#REF!</definedName>
    <definedName name="PUNTAJE" localSheetId="10">#REF!</definedName>
    <definedName name="PUNTAJE" localSheetId="9">#REF!</definedName>
    <definedName name="PUNTAJE">#REF!</definedName>
    <definedName name="PUNTAJEF" localSheetId="3">#REF!</definedName>
    <definedName name="PUNTAJEF" localSheetId="7">#REF!</definedName>
    <definedName name="PUNTAJEF" localSheetId="2">#REF!</definedName>
    <definedName name="PUNTAJEF" localSheetId="4">#REF!</definedName>
    <definedName name="PUNTAJEF" localSheetId="8">#REF!</definedName>
    <definedName name="PUNTAJEF" localSheetId="0">#REF!</definedName>
    <definedName name="PUNTAJEF" localSheetId="9">#REF!</definedName>
    <definedName name="PUNTAJEF">#REF!</definedName>
    <definedName name="PUNTAJEG" localSheetId="3">#REF!</definedName>
    <definedName name="PUNTAJEG" localSheetId="7">#REF!</definedName>
    <definedName name="PUNTAJEG" localSheetId="2">#REF!</definedName>
    <definedName name="PUNTAJEG" localSheetId="4">#REF!</definedName>
    <definedName name="PUNTAJEG" localSheetId="8">#REF!</definedName>
    <definedName name="PUNTAJEG" localSheetId="0">#REF!</definedName>
    <definedName name="PUNTAJEG" localSheetId="9">#REF!</definedName>
    <definedName name="PUNTAJEG">#REF!</definedName>
    <definedName name="q" localSheetId="3">#REF!</definedName>
    <definedName name="q" localSheetId="2">#REF!</definedName>
    <definedName name="q" localSheetId="4">#REF!</definedName>
    <definedName name="q" localSheetId="0">#REF!</definedName>
    <definedName name="q" localSheetId="9">#REF!</definedName>
    <definedName name="q">#REF!</definedName>
    <definedName name="RELACIONADO" localSheetId="3">#REF!</definedName>
    <definedName name="RELACIONADO" localSheetId="2">#REF!</definedName>
    <definedName name="RELACIONADO" localSheetId="4">#REF!</definedName>
    <definedName name="RELACIONADO" localSheetId="0">#REF!</definedName>
    <definedName name="RELACIONADO" localSheetId="9">#REF!</definedName>
    <definedName name="RELACIONADO">#REF!</definedName>
    <definedName name="RELACIONADOCON" localSheetId="3">#REF!</definedName>
    <definedName name="RELACIONADOCON" localSheetId="2">#REF!</definedName>
    <definedName name="RELACIONADOCON" localSheetId="4">#REF!</definedName>
    <definedName name="RELACIONADOCON" localSheetId="0">#REF!</definedName>
    <definedName name="RELACIONADOCON" localSheetId="9">#REF!</definedName>
    <definedName name="RELACIONADOCON">#REF!</definedName>
    <definedName name="RELACIONADOS_INSTALACIONES" localSheetId="3">#REF!</definedName>
    <definedName name="RELACIONADOS_INSTALACIONES" localSheetId="2">#REF!</definedName>
    <definedName name="RELACIONADOS_INSTALACIONES" localSheetId="4">#REF!</definedName>
    <definedName name="RELACIONADOS_INSTALACIONES" localSheetId="0">#REF!</definedName>
    <definedName name="RELACIONADOS_INSTALACIONES" localSheetId="9">#REF!</definedName>
    <definedName name="RELACIONADOS_INSTALACIONES">#REF!</definedName>
    <definedName name="RELACIONES_CON_EL_CLIENTE" localSheetId="3">#REF!</definedName>
    <definedName name="RELACIONES_CON_EL_CLIENTE" localSheetId="2">#REF!</definedName>
    <definedName name="RELACIONES_CON_EL_CLIENTE" localSheetId="4">#REF!</definedName>
    <definedName name="RELACIONES_CON_EL_CLIENTE" localSheetId="0">#REF!</definedName>
    <definedName name="RELACIONES_CON_EL_CLIENTE" localSheetId="9">#REF!</definedName>
    <definedName name="RELACIONES_CON_EL_CLIENTE">#REF!</definedName>
    <definedName name="RELACIONES_CON_EL_USUARIO" localSheetId="3">#REF!</definedName>
    <definedName name="RELACIONES_CON_EL_USUARIO" localSheetId="2">#REF!</definedName>
    <definedName name="RELACIONES_CON_EL_USUARIO" localSheetId="4">#REF!</definedName>
    <definedName name="RELACIONES_CON_EL_USUARIO" localSheetId="0">#REF!</definedName>
    <definedName name="RELACIONES_CON_EL_USUARIO" localSheetId="9">#REF!</definedName>
    <definedName name="RELACIONES_CON_EL_USUARIO">#REF!</definedName>
    <definedName name="RELACIONES_CON_EL_USUSARIO" localSheetId="3">#REF!</definedName>
    <definedName name="RELACIONES_CON_EL_USUSARIO" localSheetId="2">#REF!</definedName>
    <definedName name="RELACIONES_CON_EL_USUSARIO" localSheetId="4">#REF!</definedName>
    <definedName name="RELACIONES_CON_EL_USUSARIO" localSheetId="0">#REF!</definedName>
    <definedName name="RELACIONES_CON_EL_USUSARIO" localSheetId="9">#REF!</definedName>
    <definedName name="RELACIONES_CON_EL_USUSARIO">#REF!</definedName>
    <definedName name="RELACIONES_CON_USUARIO" localSheetId="3">#REF!</definedName>
    <definedName name="RELACIONES_CON_USUARIO" localSheetId="2">#REF!</definedName>
    <definedName name="RELACIONES_CON_USUARIO" localSheetId="4">#REF!</definedName>
    <definedName name="RELACIONES_CON_USUARIO" localSheetId="0">#REF!</definedName>
    <definedName name="RELACIONES_CON_USUARIO" localSheetId="9">#REF!</definedName>
    <definedName name="RELACIONES_CON_USUARIO">#REF!</definedName>
    <definedName name="RELACIONES_LABORALES" localSheetId="3">#REF!</definedName>
    <definedName name="RELACIONES_LABORALES" localSheetId="2">#REF!</definedName>
    <definedName name="RELACIONES_LABORALES" localSheetId="4">#REF!</definedName>
    <definedName name="RELACIONES_LABORALES" localSheetId="0">#REF!</definedName>
    <definedName name="RELACIONES_LABORALES" localSheetId="9">#REF!</definedName>
    <definedName name="RELACIONES_LABORALES">#REF!</definedName>
    <definedName name="RESPUESTA">'[3]NO BORRAR'!$G$1:$G$5</definedName>
    <definedName name="RIESGO_ASOCIADO" localSheetId="3">#REF!</definedName>
    <definedName name="RIESGO_ASOCIADO" localSheetId="7">#REF!</definedName>
    <definedName name="RIESGO_ASOCIADO" localSheetId="2">#REF!</definedName>
    <definedName name="RIESGO_ASOCIADO" localSheetId="6">#REF!</definedName>
    <definedName name="RIESGO_ASOCIADO" localSheetId="4">#REF!</definedName>
    <definedName name="RIESGO_ASOCIADO" localSheetId="8">#REF!</definedName>
    <definedName name="RIESGO_ASOCIADO" localSheetId="0">#REF!</definedName>
    <definedName name="RIESGO_ASOCIADO" localSheetId="5">#REF!</definedName>
    <definedName name="RIESGO_ASOCIADO" localSheetId="10">#REF!</definedName>
    <definedName name="RIESGO_ASOCIADO" localSheetId="9">#REF!</definedName>
    <definedName name="RIESGO_ASOCIADO">#REF!</definedName>
    <definedName name="RIESGO_ASOCIADO_POR_CAUSA">[4]FUENTES!$A$11:$A$15</definedName>
    <definedName name="RIESGO_ASOCIADO_POR_IMPACTO">[4]FUENTES!$A$17:$A$22</definedName>
    <definedName name="RIESGOESPECIFICO" localSheetId="3">#REF!</definedName>
    <definedName name="RIESGOESPECIFICO" localSheetId="7">#REF!</definedName>
    <definedName name="RIESGOESPECIFICO" localSheetId="2">#REF!</definedName>
    <definedName name="RIESGOESPECIFICO" localSheetId="6">#REF!</definedName>
    <definedName name="RIESGOESPECIFICO" localSheetId="4">#REF!</definedName>
    <definedName name="RIESGOESPECIFICO" localSheetId="8">#REF!</definedName>
    <definedName name="RIESGOESPECIFICO" localSheetId="0">#REF!</definedName>
    <definedName name="RIESGOESPECIFICO" localSheetId="5">#REF!</definedName>
    <definedName name="RIESGOESPECIFICO" localSheetId="10">#REF!</definedName>
    <definedName name="RIESGOESPECIFICO" localSheetId="9">#REF!</definedName>
    <definedName name="RIESGOESPECIFICO">#REF!</definedName>
    <definedName name="RIESGOESPECIFICO2" localSheetId="3">#REF!</definedName>
    <definedName name="RIESGOESPECIFICO2" localSheetId="7">#REF!</definedName>
    <definedName name="RIESGOESPECIFICO2" localSheetId="2">#REF!</definedName>
    <definedName name="RIESGOESPECIFICO2" localSheetId="4">#REF!</definedName>
    <definedName name="RIESGOESPECIFICO2" localSheetId="8">#REF!</definedName>
    <definedName name="RIESGOESPECIFICO2" localSheetId="0">#REF!</definedName>
    <definedName name="RIESGOESPECIFICO2" localSheetId="9">#REF!</definedName>
    <definedName name="RIESGOESPECIFICO2">#REF!</definedName>
    <definedName name="RIESGOS" localSheetId="3">#REF!</definedName>
    <definedName name="RIESGOS" localSheetId="7">#REF!</definedName>
    <definedName name="RIESGOS" localSheetId="2">#REF!</definedName>
    <definedName name="RIESGOS" localSheetId="4">#REF!</definedName>
    <definedName name="RIESGOS" localSheetId="8">#REF!</definedName>
    <definedName name="RIESGOS" localSheetId="0">#REF!</definedName>
    <definedName name="RIESGOS" localSheetId="9">#REF!</definedName>
    <definedName name="RIESGOS">#REF!</definedName>
    <definedName name="SE" localSheetId="3">#REF!</definedName>
    <definedName name="SE" localSheetId="2">#REF!</definedName>
    <definedName name="SE" localSheetId="4">#REF!</definedName>
    <definedName name="SE" localSheetId="0">#REF!</definedName>
    <definedName name="SE" localSheetId="9">#REF!</definedName>
    <definedName name="SE">#REF!</definedName>
    <definedName name="SI_NO">'[5]NO BORRAR'!$F$1:$F$2</definedName>
    <definedName name="SINO" localSheetId="3">#REF!</definedName>
    <definedName name="SINO" localSheetId="7">#REF!</definedName>
    <definedName name="SINO" localSheetId="2">#REF!</definedName>
    <definedName name="SINO" localSheetId="6">#REF!</definedName>
    <definedName name="SINO" localSheetId="4">#REF!</definedName>
    <definedName name="SINO" localSheetId="8">#REF!</definedName>
    <definedName name="SINO" localSheetId="0">#REF!</definedName>
    <definedName name="SINO" localSheetId="5">#REF!</definedName>
    <definedName name="SINO" localSheetId="10">#REF!</definedName>
    <definedName name="SINO" localSheetId="9">#REF!</definedName>
    <definedName name="SINO">#REF!</definedName>
    <definedName name="SISTEMAS" localSheetId="3">#REF!</definedName>
    <definedName name="SISTEMAS" localSheetId="7">#REF!</definedName>
    <definedName name="SISTEMAS" localSheetId="2">#REF!</definedName>
    <definedName name="SISTEMAS" localSheetId="4">#REF!</definedName>
    <definedName name="SISTEMAS" localSheetId="8">#REF!</definedName>
    <definedName name="SISTEMAS" localSheetId="0">#REF!</definedName>
    <definedName name="SISTEMAS" localSheetId="9">#REF!</definedName>
    <definedName name="SISTEMAS">#REF!</definedName>
    <definedName name="SISTEMAS_DE_INFORMACION" localSheetId="3">#REF!</definedName>
    <definedName name="SISTEMAS_DE_INFORMACION" localSheetId="7">#REF!</definedName>
    <definedName name="SISTEMAS_DE_INFORMACION" localSheetId="2">#REF!</definedName>
    <definedName name="SISTEMAS_DE_INFORMACION" localSheetId="4">#REF!</definedName>
    <definedName name="SISTEMAS_DE_INFORMACION" localSheetId="8">#REF!</definedName>
    <definedName name="SISTEMAS_DE_INFORMACION" localSheetId="0">#REF!</definedName>
    <definedName name="SISTEMAS_DE_INFORMACION" localSheetId="9">#REF!</definedName>
    <definedName name="SISTEMAS_DE_INFORMACION">#REF!</definedName>
    <definedName name="TECNOLOGIA" localSheetId="3">#REF!</definedName>
    <definedName name="TECNOLOGIA" localSheetId="2">#REF!</definedName>
    <definedName name="TECNOLOGIA" localSheetId="4">#REF!</definedName>
    <definedName name="TECNOLOGIA" localSheetId="0">#REF!</definedName>
    <definedName name="TECNOLOGIA" localSheetId="9">#REF!</definedName>
    <definedName name="TECNOLOGIA">#REF!</definedName>
    <definedName name="TECNOLOGIA_" localSheetId="3">#REF!</definedName>
    <definedName name="TECNOLOGIA_" localSheetId="2">#REF!</definedName>
    <definedName name="TECNOLOGIA_" localSheetId="4">#REF!</definedName>
    <definedName name="TECNOLOGIA_" localSheetId="0">#REF!</definedName>
    <definedName name="TECNOLOGIA_" localSheetId="9">#REF!</definedName>
    <definedName name="TECNOLOGIA_">#REF!</definedName>
    <definedName name="TIPOACCION">'[3]NO BORRAR'!$I$1:$I$9</definedName>
    <definedName name="TOTAL_PUNTAJE_RIESGO" localSheetId="3">#REF!</definedName>
    <definedName name="TOTAL_PUNTAJE_RIESGO" localSheetId="7">#REF!</definedName>
    <definedName name="TOTAL_PUNTAJE_RIESGO" localSheetId="2">#REF!</definedName>
    <definedName name="TOTAL_PUNTAJE_RIESGO" localSheetId="6">#REF!</definedName>
    <definedName name="TOTAL_PUNTAJE_RIESGO" localSheetId="4">#REF!</definedName>
    <definedName name="TOTAL_PUNTAJE_RIESGO" localSheetId="8">#REF!</definedName>
    <definedName name="TOTAL_PUNTAJE_RIESGO" localSheetId="0">#REF!</definedName>
    <definedName name="TOTAL_PUNTAJE_RIESGO" localSheetId="5">#REF!</definedName>
    <definedName name="TOTAL_PUNTAJE_RIESGO" localSheetId="10">#REF!</definedName>
    <definedName name="TOTAL_PUNTAJE_RIESGO" localSheetId="9">#REF!</definedName>
    <definedName name="TOTAL_PUNTAJE_RIESGO">#REF!</definedName>
    <definedName name="TRATAMIENTO" localSheetId="3">#REF!</definedName>
    <definedName name="TRATAMIENTO" localSheetId="7">#REF!</definedName>
    <definedName name="TRATAMIENTO" localSheetId="2">#REF!</definedName>
    <definedName name="TRATAMIENTO" localSheetId="4">#REF!</definedName>
    <definedName name="TRATAMIENTO" localSheetId="8">#REF!</definedName>
    <definedName name="TRATAMIENTO" localSheetId="0">#REF!</definedName>
    <definedName name="TRATAMIENTO" localSheetId="9">#REF!</definedName>
    <definedName name="TRATAMIENTO">#REF!</definedName>
    <definedName name="TRATAMIENTO_RIESGO">'[5]NO BORRAR'!$G$1:$G$5</definedName>
    <definedName name="USUARIO" localSheetId="3">#REF!</definedName>
    <definedName name="USUARIO" localSheetId="7">#REF!</definedName>
    <definedName name="USUARIO" localSheetId="2">#REF!</definedName>
    <definedName name="USUARIO" localSheetId="6">#REF!</definedName>
    <definedName name="USUARIO" localSheetId="4">#REF!</definedName>
    <definedName name="USUARIO" localSheetId="8">#REF!</definedName>
    <definedName name="USUARIO" localSheetId="0">#REF!</definedName>
    <definedName name="USUARIO" localSheetId="5">#REF!</definedName>
    <definedName name="USUARIO" localSheetId="10">#REF!</definedName>
    <definedName name="USUARIO" localSheetId="9">#REF!</definedName>
    <definedName name="USUARIO">#REF!</definedName>
    <definedName name="VALORES_ETICOS" localSheetId="3">#REF!</definedName>
    <definedName name="VALORES_ETICOS" localSheetId="7">#REF!</definedName>
    <definedName name="VALORES_ETICOS" localSheetId="2">#REF!</definedName>
    <definedName name="VALORES_ETICOS" localSheetId="4">#REF!</definedName>
    <definedName name="VALORES_ETICOS" localSheetId="8">#REF!</definedName>
    <definedName name="VALORES_ETICOS" localSheetId="0">#REF!</definedName>
    <definedName name="VALORES_ETICOS" localSheetId="9">#REF!</definedName>
    <definedName name="VALORES_ETICOS">#REF!</definedName>
    <definedName name="X" localSheetId="3">#REF!</definedName>
    <definedName name="X" localSheetId="7">#REF!</definedName>
    <definedName name="X" localSheetId="2">#REF!</definedName>
    <definedName name="X" localSheetId="4">#REF!</definedName>
    <definedName name="X" localSheetId="8">#REF!</definedName>
    <definedName name="X" localSheetId="0">#REF!</definedName>
    <definedName name="X" localSheetId="9">#REF!</definedName>
    <definedName name="X">#REF!</definedName>
    <definedName name="Y" localSheetId="3">#REF!</definedName>
    <definedName name="Y" localSheetId="2">#REF!</definedName>
    <definedName name="Y" localSheetId="4">#REF!</definedName>
    <definedName name="Y" localSheetId="0">#REF!</definedName>
    <definedName name="Y" localSheetId="9">#REF!</definedName>
    <definedName name="Y">#REF!</definedName>
    <definedName name="Z" localSheetId="3">#REF!</definedName>
    <definedName name="Z" localSheetId="2">#REF!</definedName>
    <definedName name="Z" localSheetId="4">#REF!</definedName>
    <definedName name="Z" localSheetId="0">#REF!</definedName>
    <definedName name="Z" localSheetId="9">#REF!</definedName>
    <definedName name="Z">#REF!</definedName>
    <definedName name="zona" localSheetId="3">#REF!</definedName>
    <definedName name="zona" localSheetId="2">#REF!</definedName>
    <definedName name="zona" localSheetId="4">#REF!</definedName>
    <definedName name="zona" localSheetId="0">#REF!</definedName>
    <definedName name="zona" localSheetId="9">#REF!</definedName>
    <definedName name="zon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5" l="1"/>
  <c r="G108" i="6"/>
  <c r="I29" i="5" l="1"/>
  <c r="N11" i="5"/>
  <c r="M11" i="5"/>
  <c r="L11" i="5"/>
  <c r="K11" i="5"/>
  <c r="I11" i="5"/>
  <c r="H11" i="5"/>
  <c r="G11" i="5"/>
  <c r="N10" i="5"/>
  <c r="M10" i="5"/>
  <c r="L10" i="5"/>
  <c r="K10" i="5"/>
  <c r="J10" i="5"/>
  <c r="I10" i="5"/>
  <c r="H10" i="5"/>
  <c r="G10" i="5"/>
  <c r="F11" i="5"/>
  <c r="F10" i="5"/>
  <c r="F9" i="5"/>
  <c r="E9" i="5"/>
  <c r="N9" i="5"/>
  <c r="M9" i="5"/>
  <c r="L9" i="5"/>
  <c r="K9" i="5"/>
  <c r="J9" i="5"/>
  <c r="I9" i="5"/>
  <c r="H9" i="5"/>
  <c r="G9" i="5"/>
  <c r="N15" i="5"/>
  <c r="M15" i="5"/>
  <c r="L15" i="5"/>
  <c r="O15" i="5" s="1"/>
  <c r="O30" i="5" s="1"/>
  <c r="K15" i="5"/>
  <c r="J15" i="5"/>
  <c r="I15" i="5"/>
  <c r="H15" i="5"/>
  <c r="G15" i="5"/>
  <c r="F15" i="5"/>
  <c r="N14" i="5"/>
  <c r="M14" i="5"/>
  <c r="L14" i="5"/>
  <c r="K14" i="5"/>
  <c r="J14" i="5"/>
  <c r="I14" i="5"/>
  <c r="H14" i="5"/>
  <c r="G14" i="5"/>
  <c r="N13" i="5"/>
  <c r="M13" i="5"/>
  <c r="L13" i="5"/>
  <c r="K13" i="5"/>
  <c r="J13" i="5"/>
  <c r="I13" i="5"/>
  <c r="H13" i="5"/>
  <c r="G13" i="5"/>
  <c r="F14" i="5"/>
  <c r="I116" i="11"/>
  <c r="G116" i="11"/>
  <c r="F13" i="5"/>
  <c r="B116" i="11"/>
  <c r="E116" i="11"/>
  <c r="E15" i="5"/>
  <c r="E14" i="5"/>
  <c r="E13" i="5"/>
  <c r="N17" i="5"/>
  <c r="M17" i="5"/>
  <c r="L17" i="5"/>
  <c r="K17" i="5"/>
  <c r="J17" i="5"/>
  <c r="I17" i="5"/>
  <c r="H17" i="5"/>
  <c r="G17" i="5"/>
  <c r="N16" i="5"/>
  <c r="M16" i="5"/>
  <c r="L16" i="5"/>
  <c r="K16" i="5"/>
  <c r="J16" i="5"/>
  <c r="I16" i="5"/>
  <c r="H16" i="5"/>
  <c r="G16" i="5"/>
  <c r="F18" i="5"/>
  <c r="F17" i="5"/>
  <c r="F16" i="5"/>
  <c r="E17" i="5"/>
  <c r="E16" i="5"/>
  <c r="G113" i="10"/>
  <c r="E113" i="10"/>
  <c r="B113" i="10"/>
  <c r="N18" i="5"/>
  <c r="M18" i="5"/>
  <c r="L18" i="5"/>
  <c r="K18" i="5"/>
  <c r="J18" i="5"/>
  <c r="I18" i="5"/>
  <c r="H18" i="5"/>
  <c r="G18" i="5"/>
  <c r="E18" i="5"/>
  <c r="N19" i="5"/>
  <c r="M19" i="5"/>
  <c r="L19" i="5"/>
  <c r="K19" i="5"/>
  <c r="J19" i="5"/>
  <c r="I19" i="5"/>
  <c r="H19" i="5"/>
  <c r="G19" i="5"/>
  <c r="F19" i="5"/>
  <c r="E19" i="5"/>
  <c r="F57" i="9"/>
  <c r="F56" i="9"/>
  <c r="F55" i="9"/>
  <c r="F54" i="9"/>
  <c r="F53" i="9"/>
  <c r="F52" i="9"/>
  <c r="F62" i="9"/>
  <c r="F61" i="9"/>
  <c r="N23" i="5"/>
  <c r="M23" i="5"/>
  <c r="L23" i="5"/>
  <c r="K23" i="5"/>
  <c r="J23" i="5"/>
  <c r="I23" i="5"/>
  <c r="H23" i="5"/>
  <c r="G23" i="5"/>
  <c r="N22" i="5"/>
  <c r="M22" i="5"/>
  <c r="L22" i="5"/>
  <c r="K22" i="5"/>
  <c r="J22" i="5"/>
  <c r="I22" i="5"/>
  <c r="H22" i="5"/>
  <c r="G22" i="5"/>
  <c r="N21" i="5"/>
  <c r="M21" i="5"/>
  <c r="L21" i="5"/>
  <c r="K21" i="5"/>
  <c r="J21" i="5"/>
  <c r="I21" i="5"/>
  <c r="H21" i="5"/>
  <c r="G21" i="5"/>
  <c r="F23" i="5"/>
  <c r="F22" i="5"/>
  <c r="F21" i="5"/>
  <c r="E23" i="5"/>
  <c r="E22" i="5"/>
  <c r="E21" i="5"/>
  <c r="N28" i="5"/>
  <c r="M28" i="5"/>
  <c r="K28" i="5"/>
  <c r="J28" i="5"/>
  <c r="I28" i="5"/>
  <c r="N27" i="5"/>
  <c r="N26" i="5"/>
  <c r="N25" i="5"/>
  <c r="N24" i="5"/>
  <c r="M27" i="5"/>
  <c r="M26" i="5"/>
  <c r="M25" i="5"/>
  <c r="M24" i="5"/>
  <c r="K27" i="5"/>
  <c r="J27" i="5"/>
  <c r="I27" i="5"/>
  <c r="H27" i="5"/>
  <c r="G27" i="5"/>
  <c r="K26" i="5"/>
  <c r="J26" i="5"/>
  <c r="I26" i="5"/>
  <c r="H26" i="5"/>
  <c r="G26" i="5"/>
  <c r="K25" i="5"/>
  <c r="J25" i="5"/>
  <c r="I25" i="5"/>
  <c r="H25" i="5"/>
  <c r="G25" i="5"/>
  <c r="K24" i="5"/>
  <c r="J24" i="5"/>
  <c r="I24" i="5"/>
  <c r="H24" i="5"/>
  <c r="G24" i="5"/>
  <c r="F27" i="5"/>
  <c r="F26" i="5"/>
  <c r="F25" i="5"/>
  <c r="F24" i="5"/>
  <c r="H28" i="5"/>
  <c r="G28" i="5"/>
  <c r="E28" i="5"/>
  <c r="C27" i="2"/>
  <c r="N29" i="5"/>
  <c r="M29" i="5"/>
  <c r="J29" i="5"/>
  <c r="H29" i="5"/>
  <c r="G29" i="5"/>
  <c r="F29" i="5"/>
  <c r="E29" i="5"/>
  <c r="K30" i="5" l="1"/>
  <c r="J30" i="5"/>
  <c r="G30" i="5"/>
  <c r="H30" i="5"/>
  <c r="I30" i="5"/>
  <c r="F30" i="5"/>
  <c r="E30" i="5"/>
  <c r="C45" i="15"/>
  <c r="C44" i="15"/>
  <c r="C40" i="15"/>
  <c r="C39" i="15"/>
  <c r="C38" i="15"/>
  <c r="C37" i="15"/>
  <c r="C36" i="15"/>
  <c r="C35" i="15"/>
  <c r="C62" i="9"/>
  <c r="F63" i="9"/>
  <c r="C61" i="9"/>
  <c r="C63" i="9" s="1"/>
  <c r="C57" i="9"/>
  <c r="C56" i="9"/>
  <c r="C55" i="9"/>
  <c r="C54" i="9"/>
  <c r="C53" i="9"/>
  <c r="C52" i="9"/>
  <c r="F25" i="8"/>
  <c r="C25" i="8"/>
  <c r="F24" i="8"/>
  <c r="F26" i="8" s="1"/>
  <c r="C24" i="8"/>
  <c r="C26" i="8" s="1"/>
  <c r="F20" i="8"/>
  <c r="C20" i="8"/>
  <c r="F19" i="8"/>
  <c r="C19" i="8"/>
  <c r="F18" i="8"/>
  <c r="C18" i="8"/>
  <c r="F17" i="8"/>
  <c r="C17" i="8"/>
  <c r="F16" i="8"/>
  <c r="C16" i="8"/>
  <c r="F15" i="8"/>
  <c r="C15" i="8"/>
  <c r="N30" i="5" l="1"/>
  <c r="M30" i="5"/>
  <c r="C41" i="15"/>
  <c r="C46" i="15"/>
  <c r="C58" i="9"/>
  <c r="F58" i="9"/>
  <c r="C21" i="8"/>
  <c r="F21" i="8"/>
  <c r="I124" i="11"/>
  <c r="I123" i="11"/>
  <c r="E124" i="11"/>
  <c r="E123" i="11"/>
  <c r="G124" i="11"/>
  <c r="G123" i="11"/>
  <c r="I119" i="11"/>
  <c r="I118" i="11"/>
  <c r="I117" i="11"/>
  <c r="I115" i="11"/>
  <c r="I114" i="11"/>
  <c r="G119" i="11"/>
  <c r="G118" i="11"/>
  <c r="G117" i="11"/>
  <c r="G115" i="11"/>
  <c r="G114" i="11"/>
  <c r="E114" i="11"/>
  <c r="B124" i="11"/>
  <c r="B123" i="11"/>
  <c r="E119" i="11"/>
  <c r="E118" i="11"/>
  <c r="E117" i="11"/>
  <c r="E115" i="11"/>
  <c r="B119" i="11"/>
  <c r="B118" i="11"/>
  <c r="B117" i="11"/>
  <c r="B115" i="11"/>
  <c r="B114" i="11"/>
  <c r="F31" i="2"/>
  <c r="F32" i="2" s="1"/>
  <c r="F30" i="2"/>
  <c r="C31" i="2"/>
  <c r="C30" i="2"/>
  <c r="C32" i="2" s="1"/>
  <c r="F26" i="2"/>
  <c r="C26" i="2"/>
  <c r="F25" i="2"/>
  <c r="C25" i="2"/>
  <c r="F24" i="2"/>
  <c r="C24" i="2"/>
  <c r="F23" i="2"/>
  <c r="C23" i="2"/>
  <c r="F22" i="2"/>
  <c r="C22" i="2"/>
  <c r="F21" i="2"/>
  <c r="F27" i="2" s="1"/>
  <c r="C21" i="2"/>
  <c r="G120" i="11" l="1"/>
  <c r="E120" i="11"/>
  <c r="I125" i="11"/>
  <c r="E125" i="11"/>
  <c r="G125" i="11"/>
  <c r="I120" i="11"/>
  <c r="B125" i="11"/>
  <c r="B120" i="11"/>
  <c r="G51" i="14"/>
  <c r="E51" i="14"/>
  <c r="B51" i="14"/>
  <c r="G50" i="14"/>
  <c r="E50" i="14"/>
  <c r="B50" i="14"/>
  <c r="E47" i="14"/>
  <c r="G46" i="14"/>
  <c r="E46" i="14"/>
  <c r="B46" i="14"/>
  <c r="G45" i="14"/>
  <c r="E45" i="14"/>
  <c r="B45" i="14"/>
  <c r="G44" i="14"/>
  <c r="E44" i="14"/>
  <c r="B44" i="14"/>
  <c r="G43" i="14"/>
  <c r="E43" i="14"/>
  <c r="B43" i="14"/>
  <c r="G42" i="14"/>
  <c r="E42" i="14"/>
  <c r="B42" i="14"/>
  <c r="G41" i="14"/>
  <c r="E41" i="14"/>
  <c r="B41" i="14"/>
  <c r="E32" i="13"/>
  <c r="E31" i="13"/>
  <c r="E28" i="13"/>
  <c r="E27" i="13"/>
  <c r="E26" i="13"/>
  <c r="E25" i="13"/>
  <c r="E24" i="13"/>
  <c r="E23" i="13"/>
  <c r="E22" i="13"/>
  <c r="E33" i="13" l="1"/>
  <c r="G47" i="14"/>
  <c r="B47" i="14"/>
  <c r="G112" i="10"/>
  <c r="E112" i="10"/>
  <c r="B112" i="10"/>
  <c r="G111" i="10"/>
  <c r="E111" i="10"/>
  <c r="B111" i="10"/>
  <c r="G108" i="10"/>
  <c r="E108" i="10"/>
  <c r="B108" i="10"/>
  <c r="G107" i="10"/>
  <c r="E107" i="10"/>
  <c r="B107" i="10"/>
  <c r="G106" i="10"/>
  <c r="E106" i="10"/>
  <c r="B106" i="10"/>
  <c r="G105" i="10"/>
  <c r="E105" i="10"/>
  <c r="B105" i="10"/>
  <c r="G104" i="10"/>
  <c r="E104" i="10"/>
  <c r="B104" i="10"/>
  <c r="G103" i="10"/>
  <c r="E103" i="10"/>
  <c r="B103" i="10"/>
  <c r="G102" i="10"/>
  <c r="E102" i="10"/>
  <c r="B102" i="10"/>
  <c r="I104" i="7" l="1"/>
  <c r="G104" i="7"/>
  <c r="E104" i="7"/>
  <c r="B104" i="7"/>
  <c r="I103" i="7"/>
  <c r="G103" i="7"/>
  <c r="E103" i="7"/>
  <c r="E105" i="7" s="1"/>
  <c r="B103" i="7"/>
  <c r="B105" i="7" s="1"/>
  <c r="I99" i="7"/>
  <c r="G99" i="7"/>
  <c r="E99" i="7"/>
  <c r="B99" i="7"/>
  <c r="I98" i="7"/>
  <c r="G98" i="7"/>
  <c r="E98" i="7"/>
  <c r="B98" i="7"/>
  <c r="I97" i="7"/>
  <c r="G97" i="7"/>
  <c r="E97" i="7"/>
  <c r="B97" i="7"/>
  <c r="I96" i="7"/>
  <c r="G96" i="7"/>
  <c r="E96" i="7"/>
  <c r="B96" i="7"/>
  <c r="I95" i="7"/>
  <c r="G95" i="7"/>
  <c r="E95" i="7"/>
  <c r="B95" i="7"/>
  <c r="I94" i="7"/>
  <c r="G94" i="7"/>
  <c r="E94" i="7"/>
  <c r="B94" i="7"/>
  <c r="K113" i="6"/>
  <c r="I113" i="6"/>
  <c r="G113" i="6"/>
  <c r="E113" i="6"/>
  <c r="B113" i="6"/>
  <c r="K112" i="6"/>
  <c r="K114" i="6" s="1"/>
  <c r="I112" i="6"/>
  <c r="G112" i="6"/>
  <c r="E112" i="6"/>
  <c r="B112" i="6"/>
  <c r="K108" i="6"/>
  <c r="I108" i="6"/>
  <c r="E108" i="6"/>
  <c r="B108" i="6"/>
  <c r="K107" i="6"/>
  <c r="I107" i="6"/>
  <c r="G107" i="6"/>
  <c r="E107" i="6"/>
  <c r="B107" i="6"/>
  <c r="K106" i="6"/>
  <c r="I106" i="6"/>
  <c r="G106" i="6"/>
  <c r="E106" i="6"/>
  <c r="B106" i="6"/>
  <c r="K105" i="6"/>
  <c r="I105" i="6"/>
  <c r="G105" i="6"/>
  <c r="E105" i="6"/>
  <c r="B105" i="6"/>
  <c r="K104" i="6"/>
  <c r="I104" i="6"/>
  <c r="G104" i="6"/>
  <c r="E104" i="6"/>
  <c r="B104" i="6"/>
  <c r="K103" i="6"/>
  <c r="I103" i="6"/>
  <c r="G103" i="6"/>
  <c r="E103" i="6"/>
  <c r="B103" i="6"/>
  <c r="K109" i="6" l="1"/>
  <c r="I114" i="6"/>
  <c r="I109" i="6"/>
  <c r="B114" i="6"/>
  <c r="G114" i="6"/>
  <c r="G109" i="6"/>
  <c r="B109" i="6"/>
  <c r="E109" i="6"/>
  <c r="E114" i="6"/>
  <c r="I105" i="7"/>
  <c r="I100" i="7"/>
  <c r="G100" i="7"/>
  <c r="G105" i="7"/>
  <c r="B100" i="7"/>
  <c r="E100" i="7"/>
</calcChain>
</file>

<file path=xl/comments1.xml><?xml version="1.0" encoding="utf-8"?>
<comments xmlns="http://schemas.openxmlformats.org/spreadsheetml/2006/main">
  <authors>
    <author>Autor</author>
  </authors>
  <commentList>
    <comment ref="L10" authorId="0" shapeId="0">
      <text>
        <r>
          <rPr>
            <b/>
            <sz val="9"/>
            <color indexed="81"/>
            <rFont val="Tahoma"/>
            <family val="2"/>
          </rPr>
          <t>día-mes-año de la realización del seguimiento.</t>
        </r>
      </text>
    </comment>
    <comment ref="M10" authorId="0" shapeId="0">
      <text>
        <r>
          <rPr>
            <b/>
            <sz val="9"/>
            <color indexed="81"/>
            <rFont val="Tahoma"/>
            <family val="2"/>
          </rPr>
          <t>Nombre y apellido del servidor que realizó el seguimiento de la acción.</t>
        </r>
        <r>
          <rPr>
            <sz val="9"/>
            <color indexed="81"/>
            <rFont val="Tahoma"/>
            <family val="2"/>
          </rPr>
          <t xml:space="preserve">
</t>
        </r>
      </text>
    </comment>
    <comment ref="N10" authorId="0" shapeId="0">
      <text>
        <r>
          <rPr>
            <b/>
            <sz val="9"/>
            <color indexed="81"/>
            <rFont val="Tahoma"/>
            <family val="2"/>
          </rPr>
          <t>Descripción del resultado de la eficiencia y eficacia de la acción.</t>
        </r>
      </text>
    </comment>
    <comment ref="O10" authorId="0" shapeId="0">
      <text>
        <r>
          <rPr>
            <b/>
            <sz val="9"/>
            <color indexed="81"/>
            <rFont val="Tahoma"/>
            <family val="2"/>
          </rPr>
          <t>Porcentaje de cumplimiento de la acción con respecto a la meta establecida.</t>
        </r>
      </text>
    </comment>
    <comment ref="Q10" authorId="0" shapeId="0">
      <text>
        <r>
          <rPr>
            <b/>
            <sz val="9"/>
            <color indexed="81"/>
            <rFont val="Tahoma"/>
            <family val="2"/>
          </rPr>
          <t>Descripción de las novedades encontradas y concepto de la Oficina de Control Interno.</t>
        </r>
      </text>
    </comment>
    <comment ref="R10" authorId="0" shapeId="0">
      <text>
        <r>
          <rPr>
            <b/>
            <sz val="9"/>
            <color indexed="81"/>
            <rFont val="Tahoma"/>
            <family val="2"/>
          </rPr>
          <t>Abierto o Cerrado</t>
        </r>
      </text>
    </comment>
  </commentList>
</comments>
</file>

<file path=xl/sharedStrings.xml><?xml version="1.0" encoding="utf-8"?>
<sst xmlns="http://schemas.openxmlformats.org/spreadsheetml/2006/main" count="4048" uniqueCount="1586">
  <si>
    <t>INFORME</t>
  </si>
  <si>
    <t>PLAN DE MEJORAMIENTO</t>
  </si>
  <si>
    <t xml:space="preserve">Código </t>
  </si>
  <si>
    <t>F-EVI-015</t>
  </si>
  <si>
    <t>Versión</t>
  </si>
  <si>
    <t>Clasificación de la Información</t>
  </si>
  <si>
    <t xml:space="preserve"> Pública ☒   Reservada ☐   Clasificada ☐ </t>
  </si>
  <si>
    <t>N° 
INFORME DE AUDITORIA</t>
  </si>
  <si>
    <t>UNIDAD AUDITADA</t>
  </si>
  <si>
    <t>N° DEL HALLAZGO</t>
  </si>
  <si>
    <t>TITULO Y DESCRIPCIÓN DEL HALLAZGO</t>
  </si>
  <si>
    <t>CAUSA(S)</t>
  </si>
  <si>
    <t>ACCIÓN(ES) PROPUESTA(S)</t>
  </si>
  <si>
    <t>META(S)</t>
  </si>
  <si>
    <t>TIPO DE ACCIÓN</t>
  </si>
  <si>
    <t>RESPONSABLE(S)</t>
  </si>
  <si>
    <t>FECHA INICIAL</t>
  </si>
  <si>
    <t>FECHA FINAL</t>
  </si>
  <si>
    <t>RESULTADOS DEL ANÁLISIS REALIZADO POR LA OFICINA DE CONTROL INTERNO</t>
  </si>
  <si>
    <t>FECHA</t>
  </si>
  <si>
    <t>AUDITOR</t>
  </si>
  <si>
    <t>AVANCE CUALITATIVO EVIDENCIADO POR EL AUDITOR</t>
  </si>
  <si>
    <r>
      <t xml:space="preserve">AVANCE CUANTITATIVO
</t>
    </r>
    <r>
      <rPr>
        <b/>
        <i/>
        <sz val="14"/>
        <rFont val="Arial"/>
        <family val="2"/>
      </rPr>
      <t>(Porcentaje de Avance)</t>
    </r>
  </si>
  <si>
    <t>ESTADO DE LA ACCIÓN</t>
  </si>
  <si>
    <t>OBSERVACION(ES) Y/O CONCLUSIÓN(ES)</t>
  </si>
  <si>
    <t>ESTADO DEL HALLAZGO</t>
  </si>
  <si>
    <t>OCI-2021-025 Auditoría Interna Especial a la Actividad de Supervisión de Convenios de Cooperación Internacional</t>
  </si>
  <si>
    <t>OCI-2021-025</t>
  </si>
  <si>
    <t>Supervisión de Convenios de Cooperación Internacional.</t>
  </si>
  <si>
    <t>Expedientes contractuales de los Convenios de Cooperación Internacional incompletos.</t>
  </si>
  <si>
    <r>
      <t xml:space="preserve">No se propone Plan de Mejoramiento por parte del área responsable del proceso.
Sin embargo, de acuerdo con el concepto emitido por la Oficina de Control Interno respecto al Hallazgo N° 1 </t>
    </r>
    <r>
      <rPr>
        <i/>
        <sz val="12"/>
        <color theme="1"/>
        <rFont val="Arial"/>
        <family val="2"/>
      </rPr>
      <t>"Una vez revisada la información recibida por los responsables del proceso auditado, la Oficina de Control Interno considera lo siguiente:
a) Los soportes emitidos por los responsables del proceso auditado, no desvirtúan las situaciones identificadas y descritas en este hallazgo, se consultó nuevamente la información allegada y no se observó la evidencia de entrega de los informes completos del periodo auditado. Por lo anterior se considera que no se está cumpliendo con lo señalado en el numeral 5.4.1 “Funciones de contenido administrativo a cargo del supervisor” del Manual de Contratación, Supervisión e Interventoría (MO-GCO-001), el cual indica: "Organizar el archivo de la supervisión del contrato que como mínimo deberá contener los siguientes documentos: (…). -Copia de los informes de la supervisión. -Demás documentos relacionados con la ejecución del contrato".  
b) Con respecto a la justificación del literal b. "En el caso de: Del Convenio 684 de 2017, se evidenció que durante el período auditado se aprobó la cofinanciación de diez (10) Proyectos Integrales de Desarrollo Agropecuario y Rural - PIDAR; no obstante, en el expediente digital compartido por la Vicepresidencia de Integración Productiva no se observó el Acta de compromiso y corresponsabilidad de los PIDAR con Resolución 358, 359 y 376 de 2020, y del PIDAR con Resolución 359 de 2020 tampoco se observó el Plan de Inversión. (…), se remiten los expedientes correspondientes a las tres resoluciones observadas"
La Oficina de Control Interno precisa que la evidencia allegada es la misma que se entregó tras la solicitud de información en el desarrollo de las pruebas, los cuales son los expedientes de las Resoluciones 358, 359 y 379 de 2020, no obstante, en estos archivos no se encuentran los documentos de Acta de compromiso y corresponsabilidad de los PIDAR de las Resoluciones 358, 359 y 376 de 2020, ni el Plan de Inversión del PIDAR con Resolución 359 de 2020, de acuerdo con lo anterior no desvirtúan el hallazgo por parte de esta Oficina. 
Aunque en su justificación los responsables del proceso auditado buscan desvirtuar este hallazgo, consideramos pertinente aclarar que en los archivos de la Oficina de Control Interno (virtuales y/o físicos) reposan los registros, papeles de trabajo y demás evidencias que soportan las afirmaciones contenidas en este informe, las cuales se encuentran disponibles para consulta de las partes interesadas, previa solicitud formal de las mismas. Así mismo, respecto de los soportes remitidos con la respuesta de los hallazgos. 
Por lo anterior, la Oficina de Control Interno recomienda que se establezcan acciones de mejoramiento para mitigar las situaciones de este hallazgo que no fueron aceptados por el responsable del proceso auditado, y que gestionen el riesgo identificado para evitar que estas situaciones se vuelvan a presentar en el futuro."</t>
    </r>
  </si>
  <si>
    <t>INCALIFICABLE</t>
  </si>
  <si>
    <t>ABIERTO</t>
  </si>
  <si>
    <t>Falta de seguimiento a las peticiones y/o requerimientos de información sobre la ejecución de los Convenios.</t>
  </si>
  <si>
    <r>
      <t xml:space="preserve">No se propone Plan de Mejoramiento por parte del área responsable del proceso.
Sin embargo, de acuerdo con el concepto emitido por la Oficina de Control Interno respecto al Hallazgo N° 2 </t>
    </r>
    <r>
      <rPr>
        <i/>
        <sz val="12"/>
        <color theme="1"/>
        <rFont val="Arial"/>
        <family val="2"/>
      </rPr>
      <t>"Una vez analizada las evidencias allegadas, la oficina de control interno concluyo lo siguiente:
Con respecto al convenio 684 de 2017, se observaron las evidencias para verificar los términos a las respuestas, motivo por el cual esta observación se retira del reporte de hallazgos y se ajustara en el informe de auditoría.
En el caso del convenio 517 de 2017, se revisaron los soportes de las acciones realizadas en relación a los radicados seleccionados en la muestra, es importante señalar que no se recibieron los soportes para verificar si las respuestas u observaciones a estas solicitudes llegaron al destinatario dentro del término fijado en la Ley, por lo anterior la oficina de control interno no las acepta y reafirma sus observaciones,  sobre el  incumpliendo con lo establecido en la Ley 1437 de 2011 Artículo 14, en el que se establece que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 2. Las peticiones mediante las cuales se eleva una consulta a las autoridades en relación con las materias a su cargo deberán resolverse dentro de los treinta (30) días siguientes a su recepción"."</t>
    </r>
  </si>
  <si>
    <t>Incumplimiento de lineamientos procedimentales en modificaciones realizadas a los Convenios</t>
  </si>
  <si>
    <r>
      <t>Desconocimiento de las normas establecidas desde la Agencia para el trámite de las solicitudes de modificaciones contractuales a los convenios</t>
    </r>
    <r>
      <rPr>
        <sz val="12"/>
        <color theme="1"/>
        <rFont val="Arial"/>
        <family val="2"/>
      </rPr>
      <t xml:space="preserve"> </t>
    </r>
  </si>
  <si>
    <t>1. Realizar seguimiento a las modificaciones contractuales que el supervisor pretenda adelantar, con el fin de cumplir los términos establecidos en los procedimientos, para el trámite oportuno ante la Vicepresidencia de Gestión Contractual.</t>
  </si>
  <si>
    <t>Correctiva</t>
  </si>
  <si>
    <t xml:space="preserve">Apoyo a la Supervisión </t>
  </si>
  <si>
    <t>INCUMPLIDA - VENCIDA</t>
  </si>
  <si>
    <t>Inobservancia de las funciones del supervisor respecto al seguimiento administrativo y técnico a la ejecución de los convenios.</t>
  </si>
  <si>
    <r>
      <t xml:space="preserve">No se propone Plan de Mejoramiento por parte del área responsable del proceso.
Sin embargo, de acuerdo con el concepto emitido por la Oficina de Control Interno respecto al Hallazgo N° 4 </t>
    </r>
    <r>
      <rPr>
        <i/>
        <sz val="12"/>
        <color theme="1"/>
        <rFont val="Arial"/>
        <family val="2"/>
      </rPr>
      <t>"Una vez revisada las respuestas entregadas por los responsables del proceso auditado, esta Oficina de Control Interno considera que:
Con respecto a los informes narrativo y de progreso mensual correspondiente a los periodos de abril y septiembre de 2020 del Convenio N° 197 de 2016, que fueron enviados junto a este reporte de hallazgos,   es de aclarar que en el momento de la ejecución de la auditoria no se encontraban en los expedientes físicos ni en la carpeta compartida en el aplicativo SharePoint,   Esta situación evidencia incumplimiento de las funciones del Supervisor del Convenio, debido a que, el numeral 7 del Anexo A del Convenio 197 de 2016 indica: “(…). El Supervisor de la ADR tendrá además de las funciones que por índole y naturaleza del convenio le son propias, las consagradas en la Ley 1471 del 2011 y las siguientes: (…). b) Compilar los informes de actividades que deba rendir el cooperante;
Frente a la respuesta dada sobre la situación del cambio de supervisor de acuerdo al “Manual de contratación, supervisión e interventoría” (MO-GCO-001) en su numeral 5.3.3 establece que: "En el evento que se requiera el cambio de supervisor por razones de fuerza mayor o caso fortuito, ausencia temporal o definitiva; (…). El supervisor saliente y el designado en su reemplazo, deberán suscribir un acta conjuntamente en la cual constará el estado de ejecución del contrato o convenio y la relación de los documentos que entrega y las observaciones que se consideren pertinentes. Si no es posible la suscripción conjunta del acta, el supervisor saliente dejará constancia mediante un informe del estado en que se encuentra el contrato o convenio del cual ejercía la vigilancia y control, y del mismo se hará entrega al supervisor que asume el ejercicio de esas funciones." (Negrilla fuera de texto); se observa que los informes entregados por el Supervisor saliente EDUARDO CARLOS GUTIERREZ de los convenios 517 de 2017, 684 de 2017 y 197 de 2016, denominados “OTROS INFORMES “, no cumplen con lo establecido en el manual anteriormente mencionado, el tipo de informe debería seleccionar “PARCIAL POR SUSTITUCIÓN O CAMBIO DE SUPERVISOR”. Por lo tanto, la justificación dada, no desvirtúa la situación identificada por el equipo auditor, teniendo en cuenta que el proceso de verificación adelantado por esta Oficina de Control Interno se realiza frente a un criterio, que en la presente situación corresponde a un lineamiento establecido en el manual anteriormente mencionado."</t>
    </r>
  </si>
  <si>
    <t>Documentos generados en las etapas del proceso contractual no publicados en SECOP.</t>
  </si>
  <si>
    <t>Seguimiento a la documentación radicada a la VCG inherente a la ejecución de los convenios para que obre en el expediente físico y/ virtual</t>
  </si>
  <si>
    <t>1. Mesa de verificación documental SECOP 1 entre la Vicepresidencia de Integración Productiva y Vicepresidencia de Gestión Contractual , en el cual se generen compromisos  para que la información quede actualizada en el SECOP 1</t>
  </si>
  <si>
    <t xml:space="preserve">Apoyos a la Supervisión por Convenio </t>
  </si>
  <si>
    <t xml:space="preserve">Desconocimiento del marco normativos y metodológico relacionado a la publicación en el SECOP 1 </t>
  </si>
  <si>
    <t>1. Proyectar memorando a la Vicepresidencia de Gestión Contractual, solicitando la metodología establecida para la publicación en el SECOP 1 , con el fin de implementar acciones necesarias para el seguimiento y verificación a la información radicada a esta vicepresidencia .</t>
  </si>
  <si>
    <t>Preventiva</t>
  </si>
  <si>
    <t xml:space="preserve">Supervisor </t>
  </si>
  <si>
    <t>OCI-2018-016 Estructuración y Formulación de Proyectos Integrales de Desarrollo Agropecuario y Rural</t>
  </si>
  <si>
    <t>OCI-2018-016</t>
  </si>
  <si>
    <t>Estructuración y Formulación de Proyectos Integrales de Desarrollo Agropecuario y Rural</t>
  </si>
  <si>
    <t xml:space="preserve">Falta de un sistema de información para registro y control de los Proyectos Integrales de Desarrollo Agropecuario y Rural </t>
  </si>
  <si>
    <t>En virtud de que el proceso auditado no aceptó el hallazgo, no aplica la identificación de causas.</t>
  </si>
  <si>
    <t xml:space="preserve">En virtud de que el proceso auditado no aceptó el hallazgo, no se estableció plan de mejoramiento alguno.
Tal negativa de "No Aceptación" no fue aceptada por la Oficina de Control Interno, indicando que este hallazgo continuaría abierto  hasta tanto no se estableciera y se ejecutara un plan de mejoramiento para su gestión. </t>
  </si>
  <si>
    <t>19-sep-2018</t>
  </si>
  <si>
    <t>Omar Fernando Santos Trujillo</t>
  </si>
  <si>
    <t>Actualmente, la Agencia de Desarrollo Rural cuenta con un aplicativo en funcionamiento denominado “Banco de Proyectos”, el cual, de acuerdo con el manual funcional de la PricewaterhouseCoopers, busca incorporar todo el ciclo de vida de los Proyectos Integrales de Desarrollo Agropecuario y Rural, contemplando las fases de iniciativa, estructuración, evaluación, cofinanciación, contratación, ejecución y seguimiento.
Adicionalmente, se informó que la ADR ha emitido las siguientes Circular para asegurar el uso y adecuada administración del aplicativo:
• Circular 100 de 2018. Utilización Aplicativo Banco de Proyectos para la Inscripción y Estructuración de PIDAR
• Circular 098 de 2018, Capacitación Aplicativo Banco de Proyectos.</t>
  </si>
  <si>
    <t>NO APLICA</t>
  </si>
  <si>
    <t>Los responsables de la ejecución del Plan de Mejoramiento indicaron respecto al anterior asunto que si bien, al efectuarse el reporte de los hallazgos por la Oficina de Control Interno no se suscribió un plan de mejoramiento. Por parte de la Vicepresidencia de Integración Productiva en coordinación con la Vicepresidencia de Proyectos, se realizaron las acciones necesarias para la contribución a la adecuada implementación de un sistema de información para el registro y control de los Proyectos Integrales de Desarrollo Agropecuario y Rural. 
Una vez analizada la información anterior, el auditor considera impertinente dejar en estado ABIERTO el hallazgo número 1, dado que se han presentado acciones de mejora que subsanan las situaciones encontradas por el Auditor.</t>
  </si>
  <si>
    <t>CERRADO</t>
  </si>
  <si>
    <t>21-ago-2019</t>
  </si>
  <si>
    <t>Iván Arturo Márquez Rincón</t>
  </si>
  <si>
    <t>Si bien la acción y el hallazgo se encuentra cerrado, en mesa de trabajo adelantada el 21 de agosto de 2019 la Oficina de Control Interno consultó a los responsables del proceso respecto de: i) el grado de utilización del Banco de Proyectos al interior del proceso, ii) el estado de la migración de los proyectos al Banco de Proyectos y iii) el aseguramiento de la calidad de la información migrada al Banco de Proyectos, respecto a lo cual mencionaron que, en las UTT el Banco de Proyectos ha sido utilizado e incorporado en las actividades diarias de los funcionarios, a tal punto, que lo que no se registre en el Banco de Proyectos no existe para la Dirección y no se le da trámite. Al respecto, se observó por ejemplo en el Banco de Proyectos el registro de la iniciativa 1952. Adicionalmente, en cuanto al proceso de migración se menciona que durante los últimos dos (2) meses (junio y julio de 2019) se realizó la migración aproximadamente de 189 PIDAR.</t>
  </si>
  <si>
    <t xml:space="preserve"> NO APLICA</t>
  </si>
  <si>
    <t>Una vez revisada la evidencia suministrada, y realizadas las mesas de trabajo pertinentes, la Oficina de Control Interno considera que, aunque no se aceptó el hallazgo y por tal razón no se propuso un plan de mejoramiento, se evidenció que la Agencia de Desarrollo Rural cuenta con un sistema de información para registro y control de los Proyectos Integrales de Desarrollo Agropecuario y Rural, por lo tanto, considera procedente dar por cerrado el hallazgo.</t>
  </si>
  <si>
    <t xml:space="preserve">Inobservancia de los lineamientos metodológicos establecidos en el Procedimiento PR-EFP-001 "Estructuración de Proyectos Integrales de Desarrollo Agropecuario y Rural" </t>
  </si>
  <si>
    <t>Desconocimiento de los lineamientos metodológicos establecidos en el Procedimiento PR-EFP-001, sus formatos y la integralidad del expediente</t>
  </si>
  <si>
    <t>1. Verificar la emisión de los conceptos y su comunicación a los proponentes de las iniciativas en trámite</t>
  </si>
  <si>
    <t xml:space="preserve">Un (1) informe </t>
  </si>
  <si>
    <t>CORRECTIVA</t>
  </si>
  <si>
    <t>Diana Rendón - VIP
Regis Rodríguez - VIP
Gloria Polo - VIP</t>
  </si>
  <si>
    <t>Los responsables de la ejecución del Plan de Mejoramiento remiten al auditor un informe ejecutivo en el cuál se realiza la verificación de cumplimiento de requisitos mínimos de 7 Proyectos, que hacen parte de la muestra inicialmente seleccionada.</t>
  </si>
  <si>
    <t>CUMPLIDA - EFECTIVA</t>
  </si>
  <si>
    <t>Se remite adjunto con los soportes de 7 Proyectos.</t>
  </si>
  <si>
    <t>2. Emitir las comunicaciones sobre la revisión y el cumplimiento de los requisitos mínimos a los proponentes de las iniciativas en trámite</t>
  </si>
  <si>
    <t xml:space="preserve">Un (1) Informe de las comunicaciones enviadas  </t>
  </si>
  <si>
    <t>De acuerdo con lo informado por Los responsables de la ejecución del Plan de Mejoramiento, no se emitieron comunicaciones de revisión y cumplimiento de requisitos mínimos debido a que, al momento de la auditoría, los proyectos verificados se encontraban en una etapa posterior del proceso de estructuración.
De acuerdo con el informe ejecutivo remitido: " No se encontró la comunicación hacia el proponente y no se subsano debido a que estos proyectos ya contaban con resolución".</t>
  </si>
  <si>
    <t>El auditor considera que una vez los proyectos se encuentren en una fase posterior a la de estructuración y formulación, resulta impertinente emitir y comunicar conceptos. Por tanto da por cerrada la acción.</t>
  </si>
  <si>
    <t>Con el objetivo de evaluar preliminarmente la efectividad de la acción propuesta, en virtud de los lineamientos procedimentales establecidos por la Oficina de Control interno para el seguimiento de los resultados de los trabajos de aseguramiento (PR-EVI-004), en mesa de trabajo adelantada el 21 de agosto de 2019 se solicitó evidencia de las comunicaciones emitidas sobre la revisión y el cumplimiento de los requisitos mínimos a los proponentes de las siguientes iniciativas en trámite, obteniendo los siguientes resultados.
•Se observó la remisión a los proponentes de las iniciativas 1912 y  1356 de los oficios 20193503032002 y 20183503006302 mediante los cuales se informa la razón de la devolución de la iniciativa.</t>
  </si>
  <si>
    <t>La Oficina de Control Interno considera procedente determinar el cierre de la acción de mejoramiento.</t>
  </si>
  <si>
    <t xml:space="preserve">3. Divulgación del procedimiento y capacitación del uso de los formatos </t>
  </si>
  <si>
    <t>Dos (2) capacitaciones</t>
  </si>
  <si>
    <t>PREVENTIVA</t>
  </si>
  <si>
    <t>Se remiten listados de asistencias de 6 Capacitaciones de Banco de Proyectos, capacitaciones en las cuales se afianza el proceso de Estructuración de los PIDAR.
Mediante la Circular 083 de 2018 el Vicepresidente de Integración Productiva solicita tener en cuenta en el proceso de Estructuración estudios técnicos y sociales de la UPRA, adicionalmente cita a un Café Rural, en el cuál se abordarán lineamientos para el tema de Estructuración.</t>
  </si>
  <si>
    <t>Se evidenció por parte de la Vicepresidencia de Integración Productiva la realización de acciones de capacitación para fortalecer el proceso de Estructuración y Formulación de Proyectos Integrales de Desarrollo Agropecuario y Rural.</t>
  </si>
  <si>
    <t>4. Remitir correo o circular a los integrantes del proceso recordando el cumplimiento del procedimiento</t>
  </si>
  <si>
    <t>Un (1) correo o Circular VIP</t>
  </si>
  <si>
    <t>Los responsables de la ejecución del Plan de Mejoramiento suministran como evidencia la Circular 105 de 2018 emitida por el Vicepresidente de Gestión Contractual (en dicho momento Encargado de las Funciones del Vicepresidente de Integración Productiva). A través de mencionada circular se reiteran los lineamientos referidos al procedimiento de Estructuración de Proyectos Integrales de Desarrollo Agropecuario y Rural en las Unidades Técnicas Territoriales.</t>
  </si>
  <si>
    <t>La Circular fue comunicada a través de Correo Electrónico el día 26 de Junio de 2018 a los 13 Directores de las Unidades Técnicas Territoriales.</t>
  </si>
  <si>
    <t>Incumplimiento de los términos legales establecidos para la atención de las Peticiones, Quejas, Reclamos, Sugerencias y Denuncias - PQRSD</t>
  </si>
  <si>
    <t>Falta de una herramienta de Sistema de Gestión Documental y correspondencia a Nivel Central y Nacional.</t>
  </si>
  <si>
    <t>1. Solicitar capacitaciones a Gestión documental y la implementación del sistema ORFEO a nivel Nacional</t>
  </si>
  <si>
    <t>Una (1) solicitud a la oficina de Gestión Documental</t>
  </si>
  <si>
    <t>Diana Rendón - VIP
Gloria Polo - VIP
Regis Rodríguez - VIP</t>
  </si>
  <si>
    <t>Airiana Isabel Gómez</t>
  </si>
  <si>
    <t>Mediante los memorandos 20183400026163 y 20183400026153, ambos emitidos el 23 de julio de 2018. El Vicepresidente de Integración Productiva solicita a la Secretaria General la realización de dos capacitaciones, una que dé alcance al PR-PAC-001 "Gestión de Peticiones, Quejas, Reclamos, Sugerencias y Denuncias" Y otra al PR-PAC-002 " Radicación de Comunicaciones Oficiales".</t>
  </si>
  <si>
    <t>Se cierra el hallazgo teniendo en cuenta que se dio cumplimiento a las acciones propuestas, las cuales tenían plazo de ejecución en el 2018. Es de aclarar que en la auditoría realizada en el 2020 cuyos resultados se reflejaron en el informe OCI-2020-014, se identificaron situaciones similares a las del presente hallazgo, por lo que se identifica que a pesar de que el plan de mejoramiento no fue efectivo para eliminar las causas del hallazgo se verificará efectividad frente al plan de mejoramiento suscrito en el 2020.</t>
  </si>
  <si>
    <t>28-jul-2021</t>
  </si>
  <si>
    <t>Con el objetivo de evaluar preliminarmente la efectividad de la acción propuesta y la mitigación de la causa identificada, en virtud de los lineamientos procedimentales establecidos por la Oficina de Control interno para el seguimiento de los resultados de los trabajos de aseguramiento (PR-EVI-004), en mesa de trabajo adelantada el 21 de agosto de 2019 se solicitó evidencia de la implementación de ORFEO en las Unidades Técnicas Territoriales; no obstante, mediante mesa de trabajo adelantada el 21 de agosto de 2019 se solicitó evidencia de la respuesta dada al radicado N° 20193507000221, observado que por corresponder a una PQRSD radicada en una de las UTT no es posible observar el radicado, evidenciando la no implementación de ORFEO nivel nacional.</t>
  </si>
  <si>
    <t>Falta de articulación con la Oficina responsable de entrega de correspondencia 472.</t>
  </si>
  <si>
    <t>2. Realizar revisión en Orfeo para verificar soportes de entregas o de devolución según corresponda. En caso de no existir soporte, realizar el requerimiento a 472</t>
  </si>
  <si>
    <t>Una (1) base de datos con inconsistencias encontradas y soporte de las  solicitudes realizadas a 472 (semanal)</t>
  </si>
  <si>
    <t>Marian Antonia Pidiache - VIP
Francy Mireya Mendoza - VIP
Carolina Moreno - VIP</t>
  </si>
  <si>
    <t xml:space="preserve">Los responsables de la ejecución del Plan de Mejoramiento suministran al auditor un registro de datos consolidadas en el formato “Control de Devoluciones Despachadas” F-DOC-016.
Adicionalmente, se suministra el memorando 20183200023553 de 29 de Junio de 2018. mediante el cual el Vicepresidente de Integración Productiva solicita a la Secretaria General en el marco de la Supervisión del contrato de Gestión de Correspondencia con 4-72 la adopción de medidas pertinentes para disminuir la cantidad de devoluciones no procedentes.  </t>
  </si>
  <si>
    <t>Inadecuada aplicación de controles</t>
  </si>
  <si>
    <t>3. Revisar  la base de datos de PQRSD (muestra utilizada durante auditoria) para verificar inconsistencias en tiempos de respuestas, constancias de notificación y radicados de respuestas.</t>
  </si>
  <si>
    <t>Un (1) Informe con resultados de revisión</t>
  </si>
  <si>
    <t>Diana Rendón - VIP
Gloria Polo -VIP
Regis Rodríguez -VIP
Edison Bravo - VIP</t>
  </si>
  <si>
    <t>Los responsables de la ejecución del Plan de Mejoramiento suministran al auditor una base de datos de Peticiones, Quejas, Reclamos, Sugerencias y Denuncias en la cual se realiza el análisis y se verifica el estado de cada una de las respuestas. El análisis queda contemplado en la columna observaciones.</t>
  </si>
  <si>
    <t>4. Realizar divulgación al interior de la Vicepresidencia de Integración Productiva del procedimiento de PQRSD de la ADR</t>
  </si>
  <si>
    <t>Una (1) reunión de divulgación</t>
  </si>
  <si>
    <t>Los responsables de la ejecución del Plan de Mejoramiento suministran al auditor un listado de asistencia de la socialización del procedimiento de Gestión Peticiones, Quejas, Reclamos, Sugerencias y Denuncias Versión 2 (30 de Agosto de 2018).
De Igual manera se suministra un Acta de reunión en la cuál se abordan temas referentes a los resultados de la Auditoría.</t>
  </si>
  <si>
    <t>Inconsistencias en los reportes de avance de ejecución del Plan de Acción Institucional -vigencia 2018</t>
  </si>
  <si>
    <t xml:space="preserve">a) Desconocimiento del funcionamiento del módulo de medición de la herramienta ISOLUCION. </t>
  </si>
  <si>
    <t>1. a) Realizar capacitación a los encargados de realizar los reportes sobre la configuración de indicadores y reporte de avance de los mismos.</t>
  </si>
  <si>
    <t xml:space="preserve">Talleres de capacitación </t>
  </si>
  <si>
    <t>Diana Marcela Rendón Murillo
Gloria Fernanda Polo
Regis Rodríguez (VIP)</t>
  </si>
  <si>
    <t>Los responsables de la ejecución del Plan de Mejoramiento suministran al auditor 3 listados de asistencia a reuniones de los cuales dos (2) corresponden a capacitación brindada por Diana Rendón (Enlace VIP con OP para manejo de Isolución) sobre el reporte de los indicadores del Plan de Acción 2018. La restante, fue coordinada por la Oficina de Planeación, en una fecha anterior al inicio de las acciones de mejora.</t>
  </si>
  <si>
    <t>2. b) Realizar la corrección de los avances y evidencias registradas para los indicadores del proceso de Estructuración y Formulación de Proyectos Integrales de Desarrollo Agropecuario y Rural</t>
  </si>
  <si>
    <t>Correcciones realizadas</t>
  </si>
  <si>
    <t>El auditor con apoyo de Los responsables de la ejecución del Plan de Mejoramiento verificó la información publicada en el aplicativo Isolución y evidenció que las situaciones observadas por el auditor han sido subsanadas, la información que el auditor indicó como faltante se encuentra compilada por su volumen en el reporte del mes de abril. Adicionalmente se anexan los listados de asistencia.</t>
  </si>
  <si>
    <t xml:space="preserve">Las situaciones encontradas por el auditor, reportadas en el literales a), b) c) Y d) del Hallazgo Nº 4 han sido subsanadas. </t>
  </si>
  <si>
    <t>b) Fallas en la configuración de los indicadores</t>
  </si>
  <si>
    <t>3. Realizar las correcciones de la información de los indicadores de acuerdo con el Plan de Acción 2018</t>
  </si>
  <si>
    <t>María Fernanda López Mesa (Planeación)</t>
  </si>
  <si>
    <t>El auditor con apoyo de Los responsables de la ejecución del Plan de Mejoramiento verificó la información publicada en el aplicativo Isolución y evidenció que las situaciones observadas por el auditor han sido subsanadas.
Los indicadores del proceso Estructuración y Formulación de Proyectos Integrales se encuentran ajustados de conformidad con la explicación técnica brindada por la Funcionaria María Fernanda López (Oficina de Planeación).</t>
  </si>
  <si>
    <t>Una vez revisada la evidencia suministrada, la Oficina de Control Interno considera que se cumplió con la acción de mejoramiento establecida y por lo tanto considera procedente dar por cerrada la acción.</t>
  </si>
  <si>
    <t>Incumplimiento de la Política de Administración del Riesgo de la Entidad</t>
  </si>
  <si>
    <t>Falta de capacitación a Los responsables de la ejecución del Plan de Mejoramiento, en materia de riesgos y manejo del aplicativo ISOLUCION.</t>
  </si>
  <si>
    <t>1. Realizar actividades de capacitación a Los responsables de la ejecución del Plan de Mejoramiento sobre la estructura de la Política de la Administración del Riesgo adoptada por la Entidad  y del seguimiento de las acciones en ISOLUCIÓN con el apoyo y/o coordinación de funcionario(a) de la Oficina de Planeación asesor(a) en materia de riesgos.</t>
  </si>
  <si>
    <t>Dos (2) sesiones de capacitación</t>
  </si>
  <si>
    <t>Regis Rodríguez Contreras
Diana Marcela Rendón y Gloria Fernanda Polo -(VIP)
Mónica Márquez y Claudia Marcela Martínez (Planeación)</t>
  </si>
  <si>
    <t>Los responsables de la ejecución del Plan de Mejoramiento suministran cuatro (4) listados de asistencia:
* Dos (2)  Capacitaciones reporte Indicadores, realizada por la Funcionaria Diana Rendón.
* Una (1) Capacitación responsables Política de Administración del Riesgo - Seguimiento Acciones ISOLUCION.
* Mesa de Trabajo para la Elaboración de los Riesgos de Contingencia del Proceso.</t>
  </si>
  <si>
    <t>Se evidencia la realización de eventos que contribuyen a la generación de conocimiento a Los responsables de la ejecución del Plan de Mejoramiento de la Política de Administración del Riesgo y del Aplicativo ISOLUCION.
Una vez revisada la evidencia suministrada, la Oficina de Control Interno considera que se cumplió con la acción de mejoramiento establecida y por lo tanto considera procedente dar por cerrada la acción.</t>
  </si>
  <si>
    <t>Desconocimiento de los lineamientos metodológicos contenidos en la Política de Administración del Riesgo de la Entidad.</t>
  </si>
  <si>
    <t>2. a) Analizar el Mapa de Riesgos actual del Proceso  y revisar que las acciones de mejora y para abordar riesgos estén enfocadas en las causas de los riesgos.</t>
  </si>
  <si>
    <t>Un (1) documento o acta de mesas de trabajo.
Cambios en el aplicativo ISOLUCIÓN</t>
  </si>
  <si>
    <t>Los responsables de la ejecución del Plan de Mejoramiento suministraron al auditor un formato F-DER-002 “Listado de Asistencia a Reuniones” en el cual se consignó la asistencia a una mesa de trabajo en la cual se revisó, actualizó y cerró los riesgos del proceso.</t>
  </si>
  <si>
    <t>3. b) Realizar el reporte de las inconsistencias de ISOLUCIÓN en la valoración de los riesgos.</t>
  </si>
  <si>
    <t>Un (1) reporte documentado</t>
  </si>
  <si>
    <t>Regis Rodríguez Contreras
Diana Marcela Rendón y Gloria Fernanda Polo -(VIP)
Mónica Márquez (Planeación)</t>
  </si>
  <si>
    <t>Los responsables de la ejecución del Plan de Mejoramiento suministran un documento en Word en el cual se identifican las principales inconsistencias del Sistema ISOLUCION.</t>
  </si>
  <si>
    <t>Este documento fue remitido vía Correo Electrónico el 6 de Julio de 2018 a las personas Mónica Sidalia Márquez Ruiz, Rosa Angela Varón Chávez, Claudia Marcela Martínez Narváez  con el objeto de contar con el apoyo para el ajuste respectivo en el aplicativo ISOLUCION.</t>
  </si>
  <si>
    <t>4. c) Elaboración de los planes de contingencia para los riesgos en zona extrema</t>
  </si>
  <si>
    <t xml:space="preserve">Dos (2) planes de contingencia </t>
  </si>
  <si>
    <t>El proceso Estructuración y Formulación de Proyectos Integrales de Desarrollo Agropecuario y Rural Cuenta con dos planes de contingencia (PDC-EFP-001 Y PDC-EFP-002) Construidos en el Formato F-SIG-01 “Plan de Contingencia para Riesgos Materializados”.</t>
  </si>
  <si>
    <t>Se verifica en ISOLUCION el respectivo cargue de los dos planes de contingencia del proceso.</t>
  </si>
  <si>
    <t>5. d) Ajuste de las fechas de ejecución de las acciones para abordar riesgos y seguimiento en el aplicativo ISOLUCION con evidencia de cumplimiento.</t>
  </si>
  <si>
    <t>Un (1) cronograma acordado y documentado.
Modificación de las acciones en ISOLUCIÓN</t>
  </si>
  <si>
    <t>El auditor realizó la verificación de ajustes a las fechas de ejecución y reportes de evidencia de los avances reportados a través del Aplicativo ISOLUCION y evidenció que no se han realizado los respectivos Ajustes.</t>
  </si>
  <si>
    <r>
      <rPr>
        <i/>
        <sz val="12"/>
        <color theme="1"/>
        <rFont val="Arial"/>
        <family val="2"/>
      </rPr>
      <t>Se obtuvo evidencia del correo "RV: Matriz de Riesgos 2020 ajustada del Proceso de Estructuración y Formulación de Proyectos Integrales de Desarrollo Agropecuario y Rural"</t>
    </r>
    <r>
      <rPr>
        <sz val="12"/>
        <color theme="1"/>
        <rFont val="Arial"/>
        <family val="2"/>
      </rPr>
      <t xml:space="preserve"> remitido el 19 de mayo de 2020 por el responsable del proceso al Vicepresidente de Integración Productiva con copia a la Oficina Asesora de Planeación.</t>
    </r>
  </si>
  <si>
    <t>Analizada la información actual de las acciones para abordar riesgos y las notas de mejora sobre las cuales la Oficina de Control Interno presentó observaciones mediante el literal b del hallazgo N° 5, se observó que pesar que todas fueron cerradas, solo la Nota de Mejora N° 5 subsanó la situación.</t>
  </si>
  <si>
    <t>6. e) Establecer acciones preventivas con periodicidad mensual, según lo establecido en la Política de Administración del Riesgo numeral 17.4, para el seguimiento de los riesgos de corrupción.</t>
  </si>
  <si>
    <t>Dos (2) acciones preventivas de periodicidad mensual definidas</t>
  </si>
  <si>
    <t>Los responsables de la ejecución del Plan de Mejoramiento no suministraron información que permita evidenciar el cumplimiento de la acción propuesta.</t>
  </si>
  <si>
    <r>
      <t xml:space="preserve">Se obtuvo evidencia del correo </t>
    </r>
    <r>
      <rPr>
        <i/>
        <sz val="12"/>
        <color theme="1"/>
        <rFont val="Arial"/>
        <family val="2"/>
      </rPr>
      <t xml:space="preserve">"RV: Matriz de Riesgos 2020 ajustada del Proceso de Estructuración y Formulación de Proyectos Integrales de Desarrollo Agropecuario y Rural" </t>
    </r>
    <r>
      <rPr>
        <sz val="12"/>
        <color theme="1"/>
        <rFont val="Arial"/>
        <family val="2"/>
      </rPr>
      <t>remitido el 19 de mayo de 2020 por el responsable del proceso al Vicepresidente de Integración Productiva con copia a la Oficina Asesora de Planeación.
Se cierra el hallazgo teniendo en cuenta que se dio cumplimiento a las acciones propuestas. Es de aclarar que en la auditoría realizada en el 2020 cuyos resultados se reflejaron en el informe OCI-2020-014, se identificaron situaciones similares a las del presente hallazgo en el marco de una nueva versión de la política de Riesgo de la Entidad, por lo que se identifica que a pesar de que el plan de mejoramiento no fue efectivo para eliminar las causas del hallazgo se verificará efectividad frente al plan de mejoramiento suscrito en el 2020.</t>
    </r>
  </si>
  <si>
    <t>03-oct-2018</t>
  </si>
  <si>
    <t>A través de correo electrónico y de manera proactiva, los responsables de la ejecución del Plan de Mejoramiento suministraron evidencias de la ejecución de la acción con el objeto de que se cierre.</t>
  </si>
  <si>
    <t>OCI-2020-014 Estructuración y Formulación de Proyectos Integrales de Desarrollo Agropecuario y Rural</t>
  </si>
  <si>
    <t>OCI-2020-014</t>
  </si>
  <si>
    <t>Deficiencias en la estructuración y formulación de los PIDAR</t>
  </si>
  <si>
    <t>Desconocimiento de los manuales de procedimiento por parte del equipo de estructuración, sin dejar de lado el constante cambio de las versiones y la ausencia de una orientación que explique los cambios que se efectuaron en la construcción y componentes del procedimiento.</t>
  </si>
  <si>
    <t xml:space="preserve">1. Que cada estructurador tenga la responsabilidad de diligenciar el formato F-EFP-013 como requisito previo al proceso de alistamiento a iniciar la estructuración del PIDAR. </t>
  </si>
  <si>
    <t>Todos los proyectos que se estructuraren bajo el marco de Acuerdo 07, que pase al proceso de alistamiento y estructuración, tengan el formato F-EFP-013.</t>
  </si>
  <si>
    <t>Contratistas de UTT y Direcciones Técnicas responsables de la estructuración</t>
  </si>
  <si>
    <t>30-abr-2020 </t>
  </si>
  <si>
    <t>15-dic-2020 </t>
  </si>
  <si>
    <t>Ariana Isabel Gómez Orozco</t>
  </si>
  <si>
    <t>En la vigencia 2020 se realizó para estructuración de 22 PIDAR los cuales fueron estructurados con el Acuerdo 7 de 2016, se adjunta el soporte del diligenciamiento de 8 formato F-EFP-013.</t>
  </si>
  <si>
    <r>
      <t xml:space="preserve">La Oficina de Control Interno obtuvo evidencia del formato de Verificación de Requisitos mínimos habilitantes (F-EFP-013) de los proyectos N° 419, 454, 738, 1904, 1904, 1915, 2152 y 2974, lo que representa un 38% de los proyectos a los cuales les aplica tal validación, por lo que se hace necesario continuar con el seguimiento de la actividad hasta completar el 100%.
</t>
    </r>
    <r>
      <rPr>
        <b/>
        <sz val="12"/>
        <color theme="1"/>
        <rFont val="Arial"/>
        <family val="2"/>
      </rPr>
      <t>Nota</t>
    </r>
    <r>
      <rPr>
        <sz val="12"/>
        <color theme="1"/>
        <rFont val="Arial"/>
        <family val="2"/>
      </rPr>
      <t>: con la actualización del procedimiento “Estructuración de Proyectos Integrales de Desarrollo Agropecuario y Rural” (PR-EFP-001) a su versión 7, a partir del 22 de octubre de 2020 se ajustaron las actividades de verificación de cumplimiento de requisitos a lo establecido en el Acuerdo No 10 de 19 de diciembre de 2019 y Acuerdo 004 de 2020; por consiguiente, la acción propuesta solo aplica a los proyectos estructurados en el marco de Acuerdo 07 de 2016.</t>
    </r>
  </si>
  <si>
    <t>ABIERTA</t>
  </si>
  <si>
    <t>2. Realizar la asignación y/o distribución de compromisos a profesionales que estructuran los proyectos.</t>
  </si>
  <si>
    <t>Asignación de estructurador líder y estructuradores a través del Banco de Proyectos.</t>
  </si>
  <si>
    <t>Directores de UTT y Contratistas Lideres de las Direcciones Técnicas</t>
  </si>
  <si>
    <t>En la vigencia 2020 se realizó para estructuración de 30 PIDAR de los cuales (22 PIDAR fueron estructurados con el Acuerdo 7 de 2016 y 8 PIDAR  fueron estructurados con el Acuerdo 10 de 2019 modificado con el Acuerdo 004 de 2020. Se anexa excel con la relación de los proyectos.
Se entrega de pantallazo del banco de proyecto en el cual se puede evidenciar la designación  de estructurador líder y estructuradores a través del Banco de Proyectos de 16 PIDAR.
Es pertinente precisar que conforme a lo dispuesto en la CircularNo. 086 del 21 de octubre de 2020 -  Radicación de PIDAR - Etapas de evaluación de los proyectos que se estructuren Bajo el Acuerdo 10 de 2019 modificado con el Acuerdo 004 de 2020 se radicaron en fisico, por lo que de 16 PIDAR no se realizó la designación estructurador líder y estructuradores a través del Banco de Proyecto</t>
  </si>
  <si>
    <t>La Oficina de Control Interno obtuvo evidencia de:
* Relación de Proyectos Estructurados 30 de diciembre de 2020 en la que se identifican treinta (30) proyectos.
* Imágenes del aplicativo del del banco de proyecto en los que se pudo observar la designación de estructuradores de algunos proyectos.
• Circular N° 086 del 21 de octubre de 2020, en la cual se estableció que respecto a los PIDAR que fuesen estructurados bajo los lineamientos del Acuerdo 10 de 2019, modificado con el Acuerdo 004 de 2020, podían ser tramitados de manera física mientras se realizaban los respectivos ajustes en el Banco de Proyectos.
Teniendo en cuenta que con el cambio de reglamento se requirieron ajustes a la plataforma tecnológica del Banco de Proyectos, se hace necesario continuar con el seguimiento a fin de determinar que los arreglos se hayan realizado, se hubiese dado continuidad a la acción propuesta y así poder determinar su efectividad.</t>
  </si>
  <si>
    <t>3. Socializar el procedimiento de estructuración y formatos vigentes</t>
  </si>
  <si>
    <t>Una reunión de socialización a UTT y Direcciones Técnicas de la VIP.</t>
  </si>
  <si>
    <t>Contratistas de la Dirección de Acceso a Activos Productivos</t>
  </si>
  <si>
    <t xml:space="preserve">En el marco del plan de capacitaciones de la ADR de la vigencia 2020, se llevaron a cabo las siguientes capacitación por parte de la Dirección de Acceso a Activos Productivos para la Estructuración de Proyectos Integrales:
1. El 27 de julio de 2020 se llevo a cabo la capacitación - Reglamento para estructuración , aprobación y ejecución de los proyectos integrales de desarrollo agropecuario rural con enfoque territorial, 
https://teams.microsoft.com/l/meetup-join/19%3ameeting_YWMzMWMzN2EtOTEzMy00ODMzLTkyZjAtM2NmNGIyZDJkN2U0%40thread.v2/0?context=%7b%22Tid%22%3a%2299452140-f603-4a9b-a129-1d225394be01%22%2c%22Oid%22%3a%22a7f6bab7-0bff-4651-a229-791d137b7f70%22%7d. 
2.  El 29 de julio de 2020 se llevo a cabo la capacitación - Actualización Formulación y estructuración de PIDAR -Requisitos Técnicos, 
https://teams.microsoft.com/l/meetup-join/19%3ameeting_MjZmNzQ2YjQtMDk0NS00YjA0LWJlZDQtZGU0ZGI1MWI1ZmQ0%40thread.v2/0?context=%7b%22Tid%22%3a%2299452140-f603-4a9b-a129-1d225394be01%22%2c%22Oid%22%3a%22a7f6bab7-0bff-4651-a229-791d137b7f70%22%7d.
3. El 30 de julio de 2020 se llevo a cabo la capacitación - Requisitos Jurídicos, 
https://teams.microsoft.com/l/meetup-join/19%3ameeting_MzA5MjA4NmYtZTI1MS00MWE4LTg0ZWItNTY0MGVlYWYxZDhl%40thread.v2/0?context=%7b%22Tid%22%3a%2299452140-f603-4a9b-a129-1d225394be01%22%2c%22Oid%22%3a%22a7f6bab7-0bff-4651-a229-791d137b7f70%22%7d.
4. El 31 de julio de 2020 se llevo a cabo la capacitación - Requisitos Ambientales, 
https://teams.microsoft.com/l/meetup-join/19%3ameeting_ZGFkMjk2OTEtMGJjNC00ZjRiLThmOTktNGI1NjY0ODg0NmQ0%40thread.v2/0?context=%7b%22Tid%22%3a%2299452140-f603-4a9b-a129-1d225394be01%22%2c%22Oid%22%3a%22a7f6bab7-0bff-4651-a229-791d137b7f70%22%7d.   
5. El 3 de agosto de 2020 se llevo a cabo la capacitación - Requisitos Financieros, https://teams.microsoft.com/l/meetup-join/19%3ameeting_YzM2ZWQ5YjctMmMyOS00OTBlLTk2MzktNDczZDBiZWU1OWJk%40thread.v2/0?context=%7b%22Tid%22%3a%2299452140-f603-4a9b-a129-1d225394be01%22%2c%22Oid%22%3a%22a7f6bab7-0bff-4651-a229-791d137b7f70%22%7d.
En el marco del plan de capacitaciones de la ADR de la vigencia 2021, se llevaron a cabo las siguientes capacitación por parte de la Dirección de Acceso a Activos Productivos para la Estructuración de Proyectos Integrales:
1. </t>
  </si>
  <si>
    <t xml:space="preserve">No fue posible ingresar a la URL indicada por los responsables del proceso por consiguiente no fue posible corroborar su realización:
</t>
  </si>
  <si>
    <t>Deficiencias en los reportes y evidencias de cumplimiento del Plan de Acción y su ejecución presupuestal.</t>
  </si>
  <si>
    <t>Falta registrar en ISOLUCIÓN la estrategia de comunicación.</t>
  </si>
  <si>
    <t>1. Registrar en ISOLUCIÓN el Plan Estratégico de Comunicaciones como soporte del Indicador Estrategias de divulgación implementadas.</t>
  </si>
  <si>
    <t>Registro en ISOLUCIÓN del Plan Estratégico de Comunicaciones como soporte del Indicador Estrategias de divulgación implementadas</t>
  </si>
  <si>
    <t>Contratista Vicepresidencia de Integración Productiva</t>
  </si>
  <si>
    <t>29-may-2020 </t>
  </si>
  <si>
    <t>No se tiene soporte del registro del Plan Estratégico de Comunicaciones en Isolución, sin embargo se entrega como soporte del correo con la remisión del archivo pdf denominado PLAN ESTRATEGICO DE COMUNICACIONES 2019-2022 y Resolución 716 del 08 de octubre de 2019</t>
  </si>
  <si>
    <t>No se obtuvieron evidencias de la realización de la acción propuesta.</t>
  </si>
  <si>
    <t>Ausencia de análisis de la coherencia y/o consistencia de la información registrada en las diferentes bases de datos o fuentes de información.</t>
  </si>
  <si>
    <t>2. Reportar en ISOLUCIÓN soportes que den cumplimiento a cada uno de los indicadores.</t>
  </si>
  <si>
    <t>Registro en ISOLUCIÓN de las evidencias que dan cumplimiento a los indicadores.</t>
  </si>
  <si>
    <t> 30-abr-2020</t>
  </si>
  <si>
    <t> 15-dic-2020</t>
  </si>
  <si>
    <t>Conforme los lineamiento establecidos por la Oficina de Planeación, en la vigencia 2020, se realizó reporte del cumplimiento de las acciones establecidas en el Plan de acción de la ADR, se entrega soporte del cargue realizado en los meses de septiembre, noviembre y diciembre.</t>
  </si>
  <si>
    <r>
      <t xml:space="preserve">Si bien se observaron evidencias de los reporte realizados del plan de acción de la vigencia 2020, la acción no fue efectiva debido a que en los resultados de la evaluación a la gestión por Dependencias 2020, socializados por la Oficina de Control de Interno mediante correo electrónico del 13 de enero de 2021 se informó que </t>
    </r>
    <r>
      <rPr>
        <i/>
        <sz val="12"/>
        <color theme="1"/>
        <rFont val="Arial"/>
        <family val="2"/>
      </rPr>
      <t>“(…) una vez revisados los avances del Plan de Acción registrados en el aplicativo Isolución a 31 de diciembre de 2020, el cumplimiento de la Dirección de Acceso a Activos Productivos de la Vicepresidencia de Integración Productiva fue del 42%”</t>
    </r>
    <r>
      <rPr>
        <sz val="12"/>
        <color theme="1"/>
        <rFont val="Arial"/>
        <family val="2"/>
      </rPr>
      <t xml:space="preserve"> . Por lo anterior, la Oficina de Control Interno considera pertinente continuar con el seguimiento del presente hallazgo con el plan de acción de la vigencia 2021, y recomienda a los responsables del proceso evaluar la pertinencia de ajustar la acción de mejoramiento propuesta, por alguna que les ayude a identificar de manera oportuna las desviaciones en el cumplimiento de las metas y permita realizar los ajustes necesarios para mejorar el desempeño.</t>
    </r>
  </si>
  <si>
    <t>Incumplimiento en la atención de las Peticiones, Quejas, Reclamos, Sugerencias y Denuncias (PQRSD)</t>
  </si>
  <si>
    <t>Falta de mecanismos de control de los tiempos de respuesta.</t>
  </si>
  <si>
    <t>1. Determinar la ruta a seguir para la atención de las PQRS, estableciendo tiempos y responsables</t>
  </si>
  <si>
    <t>Socializar un (1) documento donde se determine ruta a seguir para la atención de las PQRSD, estableciendo tiempos y responsables y sanciones.</t>
  </si>
  <si>
    <t>Vicepresidente de Integración Productiva </t>
  </si>
  <si>
    <t>Aplicación inadecuada, omisión o desconocimiento de la normatividad y lineamientos procedimentales aplicables a la gestión de las PQRSD.</t>
  </si>
  <si>
    <t>Rotación del equipo de trabajo al interior de la dependencia</t>
  </si>
  <si>
    <t>2. Reforzar los conocimientos de las personas encargados de proyectar las respuesta</t>
  </si>
  <si>
    <t>Realizar una (1) capacitación a los responsables de atender las PQRSD.</t>
  </si>
  <si>
    <t>Contratista Gestión Documental 
Contratista de la Dirección de Acceso a Activos Productivos</t>
  </si>
  <si>
    <t>Deficiente seguimiento a las Peticiones, Quejas, Reclamos, Sugerencias y Denuncias (PQRSD).</t>
  </si>
  <si>
    <t>3. Designar un responsable al interior de la dependencia para realizar seguimiento a la gestión de PQRSD</t>
  </si>
  <si>
    <t>Designar un (1) responsable para realizar seguimiento a la gestión de PQRSD por dependencias.</t>
  </si>
  <si>
    <t>Tres (3) informes de seguimiento a la gestión de PQRSD por dependencias.</t>
  </si>
  <si>
    <t>Contratista de la Dirección de Acceso a Activos Productivos</t>
  </si>
  <si>
    <t>28-abr-2020 </t>
  </si>
  <si>
    <t>4. Realizar cargue en el Orfeo de la notificación de las 18 PQRSD que no se obtuvo evidencia de notificación de la respuesta al peticionario</t>
  </si>
  <si>
    <t>Registro en el Orfeo del soporte de notificación de las de las respuestas al peticionario de las 18 PQRSD</t>
  </si>
  <si>
    <t xml:space="preserve">Contratista de la Dirección de Acceso a Activos Productivos </t>
  </si>
  <si>
    <t>Incumplimiento de la Política de Administración de Riesgo adoptada por la Entidad.</t>
  </si>
  <si>
    <t>Desconocimiento del marco normativo, lineamientos metodológicos contenidos en la Política de Administración del Riesgo para la identificación de riesgos</t>
  </si>
  <si>
    <t>1. Mesas de trabajo con la Oficina de Planeación, con el fin de revisar cada una de las situaciones reveladas en el presente hallazgo y proceder a realizar los ajustes y/o modificaciones que sean necesarios y pertinentes para dar cumplimiento a los lineamientos normativos contenidos</t>
  </si>
  <si>
    <t>Dos (2) reuniones con la Oficina de Planeación para realizar los ajustes y/o modificaciones que sean necesarios al Mapa de Riesgos</t>
  </si>
  <si>
    <t>22-abr-2020 </t>
  </si>
  <si>
    <t>30-sep-2020 </t>
  </si>
  <si>
    <t>Con el proposito de realizar los ajustes y/o modificaciones del Mapa de riesgos del Proceso de Estructuración de adelantaron las siguientes mesas de trabajo:
1. El 28 de abril de de 2020 se llevo a cabo mesa de trabajo de revisión mapa de riesgos proceso Estructuración en el siguiente link de teams 
https://teams.microsoft.com/l/meetup-join/19%3ameeting_NDZjNDcyYjAtOTI2ZS00OTBlLWFhZDYtMjQzYzFhNDRmMzZh%40thread.v2/0?context=%7b%22Tid%22%3a%2299452140-f603-4a9b-a129-1d225394be01%22%2c%22Oid%22%3a%22c11473e1-8312-4856-9bf2-122b6cd1bb30%22%7d
2. El 5 de mayo de 2020 se llevo acabo segunda mesa de trabajo mapa de riesgos proceso Estructuración en el siguiente link de teams https://teams.microsoft.com/l/meetup-join/19%3ameeting_OGY5NzcwODctMjM2Ni00NjZhLTk1ZWYtM2I1MmFmNDk2YTE1%40thread.v2/0?context=%7b%22Tid%22%3a%2299452140-f603-4a9b-a129-1d225394be01%22%2c%22Oid%22%3a%22c11473e1-8312-4856-9bf2-122b6cd1bb30%22%7d
3. El 9 de noviembre de 2020 se llevo a acabo reunión para realizar la Contexto riesgos Estructuración PIDAR en el siguiente link de teams https://teams.microsoft.com/l/meetup-join/19%3ameeting_M2Q3NGY0NGYtNTlkMS00OGYzLTllZGItMTUzZGNhMTdjYjVh%40thread.v2/0?context=%7b%22Tid%22%3a%2299452140-f603-4a9b-a129-1d225394be01%22%2c%22Oid%22%3a%22c11473e1-8312-4856-9bf2-122b6cd1bb30%22%7d.
4. El 10 de noviembre de 2020 se llevo a acabo reunión para realizar la calificación riesgos Estructuración PIDAR en el siguiente link https://teams.microsoft.com/l/meetup-join/19%3ameeting_YTVmZTk1ODMtMjZjYS00NDg5LWI3ODEtYzNiNDlhNGM4YTc2%40thread.v2/0?context=%7b%22Tid%22%3a%2299452140-f603-4a9b-a129-1d225394be01%22%2c%22Oid%22%3a%22c11473e1-8312-4856-9bf2-122b6cd1bb30%22%7d
5. El 17 de noviembre de 2020 se llevo a acabo reunión para realizar Cargue riesgos ISOLUCION Estructuración PIDAR en el siguiente link de teams https://teams.microsoft.com/l/meetup-join/19%3ameeting_OTEwOGY3OTAtODVmNy00ODBiLTg1NzQtZTFiZjk0NjEyMzRi%40thread.v2/0?context=%7b%22Tid%22%3a%2299452140-f603-4a9b-a129-1d225394be01%22%2c%22Oid%22%3a%22c11473e1-8312-4856-9bf2-122b6cd1bb30%22%7d</t>
  </si>
  <si>
    <t>El proceso suministró evidencia de las mesas de trabajo realizadas: 
• El 28 de abril de 2020:  revisión mapa de riesgos proceso Estructuración 
• El 5 de mayo de 2020: mesa de trabajo mapa de riesgos Corrupción Estructuración PIDAR 2020.</t>
  </si>
  <si>
    <t xml:space="preserve">2. Socialización de Política de Administración del Riesgo (DE-SIG-002) </t>
  </si>
  <si>
    <t>Dos (2) reuniones de socialización a las Direcciones Técnicas y UTT de la VIP</t>
  </si>
  <si>
    <t>28-ago-2020 </t>
  </si>
  <si>
    <t>Se realizaron las iguiente socializaciones de la la Política de Administración del Riesgo:
1. El 24 de abril de de 2020 se llevo a cabo Socialización matriz de riesgos en el siguiente link de teams https://teams.microsoft.com/l/meetup-join/19%3ameeting_NmQ4ZDkwMjctMTU5NC00M2FiLWFjNjktM2I3ZmU5NmQzYTg4%40thread.v2/0?context=%7b%22Tid%22%3a%2299452140-f603-4a9b-a129-1d225394be01%22%2c%22Oid%22%3a%22c11473e1-8312-4856-9bf2-122b6cd1bb30%22%7d.
2. El 29 de septiembre de 2020 la Oficina de Planeación realiza Socialización Política de Administración del Riesgo y Autodiagnóstico de Rendición de Cuentas en el siguiente link https://teams.microsoft.com/l/meetup-join/19%3ameeting_NmQ2ZDc1ODUtOWM1MS00NjYwLWJkOWQtZGU0NGI3ZjY3ZjVh%40thread.v2/0?context=%7b%22Tid%22%3a%2299452140-f603-4a9b-a129-1d225394be01%22%2c%22Oid%22%3a%22194dcc5d-ca7a-406b-8024-c83c49013eb2%22%7d</t>
  </si>
  <si>
    <t>Se obtuvo evidencia de las socializaciones: 
• El 24 de abril de de 2020: Socialización matriz de riesgos.
• El 29 de septiembre de 2020 la Oficina de Planeación realizó Socialización Política de Administración del Riesgo y Autodiagnóstico de Rendición de Cuentas.</t>
  </si>
  <si>
    <t>Deficiencias en el diseño de los controles.</t>
  </si>
  <si>
    <t>3. Realizar los ajustes y/o modificaciones que sean necesarios al Mapa de Riesgos</t>
  </si>
  <si>
    <t>Mapa de riesgos de corrupción con ajustes</t>
  </si>
  <si>
    <t>15-may-2020 </t>
  </si>
  <si>
    <t>Se entrega soporte del correo con el cual Ingeniero Carlos Bustos Lider de la Dirección de Acceso a Activos Productivos, remite Matriz de riesgos 2020 del procesos de Estucturación al Vicepresidente de Integración Productiva para ser remitida a la Oficina de Planeación el 19/05/2021.
Adicional se entrega como soporte del seguimiento realizado al mapa de riesgos informes cuatrimestrales de siguiente con corte 30/04/2020; 31/07/2021 y 30/11/2021.
y se entrega correo con el cual se remitio a la Oficina de Planeación Matriz de riesgos procesos Estructuración e Implementación de PIDAR 2021 para aprobación y remisión a la Oficina de Planeación el 23/12/2021.</t>
  </si>
  <si>
    <t>Se obtuvo evidencia del correo "RV: Matriz de Riesgos 2020 ajustada del Proceso de Estructuración y Formulación de Proyectos Integrales de Desarrollo Agropecuario y Rural" remitido el 19 de mayo de 2020 por el responsable del proceso al Vicepresidente de Integración Productiva con copia a la Oficina Asesora de Planeación.
De acuerdo con el informe OCI-2021-010 "Seguimiento al Plan Anticorrupción y de Atención al Ciudadano (PAAC) / Mapa de Riesgos de Corrupción (MRC)." no se realizaron observaciones al mapa de riesgos del proceso "Estructuración y Formulación de Proyectos Integrales de Desarrollo Agropecuario y Rural"</t>
  </si>
  <si>
    <t>Mapa de riesgos de gestión con ajustes</t>
  </si>
  <si>
    <t>Conforme a lo manifestado por la Oficina de Planeación al momento de solicitar el acompañamiento para realizar ajustes y/o modificaciones al mapa de riesgos de corrupción y gestión se manifesto que no se podian hacer ajustes al mapa de riesgos de gestión dado a que se estaba a la espera de aprobación de la nueva politica de adminstración de riesgos de la ADR</t>
  </si>
  <si>
    <t xml:space="preserve"> </t>
  </si>
  <si>
    <t>OCI-2022-011</t>
  </si>
  <si>
    <t>Debilidad en la planeación financiera por errores en los formatos dispuestos por la ADR para el establecimiento de los costos a tener en cuenta en la proyección de los componentes del proyecto.</t>
  </si>
  <si>
    <t>1.Realizar revisión y ajuste en los procedimientos de las etapas de perfil, especificando en qué casos específicos se requiere la presentación del formato FEFP-018</t>
  </si>
  <si>
    <t xml:space="preserve">Mesas de trabajo de revisión y ajustes al procedimiento de las etapas de perfil.
</t>
  </si>
  <si>
    <t>Líder Dirección Acceso A Activos Productivos
Contratistas Dirección de Acceso A Activos Productivos</t>
  </si>
  <si>
    <t>Propuesta de ajuste a los procedimientos de las etapas de perfil, diagnóstico y estructuración.</t>
  </si>
  <si>
    <t>Contratistas Dirección de Acceso A Activos Productivos
Contratista Líder Dirección Acceso A Activos Productivos</t>
  </si>
  <si>
    <t xml:space="preserve">Procedimientos aprobados y publicados en Isolucion </t>
  </si>
  <si>
    <t>Contratista Líder Dirección Acceso A Activos Productivos</t>
  </si>
  <si>
    <t>Socialización de los procedimientos aprobados y publicados en Isolucion</t>
  </si>
  <si>
    <t>2. Participar en las mesas de trabajo que se vienen realizando entre la Vicepresidencia de Proyectos, Dirección de Acceso a Activos Productivos, Vicepresidencia de Proyectos, Oficina de Planeación y Planeación Nacional, para la articulación del Banco de Proyectos de la ADR con la MGA de Planeación Nacional</t>
  </si>
  <si>
    <t>Mesas de trabajo para la articulación del Banco de Proyectos de la ADR con la MGA de Planeación Nacional.</t>
  </si>
  <si>
    <t xml:space="preserve">Líder Dirección Acceso a Activos Productivos
Oficina de Planeación
</t>
  </si>
  <si>
    <t>3. Realizar ajustes en los formatos: FEFP016 - Plan Operativo Anual de Inversión y F-EFP-017 - Modelo Técnico Financiero Ejecución Directa-MTF.</t>
  </si>
  <si>
    <t>Mesas de trabajo de revisión y ajustes al formatos: F-EFP-016 - Plan Operativo Anual de Inversión y FEFP-017 - Modelo Técnico Financiero Ejecución Directa-MTF.</t>
  </si>
  <si>
    <t>Formatos F-EFP-016 - Plan Operativo Anual de Inversión y F-EFP-017 - Modelo Técnico Financiero Ejecución Directa-MTF, aprobado y publicado en Isolucion</t>
  </si>
  <si>
    <t>Socialización de los formatos: F-EFP016 - Plan Operativo Anual de Inversión y F-EFP-017 - Modelo Técnico Financiero Ejecución
Directa-MTF, aprobado y publicado en Isolucion</t>
  </si>
  <si>
    <t>Contratistas Dirección de Acceso A Activos Productivos
Líder Dirección Acceso A Activos Productivos</t>
  </si>
  <si>
    <t>Desconocimiento de los lineamientos normativos y procedimentales asociados a
la Estructuración y Formulación de Proyectos Integrales de Desarrollo Agropecuario y Rural (PIDAR).</t>
  </si>
  <si>
    <t xml:space="preserve">4. Capacitar a los equipos de Estructuración del Nivel Central y de las Unidades Técnicas Territoriales del procedimiento y diligenciamiento de los formatos dispuestos para la estructuración de los PIDAR </t>
  </si>
  <si>
    <t>Realizar 13 capacitaciones en cada una de las Unidades Técnicas Territoriales a los equipos de estructuración de los PIDAR dispuestos por cada una.</t>
  </si>
  <si>
    <t>Debilidades en la apropiación de las responsabilidades en la Estructuración y
Formulación de Proyectos Integrales de Desarrollo Agropecuario y Rural (PIDAR).</t>
  </si>
  <si>
    <t>5. Capacitaciones a los equipos de Estructuración del Nivel Central y de las Unidades Técnicas Territoriales de los roles que deben asumir de acuerdo frente a la estructuración del PIDAR</t>
  </si>
  <si>
    <t>13 capacitaciones realizadas en la totalidad de las Unidades Técnicas Territoriales a los equipos de estructuración de los PIDAR dispuestos por cada una.</t>
  </si>
  <si>
    <t>Falta de oportunidad y/o evidencia documental de las respuestas entregadas a las entidades u organizaciones sobre el desarrollo de las etapas de estructuración de PIDAR</t>
  </si>
  <si>
    <t>Lineamentos procedimentales que no se ajustan a la realidad operativa del proceso.
Diferencias entre los lineamientos normativos y los establecido en los procedimientos asociados a la Estructuración y Formulación de Proyectos Integrales de Desarrollo Agropecuario y Rural (PIDAR).
Insuficiencia de controles al interior del proceso auditado para la Estructuración y Formulación de PIDAR,especialmente losrelacionados con la verificación tendiente a garantizar la conformidad</t>
  </si>
  <si>
    <t>1. Realizar revisión y ajuste en los procedimientos de las etapas de perfil, diagnóstico y estructuración, con el propósito que allí se contemplen los lineamientos establecidos en el Reglamento para estructuración, aprobación y ejecución de los proyectos integrales de desarrollo agropecuario y
rural con enfoque territorial, asociando al cumplimiento de los tiempos y/o plazos
asignados desde la planeación del
cronograma, hasta las diferentes notificaciones.
Socializar con los que intervienen en el
proceso, de tal manera que conozcan su rol y responsabilidades en las diferentes etapas de la estructuración y formulación del proyecto</t>
  </si>
  <si>
    <t>Reuniones de revisión y ajustes a los procedimientos de las etapas de perfil, diagnóstico y estructuración.</t>
  </si>
  <si>
    <t>Contratistas Dirección de Acceso A Activos Productivos
Líder Contratista Dirección Acceso A Activos Productivos</t>
  </si>
  <si>
    <t xml:space="preserve">Socialización de los procedimientos aprobados y publicados en Isolucion </t>
  </si>
  <si>
    <t>Contratistas Dirección de Acceso A Activos Productivos</t>
  </si>
  <si>
    <t>2. Realizar la notificación de las etapas de perfil, diagnóstico y estructuración, a las organizaciones dentro de los plazos dispuestos a través del correo perfildeproyectos@adr.gov.co, mientras se realizan los ajustes al Banco de Proyectos y la actualización de los procedimientos.</t>
  </si>
  <si>
    <t>Correo electrónico de notificación de las etapas de perfil, diagnóstico y estructuración a las organizaciones.</t>
  </si>
  <si>
    <t>}</t>
  </si>
  <si>
    <t>Falta de asignación y omisión de notificación respecto a los encargados de verificar el perfil y del grupo estructurador de los PIDAR.</t>
  </si>
  <si>
    <t>Falta de formalización de la designación del equipo estructurador designado</t>
  </si>
  <si>
    <t xml:space="preserve">1. Soportar la designación del equipo estructurador encargado de realizar la revisión del perfil, realizar los diagnósticos y estructuración. </t>
  </si>
  <si>
    <t xml:space="preserve">Realizar la designación mediante correo, acta o memorando. </t>
  </si>
  <si>
    <t>Omisión en el registro y/o actualización de los proyectos estructurados en la herramienta Banco de proyectos</t>
  </si>
  <si>
    <t>Posible falta de un programa, acompañado de su cronograma y seguimiento, para la migración, actualización y calidad de datos de la información de los PIDAR en
el Banco de Proyectos.
Personal insuficiente y/o limitaciones presupuestales para llevar a cabo las actividades propias para la actualización del Banco de proyectos</t>
  </si>
  <si>
    <t>1. Presentar a la OTI las necesidades del componente de estructuración para que sean tenidas en cuenta en la actualización de la herramienta Banco de Proyectos</t>
  </si>
  <si>
    <t>Correo electrónico y/o mesa de trabajo informando a la OTI dichas necesidades.</t>
  </si>
  <si>
    <t>2. Solicitar a OTI capacitación al equipo de trabajo para poder realizar el cargue de la información en el Banco de Proyectos una vez esté debidamente actualizada y disponible la herramienta.</t>
  </si>
  <si>
    <t>Correo electrónico y/o mesa de trabajo solicitando a la OTI la capacitación.</t>
  </si>
  <si>
    <t>3. Designar el equipo que realizará el cargue de la información en el Banco de Proyectos una vez esté debidamente actualizada y disponible la herramienta</t>
  </si>
  <si>
    <t>Correo electrónico y/o Acta de reunión</t>
  </si>
  <si>
    <t>Vicepresidente de Integración Productiva</t>
  </si>
  <si>
    <t>4. Garantizar el cargue de los PIDAR estructurados y remitidos a la Vicepresidencia de Proyectos antes de la actualización del Banco de Proyectos.</t>
  </si>
  <si>
    <t>Correo electrónico designando el equipo encargado de cargar la información.</t>
  </si>
  <si>
    <t>Contratista Líder DAAP, Contratistas DAAP y equipo UTTs</t>
  </si>
  <si>
    <t>Falencias en el sistema Orfeo ya que actualmente no permite descargar informes de la plataforma para evidenciar del seguimiento de las peticiones que han sido subsanadas, el proceso es completamente manual, lo que implica revisión nuevamente de cada petición.</t>
  </si>
  <si>
    <t>1. Reforzar los conocimientos de las personas encargados de proyectar las respuesta</t>
  </si>
  <si>
    <t>Solicitar a Gestión Documental para realización de capacitación a los responsables de atender las PQRSD de la DAAP y las UTTs.</t>
  </si>
  <si>
    <t>Realizar capacitación a los responsables de atender las PQRSD</t>
  </si>
  <si>
    <t>Contratista Líder Dirección Acceso A Activos Productivos
Contratista Gestión Documental</t>
  </si>
  <si>
    <t>Falencias en el sistema Orfeo ya que actualmente no permite descargar informes de la plataforma para evidenciar del seguimiento de las peticiones que han sido subsanadas, el proceso es completamente manual, lo que implica revisión nuevamente de cada petición.
Inadecuada clasificación de
la tipología de las PQRS</t>
  </si>
  <si>
    <t>2. Realizar jornadas de trabajo de saneamiento del Orfeo con el apoyo de gestión documental trabajando en conjunto la revisión de subsanaciones de peticiones resueltas</t>
  </si>
  <si>
    <t>Mesas de trabajo con Gestión documental para saneamiento del Orfeo.</t>
  </si>
  <si>
    <t>Contratistas Dirección de Acceso A Activos Productivos
Contratista Gestión Documental</t>
  </si>
  <si>
    <t xml:space="preserve">3. Socializar el hallazgo de la Auditoria al proceso de estructuración y formulación de la vigencia 2021, a las Unidades Teóricas Territoriales y responsables de la atención de las PQRS de la DAAP para que ellos tengan conocimiento. </t>
  </si>
  <si>
    <t xml:space="preserve">Mesas de trabajo de socialización de hallazgo de Auditoria al proceso de estructuración y formulación </t>
  </si>
  <si>
    <t>4. Solicitar a Gestión documental se informe cuáles son los lineamos para el seguimiento a las PQRS.</t>
  </si>
  <si>
    <t>Correo electrónico y/o mesa de trabajo solicitando a Gestión documental, lineamiento para el seguimiento a las PQRS.</t>
  </si>
  <si>
    <t>Incumplimiento de la Política de Administración de Riesgo adoptada por la Entidad y deficiencias en el diseño e implementación de los controles del proceso.</t>
  </si>
  <si>
    <t>Desconocimiento y falta de aplicación de los lineamientos metodológicos contenidos en la Política de Administración del Riesgo (DE-SIG-002) y en la Guía para la administración del riesgo y el diseño de controles en entidades públicas</t>
  </si>
  <si>
    <t>1. Informar a la Oficina de Planeación, las situaciones reveladas en el presente hallazgoy proceder a realizar los ajustes y/o modificaciones que sean necesarios y pertinentes para dar cumplimiento a los
lineamientos normativos contenidos</t>
  </si>
  <si>
    <t xml:space="preserve">Mesas de trabajo con la Oficina de Planeación para realizar los ajustes y/o modificaciones que sean necesarios al Mapa de Riesgos </t>
  </si>
  <si>
    <t>2. Realizar los ajustes y/o modificaciones que sean necesarios al Mapa de Riesgos de gestión y corrupción</t>
  </si>
  <si>
    <t xml:space="preserve">Mapa de riesgos de corrupción con ajustes </t>
  </si>
  <si>
    <t>OCI-2018-026</t>
  </si>
  <si>
    <t>Implementación de Proyectos Integrales</t>
  </si>
  <si>
    <t>Incumplimiento de los lineamientos procedimentales establecidos para la implementación de los Proyectos Integrales de Desarrollo Agropecuario y Rural.</t>
  </si>
  <si>
    <t>Desconocimiento de los procedimientos por parte de los funcionarios de la Unidad Técnica Territorial (UTT).</t>
  </si>
  <si>
    <t>Una (1) capacitación en cada UTT (13 en total).</t>
  </si>
  <si>
    <t>Dalila Henao
Gloria Polo</t>
  </si>
  <si>
    <t>Carlos Buitrago</t>
  </si>
  <si>
    <t>CUMPLIDA - PENDIENTE EFECTIVIDAD</t>
  </si>
  <si>
    <t>Inadecuado control documental de los expedientes del proyecto.</t>
  </si>
  <si>
    <t>Una (1) capacitación en gestión documental, retroalimentación.</t>
  </si>
  <si>
    <t>Respecto a fortalecimiento de la gestión documental
Se determinó que en efecto se expidieron las circulares aludidas donde se hace mención sobre el manejo o fortalecimiento de la gestión documental, no obstante, con la sola expedición de los lineamientos e instrucciones no se garantiza la adecuada implementación y eficacia de dichas acciones, por lo que es necesario que las UTT y el nivel Central acrediten la gestión de la documentación de los PIDAR en los repositorios SharePoint o Gestión de Proyectos. Adicional a lo anterior, en las auditorías al proceso realizadas en 2020 y parte de 2021, se evidenció que la gestión documental de las UTT continúa con oportunidades de mejoramiento. La Meta asociada de capacitación en gestión documental no se dio, sin embargo, se reitera que de haberse surtido tampoco genera impacto relevante en el ataque a las causas de los riesgos. En virtud de esto, la acción continúa abierta hasta tanto se pongan en operación mecanismos de control sobre la gestión documental en la Implementación de PIDAR.</t>
  </si>
  <si>
    <t>Debilidades de comunicación y coordinación entre el nivel central y las Unidades Técnicas Territoriales (UTT).</t>
  </si>
  <si>
    <t>Correos electrónicos con seguimiento y acciones de mejora para fortalecer el avance en la implementación.</t>
  </si>
  <si>
    <t>No se cuenta con las evidencias del cumplimiento de las acciones establecidas en las vigencias 2018.
Sin embargo La Vicepresidencia de Integración Productiva, en 2019 presenta el siguiente avance en cumplimiento de las acciones establecidas en el mapa de riesgos de gestión 2019 - De los 201 proyectos cofinanciados con corte al 31 de octubre de 2019; a 56 de ellos se hizo revisión documental durante el periodo de agosto a octubre de 2019, lo cual corresponde al 28% del total de los proyectos en ejecución. Se cuenta con listados de asistencias y/o actas de reunión.</t>
  </si>
  <si>
    <t>Respecto a la retroalimentación periódica con UTT sobre estado de los PIDAR
Esta Oficina evidenció la realización de mesas de trabajo de los PIDAR que se encuentran en ejecución o a avances de los proyectos, liquidaciones por ejecuciones en un 100%, no obstante, se evidencia falta de uniformidad en el manejo de las evidencias que soportan las acciones desarrolladas, pues se muestran actas de reuniones, actas de cierre,  actas de liquidación etc, las cuales son incongruentes con la meta de "Correos electrónicos con seguimiento y acciones de mejora para fortalecer el avance en la implementación" y además presenta inconsistencias tales como: PIDAR 1217 un acta en PDF que es del 31 (sic) de noviembre de 2019, y actas de asistencia  de visitas de verificación de 2018, y en el acta de cierre decía que no se cumplieron los objetivos del proyecto, pero la de liquidación indicó que no habían desviaciones. 
A esto se suma que en la respuesta se abordan las gestiones de riesgos de la matriz correspondiente de 2019, llegando a una cobertura de 28% (56 de 201 PIDAR al corte de octubre de 2019), quedando pendiente el 72% restante.
Por tanto, esta Oficina de Control interno considera procedente continuar con esta acción abierta, hasta tanto se indiquen de manera precisa las metas asociadas y se pueda establecer los Avances de los PIDAR.
Por último, esta Oficina de Control Interno concluye que dos de las acciones propuestas, a pesar de cubrir los componentes de capacitaciones y lineamientos, no son suficientes para atacar las causas y los riesgos.</t>
  </si>
  <si>
    <t>Inconsistencias en la adquisición y entrega de los bienes a los beneficiarios del proyecto.</t>
  </si>
  <si>
    <t>Debilidades en el control y seguimiento por  parte de la Unidad Técnica Territorial sobre las actividades contempladas en el procedimiento de implementación en coordinación con el  Cooperante  de acuerdo con el proceso de ejecución.</t>
  </si>
  <si>
    <t>Capacitación en la Unidad Técnica Territorial (UTT)</t>
  </si>
  <si>
    <t>Dania Alejandra Roa Ospina</t>
  </si>
  <si>
    <t>No se cuenta con las evidencias del cumplimiento de las acciones establecidas en las vigencias 2018 y 2019.
Sin embargo La Vicepresidencia de Integración Productiva ha realizado 14 capacitaciones en las cuales se socializo el procedimiento PR-IMP-001 -EJECUCIÓN DE LOS PROYECTOS INTEGRALES DE DESARROLLO AGROPECUARIO Y RURAL CON ENFOQUE TERRITORIAL EN EL MARCO DE CONVENIOS DE COOPERACIÓN a las UTTs y Formato F-006 "Seguimiento a la Implementación" virtual a través de la plataforma Teams los días: 
Capacitación a todas las UTT 31/08/2020
Capacitación a grupo de estructuración 31/08/2020
UTT 4 Fecha 19/11/2020
UTT 10 Fecha 10/12/2020
UTT 11 Fecha 15/12/2020
UTT 9 Fecha 15/12/2020
UTT 6 Fecha 15/12/2020
UTT 1 Fecha 16/12/2020
UTT 2 Fecha 16/12/2020
UTT 5 Fecha 16/12/2020
UTT 3 Fecha 16/12/2020
UTT 7 fecha 16/12/2020
UTT 8 fecha 16/12/2020
UTT 13 fecha 28/12/2020
UTT 12 fecha 3/03/2021</t>
  </si>
  <si>
    <t>Esta Oficina de Control Interno encontró en su análisis incongruencia entre la primera causa y la segunda acción propuesta, toda vez que la retroalimentación del seguimiento y control a compromisos en los PIDAR no se sanea con capacitaciones. Adicionalmente, no hubo mención de los correos electrónicos y memorandos que se establecieron en la meta. Así las cosas, la acción continúa abierta hasta que se establezcan actividades de control y metas asociadas al seguimiento y control de compromisos de los PIDAR por parte de las UTT.
Se reitera que la expedición de circulares, procedimientos o nuevos lineamientos no atacan la causa de seguimiento a compromisos establecidos en los Comités Técnicos de Gestión ni las debilidades en el direccionamiento de los Directores UTT. Se debe buscar su implementación. Adicional a ello, la evidencia no coincide con lo establecido como meta (Soportes de Correos, memorando y/o en la herramienta de gestión de proyectos)
Así las cosas, la acción continúa abierta.
Como esta Oficina de Control Interno ha venido reiterando, la realización de capacitaciones y ejecución de mesas técnicas de trabajo no son actividades suficientes para atacar la causa identificada, por lo que se insta a establecer nuevas actividades que permitan verificar la articulación de la comunicación entre las UTT y los Ejecutores; así mismo, es necesario establecer la evidencia que soportara tales acciones. En virtud de lo anterior, la acción continúa abierta.</t>
  </si>
  <si>
    <t>Falta de seguimiento a compromisos establecidos  en los Comités Técnicos de gestión.
Debilidad en el direccionamiento y  orientación por parte del Director de la Unidad Técnica Territorial en relación al procedimiento de implementación.</t>
  </si>
  <si>
    <t>Soportes de Correos, memorando y/o en la herramienta de gestión de proyectos.</t>
  </si>
  <si>
    <t>No se cuenta con las evidencias del cumplimiento de las acciones establecidas en las vigencias 2018 Y 2019.
Sin embargo La Vicepresidencia de Integración Productiva,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
Se expidió la circular No. 100 del 27 de noviembre de 2020 de asunto "Reporte Información Financiera Mensual de los Recursos de Cofinanciación Entregados en Administración a través de ejecución Directa", en la cual se solicita a los supervisores la Remisión de la Información Financiera Mensual de los Recursos de Cofinanciación Entregados en Administración a través de Ejecución Directa". En esta circular, se observó que en el aparte II. "Respecto del reporte", en su numeral 2 "CARGUE DE INFORMACIÓN, se estableció lo siguiente: "Realizar el cargue de la información en el aplicativo destinado para tal fin, con los respectivos soportes de la ejecución de los recursos, la cual fue ajustada con la circular No. 043 del 16 de junio 2021.</t>
  </si>
  <si>
    <t>Debilidades en la comunicación y coordinación de acciones  a realizar en los proyectos en implementación entre el Ejecutor y la Unidad Técnica Territorial.</t>
  </si>
  <si>
    <t>Mesas de trabajo en la Unidad Técnica Territorial (UTT).</t>
  </si>
  <si>
    <t xml:space="preserve">Ausencia de un modelo de operación y ejecución de los Proyectos Integrales en la vigencia 2018 </t>
  </si>
  <si>
    <t>Incumplimiento del procedimiento de implementación.</t>
  </si>
  <si>
    <t xml:space="preserve">Una (1) propuesta </t>
  </si>
  <si>
    <t>Dalila Henao – Gloria Polo</t>
  </si>
  <si>
    <t>No se cuenta con las evidencias del cumplimiento de las acciones establecidas en las vigencias 2018 y 2019.
El 23 de diciembre de 2019, se aprobó la versión 8 del PROCEDIMIENTO PR-IMP-001 - "EJECUCIÓN DE LOS PROYECTOS INTEGRALES DE DESARROLLO AGROPECUARIO Y RURAL CON ENFOQUE TERRITORIAL EN EL MARCO DE CONVENIOS DE COOPERACIÓN" y el 4 de octubre de 2019 se aprobó la versión 1 del PROCEDIMIENTO PR-IMP-002 -EJECUCIÓN DE LOS PROYECTOS INTEGRALES DE DESARROLLO AGROPECUARIO Y RURAL CON ENFOQUE TERRITORIAL A TRAVÉS DE MODALIDAD DIRECTA</t>
  </si>
  <si>
    <t xml:space="preserve">Esta Oficina de Control Interno evidenció que se realizó la creación de procedimiento PR-IMP-001 V8 de Diciembre 2019, haciendo ajustes al modelo de ejecución de PIDAR bajo Convenios de Cooperación.
Vale la pena precisar que el procedimiento PR-IMP-002 correspondiente a los PIDAR ejecutados por modalidad directa fue producto de los términos introducidos por la Resolución 593 de 2019 "Por la cual se aprueba el modelo de operación para la ejecución de los proyectos integrales de desarrollo agropecuario y rural con enfoque territorial y se dictan otras disposiciones".
En virtud de lo anterior, esta Oficina de Control Interno cierra la acción asociada, y por tanto, también cierra el hallazgo.
</t>
  </si>
  <si>
    <t>Proyectos Integrales implementados sin la formulación y adopción de un Plan Operativo de Actividades – POA</t>
  </si>
  <si>
    <t>Desconocimiento del procedimiento de implementación por los funcionarios de la Dirección Territorial.</t>
  </si>
  <si>
    <t>Capacitación por Unidad Técnica Territorial (UTT)</t>
  </si>
  <si>
    <t>Dado que una de las acciones propuestas corresponde a las capacitaciones de las UTT, y en consonancia con lo indicado en el hallazgo 1, es factible cerrarla.
De otra parte, esta Oficina de Control Interno reitera su posición respecto a las acciones propuestas asociadas a mesas de trabajo, dado que por sí solas no contribuyen a mitigar los riesgos y atacar las causas establecidas, por lo que insta al equipo auditado a establecer o replantear las causas y/o sus acciones con actividades de control más fuertes en su diseño y sostenibilidad en el tiempo.
Dado lo anterior, esta acción propuesta continúa abierta.</t>
  </si>
  <si>
    <t>Falta de apropiación y liderazgo del procedimiento de implementación por parte del Director de La Unidad Técnica Territorial.</t>
  </si>
  <si>
    <t xml:space="preserve">Mesas de Trabajo por Unidad Técnica Territorial (UTT) </t>
  </si>
  <si>
    <t>Desconocimiento de existencia del  Sistema Integrado de Gestión.</t>
  </si>
  <si>
    <t>Presentación</t>
  </si>
  <si>
    <t>Falta de informes de seguimiento a la implementación de los proyectos o deficiencias en su contenido.</t>
  </si>
  <si>
    <t xml:space="preserve">Liz Johana García </t>
  </si>
  <si>
    <t>Idem racional expuesto en hallazgo 4, en cuanto al cierre de la acción asociada a capacitaciones, y en continuar con la acción abierta relacionada con la segunda causa. También continúa abierta la actividad propuesta relacionada con la tercer causa, siguiendo el razonamiento expuesto en el hallazgo 2.
Adicional a lo anterior, la evidencia no coincide con lo establecido como meta (Soportes de Correos, memorando y/o en la herramienta de gestión de proyectos).</t>
  </si>
  <si>
    <t>Mesas de Trabajo por Unidad Técnica Territorial (UTT)</t>
  </si>
  <si>
    <t>Falta de seguimiento a las actividades y compromisos establecidos desde la Vicepresidencia de Integración Productiva.</t>
  </si>
  <si>
    <t>Soportes de Correos, memorando y/o en la herramienta de gestión de proyectos</t>
  </si>
  <si>
    <t>Inconsistencias en el cumplimiento de los lineamientos establecidos para la selección de los beneficiarios</t>
  </si>
  <si>
    <r>
      <t>En virtud de que el hallazgo no fue aceptado por los responsables del proceso auditado, no se propuso Plan de Mejoramiento; no obstante, el concepto emitido por la Oficina de Control Interno fue el siguiente: "(…)</t>
    </r>
    <r>
      <rPr>
        <i/>
        <sz val="12"/>
        <rFont val="Arial"/>
        <family val="2"/>
      </rPr>
      <t xml:space="preserve"> recomienda establecer un Plan de Mejoramiento para este hallazgo; por lo tanto, continuará abierto hasta que se ejecuten las acciones necesarias para su gestión.</t>
    </r>
    <r>
      <rPr>
        <sz val="12"/>
        <rFont val="Arial"/>
        <family val="2"/>
      </rPr>
      <t>".</t>
    </r>
  </si>
  <si>
    <t>Incumplimiento de la Política de Administración del Riesgo adoptada por la Entidad y de las Acciones de Mejoramiento</t>
  </si>
  <si>
    <t>Solicitud de una capacitación</t>
  </si>
  <si>
    <t>Liz  Johana García Gestora T1 grado 13</t>
  </si>
  <si>
    <t>No se cuenta con las evidencias del cumplimiento de las acciones establecidas en las vigencias 2018 y 2019.
Sin embargo La Vicepresidencia de Integración en 2020 de realizaron mesas de trabajo con la Oficina de Planeación para realizar la socialización de la Politica de Administración de Riesgos y revisión y ajuste de la matriz de riesgos 2020 los dias 27/04/2020, 29/04/2020 y 4/05/2020.</t>
  </si>
  <si>
    <t xml:space="preserve">El área auditada no suministró evidencias del 2018 y 2019, dado que los contratistas que las tenían ya no están vinculados con la ADR y no se centralizó su copia, por tanto, se procedió a la revisión de las evidencias del año 2020.
De acuerdo al análisis de la evidencia entregada por el equipo auditado, no es factible establecer que se hayan cumplido los hitos descritos, dado que solo se adjuntaron pantallazos de la convocatoria a reunión, pero no los de la sesión en sí misma. De otra parte, no hay grabación o acta que dé cuenta de las conclusiones y resultados obtenidos en dichas sesiones.
Por tanto, esta Oficina de Control Interno recomienda buscar la evidencia faltante y complementar el estatus indicado. En caso de que no sea factible, la acción propuesta continuará abierta hasta que se pueda demostrar que se aplicaron las actividades de control correspondientes.
No pudo ser corroborada la afirmación del equipo auditado sobre la capacitación de ISOLUCION, dado que no se entregaron evidencias.
Por tanto, esta Oficina de Control Interno mantiene esta acción abierta.
Dado que esta Oficina de Control Interno identificó debilidades en los hallazgos anteriores y, durante la auditoría del proceso de Implementación de Proyectos Integrales del año 2021 identificó debilidades respecto a la gestión de los riesgos de su matriz, no es factible constatar el cumplimiento de las actividades de seguimiento y monitoreo; así mismo, se corroboró que no se allegó la evidencia señalada en la meta (acta de asignación o mesa de trabajo) donde se determine o se asigne al personal para que lidere, haga el seguimiento y reporte las acciones requeridas en la administración de los riesgos de gestión, corrupción y seguridad digital según la causa planteada.
Por tanto esta Oficina informa que esta acción propuesta no se ha cumplido, y se encuentra abierta..
</t>
  </si>
  <si>
    <t>Falta de capacitación, acompañamiento y asesoría a los responsables del proceso, en materia de riesgos y manejo del aplicativo ISOLUCION.</t>
  </si>
  <si>
    <t xml:space="preserve">Solicitud de una capacitación y  reuniones  </t>
  </si>
  <si>
    <t>No se cuenta con las evidencias del cumplimiento de las acciones establecidas en las vigencias 2018.
Sin embargo La Vicepresidencia de Integración Productiva se realizo presentación del sistema isolucion el 25/09/2019</t>
  </si>
  <si>
    <t xml:space="preserve">Falta de asignación de personal que lidere, haga el seguimiento y reporte las acciones requeridas en la administración de los riesgos de gestión, corrupción y seguridad digital y el diseño de controles en entidades públicas que conozcan la ejecución del procedimiento.
Fallas en la comunicación y coordinación de las acciones   reportadas en ISOLUCION   relacionadas  con el procedimiento de implementación.  </t>
  </si>
  <si>
    <t>Generar mesas de trabajo, memorando con la asignación de personal  que lidere, haga el seguimiento y reporte las acciones requeridas en la administración de los riesgos de gestión, corrupción y seguridad digital y el diseño de controles en entidades públicas.</t>
  </si>
  <si>
    <t>No se cuenta con las evidencias del cumplimiento de las acciones establecidas en las vigencias 2018 y 2019.
En las vigencias 2020 y 2021 la Dirección de Acceso a Activos Productivos es la encargada de realizar el reporte del cumplimiento de las acciones establecidas en el mapa de riesgos, soporte del cargue de la información se encuentra en el siguiente link de isolucion https://isolucion.adr.gov.co/Isolucion/Mejoramiento/frmReporteMejoramiento2.aspx</t>
  </si>
  <si>
    <t>Inconsistencias y/o falta de evidencias en los reportes de avances en la ejecución del Plan de Acción (vigencia 2018).</t>
  </si>
  <si>
    <t>Una (1) mesa técnica de trabajo y memorando de solicitud de ajuste al plan de acción</t>
  </si>
  <si>
    <t>Líder de la Dirección de Participación y Asociatividad y delegado de la Vicepresidencia de Integración Productiva</t>
  </si>
  <si>
    <t xml:space="preserve">No se cuenta con las evidencias del cumplimiento de las acciones establecidas en las vigencias 2018 y 2019. 
Es pertienente precisar que el procedimiento al que se hace referencia en la acción propuesta "Ajuste de los procedimientos para la inclusión de la redes de operadores locales en la Agencia de Desarrollo Rural", no hace parte del proceso de implementación y tampoco de las actividades de la Vicepresidencia de Integración Productiva
</t>
  </si>
  <si>
    <t>OCI-2019-028</t>
  </si>
  <si>
    <t>Debilidades en aprobaciones documentadas en actas de Comité Técnico de Gestión y limitación en el acceso a la información de procesos contractuales de los PIDAR.</t>
  </si>
  <si>
    <t>• Falta de monitoreo a la continuidad, consistencia, trazabilidad y documentación de las actividades ejecutadas en el Proyecto.
• Inadecuado control de custodia, versionamiento y circulación de actas por parte del Secretario(a) Técnico(a) del Comité de Gestión del proyecto.
• Restricciones al acceso de la documentación que soporta los procesos de contratación derivados de la implementación de los PIDAR.</t>
  </si>
  <si>
    <t>Ajuste del procedimiento.</t>
  </si>
  <si>
    <t xml:space="preserve">Equipo de Supervisión de PIDAR y profesionales delegados por Vicepresidente de Integración Productiva. </t>
  </si>
  <si>
    <t>16-sep-2019 </t>
  </si>
  <si>
    <t>15-oct-2019 </t>
  </si>
  <si>
    <t>Versión 8 del PROCEDIMIENTO PR-IMP-001 - "EJECUCIÓN DE LOS PROYECTOS INTEGRALES DE DESARROLLO AGROPECUARIO Y RURAL CON ENFOQUE TERRITORIAL EN EL MARCO DE CONVENIOS DE COOPERACIÓN"  y versión 1 del PROCEDIMIENTO PR-IMP-002 -EJECUCIÓN DE LOS PROYECTOS INTEGRALES DE DESARROLLO AGROPECUARIO Y RURAL CON ENFOQUE TERRITORIAL A TRAVÉS DE MODALIDAD DIRECTA</t>
  </si>
  <si>
    <t>Aunque los ajustes y novedades a los procedimientos del proceso de Implementación de Proyectos Integrales permiten instruir a los equipos de las UTT y el nivel central sobre el seguimiento y documentación de los Comités y ajustes en los PIDAR, no atacan per se las causas asociadas a la falta de monitoreo, consistencia, trazabilidad y documentación de las actividades en los proyectos. Tampoco indica de qué manera se ataca la inadecuada custodia de las actas por parte del Secretario Técnico del Comité.
Tampoco se indica de qué manera se evitan las restricciones de acceso a la información de las contrataciones derivadas de los PIDAR. En todo caso, estas situaciones fueron reportadas en el Informe OCI-2019-028 y no se tomaron las recomendaciones tendientes a ajustar las situaciones.
Así las cosas, aunque las acciones se consideran cerradas, esta Oficina de Control Interno deja abierto el hallazgo hasta que se tomen medidas que ataquen las causas, a través de la implementación de controles de revisión o autorización pertinentes en las circunstancias.</t>
  </si>
  <si>
    <t>Socialización de ajustes ante UTT´s y funcionarios vinculados con el proceso.</t>
  </si>
  <si>
    <t>Inconsistencias e incumplimiento de requisitos para la recepción y entrega de bienes a los beneficiarios de los PIDAR.</t>
  </si>
  <si>
    <t>Falta de establecimiento de las condiciones mínimas que deben observar todos los actores involucrados en la implementación de los PIDAR (ADR, Cooperantes, Representante de Beneficiarios y Beneficiarios) respecto de la entrega de bienes y la verificación de sus condiciones.</t>
  </si>
  <si>
    <t xml:space="preserve"> Revisiones mensuales</t>
  </si>
  <si>
    <t>Delegados de UTT´s.</t>
  </si>
  <si>
    <t>16-sep-19 </t>
  </si>
  <si>
    <t>31-dic-19 </t>
  </si>
  <si>
    <t>En 2019 presenta el siguiente avance en cumplimiento de las acciones establecidas en el mapa de riesgos de gestión 2019 - En los comités Técnicos de Gestión de los proyectos se verifica la construcción y socialización de los procesos de adquisiciones de bienes y servicios de acuerdo a lo establecido en los planes de inversión y/o acuerdos de los comités, es así como en el trimestre agosto a octubre de 2019 se definieron 388 procesos de adquisición y se adjudicaron 344. Los soportes se encuentran en el siguiente link: https://adrgov.sharepoint.com/:f:/r/ADR/VIP/DAAP/DocumentosProyectos/Riesgos%20-2019?csf=1&amp;e=p3Ox3v</t>
  </si>
  <si>
    <t>El análisis de la respuesta del equipo auditado permite concluir que no se está atacando la causa declarada, pues no se abordan actividades relacionadas con la entrega de bienes y la verificación de sus condiciones. Se indicó además en el informe OCI-2019-028 que:
* La meta sobre "Revisiones Mensuales" debía ser delimitada en cuanto a la manera en la que se corroborarían las acciones de entrega de bienes y sus condiciones, así como los criterios a considerar. A la final, la respuesta del equipo auditado no muestra en que consistieron dichas revisiones.
De otra parte, las reuniones de capacitación no contribuyen a evitar que se sigan presentando errores en las entregas o condiciones de los bienes y servicios. Así mismo es preciso mencionar que en las auditorías del proceso en las vigencias 2020 y 2021 continuaron presentándose situaciones similares a las observadas.
En virtud de lo anterior, estas acciones continúan abiertas hasta tanto se precisen las revisiones que se vienen efectuando y a cuántos PIDAR.</t>
  </si>
  <si>
    <t>Reuniones de capacitación</t>
  </si>
  <si>
    <t>Profesionales Supervisores convenios 
Delegados de UTT´s.</t>
  </si>
  <si>
    <t>en 2019 presenta el siguiente avance en cumplimiento de las acciones establecidas en el mapa de riesgos de gestión 2019 - De los 201 proyectos cofinanciados con corte al 31 de octubre de 2019; a 56 de ellos se hizo revisión documental durante el periodo de agosto a octubre de 2019, lo cual corresponde al 28% del total de los proyectos en ejecución. Se cuenta con listados de asistencias y/o actas de reunión.</t>
  </si>
  <si>
    <t>No se contempló, o se obvió, el acompañamiento de expertos que conceptuaran sobre las condiciones de los bienes a entregar; o bien, aún con ellos, se omitió la documentación de su revisión.</t>
  </si>
  <si>
    <t> Realización de visitas y seguimiento a los beneficiarios y reporte a nivel central</t>
  </si>
  <si>
    <t>- Delegados de UTT´s.</t>
  </si>
  <si>
    <t>De acuerdo a lo evidenciado por esta Oficina de Control Interno, esta acción no tiene soporte que declare el avance o cumplimiento del mismo, por tanto, este continuará en estado abierta.</t>
  </si>
  <si>
    <t>Incumplimiento de los controles de aprobaciones o autorizaciones aplicables en las circunstancias, por dar cumplimiento a los objetivos o agilizar los procesos de los PIDAR.</t>
  </si>
  <si>
    <t> Acción definida para implementar en posibles nuevos convenios firmados con entres de cooperación.</t>
  </si>
  <si>
    <t> Delegados de UTT´s.</t>
  </si>
  <si>
    <t>En las vigencias 2019, 2020 y 2021 la ADR no ha suscrito convenios de cooperación.
La ADR ha decidido ejecutar los recursos de implementación de PIDAR  manera directa a través de la Resolución No. 0593 del 29/08/2019 y adopto el procedimiento PR-IMP-002 - EJECUCIÓN DE LOS PROYECTOS INTEGRALES DE DESARROLLO AGROPECUARIO Y RURAL CON ENFOQUE TERRITORIAL A TRAVÉS DE MODALIDAD DIRECTALa ADR ha decidido ejecutar los recursos de implementación de PIDAR  manera directa a través de la Resolución No. 0593 del 29/08/2019 y adopto el procedimiento PR-IMP-002 - EJECUCIÓN DE LOS PROYECTOS INTEGRALES DE DESARROLLO AGROPECUARIO Y RURAL CON ENFOQUE TERRITORIAL A TRAVÉS DE MODALIDAD DIRECTA</t>
  </si>
  <si>
    <t>De acuerdo a lo corroborado por esta Oficina de Control Interno, se evidenció la expedición de la Resolución 0593 del 29 Agosto 2019 donde se instruye la ejecución de PIDAR bajo modalidad directa (a través de encargos fiduciarios). Sin perjuicio de esto, en el informe OCI-2019-028 esta Oficina de Control Interno señaló que la meta propuesta no es precisa, medible ni verificable, y además no se introdujeron Otrosies a los convenios existentes.
Dado lo anterior, la acción continuará abierta hasta tanto se diseñe una acción con una meta que ataque la causa asociada.</t>
  </si>
  <si>
    <t>Incumplimiento cronogramas de actividades y debilidades en la metodología de medición de avances en la implementación de los PIDAR.</t>
  </si>
  <si>
    <t>Subjetividad y falta de rigurosidad en la medición de los avances de las actividades.</t>
  </si>
  <si>
    <t>Diseño de alertas establecido con los tiempos límites definidos para la ejecución de recursos de acuerdo con el método de ejecución.</t>
  </si>
  <si>
    <t>  Delegados de UTT´s.</t>
  </si>
  <si>
    <t>Falta de seguimiento a los compromisos.</t>
  </si>
  <si>
    <t>Realización de Comités técnicos mensuales de seguimiento de convenio </t>
  </si>
  <si>
    <t>Profesionales Supervisores convenios </t>
  </si>
  <si>
    <t>En el marco de la ejecución de los proyectos se desarrollan Comités Técnicos de Gestión (o comités Técnicos de Gestión Local) como instancia del nivel territorial que coordina, toma decisiones y hace verificación al cumplimiento de las actividades en la etapa de ejecución de los PIDAR.</t>
  </si>
  <si>
    <t>Esta Oficina de Control Interno ha identificado en las auditorías que ha efectuado en las vigencias 2020 y 2021 mejoras asociadas a la realización de los Comités Técnicos de Gestión Local y seguimiento a los compromisos, por lo que considera pertinente cerrar la acción propuesta.</t>
  </si>
  <si>
    <t>Falta de diseño de señales de alerta para la gestión de los cuellos de botella en los proyectos.</t>
  </si>
  <si>
    <t>Jornadas de acompañamiento a la realización de CTG en territorio</t>
  </si>
  <si>
    <t>   Delegados de UTT´s.</t>
  </si>
  <si>
    <t>De acuerdo a lo corroborado por esta Oficina la evidencia suministrada para esta acción no es acorde a lo que se propone ya que los soportes anexados tratan sobre las capacitaciones que se realizaron para dar a conocer el procedimiento de Implementación de PIDAR.
De otra parte, esta Oficina de Control Interno indicó en su concepto del informe OCI-2019-028 que la meta propuesta no resulta ser eficiente para atacar la causa, dado que el acompañamiento por sí solo no evita cuellos de botella en los proyectos ni se constituye en señales de alerta. 
Dado lo anterior, la acción continuará abierta.</t>
  </si>
  <si>
    <t>Incumplimiento de las actividades establecidas para la implementación y seguimiento de los PIDAR.</t>
  </si>
  <si>
    <t>Falta de señales de alerta dentro del proceso para la implementación de PIDAR en relación con hitos de socialización y seguimiento</t>
  </si>
  <si>
    <t>Ajuste Procedimiento</t>
  </si>
  <si>
    <t xml:space="preserve">Equipo de Supervisión de PIDAR y profesionales delegados por Vicepresidente de Integración Productiva </t>
  </si>
  <si>
    <t>15-oct-19 </t>
  </si>
  <si>
    <t>CUMPLIDA - INEFECTIVA</t>
  </si>
  <si>
    <t>Los ajustes y novedades a los procedimientos del proceso de Implementación de Proyectos Integrales no atacan la causa de falta de señales de alerta, por lo que esta Oficina de Control Interno corrobora que, a pesar de que la acción propuesta se cierra, se deben proponer alternativas que estén articuladas con la causa y su tratamiento, por lo que el hallazgo quedará abierto.</t>
  </si>
  <si>
    <t> Socialización de ajustes ante UTT´s y funcionarios vinculados con el proceso. </t>
  </si>
  <si>
    <t>Deficiencias en la asignación de productos e indicadores en el Plan de Acción Institucional e inconsistencias en el cálculo y niveles de cumplimiento de las metas periódicas.</t>
  </si>
  <si>
    <r>
      <t xml:space="preserve">En virtud de que el hallazgo no fue aceptado por los responsables del proceso auditado, no se propuso Plan de Mejoramiento; no obstante, el concepto emitido por la Oficina de Control Interno fue el siguiente: </t>
    </r>
    <r>
      <rPr>
        <i/>
        <sz val="12"/>
        <color theme="1"/>
        <rFont val="Arial"/>
        <family val="2"/>
      </rPr>
      <t>"(…) Finalmente, aunque los responsables del proceso auditado indican la existencia de ajustes de algunos temas que se expusieron en este hallazgo (los avances de implementación y las mediciones de los proyectos del Caquetá), se insta a que realicen un seguimiento adecuado a la implementación de los PIDAR, con miras a prever si las metas planteadas son alcanzables según la estimación efectuada".</t>
    </r>
  </si>
  <si>
    <t>Esta Oficina de Control Interno conceptuó en el Informe OCI-2019-028 que no acogía las justificaciones entregadas por el Equipo Auditado, por lo que instó a plantear correctivos para evitar que situaciones similares se presentaran en ejercicios posteriores. En efecto, en la auditoría efectuada al proceso en la vigencia 2021 se identificaron nuevamente debilidades en el establecimiento de indicadores y en su justificación.
Por lo anterior, se insta a diseñar actividades de control que abarquen varios periodos y eviten la materialización de nuevos riesgos. El hallazgo queda abierto.</t>
  </si>
  <si>
    <t>Deficiencias en la gestión de riesgos del proceso (identificación, medición y control).</t>
  </si>
  <si>
    <t>La falta de aplicación / adopción de ejercicios de identificación de riesgos y sus causas por parte los responsables del proceso “Implementación de Proyectos Integrales” para el establecimiento de controles asociados.</t>
  </si>
  <si>
    <t>1 procedimiento ajustado </t>
  </si>
  <si>
    <t> Equipo de Supervisión de PIDAR y profesionales delegados por Vicepresidente de Integración Productiva.</t>
  </si>
  <si>
    <t>Esta Oficina de Control Interno evidenció que se realizó la creación de procedimiento PR-IMP-001 V8 de Diciembre 2019, donde no se logró identificar la inclusión del apartado sobre los riesgos y las desviaciones en su accionar para cumplir con la meta establecida. Por tanto, la acción queda abierta.</t>
  </si>
  <si>
    <t>Socializaciones ante actores implicados en el proceso</t>
  </si>
  <si>
    <t>Equipo de Supervisión de PIDAR y profesionales delegados por Vicepresidente de Integración Productiva.</t>
  </si>
  <si>
    <t>No se contempla la gestión de riesgos dentro de las actividades del proceso.</t>
  </si>
  <si>
    <t>Seguimiento a actividades planteadas para responder a riesgos identificados en la implementación de PIDAR </t>
  </si>
  <si>
    <t>Equipo de Supervisión de PIDAR y profesionales delegados por Vicepresidente de Integración Productiva. </t>
  </si>
  <si>
    <t>16-sep-19  </t>
  </si>
  <si>
    <t>Esta Oficina de Control Interno estableció durante la auditoría al proceso en la vigencia 2021 que la matriz de riesgos debe ser fortalecida, dado que se tienen controles con debilidades en su diseño.
Por lo anterior, no es posible corroborar el cumplimiento de la meta y, en consecuencia, la acción propuesta continúa abierta.</t>
  </si>
  <si>
    <t>OCI-2021-014</t>
  </si>
  <si>
    <t>Deficiencias en la entrega de bienes, establecimiento de cronograma de ejecución de actividades del PIDAR y su ejecución frente al de estructuración y subsanación de alertas de seguimiento a beneficiarios</t>
  </si>
  <si>
    <t>Falta de revisión del proceso de sustitución de los beneficiarios.</t>
  </si>
  <si>
    <t xml:space="preserve">Verificar el proceso de sustitución de beneficiarios en el procedimiento </t>
  </si>
  <si>
    <t>Supervisor del PIDAR</t>
  </si>
  <si>
    <t>Falta de lineamientos en el procedimiento de ejecución directa y sus formatos.</t>
  </si>
  <si>
    <t>Procedimiento de ejecución directa ajustado</t>
  </si>
  <si>
    <t>Contratista Dirección de Acceso a Activos Productivos - DAAP</t>
  </si>
  <si>
    <t>Socializar el procedimiento de ejecución directa con las UTT</t>
  </si>
  <si>
    <t>Desarticulación entre las actividades del Marco Lógico y las de Implementación del PIDAR e incumplimiento de lineamientos procedimentales en PIDAR ejecutado bajo modalidad de Convenios de Cooperación</t>
  </si>
  <si>
    <t>Falta de monitoreo y seguimiento a la ejecución del Plan de Capacitación del Sector Lechero.</t>
  </si>
  <si>
    <t>1 Plan de Capacitación monitoreado y ejecutado</t>
  </si>
  <si>
    <t>Contratista UTT N° 5</t>
  </si>
  <si>
    <t>Hasta cierre del proyecto</t>
  </si>
  <si>
    <t>UNODC</t>
  </si>
  <si>
    <t>CORPOGANSA del Norte</t>
  </si>
  <si>
    <t>Falta de personal en las UTT y Nivel Central para llevar a cabo las reuniones de verificación con cooperante</t>
  </si>
  <si>
    <t>1 Procedimiento revisado</t>
  </si>
  <si>
    <t>Contratista Dirección de Acceso a Activos Productivos</t>
  </si>
  <si>
    <t>Falta de conocimiento del Procedimiento PR-IMP-001</t>
  </si>
  <si>
    <t>1 capacitación</t>
  </si>
  <si>
    <t>Omisión del monitoreo de responsabilidades de la concesión de aguas y de trámites previos de permisos ambientales para la ejecución del PIDAR</t>
  </si>
  <si>
    <t>Falta de monitoreo a la evolución de los trámites de Permiso de Vertimientos y Residuos de Construcción y Demolición - RCD.</t>
  </si>
  <si>
    <t>2 Comité Técnico de Gestión Local – CTGL realizados para monitorear el estado de los permisos</t>
  </si>
  <si>
    <t>UTT N° 5 Antioquia – Chocó</t>
  </si>
  <si>
    <t>Hasta cierre administrativo y financiero del Proyecto</t>
  </si>
  <si>
    <t xml:space="preserve">CORPOGANSA del Norte </t>
  </si>
  <si>
    <t>Supervisión del Convenio UNODC 289/2018</t>
  </si>
  <si>
    <t>Monitoreo, seguimiento y control deficiente de la ejecución de las obligaciones del contrato de Encargo Fiduciario</t>
  </si>
  <si>
    <t>No revisión a profundidad del contrato con la Fiduciaria.</t>
  </si>
  <si>
    <t xml:space="preserve">Verificar el contrato de encargo Fiduciario de los PIDAR cofinanciados por la ADR. </t>
  </si>
  <si>
    <t>Director de la UTT</t>
  </si>
  <si>
    <t>No revisión a profundidad de los informes mensuales de gestión de la Fiduciaria.</t>
  </si>
  <si>
    <t>Procedimiento ajustado</t>
  </si>
  <si>
    <t>Socialización del procedimiento ajustado a las 13 UTTs</t>
  </si>
  <si>
    <t>Desconocimiento por parte de la organización de las obligaciones en su calidad de Fideicomitente.</t>
  </si>
  <si>
    <t xml:space="preserve">Procedimiento ajustado  </t>
  </si>
  <si>
    <t>Desalineación en aplicación de directrices de socialización y falta de acreditación de requisitos previos para iniciar ejecución del PIDAR e incumplimiento de funciones del Comité Técnico de Gestión Local</t>
  </si>
  <si>
    <t>Falta de compromiso de los beneficiarios para asistir a la socialización, ya que todos fueron informados por la UTT del día, hora y lugar.</t>
  </si>
  <si>
    <t>Realizar reunión de socialización del PIDAR a 15 beneficiarios</t>
  </si>
  <si>
    <t>Falta de lineamientos en el procedimiento de ejecución directa vigente, para atender las causas no previstas  que no permiten la socialización del 100% de los beneficiarios.
A pesar de estar consignado en el procedimiento de ejecución directa, la certificación de cumplimiento de requisitos previos no se encuentra como formato anexo.  
Falta de interpretación del numeral 7 del 5.3.3.1 del procedimiento de ejecución directa
Falta claridad en el procedimiento de ejecución directa, en el numeral 5.4.1. proceso contractual</t>
  </si>
  <si>
    <t>Procedimiento PR-IMP-002 ajustado</t>
  </si>
  <si>
    <t>Contratista DAAP-VIP</t>
  </si>
  <si>
    <t>Socialización del procedimiento ajustado a las 13 UTT´s</t>
  </si>
  <si>
    <t>OCI-2022-028</t>
  </si>
  <si>
    <t>Incumplimiento en el proceso de entrega de bienes, insumos y/o servicios y falta de supervisión a la ejecución de PIDAR ejecutado bajo Modalidad Directa</t>
  </si>
  <si>
    <t>No se propone Plan de Mejoramiento por parte del área responsable del proceso.
Sin embargo, de acuerdo con el concepto emitido por la Oficina de Control Interno respecto al Hallazgo N° 1 "Una vez analizadas las observaciones presentadas por la UTT 2, la Oficina de Control Interno no acepta lo expuesto teniendo en cuenta las siguientes consideraciones:
De conformidad con la entrega de los 110 semovientes, la OCI confirma que en el formato F-IMP-008 Acta de entrega y recibo a satisfacción de bienes, insumos y/o servicios correspondientes a los días 24 y 25 de junio de 2021 no se relacionó el concepto técnico resultado de la verificación de las condiciones de preñez de las 66 reses faltantes realizado por personal idóneo de la Unidad Técnica Territorial o de un profesional de nivel central, sin embargo, según lo informado en mesa de trabajo adelantada el 23 de noviembre de 2022 con la Directora de la UTT 2 y el Supervisor designado al PIDAR por parte de la ADR, dicha revisión la realizó el médico veterinario contratado para apoyar el PIDAR, por lo cual se suministró documento en formato PDF llamado “INFORME TÉCNICO” contentivo del nombre del contratista en mención, el cual registra fecha del 30 de junio de 2021, documento que no fue evidenciado previamente por la OCI en el expediente digital del PIDAR (anexos en actas de entrega o en los documentos de informes de gestión presentados por el contratista para el correspondiente pago de honorarios) para la emisión de la presente observación. 
Llama la atención que el documento aludido no se encuentra firmado y no registra fecha de recibido, correo electrónico, consecutivo u otro medio de envío, lo cual genera incertidumbre razonable al equipo auditor frente a la fecha real de entrega del informe y la validez del documento para soporte de la presente auditoria; aunado a esto, se observó que en el documento mencionado se relaciona el estado de 110 semovientes de los cuales 16 señala “estado actual” “paridas”, es importante mencionar que relacionado con este último aspecto, en el contrato de compraventa GA-002 del 15 de febrero de 2021, se estableció en las especificaciones técnicas: “Hembras morfológica y fisiológicamente, preñadas, mínimo con 4 meses de carga apta para servicio (…)”.  De igual manera, se resalta que en el expediente digital del PIDAR (SharePoint-Banco de Proyectos) no se evidenció documento que soportara inspección adelantada por profesional idóneo de la UTT a la unidad productiva proveedora para que se procediera a la entrega, tal cual como lo cita el procedimiento PR-IMP-002 en el numeral “5.4.1 PROCESO CONTRACTUAL: Para el caso de adquisición de semovientes, una vez se haya elegido el proveedor, se deberá realizar por parte de un profesional idóneo de la UTT una inspección a la unidad productiva proveedora para verificar si este cumple con los requerimientos técnicos y normativas exigidos por ley establecidos dentro del proceso de adquisición, para proceder a la entrega”.
De otra parte, si bien es cierto que se observaron documentos asociados a la Guía de movilización entregada por el proveedor y Certificación del Médico veterinario de la empresa Genética superior Gabriel Arturo Ávila Álvarez en la cual indica el estado y la codificación de los animales, también es cierto que estos documentos son parte integral de las obligaciones contractuales pactadas con la empresa proveedora de los semovientes establecidas en los términos de referencia y contrato firmado, situaciones que no mitigan de manera significativa los riesgos naturales que se puedan presentar en el cumplimiento del contrato, toda vez que dicho profesional (médico veterinario del proveedor) presta sus servicios para la contraparte contractual y vela por sus intereses, por lo cual corresponde a la supervisión del PIDAR establecer un control eficiente e independiente que garantice los intereses del PIDAR y las salvaguardas de los recursos públicos a través del cumplimiento de lo establecido en el procedimiento PR-IMP-002 en el numeral 5.4.2.8. DEL PROCESO DE ENTREGA DE BIENES, INSUMOS Y/O SERVICIOS Para el caso de entrega de animales vivos, se verificará con el apoyo de personal idóneo de la Unidad Técnica Territorial, o de ser necesario por parte de profesional de nivel central, las condiciones de los animales, así como el cumplimiento de los caracteres productivos establecidos al momento de la adquisición. De no cumplir con las exigencias establecidas, el proveedor deberá asumir la reposición de los animales y su costo asociado y así se dejará establecido en el contrato” 
Todas las anteriores consideraciones confirman la desalineación frente a los controles que se debieron tener en cuenta por parte de la supervisión, en concordancia con lo establecido en el procedimiento PR-IMP-002 previo a la entrega de las novillas y las situaciones de riesgo que se pudieron suscitar posterior a la entrega de éstas, de conformidad con el aseguramiento del cumplimiento de las especificaciones técnicas de los semovientes, los cuales quedan confirmados en la información entregada mediante acta de visita  firmada por el representante de los beneficiarios, en donde señala que se percataron que 15 de éstos animales no se encontraban en estado de gestación (Acta de visita del 10 de octubre de 2022 María la Alta Carmen de Bolívar, Bolívar).
Por otro lado, y respecto a las referencias climáticas y territoriales señaladas a la procedencia de los animales, la OCI determina que si bien estas se basan en estudios y publicaciones, no menos cierto es el hecho de que no existió un dictamen o peritaje de evaluación específico para determinar las incidencias del cambio de condiciones climáticas en los semovientes, por lo que no se desvirtúa de manera contundente lo informado por el representante legal de la asociación mediante acta de visita adelantada por la OCI, en la cual explicó las debilidades presentadas particularmente para este caso: el de la no adaptación de los animales, teniendo en cuenta que no eran de la misma región, por lo cual la observación se encuentra encaminada como lección aprendida y su consideración en la estructuración de proyectos en los que se encuentren vinculados semovientes, así como también en la construcción de los TDR y selección de proveedores en los CTGL.
De igual manera, referente al manejo administrativo de la muerte de 1 novilla, se acepta parcialmente la observación específicamente en lo que se menciona “Los activos entregados a la asociación fueron recibidos en su totalidad para aplicación inmediata en el pidar, sin embargo, desde el punto de vista contable estos activos representaron un incremento en el patrimonio de la asociación y por ende de los asociados.  Los semovientes son un activo para la asociación, la perdida por muerte o por desaparición de un activo de este tipo representa una disminución de los activos”, sin embargo, y aunque se informa de igual manera “Para el caso de la supervisión informamos de acuerdo a nuestras responsabilidades la orientación de la manera como debía quedar registrado el evento adverso de la pérdida del animal, por otro lado, nuestro procedimiento no cuenta con registro alguno para tal situación, y como bien se mencionó en su momento la OCI evidenció mediante pantallazo “WhatsApp” suministrado por la UTT donde se remitía registro fotográfico de la res muerta y orientación dada, sin embargo para el análisis de la presente observación no se suministraron documentos asociados a número y chapola del animal, certificación de la muerte de la novilla u otro documento firmado por el médico veterinario de la asociación y el representante legal, lo que no soporta en su totalidad el acompañamiento y seguimiento al cumplimiento de las orientaciones dadas para dar trámite al animal muerto, razón por la cual se reitera una vez más las debilidades presentadas respecto al seguimiento de las condiciones y demás sucesos presentados durante la ejecución del PIDAR. Adicionalmente, no se evidenció en los informes de visita de la supervisión y de cierre del proyecto información asociada a este suceso. Ahora bien, es importante resaltar la necesidad de evaluar y analizar la posibilidad de considerar estas situaciones por parte de la Vicepresidencia de Integración Productiva, con el fin de determinar un procedimiento mas claro y oportuno a los actores integrales de los PIDAR, que permitan fortalecer el proceso de supervisión por parte de la ADR frente al manejo de los activos.
Respecto a la observación generada por la OCI asociada a que en las actas de CTGL no se evidenció que se tratara algún tema asociado al lugar y fecha de entrega de los semovientes tal cual como lo señala el procedimiento PR-IMP-002, no se presentó ninguna observación que desvirtuara lo evidenciado por la OCI. 
Todo lo anterior confirma las debilidades presentadas frente a las necesidades que debieron ser consideradas dentro del proyecto, así como también la falta de seguimiento y control por parte de la supervisión de los PIDAR en su implementación y ejecución, que provocaron en algunas ocasiones los atrasos y demoras presentadas, así como la falta de trazabilidad en los CTGL, razón por la cual la OCI insta a plantear las correspondientes acciones de mejora con el fin de subsanar las posibles causas raíz, y evitar que situaciones similares se presenten en otros PIDAR de la ADR.
Respecto al PIDAR 822 de 2019, esta Oficina de Control Interno sostuvo reunión con la DAAP, la cual argumentó coyunturas por renuncia de la persona encargada de la administración del PIDAR, la transición hacia el nuevo colaborador y el desconocimiento de la operación del proyecto, por lo que se comprometió a entregar respuesta no más tarde del 25 de noviembre de 2022, no obstante, no se cumplió con dicho compromiso. Así las cosas, no se obtuvo justificación de las observaciones asociadas ni detalles del eventual plan de mejoramiento aplicable. Se recomienda entonces diseñar los planes de mejoramiento aplicables en las circunstancias."</t>
  </si>
  <si>
    <t>Incumplimientos a las obligaciones contractuales sobre bienes y/o servicios y del encargo fiduciario</t>
  </si>
  <si>
    <t>No se propone Plan de Mejoramiento por parte del área responsable del proceso.
Sin embargo, de acuerdo con el concepto emitido por la Oficina de Control Interno respecto al Hallazgo N° 2 "Una vez analizadas las observaciones presentadas por la UTT auditada, la Oficina de Control Interno no acepta lo expuesto teniendo en cuenta las siguientes consideraciones:
De conformidad con las discrepancias observadas por la OCI relacionadas con el contrato de encargo fiduciario 026-2020 y los requisitos establecidos en el procedimiento PR-IMP-002 V1 respecto a las autorizaciones expresas en los CTGL frente a los pagos de bienes y/o servicios del PIDAR 233 de 2020, la UTT 2, en su respuesta, relacionó las obligaciones establecidas en el contrato de encargo fiduciario frente a los documentos que requiere esta entidad una vez se solicita se realice su ejecución a cargo del PIDAR, situación que no desvirtuó lo evidenciado por esta OCI, más aun teniendo en cuenta que no se suministró evidencia adicional alguna que comprobara el cumplimiento por parte de la Dirección de la UTT, supervisión designada al PIDAR y el Representante Legal (actores integrales de los CTGL del PIDAR) en el procedimiento PR-IMP-002 V1“5.2.2. Recursos que hacen parte del encargo fiduciario”: “Los pagos de bienes y/o servicios que se realicen durante la ejecución del proyecto deberán estar expresamente autorizados por el Comité Técnico de Gestión Local, en concordancia con el POI de ejecución del proyecto.” (negrita fuera de texto), razón por la cual la OCI mantiene la observación inicial.
Frente a lo relacionado con el incumplimiento en los tiempos de pagos a los proveedores PIDAR 233 DE 2020, la UTT expone los motivos por los cuales no acepta el hallazgo asociado a: “El encargo fiduciario está suscrito entre la asociación beneficiaria del PIDAR (Fideicomitente) y la fiduciaria Fiduagraria.”, para este caso en particular, se llama la atención en el sentido en que si bien es cierto dicho encargo se encuentra suscrito entre la asociación beneficiaria y la fiduciaria, también es cierto que en el PR-IMP-002 V1 numeral 5.2.1 Actores que intervienen en el encargo fiduciario, se señala como integrante al supervisor del encargo fiduciario por parte de la ADR designado por la UTT. 
Ahora bien, se señala de igual manera por la UTT: “La falta de capacitación de parte de la fiduciaria a las organizaciones beneficiarias respecto a los procedimientos y formatos requeridos para los pagos en el encargo fiduciario originaron muchas devoluciones que por errores involuntarios y por desconocimiento de los profesionales contratados por la asociación al momento de presentar sus soportes para el pago”, por lo cual la OCI se permite señalar que de conformidad con el contrato de encargo fiduciario 026-2020 se establece la existencia de un “Manual Operativo”, documento que contiene todos los lineamientos técnicos, administrativos y de procedimientos, que permite operar adecuadamente el negocio fiduciario, constituyéndose en un instrumento de apoyo y consulta obligatoria y permanente de las partes. De acuerdo con esto, se observó que dicho documento fue remitido el 15 de diciembre de 2020 a través de correo electrónico según reza el informe de gestión de diciembre de 2020 emitido por la Fiduciaria, con el objetivo de que fuera revisado y ajustado de ser necesario; así mismo, se informó que en dicha fecha se remitieron los formatos y demás archivos necesarios para el trámite de pagos solicitados por el Fideicomitente y autorizados por el supervisor del Contrato. Es importante mencionar que en el numeral 7.4.1 PROCESO DE PAGO del Manual Operativo el cual se detallan las instrucciones y se determina la obligación de que una vez diligenciada la orden de Pago, el FIDEICOMITENTE/CONSTITUYENTE debe remitir a la Fiduciaria la orden de giro con sus respectivos soportes, previa aprobación del Supervisor del Contrato y teniendo en cuenta lo dispuesto en el Plan de Inversión entregado por el ADR.
En virtud de lo anterior, es importante mencionar que si bien es cierto la OCI concuerda con el área auditada respecto a que la Fiduciaria no cumplió en gran medida con la periodicidad establecida en las obligaciones contractuales respecto a la oportunidad de los pagos, así como demás situaciones asociadas a la no radicación oportuna por parte de los proveedores, también es cierto que se presentaron situaciones asociadas a debilidades desde la supervisión del contrato, esto de acuerdo a que, a pesar de que la OCI requirió en dos oportunidades a la UTT y al supervisor del PIDAR las solicitudes realizadas ante la FIDUCIARIA, solicitando el pago oportuno de las órdenes de pago radicadas, así como las observaciones presentadas a los informes de gestión mensual remitidos por la fiducia, en los cuales se señala que dicha entidad se encontraba al día en todos los pagos requeridos por el PIDAR, estos no fueron entregados a esta Oficina de Control Interno, razones por las cuales se confirmó el incumplimiento de las obligaciones derivadas del encargo fiduciario causadas por debilidades asociadas a la supervisión del contrato, de conformidad con los diferentes lineamientos normativos asociados a la implementación de los PIDAR, así como de las obligaciones contractuales (Procedimiento PR-IMP-002 V1 Numerales 5.2.4 Condiciones mínimas que debe cumplir la Fiduciaria, 5.3.2. Supervisor / Contrato encargo fiduciario 026-2020)
Aunado a lo anterior, se evidenciaron debilidades en el cumplimiento de lo establecido en el numeral 5.3.2. Supervisor: El supervisor de la ejecución del Proyecto Integral de Desarrollo Agropecuario y Rural será el mismo encargado de la supervisión del Encargo Fiduciario, el cual será delegado por el Director de la Unidad Técnica Territorial y tendrá a su cargo las siguientes funciones y prohibiciones. (…) 5.3.2.1 – 4. Autorizar junto con el Representante legal de la Organización Beneficiaria los pagos a proveedores con los recursos de la cofinanciación”, esto último en el marco de lo informado por la UTT2 en respuesta al presente hallazgo, en el que señala que algunas de esas demoras correspondieron a devoluciones por errores en los formatos.
Finalmente, en lo que respecta a las diferencias en vigencia del contrato de encargo fiduciario frente a lo determinado en el procedimiento PR-IMP-002 en su numeral 5.2.5.5.1. Plazo de Ejecución. PIDAR 233-2020, no se acepta la observación, teniendo en cuenta que de conformidad con la información presentada por la UTT2, reitera lo mencionado con anterioridad a la OCI respecto a los retrasos que se presentaron durante la ejecución, sin embargo, la observación en gran medida va orientada a lo pactado dentro del contrato de encargo fiduciario, el cual correspondió a 12 meses más 120 días para su terminación,  contraviniendo lo estipulado en el procedimiento de la ADR que determina a que estos contratos se realicen a 12 meses mas 1 mes, situación que pudo ser corregida en el momento de pactar las obligaciones contractuales del encargo. De igual manera, en la respuesta dada al presente hallazgo, no se informó o suministró evidencias asociadas a solicitudes de prorroga en cumplimiento del contrato fiduciario, causas que de alguna u otra manera conllevaron a que la asociación asumiera entre otros motivos, los pagos de los costos relacionados a la extensión.
En este orden de ideas, se confirma el incumplimiento a las obligaciones contractuales sobre bienes y/o servicios y del encargo fiduciario, así como también la falta de seguimiento y control por parte de la supervisión del PIDAR, razón por la cual la OCI insta a plantear las correspondientes acciones de mejora, esto con el fin de subsanar las posibles causas raíz, y evitar así que situaciones similares se presenten en otros PIDAR ejecutados en modalidad Directa.
Respecto al PIDAR 822 de 2019, esta Oficina de Control Interno sostuvo reunión con la DAAP, la cual argumentó coyunturas por renuncia de la persona encargada de la administración del PIDAR, la transición hacia el nuevo colaborador y el desconocimiento de la operación del proyecto, por lo que se comprometió a entregar respuesta no más tarde del 25 de noviembre de 2022, no obstante, no se cumplió con dicho compromiso. Así las cosas, no se obtuvo justificación de las observaciones asociadas ni detalles del eventual plan de mejoramiento aplicable. Se recomienda entonces diseñar los planes de mejoramiento aplicables en las circunstancias. "</t>
  </si>
  <si>
    <t>Incumplimiento de funciones del Comité Técnico de Gestión Local en PIDAR implementados mediante Modalidad de Ejecución Directa</t>
  </si>
  <si>
    <t>No se propone Plan de Mejoramiento por parte del área responsable del proceso.
Sin embargo, de acuerdo con el concepto emitido por la Oficina de Control Interno respecto al Hallazgo N° 3 "Una vez analizadas las observaciones presentadas por la UTT auditada, la Oficina de Control Interno no acepta lo expuesto teniendo en cuenta las siguientes consideraciones:
De conformidad con lo observado por la OCI en los TDR establecidos para las invitaciones a licitar de los contratos de prestación de servicios (Contratación de un (1) contador, Contratación de un (1) médico veterinario y Contratación de un (1) técnico agropecuario), y en respuesta a lo informado por la UTT del cual se cita: ”Si bien es cierto los términos de referencia no contenían el modelo del contrato que se debiera suscribir, también es cierto que los mismos términos contenían la información OBLIGATORIA que debían llevar los contratos a suscribir y es precisamente la información que contienen cada uno de los contratos de los profesionales suscritos, como se puede apreciar en los contratos reportados en el aplicativo share point. Sin embargo hacemos referencia que en esa época a la que nos referimos año 2020, e inicios del 2021 la revisión de los términos de referencia por parte de la Vicepresidencia de Gestión Contractual no estaba en el procedimiento, a esto le sumamos que los términos de referencia son elaborados originalmente por la asociación beneficiaria y que la unidad técnica territorial realiza una función de revisión de los requisitos mínimos que debían contener estos términos y el modelo del contrato no hacia parte de esos requisitos.”, la Oficina de Control Interno se permite informar que dicha observación no logra desvirtuar el incumplimiento a lo establecido en el procedimiento "Ejecución de los Proyectos Integrales de Desarrollo Agropecuario y Rural con Enfoque Territorial a través de Modalidad Directa" (PR-IMP-002) V1 vigente al momento de implementación del PIDAR el cual cita en el numeral 5.4.1. PROCESO CONTRACTUAL - Una vez el CTGL apruebe el POI, realizará la verificación de las actividades del proyecto y priorizará las compras y contrataciones necesarias para la correcta ejecución del Proyecto Integral de Desarrollo Agropecuario y Rural. Realizada la priorización dentro de los diez (10) días siguientes elaborará y aprobará los términos de referencia para la contratación de los bienes y servicios que se requieran para la ejecución del proyecto.  Los términos de referencia deben contener como mínimo la siguiente información: 1. Identificación del (los) bien (es) o servicio (s) que requiere(n) contratarse (Compra de semilla, especies animales, maquinaria, construcción de infraestructura, prestación de servicios profesionales etc.). 2. Ficha técnica del (los) bien (es) o servicio (s) que requiere(n) contratarse, identificando el tipo de bien. 3. Obligaciones generales y específicas de la contratación. 4. Forma de pago. 5. Documentación que debe presentar el oferente para acreditar su idoneidad. 6. Garantías que se le pedirán al oferente 7. Formato Oferta Económica en el cual debe establecer el oferente la oferta en función de la ficha técnica y descripción del valor agregado que puede ofertar el oferente en caso de ser adjudicatario si decide ofertarlo. 8. Fecha y hora máxima para recibir las ofertas de manera directa en la sede de la Unidad Técnica Territorial. 9. Modelo de contrato. (subrayado fuera de texto), razón por la cual se mantiene la observación teniendo en cuenta que dicho ítem no se tuvo en cuenta al momento de elaborar los correspondientes términos de referencia. Téngase presente de igual forma que el procedimiento no contempla desviaciones o excepciones que aprueben el proceder descrito por la UTT.
Ahora bien, respecto con la publicación de los términos de referencia, los cuales no pudieron ser validados por la OCI, se acepta la observación presentada, sin embargo, es importante resaltar la necesidad que para próximos proyectos dejar la totalidad de las evidencias de las actividades de cumplimiento del procedimiento PR-IMP-002.
Por otro lado, frente a la discrepancia en aplicación de directrices de socialización del PIDAR la UTT2 informó: “En este punto se aclara que efectivamente a esta reunión asistieron no 47, fueron 48 personas, de las cuales solo 35 ósea el 73% eran los beneficiarios del pidar, los demás fueron en representación de los otros beneficiarios, pero no aportaron documento o poder que los autorizaba a representarlos por tal motivo el acta quedo como que asistieron solo el 73% de los beneficiarios.”, cabe resaltar que se observa el incumplimiento a lo estipulado en el procedimiento en mención en la actividad 8 “Socializar el PIDAR a la forma organizativa beneficiaria. La UTT convocará y liderará la reunión de socialización la cual debe contener como mínimo los siguientes puntos (…) A esta reunión asisten obligatoriamente: 1. Los representantes del CTGL 2. El 100% de los beneficiarios directos del proyecto. (subrayado fuera de texto (…)
Finalmente, en lo referenciado por la UTT2 respecto al incumplimiento del numeral 5.3.3.1 "Funciones del Comité Técnico de Gestión Local – CTGL" establece, "7. Realizar seguimiento mensual a la operación de los PIDAR", del procedimiento PR-IMP-002, donde no se realizó seguimiento a través del comité en los meses de noviembre y diciembre 2020, marzo, junio, julio, septiembre, noviembre y diciembre 2021 y enero 2022, la OCI no acepta lo informado acerca de la entrega de los informes de seguimiento de la ejecución, ya que esto no hace parte como tal del criterio anteriormente mencionado respecto a la sesión mensual del CTGL. Ahora bien, la UTT2 indicó que de acuerdo a las condiciones suscitadas por la emergencia sanitaria (COVID19) y la imposibilidad de realizar estas reuniones presenciales, se suministró SOLICITUD DE AUTORIZACIÓN DE TRABAJO DESDE CASA (23 al 27 de noviembre de 2020 y 30 de noviembre al 4 de diciembre de 2020), no obstante, la observación hace referencia también a los meses de marzo, julio, septiembre, noviembre y diciembre 2021 y enero 2022, razón por la cual las situaciones expuestas no desvirtúan el incumplimiento al procedimiento ya mencionado, por lo que la OCI insta a plantear las correspondientes acciones de mejora, con el fin de identificar y mitigar las posibles causas raíz, y evitar que situaciones similares se presenten en otros PIDAR.
Respecto al PIDAR 822 de 2019, esta Oficina de Control Interno sostuvo reunión con la DAAP, la cual argumentó coyunturas por renuncia de la persona encargada de la administración del PIDAR, la transición hacia el nuevo colaborador y el desconocimiento de la operación del proyecto, por lo que se comprometió a entregar respuesta no más tarde del 25 de noviembre de 2022, no obstante, no se cumplió con dicho compromiso. Así las cosas, no se obtuvo justificación de las observaciones asociadas ni detalles del eventual plan de mejoramiento aplicable. Se recomienda entonces diseñar los planes de mejoramiento aplicables en las circunstancias."</t>
  </si>
  <si>
    <t xml:space="preserve">Incumplimientos de términos procedimentales de PIDAR ejecutado por Modalidad de Convenio de Cooperación Internacional - FAO </t>
  </si>
  <si>
    <t>Desconocimiento de formatos válidos para el reporte de la ejecución de los PIDAR</t>
  </si>
  <si>
    <t>socializaciones con cada UTT (13)</t>
  </si>
  <si>
    <t>Funcionario delegado por el Líder de la Dirección de Acceso a Activos Productivos</t>
  </si>
  <si>
    <t>Indice Planes de Mejoramiento suscritos con la Oficina de Control Interno</t>
  </si>
  <si>
    <t>PROCESO / ACTIVIDAD AUDITADA</t>
  </si>
  <si>
    <t>CANTIDAD HALLAZGOS</t>
  </si>
  <si>
    <t>CANTIDAD ACCIÓN(ES)</t>
  </si>
  <si>
    <t>ESTADO ACCIONES</t>
  </si>
  <si>
    <t>ESTADO HALLAZGOS</t>
  </si>
  <si>
    <t>CUMPLIDA</t>
  </si>
  <si>
    <t>INCUMPLIDA Y VENCIDA</t>
  </si>
  <si>
    <t>ABIERTAS
VIGENTES</t>
  </si>
  <si>
    <t>EFECTIVA</t>
  </si>
  <si>
    <t>PENDIENTE DE EFECTIVIDAD</t>
  </si>
  <si>
    <t>INEFECTIVA</t>
  </si>
  <si>
    <t>Estructuración y Formulación de Proyectos Integrales de Desarrollo Agropecuario y Rural (EFP)</t>
  </si>
  <si>
    <t>Implementación de Proyectos Integrales (IMP)</t>
  </si>
  <si>
    <t>Prestación y Apoyo del Servicio Público Adecuación de Tierras (ADT)</t>
  </si>
  <si>
    <t>OCI-2018-028</t>
  </si>
  <si>
    <t>OCI-2019-031</t>
  </si>
  <si>
    <t>OCI-2021-030</t>
  </si>
  <si>
    <t>Prestación y Apoyo al Servicio Público de Asistencia Técnica (ASI)</t>
  </si>
  <si>
    <t>OCI-2018-032</t>
  </si>
  <si>
    <t>Estructuración de Planes Integrales de Desarrollo Agropecuario y Rural (PID)</t>
  </si>
  <si>
    <t>OCI-2019-011</t>
  </si>
  <si>
    <t>Fortalecimiento a la Prestación del Servicio Público de Extensión Agropecuaria (EPSEA)</t>
  </si>
  <si>
    <t>OCI-2019-036</t>
  </si>
  <si>
    <t>OCI-2022-029</t>
  </si>
  <si>
    <t>Gestión de la Cartera generada con ocasión de la Prestación del Servicio Público de Adecuación de Tierras</t>
  </si>
  <si>
    <t>OCI-2020-022</t>
  </si>
  <si>
    <t>OCI-2022-025</t>
  </si>
  <si>
    <t>OCI-2022-010</t>
  </si>
  <si>
    <t>Facturación   y   Recaudo   de   Tarifas  en   la Prestación   del   Servicio   Público   de Adecuación de Tierras</t>
  </si>
  <si>
    <t>OCI-2022-015</t>
  </si>
  <si>
    <t>TOTAL</t>
  </si>
  <si>
    <r>
      <t xml:space="preserve">AVANCE CUANTITATIVO
</t>
    </r>
    <r>
      <rPr>
        <b/>
        <i/>
        <sz val="12"/>
        <rFont val="Arial"/>
        <family val="2"/>
      </rPr>
      <t>(Porcentaje de Avance)</t>
    </r>
  </si>
  <si>
    <t>1. Realizar capacitaciones en las Unidades Técnicas Territoriales (UTT) para profundizar y aclarar el procedimiento de implementación.</t>
  </si>
  <si>
    <r>
      <t xml:space="preserve">No se cuenta con las evidencias del cumplimiento de las acciones establecidas en las vigencias 2018 y 2019.
De acuerdo con lo suministrado por el àrea auditada a través de correo electrònico la Oficina de Control interno evidenció que se cuenta con soportes de la realización de las capacitaciones que tiene como objeto la socialización del procedimiento de ejecución directa a las 13 Unidades Técnicas Territoriales de la ADR en la vigencia 2021, donde se allegaron soportes de 14 capacitaciones en las cuales se socializo el procedimiento PR-IMP-001 -EJECUCIÓN DE LOS PROYECTOS INTEGRALES DE DESARROLLO AGROPECUARIO Y RURAL CON ENFOQUE TERRITORIAL EN EL MARCO DE CONVENIOS DE COOPERACIÓN a las UTTs y Formato F-006 "Seguimiento a la Implementación" virtual a través de la plataforma Teams los días: 
Capacitación a todas las UTT 31/08/2020
Capacitación a grupo de estructuración 31/08/2020
UTT 1 Fecha 16/12/2020
UTT 2 Fecha 16/12/2020
UTT 3 Fecha 16/12/2020
UTT 4 Fecha 19/11/2020
UTT 5 Fecha 16/12/2020
UTT 6 Fecha 15/12/2020
UTT 7 fecha 16/12/2020
UTT 8 fecha 16/12/2020
UTT 9 Fecha 15/12/2020
UTT 10 Fecha 10/12/2020
UTT 11 Fecha 15/12/2020
UTT 12 fecha 3/03/2021
UTT 13 fecha 28/12/2020
</t>
    </r>
    <r>
      <rPr>
        <b/>
        <sz val="10"/>
        <rFont val="Calibri"/>
        <family val="2"/>
        <scheme val="minor"/>
      </rPr>
      <t/>
    </r>
  </si>
  <si>
    <t>El área auditada no suministró evidencias del 2018 y 2019, dado que los contratistas que las tenían ya no están vinculados con la ADR y no se centralizó su copia, denotando esto debilidades en el respaldo de la información originada en el proceso. Esta observación es extensible al resto de Hallazgos. Ahora bien, a continuación se analizan las respuestas del equipo auditado:
Respecto a las Capacitaciones:  
Esta Oficina evidenció las actas de realización de la capacitación sobre el asunto de Fortalecimiento a seguimiento a la ejecución de los PIDAR, y así mismo se corroboró la evidencia de la programación y ejecución de las capacitaciones según la relación del punto anterior.
Sin perjuicio de lo anterior, es dable cerrar la acción relacionada con las capacitaciones, en la medida en que se efectuaron sobre los procedimientos actualizados de Implementación y porque cumplen la meta, no obstante, como se concluye más adelante, no es factible cerrar el hallazgo dado que las capacitaciones por sí solas no contribuyen a atacar de manera asertiva las causas de los riesgos.</t>
  </si>
  <si>
    <t>2. Fortalecimiento en Gestión Documental para el manejo adecuado de los expedientes del proyecto.</t>
  </si>
  <si>
    <r>
      <t xml:space="preserve">La  Dirección de Acceso a Activos Productivos,  expidió la circular No. 100 del 27 de noviembre de 2020 de asunto "Reporte Información Financiera Mensual de los Recursos de Cofinanciación Entregados en Administración a través de ejecución Directa", en la cual se solicita a los supervisores la Remisión de la Información Financiera Mensual de los Recursos de Cofinanciación Entregados en Administración a través de Ejecución Directa. En esta circular, se observó que en el aparte II. "Respecto del reporte", en su numeral 2 "CARGUE DE INFORMACIÓN, se estableció lo siguiente: "Realizar el cargue de la información en el aplicativo destinado para tal fin, con los respectivos soportes de la ejecución de los recursos. 
Adicionalmente en la vigencia 2021 se expidieron las siguientes circulares:
-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tener en cuenta lo instado en el numeral 7 - Respecto de los epedientes de los proyectos. 
- Circular 043 del 16 de junio 2021 de asunto </t>
    </r>
    <r>
      <rPr>
        <i/>
        <sz val="12"/>
        <rFont val="Arial"/>
        <family val="2"/>
      </rPr>
      <t>"Lineamientos para garantizarel cumplimiento del reporte de la información conforme al seguimiento a la ejecuciòn de los PIDAR en virtud del procedimiento de ejecución directa y reemplazo de la circular 100 de noviembre de 2020."</t>
    </r>
    <r>
      <rPr>
        <sz val="12"/>
        <rFont val="Arial"/>
        <family val="2"/>
      </rPr>
      <t xml:space="preserve">
Se esta adelantandó el proceso de elaboración de actualización de circular para precisar el tema de informes y cargue de documental de los PIDAR de ejecución directa
</t>
    </r>
    <r>
      <rPr>
        <b/>
        <sz val="10"/>
        <rFont val="Calibri"/>
        <family val="2"/>
        <scheme val="minor"/>
      </rPr>
      <t/>
    </r>
  </si>
  <si>
    <t xml:space="preserve">3. Retroalimentación periódica sobre el estado de los proyectos con las Unidades Técnicas Territoriales (UTT) con sus soportes documentales.  </t>
  </si>
  <si>
    <t xml:space="preserve">1. Capacitación en el procedimiento de implementación de proyectos integrales. </t>
  </si>
  <si>
    <t>2. Retroalimentación del seguimiento y control a compromisos desde la Vicepresidencia de Integración Productiva mediante correos, en la herramienta de gestión de proyecto y/o memorando, subsanando lo evidenciado en los proyectos relacionados en el presente hallazgo.</t>
  </si>
  <si>
    <t xml:space="preserve">3. Mesas de trabajo donde se evidencie el fortalecimiento del procedimiento de Implementación desde la Unidad Técnica Territorial (UTT).   </t>
  </si>
  <si>
    <t>1. Presentar propuesta de modelo de ejecución ADR.</t>
  </si>
  <si>
    <t>1. Capacitación a las Unidades técnica Técnicas Territoriales</t>
  </si>
  <si>
    <t>2. Mesas de trabajo en el territorio, verificando los formatos usados.</t>
  </si>
  <si>
    <t xml:space="preserve">3. Con ayuda de la Oficina de Planeación realizar una presentación de uso del sistema de ISOLUCIÓN resaltando la importancia de adoptar un Sistema Integrado de Gestión – SIG. </t>
  </si>
  <si>
    <t>Los responsables del proceso anexan como soporte documental una lista de asistencia de fecha 30 de Noviembre cuyo objetivo es "Capacitación en el uso del aplicativo Isolución al grupo de implementación".</t>
  </si>
  <si>
    <t>La Oficina de Control Interno considera dar procedente la acción de mejora.</t>
  </si>
  <si>
    <t>2. Mesas de trabajo en el territorio, verificando los usos de formatos.</t>
  </si>
  <si>
    <t>3. Retroalimentación del seguimiento y control a compromisos  desde la Vicepresidencia de Integración Productiva mediante correos, en la herramienta de gestión de proyecto y/o  memorando, subsanado lo evidenciado en los proyectos relacionados en el  la presente hallazgo</t>
  </si>
  <si>
    <t>05/072023</t>
  </si>
  <si>
    <t>Richard Rangel Vergel</t>
  </si>
  <si>
    <r>
      <rPr>
        <b/>
        <sz val="12"/>
        <color theme="1"/>
        <rFont val="Arial"/>
        <family val="2"/>
      </rPr>
      <t>Julio 2023:</t>
    </r>
    <r>
      <rPr>
        <sz val="12"/>
        <color theme="1"/>
        <rFont val="Arial"/>
        <family val="2"/>
      </rPr>
      <t xml:space="preserve"> No existen avances a la fecha del presente seguimiento.</t>
    </r>
  </si>
  <si>
    <t>1. Capacitación en los lineamientos metodológicos contenidos en la Política de Administración del Riesgo de la Entidad.</t>
  </si>
  <si>
    <t>2. Capacitación en el uso de la herramienta ISOLUCION.
2.1 Mesas técnicas de acompañamiento, asesoría o seguimiento en el cargue o diligenciamiento de la información en  ISOLUCION y ajuste de las inconsistencias identificadas.</t>
  </si>
  <si>
    <t>3. Mesas de trabajo desde la Vicepresidencia de Integración Productiva con el fin de definir los roles y coordinación de tareas para los reportes requeridos en el aplicativo</t>
  </si>
  <si>
    <t>1. Mesa de trabajo para:
1) Coordinación y ajuste del plan de acción vigencia 2018 con la Vicepresidencia de Integración Productiva y
2) Ajuste de los procedimientos para la inclusión de la redes de operadores locales en la Agencia de Desarrollo Rural.</t>
  </si>
  <si>
    <r>
      <t>El área auditada no suministró evidencias del 2018 y 2019, dado que los contratistas que las tenían ya no están vinculados con la ADR y no se centralizó su copia.
El equipo auditado no suministró evidencia para respaldar los avances de esta acción propuesta. De otra parte, según la respuesta entregada, el equipo auditado estableció una actividad que no es de responsabilidad de la Vicepresidencia de Integración Productiva ni del proceso de Implementación de Proyectos, por lo que debe ser eliminada.
La actividad 1 y su meta no son consistentes con la causa que pretenden atacar, por lo que se sugiere su replanteamiento, teniendo en cuenta que son hechos cumplidos (Plan de acción de 2018). Por tanto, esta Oficina de Control Interno concluye que esta acción queda en estado abierta</t>
    </r>
    <r>
      <rPr>
        <b/>
        <sz val="12"/>
        <color theme="1"/>
        <rFont val="Arial"/>
        <family val="2"/>
      </rPr>
      <t>.</t>
    </r>
    <r>
      <rPr>
        <sz val="12"/>
        <color theme="1"/>
        <rFont val="Arial"/>
        <family val="2"/>
      </rPr>
      <t xml:space="preserve">
</t>
    </r>
  </si>
  <si>
    <t>1. Realizar mejora en el procedimiento de Implementación, contemplando acciones asociadas al seguimiento y documentación de los diferentes comités adelantados por parte del Comité Técnico de Gestión; adicionalmente, supeditar la realización de ajustes al PIDAR dentro del POA a un responsable puntual.</t>
  </si>
  <si>
    <t>1. Realizar revisiones periódicas de los registros virtuales y físicos generados en el proceso de entregas de bienes.</t>
  </si>
  <si>
    <t xml:space="preserve">2. Retroalimentación del cumplimiento de las condiciones de entrega de bienes (requisitos, formato, etc.).  </t>
  </si>
  <si>
    <t xml:space="preserve">3. La UTT debe realizar visitas de verificación y seguimiento con funcionarios idóneos, de los activos entregados en territorio con el fin de mantener bajo control el proceso de entregas, reportando mensualmente a nivel central. </t>
  </si>
  <si>
    <t xml:space="preserve">4. En caso de que se continúe con la ejecución de proyectos en el marco de Convenios de Cooperación; se recomienda que se estipulen cláusulas que permitan tener mayor control a la Agencia sobre todas las actividades a desarrollar en la etapa de ejecución. </t>
  </si>
  <si>
    <t>1. Generar alertas tempranas, tomando como línea base fechas límites a partir de la entrega de recursos de acuerdo con el método de ejecución y socializarlo con las UTT´s.</t>
  </si>
  <si>
    <t>2.  Fortalecer los métodos de verificación en el cumplimiento de las actividades estipuladas en el cronograma de los respectivos proyectos mediante comités técnicos mensuales de seguimiento de convenio entre ADR y UNODC - FAO</t>
  </si>
  <si>
    <t>3. Fortalecer el contenido de las actas de comité técnico de gestión y formato F-IMP 06 por parte de las UTT´s.</t>
  </si>
  <si>
    <t>1. Realizar mejora en el procedimiento de Implementación, contemplando acciones asociadas al seguimiento y las acciones que se presentarán frente a la ejecución del procedimiento conforme a su establecimiento.</t>
  </si>
  <si>
    <t>1. Incorporación dentro del procedimiento respectivo, de un apartado asociado a la identificación de los riesgos y su desviación, para ser incorporado dentro del accionar de la implementación de cada PIDAR.</t>
  </si>
  <si>
    <t>2. Socializar los ajustes al procedimiento ante las UTT e implicados en el proceso de Implementación de PIDAR</t>
  </si>
  <si>
    <t>3. Hacer seguimiento conforme a las actividades que se establezcan dentro de la identificación de riesgos asociados a la implementación de los PIDAR. </t>
  </si>
  <si>
    <t>1. Verificar y solicitar los requisitos establecidos para la sustitución de los beneficiarios</t>
  </si>
  <si>
    <t>2. Ajustes al procedimiento de ejecución directa</t>
  </si>
  <si>
    <t>1. Monitorear y realizar el seguimiento respectivo en las Instancias de Comité Técnico de Gestión Local, a la evolución en el avance de las temáticas comprendidas en el Plan de Capacitación</t>
  </si>
  <si>
    <t>2. Revisar y ajustar si se requiere, el procedimiento PR-IMP-001 Ejecución de los Proyectos Integrales de Desarrollo Agropecuario y Rural con Enfoque Territorial en el Marco de Convenios de Cooperación, para establecer rangos de periodicidad de las reuniones de verificación con cooperante, así como también la pertinencia de diligenciar y remitir al Supervisor del Convenio el Formato F-IMP-006 Seguimiento a la Ejecución y el informe mensual de verificación de actividades de la ejecución.</t>
  </si>
  <si>
    <t>3. Realizar evento de capacitación a través de la Plataforma Teams para dar a conocer a las UTT todos los aspectos del procedimiento PR-IMP-001.</t>
  </si>
  <si>
    <t>1. Realizar monitoreo y seguimiento a evolución y estado de trámite del permiso de vertimientos y Residuos de Construcción y Demolición, en sesiones de Comité Técnico de Gestión Local.</t>
  </si>
  <si>
    <r>
      <rPr>
        <b/>
        <sz val="12"/>
        <color theme="1"/>
        <rFont val="Arial"/>
        <family val="2"/>
      </rPr>
      <t>Julio 2023</t>
    </r>
    <r>
      <rPr>
        <sz val="12"/>
        <color theme="1"/>
        <rFont val="Arial"/>
        <family val="2"/>
      </rPr>
      <t>: No existen avances a la fecha del presente seguimiento.</t>
    </r>
  </si>
  <si>
    <t xml:space="preserve">1. Verificar que el contrato de encargo fiduciario de cumplimiento a lo establecido en el procedimiento </t>
  </si>
  <si>
    <t>2. Ajustes al procedimiento de ejecución directa/ componente financiero</t>
  </si>
  <si>
    <t>3. Ajustes al procedimiento de ejecución directa/ socialización contrato encargo Fiduciario previo a la suscripción</t>
  </si>
  <si>
    <t>1. Realizar la socialización del proyecto a los 15 beneficiarios que no asistieron a la primera jornada de socialización del PIDAR</t>
  </si>
  <si>
    <t>2. Ajustar el procedimiento de ejecución directa “Ejecución de Proyectos Integrales de Desarrollo Agropecuario y Rural con Enfoque Territorial a través de Modalidad Directa” (PR-IMP-002).</t>
  </si>
  <si>
    <t>3. Capacitar a las UTT con respecto al ajustes realizado al procedimiento PR-IMP-002 para dejar capacidad instalada respecto de la ejecución de los recursos de cada PIDAR.</t>
  </si>
  <si>
    <t>1. Realizar socialización de la UTTs sobre manejo documental de los PIDAR y de las actividades definidas en el procedimiento, con el propósito de tener claridad de sus responsabilidades.</t>
  </si>
  <si>
    <r>
      <rPr>
        <b/>
        <sz val="12"/>
        <color theme="1"/>
        <rFont val="Arial"/>
        <family val="2"/>
      </rPr>
      <t>Julio 2023:</t>
    </r>
    <r>
      <rPr>
        <sz val="12"/>
        <color theme="1"/>
        <rFont val="Arial"/>
        <family val="2"/>
      </rPr>
      <t xml:space="preserve"> Acción en términos. No existen avances a la fecha del presente seguimiento</t>
    </r>
  </si>
  <si>
    <t>ACCIONES AGRUPADAS</t>
  </si>
  <si>
    <t>ACCIONES  INFORME OCI-2018-026</t>
  </si>
  <si>
    <t>ACCIONES  INFORME OCI-2019-028</t>
  </si>
  <si>
    <t>ACCIONES  INFORME OCI-2021-014</t>
  </si>
  <si>
    <t>ACCIONES  INFORME OCI-2022-028</t>
  </si>
  <si>
    <t>CUMPLIDA - PENDIENTE DE EFECTIVIDAD</t>
  </si>
  <si>
    <t>CUMPLIDA INEFECTIVA</t>
  </si>
  <si>
    <t>HALLAZGOS AGRUPADOS</t>
  </si>
  <si>
    <t>HALLAZGOS</t>
  </si>
  <si>
    <t>ABIERTOS</t>
  </si>
  <si>
    <t>CERRADOS</t>
  </si>
  <si>
    <t>ACCIONES  INFORME OCI-2018-016</t>
  </si>
  <si>
    <t>ACCIONES  INFORME OCI-2020-014</t>
  </si>
  <si>
    <t>ACCIONES  INFORME OCI-2022-011</t>
  </si>
  <si>
    <t>OCI-2022-010 Auditoría interna Inventario de Distritos de Adecuación de Tierras (universo, clasificación, tipología y estado actual)</t>
  </si>
  <si>
    <t>Inventario de Distritos de Adecuación de Tierras.</t>
  </si>
  <si>
    <t>Deficiencias en la aplicación del Documento CONPES 3926 - Política de Adecuación de Tierras 2018 - 2038.</t>
  </si>
  <si>
    <t>Falta de seguimiento en la implementación de las Políticas Adecuación de Tierras 2018-
2038 establecidas en el documento CONPES 3926.</t>
  </si>
  <si>
    <t>1. Solicitar a la Oficina de Planeación de la ADR, directrices sobre el procedimiento de aprobación del Programa de fortalecimiento
de asociaciones de usuarios de distritos de adecuación de tierras, en virtud del CONPES 3926 de 2018.</t>
  </si>
  <si>
    <t>Un oficio o comunicación</t>
  </si>
  <si>
    <t>Dirección de Adecuación de Tierras</t>
  </si>
  <si>
    <t>Falta de seguimiento en la implementación de las Políticas Adecuación de Tierras 2018-2038 establecidas en eldocumento CONPES 3926.</t>
  </si>
  <si>
    <t>2. Una vez se cuenta con la directriz correspondiente, se adelantarán las accionesadministrativas para su aprobación.</t>
  </si>
  <si>
    <t>Programa de fortalecimiento de asociaciones de usuarios de distritos de adecuación de tierras, en virtud del
CONPES 3926 de 2018.</t>
  </si>
  <si>
    <t>Falta de planeación de trabajos y visitas en campo para el Diagnóstico del estado e intervenciones a los Distritos de Adecuación de Tierras e Inconsistencias en la exactitud de las inversiones realizadas</t>
  </si>
  <si>
    <r>
      <t xml:space="preserve">En virtud de que el hallazgo no fue aceptado por los responsables del proceso auditado, no se propuso Plan de Mejoramiento; no obstante, el concepto emitido por la Oficina de Control Interno fue el siguiente: </t>
    </r>
    <r>
      <rPr>
        <i/>
        <sz val="12"/>
        <color theme="1"/>
        <rFont val="Arial"/>
        <family val="2"/>
      </rPr>
      <t>"(…) En virtud de lo anterior, se recomienda establecer un Plan de mejoramiento tendiente a establecer en cada cierre mensual y anual la equivalencia de registros, datos e información
con los que cuenta la Dirección de Adecuación de Tierras y la Secretaría General - Dirección Administrativa y Financiera."</t>
    </r>
  </si>
  <si>
    <t>Deficiencias e inconsistencias en la gestión de la facturación en los Distritos de Adecuación de Tierras Administrado por la ADR</t>
  </si>
  <si>
    <t>Insuficiencia de personal técnico y operativo, que ejerza actividades de generación y notificación de los oficios de cobros persuasivos, y demás actos administrativos relacionados con el área de cartera.</t>
  </si>
  <si>
    <t xml:space="preserve">1. Contratar mayor personal, organización en el tema del nivel operativo para la toma de caudales </t>
  </si>
  <si>
    <t>Contar con mayor personal en campo para la entrega oportuna de las facturas</t>
  </si>
  <si>
    <t>Equipo Humano de la Vicepresidencia de Integración Productiva</t>
  </si>
  <si>
    <t>No Registra</t>
  </si>
  <si>
    <t>2. Modificar procedimiento, y formatos para que sean adaptados a la realidad operativas de los Distritos</t>
  </si>
  <si>
    <t>Falta de actualización del Registro General de Usuarios (RGU).</t>
  </si>
  <si>
    <t xml:space="preserve">3. Seguimiento a la actualización del Registro General de Usuarios (RGU), mediante apoyo a la Vicepresidente de Integración Productiva – VIP.  </t>
  </si>
  <si>
    <t>Fichas Prediales</t>
  </si>
  <si>
    <t>UTT 2- Profesional ADT</t>
  </si>
  <si>
    <t xml:space="preserve">Insuficiencia de personal o falta de asignación de este a labores de monitoreo, recopilación de datos en campo. </t>
  </si>
  <si>
    <t xml:space="preserve">4. Contratación y capacitación de personal requerido para la operación a labores de monitoreo, recopilación de datos en campo (consumos, restricciones de abastecimiento, control de planes de riego entre otros), gestión de entrega de facturas, así como para la implementación de controles de verificación de la información en sus respectivas fuentes (campo y sistemas de información de la ADR). </t>
  </si>
  <si>
    <t>Personal contratado y capacitado</t>
  </si>
  <si>
    <t>UTT 2 y Gobernación del Atlántico</t>
  </si>
  <si>
    <t>Falta de implementación de controles de verificación de la información en sus respectivas fuentes (campo y sistemas de información de la ADR -como por ejemplo SIFI).</t>
  </si>
  <si>
    <t>5. Elaboración de controles de verificación de la información mediante sistemas de aforo, cuyos reportes se cargarán directamente al Dynamics 365.</t>
  </si>
  <si>
    <t xml:space="preserve">Reportes de Aforos y automatización de reporte de consumo. </t>
  </si>
  <si>
    <t xml:space="preserve">UTT 2 y Gobernación del Atlántico. </t>
  </si>
  <si>
    <t>Falta de seguimiento o incorrecta la parametrización del sistema de facturación frente a los valores objeto de facturación</t>
  </si>
  <si>
    <t xml:space="preserve">6. Apoyo y seguimiento a la parametrización del sistema de facturación. </t>
  </si>
  <si>
    <t xml:space="preserve">Parametrización del Sistema de facturación. </t>
  </si>
  <si>
    <t>UTT 2 y grupo de cartera de la Vicepresidencia de Integración Productiva</t>
  </si>
  <si>
    <t>Falta de verificación de la calidad y precisión de datos de consumo.</t>
  </si>
  <si>
    <t xml:space="preserve">7. Transcripción y Migración del dato al sistema de facturación Dynamics 365 </t>
  </si>
  <si>
    <t>Cargue de datos de consumos</t>
  </si>
  <si>
    <t xml:space="preserve">UTT 2 y grupo de cartera de la Vicepresidencia de Integración Productiva </t>
  </si>
  <si>
    <t>Afectación de usuarios por inoportuna gestión de entregas de facturas, cobros indebidos de intereses por mora y falta de reconocimiento de recaudos de la facturación en los Distritos de Adecuación de Tierras administrados por la ADR y Asociaciones.</t>
  </si>
  <si>
    <r>
      <t>ASOLEBRIJA</t>
    </r>
    <r>
      <rPr>
        <sz val="12"/>
        <color rgb="FF000000"/>
        <rFont val="Arial"/>
        <family val="2"/>
      </rPr>
      <t xml:space="preserve"> Muy corto el tiempo para entregar la facturación</t>
    </r>
  </si>
  <si>
    <t>1. Ampliar el plazo de entrega hasta el día 15 del mes siguiente y plazo para cancelar hasta el 30 de ese mes, para Cumplir con la entrega a tiempo de la facturación</t>
  </si>
  <si>
    <t>Modificar la resolución 821 del 3 de octubre del 2018, articulo 7</t>
  </si>
  <si>
    <t xml:space="preserve">ADR: </t>
  </si>
  <si>
    <t>Enero de 2023</t>
  </si>
  <si>
    <t>Permanente </t>
  </si>
  <si>
    <r>
      <t>ASOLEBRIJA</t>
    </r>
    <r>
      <rPr>
        <sz val="12"/>
        <color theme="1"/>
        <rFont val="Arial"/>
        <family val="2"/>
      </rPr>
      <t xml:space="preserve"> Dificultad para que el usuario firme el recibido de la factura</t>
    </r>
  </si>
  <si>
    <t>2. Permitir que el recibido de la factura lo haga el administrador o viviente de la finca</t>
  </si>
  <si>
    <t>ADR</t>
  </si>
  <si>
    <t>permanente</t>
  </si>
  <si>
    <r>
      <t>ASOLEBRIJA</t>
    </r>
    <r>
      <rPr>
        <sz val="12"/>
        <color theme="1"/>
        <rFont val="Arial"/>
        <family val="2"/>
      </rPr>
      <t xml:space="preserve"> El programa de facturación es muy obsoleto</t>
    </r>
  </si>
  <si>
    <t>3. Modernizar el programa software SIFI</t>
  </si>
  <si>
    <t>Que se pueda elaborar la facturación electrónica</t>
  </si>
  <si>
    <t>Permanente</t>
  </si>
  <si>
    <r>
      <t xml:space="preserve">ASOTUCURINCA </t>
    </r>
    <r>
      <rPr>
        <sz val="12"/>
        <color theme="1"/>
        <rFont val="Arial"/>
        <family val="2"/>
      </rPr>
      <t>Predios desactualizados en el RGU en relación con el usuario y canales efectivos para cualquier tipo de notificación.</t>
    </r>
  </si>
  <si>
    <t>4. Jornadas de actualización enfocadas a predios que se han identificado que necesitan ser actualizados; programar acciones permanentes para mantener el RGU actualizado.</t>
  </si>
  <si>
    <t>Lograr la entrega efectiva del 100% de las facturas generadas.</t>
  </si>
  <si>
    <t>Área de Cartera</t>
  </si>
  <si>
    <t>Área de Operaciones</t>
  </si>
  <si>
    <r>
      <t xml:space="preserve">ASOTUCURINCA </t>
    </r>
    <r>
      <rPr>
        <sz val="12"/>
        <color theme="1"/>
        <rFont val="Arial"/>
        <family val="2"/>
      </rPr>
      <t>Inexistencia de convenios con las entidades bancarias que permitan identificar con claridad el destino del pago (Código, predio, factura)</t>
    </r>
  </si>
  <si>
    <t>5. Gestionar los convenios necesarios para la eficiencia en la aplicación de los pagos recibidos. (Código de barras o Código QR, implementar pasarela de pago del estilo PSE, PAYU, WOMPI, Placetopay, Mercado pago, lo anterior se encuentra descrito detalladamente en el proyecto de modernización de pagos.)</t>
  </si>
  <si>
    <t>Se proyecta que el proceso del recaudo del primer bimestre del año 2023 se realice mediante la nueva modalidad donde los pagos son plenamente identificados desde el momento de su realización en la entidad bancaria.</t>
  </si>
  <si>
    <t>Departamento financiero Asotucurinca</t>
  </si>
  <si>
    <t>Primer bimestre 2023</t>
  </si>
  <si>
    <t>Demil 400 (Proveedores de Software)</t>
  </si>
  <si>
    <t>Cartera</t>
  </si>
  <si>
    <r>
      <t>ASORUT</t>
    </r>
    <r>
      <rPr>
        <sz val="12"/>
        <color rgb="FF000000"/>
        <rFont val="Arial"/>
        <family val="2"/>
      </rPr>
      <t xml:space="preserve"> Convenio Bancarios</t>
    </r>
  </si>
  <si>
    <t xml:space="preserve">6. Mejorar Convenio de recaudo Bancario </t>
  </si>
  <si>
    <t xml:space="preserve">Cartera </t>
  </si>
  <si>
    <t xml:space="preserve">Septiembre </t>
  </si>
  <si>
    <r>
      <t>MONTERIA</t>
    </r>
    <r>
      <rPr>
        <sz val="12"/>
        <color theme="1"/>
        <rFont val="Arial"/>
        <family val="2"/>
      </rPr>
      <t>: Insuficiencia de personal técnico y operativo, que ejerza actividades de generación y notificación de los oficios de cobros persuasivos, y demás actos administrativos relacionados con el área de cartera.</t>
    </r>
  </si>
  <si>
    <t xml:space="preserve">7. Contratar mayor personal, organización en el tema del nivel operativo para la toma de caudales </t>
  </si>
  <si>
    <t>Equipo Humano Vicepresidencia de Integración Productiva</t>
  </si>
  <si>
    <t>8. Modificar procedimiento, y formatos para que sean adaptados a la realidad operativas de los Distritos</t>
  </si>
  <si>
    <r>
      <t>REPELON:</t>
    </r>
    <r>
      <rPr>
        <sz val="12"/>
        <color rgb="FF000000"/>
        <rFont val="Arial"/>
        <family val="2"/>
      </rPr>
      <t xml:space="preserve"> Desconocimiento, aplicación o interpretación incorrecta de la normatividad aplicable al proceso de facturación de Adecuación de Tierras.</t>
    </r>
  </si>
  <si>
    <t xml:space="preserve">9. Realizar capacitación a los profesionales y técnicos que apoyan el proceso de facturación de Adecuación de Tierras. </t>
  </si>
  <si>
    <t xml:space="preserve">Capacitación y lista de Asistencia. </t>
  </si>
  <si>
    <t>UTT 2 y Equipo de Cartera de la Vicepresidencia de Integración Productiva</t>
  </si>
  <si>
    <r>
      <t>REPELON:</t>
    </r>
    <r>
      <rPr>
        <sz val="12"/>
        <color rgb="FF000000"/>
        <rFont val="Arial"/>
        <family val="2"/>
      </rPr>
      <t xml:space="preserve"> Deficiencias en la instauración de controles para la facturación y recaudo de tarifas a cargo de las asociaciones que administran los Distritos de Adecuación de Tierras y los administrados por la ADR.</t>
    </r>
  </si>
  <si>
    <t>10. Seguimiento a los procesos de facturación mediante instauración de controles.</t>
  </si>
  <si>
    <t>Informes Bimestrales.</t>
  </si>
  <si>
    <t>UTT 2 – Supervisión</t>
  </si>
  <si>
    <r>
      <t>REPELON:</t>
    </r>
    <r>
      <rPr>
        <sz val="12"/>
        <color rgb="FF000000"/>
        <rFont val="Arial"/>
        <family val="2"/>
      </rPr>
      <t xml:space="preserve"> </t>
    </r>
    <r>
      <rPr>
        <sz val="12"/>
        <color theme="1"/>
        <rFont val="Arial"/>
        <family val="2"/>
      </rPr>
      <t>Falta de seguimiento al cumplimiento de los requisitos y/o controles procedimentales o normativos establecidos para los procesos de facturación y recaudo de tarifas del servicio público de Adecuación de Tierras</t>
    </r>
  </si>
  <si>
    <t xml:space="preserve">11. Elaboración de controles de verificación de la información mediante sistemas de aforo, cuyo reporte se cargaran directamente al dynamics 365. </t>
  </si>
  <si>
    <t>Reportes de Aforos y automatización de reporte de consumo</t>
  </si>
  <si>
    <t>UTT 2 y Gobernación del Atlántico.</t>
  </si>
  <si>
    <r>
      <t>REPELON:</t>
    </r>
    <r>
      <rPr>
        <sz val="12"/>
        <color rgb="FF000000"/>
        <rFont val="Arial"/>
        <family val="2"/>
      </rPr>
      <t xml:space="preserve"> Falta de seguimiento a la parametrización del sistema SIFI frente a los valores objeto de facturación y falta de verificación de la calidad y precisión de datos de consumo.</t>
    </r>
  </si>
  <si>
    <t>12. Transcripción y Migración del dato al sistema de facturación dynamics 365</t>
  </si>
  <si>
    <t>. Cargue de datos de consumo</t>
  </si>
  <si>
    <t>Ineficacia del entregable del Contrato Interadministrativo N° 665 de 2019 frente a su uso en el proceso de facturación y cartera y fallas en la supervisión del contrato</t>
  </si>
  <si>
    <t>Falta de coordinación con el área contractual de la ADR para aterrizar las obligaciones del contratista a las necesidades y realidad operativa del Distrito Montería – Mocarí</t>
  </si>
  <si>
    <t xml:space="preserve">1. Que nivel central – VIP autorice la segunda fase para continuar con el proceso de Actualización del Registro General de Usuarios, atendiendo las necesidades del Distrito </t>
  </si>
  <si>
    <t>Actualización del Sistema de Información Financiera  SIFI y Registro General de Usuarios del Distrito Montería – Mocarí en un 100%</t>
  </si>
  <si>
    <t>VIP</t>
  </si>
  <si>
    <t>31/12/2022 </t>
  </si>
  <si>
    <t xml:space="preserve">Ausencia de apoyo a la supervisión para el recibido de los entregables, en razón a que en su mayoría para validar la calidad de los entregables se requieren de conocimientos específicos en materia catastral, topográficos y tecnológicos. </t>
  </si>
  <si>
    <t>2. Que se continúe por parte de la OTI – nivel central, el proceso de migración de datos de los productos entregados por el contratista, al SIFI o el que lo reemplace, con la mayor celeridad posible.</t>
  </si>
  <si>
    <t xml:space="preserve">Falta de personal de apoyo a la supervisión que validará cada una de las fichas prediales entregadas por el contratista </t>
  </si>
  <si>
    <t>3. Solicitar la contratación de personal que proceda a realizar las revisiones de las fichas prediales, y validar la veracidad de la información que reposan en ellas.</t>
  </si>
  <si>
    <t xml:space="preserve">VIP </t>
  </si>
  <si>
    <t>Diferencias en la información registrada en los Estados Financieros de la Entidad relacionada con las Tarifas y Ausencia de reportes sobre la  información de facturación y Recaudo de la Prestación del Servicio Público de Adecuación de Tierras de los distritos administrados por la Agencia de Desarrollo Rural.</t>
  </si>
  <si>
    <t>Envío inoportuno de la información</t>
  </si>
  <si>
    <t>Reforzar la información de los tiempos a la UTT</t>
  </si>
  <si>
    <t>Informar oportunamente 100%</t>
  </si>
  <si>
    <t>UTT 2 Y UTT 3</t>
  </si>
  <si>
    <t>No registra</t>
  </si>
  <si>
    <t>Falta de conciliación de la cartera de Tarifas</t>
  </si>
  <si>
    <t>Conciliación mensual</t>
  </si>
  <si>
    <t>Realizar mensualmente la conciliación</t>
  </si>
  <si>
    <t>Grupo de Cartera-área de Contabilidad</t>
  </si>
  <si>
    <t>Desconocimiento de tiempos de envío de información</t>
  </si>
  <si>
    <t>Capacitación a las Utt 2 y 3 sobre los procedimientos</t>
  </si>
  <si>
    <t>Reportar oportunamente la información a Tesorería.</t>
  </si>
  <si>
    <t>Grupo de cartera</t>
  </si>
  <si>
    <t xml:space="preserve">CUMPLIDA - EFECTIVA </t>
  </si>
  <si>
    <t>INCUMPLIDA . VENCIDA</t>
  </si>
  <si>
    <t>OCI-2020-022 Gestión de la Cartera generada con ocasión de la Prestación del Servicio Público de Adecuación de Tierras</t>
  </si>
  <si>
    <t>Incumplimientos normativos y procedimentales en la generación y entrega de facturas a los usuarios</t>
  </si>
  <si>
    <t>Obsolescencia del sistema de cartera (SIFI).</t>
  </si>
  <si>
    <t>1. Cambio del sistema de Facturación a ERP Microsoft DYMANICS.  </t>
  </si>
  <si>
    <t>Implementación del ERP Microsoft DYMANICS</t>
  </si>
  <si>
    <t>Contratista de la Vicepresidencia de Integración Productiva </t>
  </si>
  <si>
    <t>1-ago-2020 </t>
  </si>
  <si>
    <t> 31-ago-2021</t>
  </si>
  <si>
    <t>No se obtuvo evidencias de la realización de la acción propuesta.</t>
  </si>
  <si>
    <t>A partir de la información suministrada, esta Oficina considera se dio cumplimiento a la acción con la emisión de la certificación del 26 de octubre de 2022 suscrita por el jefe de la Oficina de Tecnologías de la Información y el vicepresidente de Integración Productiva, en la que señalan que la facturación del segundo semestre de 2022 se realizó a través del aplicativo Dynamics, enmarcados en lo señalado en el memorando 20222400024993 del 25 de octubre de 2022, en el que la OTI indica haber apoyado con éxito la realización de la migración de la información de cartera al mencionado aplicativo.
Frente a lo anterior, en primera instancia se observó se dio cumplimiento a la acción de mejora propuesta, con lo que se contraresta la causa identificada respecto a la obsolescencia del aplicativo de facturación anterior (SIFI), frente al manejo del aplicativo y la información que puede ser consultada en el mismo, lo cual de igual forma fue corroborado por parte de la OCI en la auditoría de Gestión de la Cartera con ocasión de la prestación del servicio público de adecuación de tierras que realizó la Oficina de Control Interno en 2022.
Por lo expuesto se considera la acción ha sido efectiva, no obstante se debe continuar con el seguimiento hasta tanto se ejecuten la totalidad de acciones propuestas para el presente hallazgo.</t>
  </si>
  <si>
    <t>Angie Milena Abella González</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</si>
  <si>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
El aplicativo Planificación de Recursos Empresariales - ERP  es un conjunto de  sistemas de información en varios aspectos; lo que respecta a los procesos de facturación, recaudo de cartera, gestión coactiva y registro general de usuarios determinando los requerimientos puntuales de la agencia, que actualmente se encuentra en desarrollo , en etapa de alistamientos de caso de prueba, diagnostico de la información para la migración.
La Vicepresidencia de integración Productiva hizo entrega de:
memorando ADR radicado 20222400024993 del 25 de octubre de 2022, de asunto "Socialización actividades apoyo Técnico"
Memorando ADR radicado 20223300029423 del 17 de agosto de 2022, de asunto "Reporte de facturación de tarifas de los distritos administrados y de propiedad de la agencia con corte 30 de junio de 2022"
Certificación expedida por el jefe de la Oficina de Tecnologías de la Información y el vicepresidente de Integración Productiva frente a la facturación del primer semestre de 2022, la cual se realizó a través del aplicativo Dynamics</t>
  </si>
  <si>
    <r>
      <t>Dificultades y falta de control en la notificación de las facturas por falta de personal.</t>
    </r>
    <r>
      <rPr>
        <sz val="12"/>
        <color theme="1"/>
        <rFont val="Arial"/>
        <family val="2"/>
      </rPr>
      <t> </t>
    </r>
  </si>
  <si>
    <t>2. Requerir la contratación del personal con actividades específicas de entrega de facturas y temas relacionados con notificaciones de cobro.</t>
  </si>
  <si>
    <t xml:space="preserve">Un (1) requerimiento a la Vicepresidencia de Integración Productiva </t>
  </si>
  <si>
    <t>Directores Técnicos Territoriales de:
UTT N° 2 – Cartagena.
UTT N° 3 – Córdoba</t>
  </si>
  <si>
    <t>Se requirió a la VIP mediante memorando 20203530029163 de octubre 5 de 2020,  la contratación de personal exclusivo para apoyar proceso de entrega de facturación. Se adjunta comunicado.</t>
  </si>
  <si>
    <t>Se suministró evidencia del memorando  20203530029163 de octubre 5 de 2020, envíado por el Director de la Unidad Técnica Territorial No.3 - Montería dirigida al Vicepresidente de Integración Productiva, en la que se solicitó la necesidad del personal para adelantar las gestiones de entrega de facturas y notificaciones de cobro, en el seguimiento de 2021.
Se indica por los responsables del proceso que "Se gestionaron los procesos de contratación a través de Orden de Prestación de Servicios para los Distritos de la Doctrina  y de Montería-Mocarí con el objeto de prestar servicios técnicos a la Unidad Técnica Territorial N° 3 como auxiliar de registro de cartera para en los aspectos relacionados con la administración, operación y conservación del Distrito, apoyando la prestación del servicio público de Adecuación de Tierras conforme a la ley, procedimientos, manuales y documentos técnicos expedidos sobre la materia en la Agencia
Contrato 3852023 - OPS para La Doctrina
Contrato 5752023 - OPS para Montería-Mocarí"
Por parte de esta Oficina se verificaron los dos contratos en mensión y se evidenció que los mismos se encuentran relacionados con actividades de registro y cartera de la UTT N° 3, para los Distritos de la Doctrina y Mocari.
Ahora bien, se indicó que se realizaría requerimiento por parte de las UTT 3 y UTT 2, no obstante, de esta última no se aportó evidencia, por tanto no se ha dado cumplimiento al 100% de la acción. 
Por lo anterior, el hallazgo permanece abierto en tanto se de cumplimiento a las acciones propuestas, sobre lo cual se sugiere analizar la pertinencia y viabilidad de mantener la acción de acuerdo con la causa del hallazgo y priorizar su ejecución o en su defecto, validar la necesidad de modificar la acción buscando fortalecer las gestiones del proceso y elimnar la situación observada en la auditoría.</t>
  </si>
  <si>
    <r>
      <t xml:space="preserve">Se indica por los responsables del proceso que </t>
    </r>
    <r>
      <rPr>
        <i/>
        <sz val="12"/>
        <color theme="1"/>
        <rFont val="Arial"/>
        <family val="2"/>
      </rPr>
      <t xml:space="preserve">"Se gestionaron los procesos de contratación a través de Orden de Prestación de Servicios para los Distritos de la Doctrina  y de Montería-Mocarí con el objeto de prestar servicios técnicos a la Unidad Técnica Territorial N° 3 como auxiliar de registro de cartera para en los aspectos relacionados con la administración, operación y conservación del Distrito, apoyando la prestación del servicio público de Adecuación de Tierras conforme a la ley, procedimientos, manuales y documentos técnicos expedidos sobre la materia en la Agencia
Contrato 3852023 - OPS para La Doctrina
Contrato 5752023 - OPS para Montería-Mocarí"
</t>
    </r>
    <r>
      <rPr>
        <sz val="12"/>
        <color theme="1"/>
        <rFont val="Arial"/>
        <family val="2"/>
      </rPr>
      <t xml:space="preserve">Se obtuvo copia del memorando N° 20203530029163 del 2 de octubre de 2020, a través del cual la UTT N° 3 informó las necesidades de la territorial para la gestión de la cartera.
</t>
    </r>
    <r>
      <rPr>
        <i/>
        <sz val="12"/>
        <color theme="1"/>
        <rFont val="Arial"/>
        <family val="2"/>
      </rPr>
      <t xml:space="preserve">
</t>
    </r>
    <r>
      <rPr>
        <sz val="12"/>
        <color theme="1"/>
        <rFont val="Arial"/>
        <family val="2"/>
      </rPr>
      <t xml:space="preserve">Por parte de esta Oficina se verificaron los dos contratos en mensión y se evidenció que los mismos se encuentran relacionados con actividades de registro y cartera de la UTT N° 3, para los Distritos de la Doctrina y Mocari.
No se aporta requerimiento por parte de la UTT No. 2- Cartagena. </t>
    </r>
  </si>
  <si>
    <t>Falta de herramientas de trabajo e infraestructura (Computadores, puestos de trabajo. Etc)</t>
  </si>
  <si>
    <t>3. Realizar requerimiento a la Vicepresidencia de Integración Productiva de los elementos de trabajo e infraestructura necesaria para ejecutar la labor contratada (facturación y cartera).</t>
  </si>
  <si>
    <t>Dos (2) requerimientos formales (uno por cada UTT).</t>
  </si>
  <si>
    <t>Directores Técnicos Territoriales de: 
UTT N° 2 – Cartagena.
UTT N° 3 – Córdoba</t>
  </si>
  <si>
    <t>Se requirió a la VIP mediante memorando 20203530029163 de octubre 5 de 2020, el suministro de elementos y equipos necesarios para la ejecución adecuada del proceso de facturación y cartera, tales como impresoras, escaner, fotocopiadora. Se adjunta comunicado.</t>
  </si>
  <si>
    <t xml:space="preserve">Dentro de la evidencia suministrada se relaciona  el "MEMORANDO VIP 20203530029163 NECESIDADES UTT3" correpondiente a las necesidades de la UTT3, sin embargo, no se registra solicitud por parte de la UTT2. 
Dado lo anterior, el hallazgo permanece abierto en tanto se de cumplimiento a la totalidad de acciones propuestas, sobre lo cual se sugiere analizar la pertinencia y viabilidad de mantener la acción de acuerdo con la causa que dio orgien al hallazgo y en caso de ser así priorizar su ejecución, o en su defecto, validar la necesidad de modificar la acción buscando fortalecer las gestiones del proceso y elimnar la situación observada en la auditoría. </t>
  </si>
  <si>
    <t>No se reportan avances por parte de los responsables del proceso</t>
  </si>
  <si>
    <t xml:space="preserve">No hay repositorio de documentación. </t>
  </si>
  <si>
    <t>4. Realizar análisis y presentar propuesta de centralización del archivo en la Unidad Técnica Territorial de influencia de los Distritos de Adecuación de Tierras Administrados por la Entidad. </t>
  </si>
  <si>
    <t>Una (1) propuesta presentada a la Vicepresidencia de Integración Productiva y a los Directores Técnicos Territoriales.</t>
  </si>
  <si>
    <t> 1-ago-2020</t>
  </si>
  <si>
    <t>Aunque mediante memorando 20203530029163 de octubre 5 de 2020 dirigido a la VIP, se requirió apoyo para el manejo documental ; como tal aún no se ha presentado propuesta formal para centralización del archivo en las oficinas de la UTT, en específico para el caso de La Doctrina, toda vez que se analiza la pertinencia de dicha acción considerando que el auxiliar de cartera que ejerce desde la sede del distrito en el municipio de Lorica,  requiere acceso constante a las carpetas y la distancia hasta la ciudad de Montería es de mas de una hora, lo que dificultaría la consulta y archivo de documentos.</t>
  </si>
  <si>
    <t xml:space="preserve">No se reportan avances por parte de los responsables del proceso sobre la acción propuesta, por consiguiente, el hallazgo permanecerá abierto en tanto se de cumplimiento a la totalidad de las acciones propuestas, sobre lo cual se sugiere analizar la pertinencia y viabilidad de mantener la acción de acuerdo con la causa que dio orgien al hallazgo y en caso de ser así priorizar su ejecución, o en su defecto, validar la necesidad de modificar la acción buscando fortalecer las gestiones del proceso y elimnar la situación observada en la auditoría. </t>
  </si>
  <si>
    <t>Inconsistencias en el recaudo de la cartera por concepto de la prestación del servicio público de adecuación de tierras</t>
  </si>
  <si>
    <t>1. Cambio del sistema de Facturación a ERP Microsoft DYMANICS   </t>
  </si>
  <si>
    <t> Implementación del ERP Microsoft DYMANICS</t>
  </si>
  <si>
    <t>Contratista de la Vicepresidencia de Integración Productiva  </t>
  </si>
  <si>
    <t>31-ago-2021 </t>
  </si>
  <si>
    <t xml:space="preserve">No se reportan avances por parte de los responsables del proceso sobre la acción propuesta, por consiguiente, el hallazgo permanecerá abierto en tanto se de cumplimiento a la totalidad de las acciones, sobre lo cual se sugiere analizar la pertinencia y viabilidad de mantener la acción de acuerdo con la causa que dio orgien al hallazgo y en caso de ser así priorizar su ejecución, o en su defecto, validar la necesidad de modificar la acción buscando fortalecer las gestiones del proceso y eliminar la situación observada en la auditoría. </t>
  </si>
  <si>
    <t>Falta de conciliación entre Tesorería y Grupo de Cartera </t>
  </si>
  <si>
    <t>2. Conciliar mensualmente entre las áreas </t>
  </si>
  <si>
    <t>Doce (12) actas de conciliación</t>
  </si>
  <si>
    <t>Contratistas Grupo de Cartera y la Tesorera de la Entidad </t>
  </si>
  <si>
    <t xml:space="preserve">El proceso suministró las siguientes actas: 
Enero a julio de 2020: ACTA No. 01/2020 del 28 de agosto de 2021 
Agosto de 2020: ACTA No. 03/2020 del 6 de noviembre de 2020. 
Septiembre de 2020: ACTA No. 04/2020 del 6 de noviembre de 2020 
Octubre de 2020: ACTA No. 06/2020 del 27 de noviembre de 2020. 
Noviembre de 2020: ACTA No. 07/2020 del 17 de diciembre de 2020 
Diciembre de 2020: ACTA No. 01/2021 del 1 de febrero de 2021 y Acta No. 02/2021 del 01 de febrero de 2021 
Enero de 2021: ACTA No. 03/2021 del 22 de febrero de 2021 y ACTA No. 06/2021 del 19 de abril de 2021. 
Febrero de 2021: ACTA No. 06/2021 del 19 de abril de 2021. 
Marzo de 2021: ACTA No. 05/2021 del 19 de abril de 2021. 
Abril de 2021: ACTA No. 04/2021 del 19 de marzo de 2021 y ACTA No. 07/2021 del 19 de mayo de 2021 y ACTA No. 08/2021 del 19 de mayo de 2021. 
Mayo de 2021: ACTA No. 09/2021 22 de junio de 2021 y ACTA No. 10/2021 del 22 de junio de 2021.
Lo anterior, evidencia la realización de 10 actas de las conciliaciones mensuales de 12 programadas. Faltan las conciliaciones de los meses de junio y julio de 2021. </t>
  </si>
  <si>
    <t>Si bien la Oficina de Control Interno obtuvo evidencia de superior número de actas de conciliación propuestas como meta, las cuales fueron elaboradas desde agosto 2020 a abril de 2023, se osbervó que existen meses en los que no se dio cumplimineto respecto a la elaboración del acta de conciliación mensual (junio y julio de 2021).
De otra parte, es necesario corroborar cómo las conciliaciones han fortalecido las debilidades y desviaciones observdas con la gestión de la cartera, respecto al recaudo y expresión financiera de esta información.
Dado lo anterior, el hallazgo se mantiene en firme hasta tanto se corrobore el cumplimiento de la totalidad de acciones y su efectividad.</t>
  </si>
  <si>
    <r>
      <t>Se indica por los responsables que "</t>
    </r>
    <r>
      <rPr>
        <i/>
        <sz val="12"/>
        <color theme="1"/>
        <rFont val="Arial"/>
        <family val="2"/>
      </rPr>
      <t xml:space="preserve">Se han realizado mensualmente las conciliaciones del estado de cartera por concepto del servicio publico de adecuación de tierras el área de Tesorería. Es importante resaltar que para la vigencia 2023, se tiene establecido que dichas conciliaciones deben realizarse mensualmente para tener el control periódico del estado de la cartera."
</t>
    </r>
    <r>
      <rPr>
        <sz val="12"/>
        <color theme="1"/>
        <rFont val="Arial"/>
        <family val="2"/>
      </rPr>
      <t xml:space="preserve">Se aporta como evidencia las siguientes carpetas: 
- ACTA 001 DICIEMBRE 2021 RI
- ACTA 002 AGO-DIC 2021 TARIFAS
- ACTA 003 ENERO 2022 RI
- ACTA 004 ENERO 2022 TARIFAS
- ACTA 005 FEBRERO 2022 RI
- ACTA 006 FEBRERO 2022 TARIFAS
- ACTA 006 MARZO 2022  RI
- ACTA 007 MARZO 2022  RI
- ACTA 008 MARZO 2022 TARIFAS
- ACTA 009 ABRIL 2022 RI
- ACTA 010 ABRIL 2022 TARIFAS
- ACTA 013 JUNIO 2022  RI
- ACTA 015 JULIO 2022  RI
- ACTA 016 ENE-JUL 2022 TARIFAS
- ACTA 021 OCTUBRE 2022 RI
- ACTA 023 DICIEMBRE 2022 TARIFAS
- ACTA 024 NOVIEMBRE 2022 RI
- ACTA 024-1 DICIEMBRE 2022 RI
- ACTA 001 ENERO 2023 TARIFAS
- ACTA 002 ENERO 2023 RI
- ACTA 003 FEBRERO 2023 TARIFAS
- ACTA 004 FEBRERO 2023 RI
- ACTA 005 MARZO 2023 TARIFAS
- ACTA 006 MARZO 2023 RI
- ACTA 008 ABRIL 2023 RI
No se aportó evidencia de los meses de agosto, septiembre 2022, mayo 2023 y tampoco se complementó con las actas de los meses de junio y julio 2021
</t>
    </r>
  </si>
  <si>
    <t>Falta de jornadas de cobro</t>
  </si>
  <si>
    <t xml:space="preserve">3. Jornadas de cobro para poder  depurar las consignaciones pendientes por identificar </t>
  </si>
  <si>
    <t>Cuatro (4) actas de las jornadas de cobro</t>
  </si>
  <si>
    <t xml:space="preserve">Se efectuan jornadas de gestión de cobro persuasivo, para el caso del DAT La Doctrina mediante reuniones con usuarios así como con la entrega de formatos de cobro a cada usuario junto con la factura semestral; para el caso del DAT Mocarí mediante campañas de entrega de  cobros en cada una de las zonas. Como evidencia se presentan 4 soportes de gestión así:  2 actas de reunión en el Distrito La Doctrina, y 2 archivos con planillas detalladas de entrega de persuasivos.
Se aportaron la siguiente evidencia correspondiente a la UTT3:
- Acta reunión gestión cobro doctrina 14 oct 2020
- Acta reunión gestión cobro doctrina 19 mayo 2021
- Planillas entrega persuasivos junio 2021 Mocarí
- Planillas entrega persuasivos julio 2021 Mocarí
De acuerdo con lo anterior, no se suministraron evidencias de las jornadas por parte de la UTT2. </t>
  </si>
  <si>
    <t xml:space="preserve">En el primer seguimiento se aportó evidencia de que se efectuanro jornadas de gestión de cobro persuasivo, para el caso del DAT La Doctrina mediante reuniones con usuarios así como con la entrega de formatos de cobro a cada usuario junto con la factura semestral; para el caso del DAT Mocarí mediante campañas de entrega de  cobros en cada una de las zonas. Como evidencia se presentan 4 soportes de gestión así:  2 actas de reunión en el Distrito La Doctrina, y 2 archivos con planillas detalladas de entrega de persuasivos.
Para el segundo seguimiento se aportó dos (2) informes de comisión y/o relación de gastos de viaje correspondientes a visitas en Cartaena y Montería, junto con un acta de listado de asistencia a reuniones en la sede administrativa de la Doctrina, sin embargo, en ninguna de ellas se indica que se haya realizado jornadas de cobro, por consiguiente, no es posible otorgar un avance adicional frente al cumplimiento de la acción propuesta. 
De otra parte, se sugiere para los próximos seguimientos se indique como esas jornadas fortalecen o mejoran las actividades relacionadas con la gestión de la cartera, aunado a si los controles frente a esta actividad se han fortalecido a efectos de continuar con las gestiones de cobro.
En tanto se de cumplimiento al 100% de las acciones propuestas y se valide su efectividad, el hallazgo permanecerá abierto. 
</t>
  </si>
  <si>
    <t xml:space="preserve">No vi las actas que relaciona Ariana. </t>
  </si>
  <si>
    <r>
      <t>Se indica por los responsables que "</t>
    </r>
    <r>
      <rPr>
        <i/>
        <sz val="12"/>
        <color theme="1"/>
        <rFont val="Arial"/>
        <family val="2"/>
      </rPr>
      <t xml:space="preserve">En el mes de abril se realizaron visitas iniciales de reconocimiento en las Unidades Técnicas Territoriales 2 y 3, en donde se  realizó un diagnóstico inicial del estado de la cartera, la facturación y  los cobros persuasivos, para de esta manera programar y hacer el acompañamiento de las jornadas de cobros persuasivos en el segundo semestre del 2023 en los Distritos correspondientes a las UTT 2 y 3 .
Se acordó con la UTT 2 adelantar jornadas de cobro persuasivo en Repelón y Santa Lucia 26, 27 y 28 de junio.
Los días 13 y 14 de Junio se realizó visita de reconocimiento al  Distrito de la Doctrina  en donde se abordaron temas de gestión de cartera y se tuvo mesa informativa con usuarios"
</t>
    </r>
    <r>
      <rPr>
        <sz val="12"/>
        <color theme="1"/>
        <rFont val="Arial"/>
        <family val="2"/>
      </rPr>
      <t xml:space="preserve">Por parte de esta Oficina se valida lo informado, evidenciando los siguientes documentos: 
- Informe de comisión y/o relación de gastos de viaje (F-SAD-030) del 27 al 28 de abril de 2023, con destino a Cartagena (UTT 2)
- Informe de comisión y/o relación de gastos de viaje (F-SAD-030) del 20 al 21 de abril de 2023, con destino a Montería (UTT 3)
- Dos Listados de asistencia a reuniones (F-DER-002), del 14 de junio de 2023 en la sede administrativa de la Doctrina. 
No se observa evidencia frente a la visita de reconocimiento del día 13 de junio de 2023, ni evidencia de las jornadas de cobro persuasivo en Repelón y Santa Lucia 26, 27 y 28 de junio.
En los informes aportados y la evidencia relacionada, no se observa que se hayan realizado jornadas de cobro, por consiguiente, no es posible validar avance en el cumplimiento de la acción. 
</t>
    </r>
  </si>
  <si>
    <t>Ausencia de gestiones de cobro en los Distritos de Adecuación de Tierras administrados por la Entidad</t>
  </si>
  <si>
    <t>Registro General de Usuarios (RGU) desactualizado.</t>
  </si>
  <si>
    <t>1. Actualizar el RGU, para tener conocimiento del cliente </t>
  </si>
  <si>
    <t>RGU actualizado de la Doctrina y Monteria </t>
  </si>
  <si>
    <t>Líder de Adecuación de Tierras, Vicepresidencia de Integración Productiva </t>
  </si>
  <si>
    <t xml:space="preserve">No se reportan avances por parte de los responsables del proceso sobre la acción propuesta, por consiguiente, el hallazgo permanecerá abierto en tanto se de cumplimiento a la totalidad de las acciones, sobre lo cual se sugiere analizar la pertinencia y viabilidad de mantener la acción de acuerdo con la causa que dio origen al hallazgo y en caso de ser así priorizar su ejecución, o en su defecto, validar la necesidad de modificar la acción buscando fortalecer las gestiones del proceso y eliminar la situación observada en la auditoría. </t>
  </si>
  <si>
    <t>Falta de herramientas de trabajo e infraestructura (Computadores, puestos de trabajo. Etc) </t>
  </si>
  <si>
    <t>2. Realizar requerimiento a la Vicepresidencia de Integración Productiva de los elementos de trabajo e infraestructura necesaria para ejecutar la labor contratada (facturación y cartera).</t>
  </si>
  <si>
    <t>Dos (2) requerimientos formales (uno por cada UTT). </t>
  </si>
  <si>
    <t xml:space="preserve">Directores Técnicos Territoriales de: 
UTT N° 2 – Cartagena.
UTT N° 3 – Córdoba </t>
  </si>
  <si>
    <t>31-ago-2020 </t>
  </si>
  <si>
    <t>Se requirió a la VIP mediante memorando 20203530029163 de octubre 5 de 2020,  el suministro de elementos y equipos necesarios para la ejecución adecuada del proceso de facturación y cartera, tales como impresoras, escaner, fotocopiadora. Se adjunta comunicado.</t>
  </si>
  <si>
    <t xml:space="preserve">Dentro de la evidencia suministrada se relaciona  el "MEMORANDO VIP 20203530029163 NECESIDADES UTT3" correpondiente a las necesidades de la UTT3, sin embargo, no se registra solicitud por parte de la UTT2. Teniendo en cuenta que la acción se encuentra vencida se debe priorizar la ejecución de la misma. El hallazgo permanecerá abierto en tanto se de cumplimiento al 100% de las acciones y se valide la efectividad de las mismas. </t>
  </si>
  <si>
    <t xml:space="preserve">Falta de controles y seguimiento a la acción persuasiva. </t>
  </si>
  <si>
    <t>3. Realizar herramienta sistemática, donde se realice seguimiento a los usuarios que están en cobros persuasivos.</t>
  </si>
  <si>
    <t>Cuatro (4) informes de gestión del cobro persuasivo por cada UTT</t>
  </si>
  <si>
    <t xml:space="preserve">Directores Técnicos Territoriales de: 
UTT N° 2 – Cartagena.
UTT N° 3 – Córdoba  </t>
  </si>
  <si>
    <t xml:space="preserve">Se suministraron las siguientes evidencias correspondiente a la UTT3:
- Informe persuasivos y facturas julio a septiembre 2020 Mocarí
- Informe persuasivos y facturas julio a septiembre 2020 Doctrina
- Informe persuasivos y facturas enero a mayo 2021 Mocarí
- Informe persuasivos y facturas enero a mayo 2021 Doctrina
De acuerdo con lo anterior, no se suministraron evidencias de los informes por parte de la UTT2. </t>
  </si>
  <si>
    <t xml:space="preserve">Se ha llevado a cabo de forma constante la gestión de cobro persuasivo en los distritos La Doctrina y Montería Mocarí. Usualmente se realiza la entrega de los volantes de cobro persuasivo junto con las facturas del servicio a efectos de hacer mas efciciente la labor del personal que debe alternar los trabajos operativos de mantenimiento de la infraestructura con las labores de apoyo al proceso de cartera y facturación. Como evidencia se anexan 4 informes de facturación y cartera, dos por cada distrito, Mocarí y La Doctrina.
No se suministraron evidencias de los informes por parte de la UTT2. 
Dado lo anterior, el hallazgo permanecerá abierto en tanto se de cumplimiento al 100% de las acciones y se valide la efectividad de las mismas. 
</t>
  </si>
  <si>
    <t>Incumplimientos normativos y procedimentales en el proceso de cobro coactivo</t>
  </si>
  <si>
    <t>Inobservancia en la implementación y seguimiento a las actividades de control aplicables a la unidad auditada.</t>
  </si>
  <si>
    <t>1. Realizar seguimiento cuatrimestral a través de mesas de trabajo y la solicitud de informes al interior de la oficina y a las UTT que tengan a cargo la gestión de la cartera, respecto de la gestión adelantada</t>
  </si>
  <si>
    <t>Tres (3) seguimientos</t>
  </si>
  <si>
    <t>Jefe de la Oficina Jurídica  </t>
  </si>
  <si>
    <t>01-sep-2020 </t>
  </si>
  <si>
    <t xml:space="preserve"> 31-dic-2021 </t>
  </si>
  <si>
    <t>Ariana Isabel Gómez Orozco
Angie Milena Abella González</t>
  </si>
  <si>
    <t xml:space="preserve">El 18 de marzo la Oficina Jurídica, solicitó información a las UTT y a las Asociaciones
Los responsables del proceso suministraron soporte de los siguientes correos electrónicos:
• 21/10/2020: correo de Asoriofrio de asunto “PROYECTO PARA PRESENTACION DE PAZ Y SALVO MP COBRO COACTIVO” (Relación Usuarios con Mandamientos de Pago para Paz y Salvo por radicar Corte Agosto 2020).
• 09/03/2021 correo remitido a Asotucurinca de asunto “SOLICITUD RELACIÓN DETALLADAS DE VALORES.”
• 17/03/2021 correos remitidos a  Asoriofrio, Asorut, La Doctrina y Montería con los cuales se solicitaron relaciones detalladas de valores de algunos predios..  </t>
  </si>
  <si>
    <t xml:space="preserve">
El 18 de marzo la Oficina Jurídica, realizó solicitud de información a las UTT y a las Asociaciones.
De la anterior información no se pudo identificar el seguimiento cuatrimestral de la gestión de cartera adelantada a través de mesas de trabajo y la solicitud de informes al interior de la oficina y a las UTT que tengan a cargo la gestión de la cartera, por cuanto los correos correspondían a solicitud de soportes para delantar procesos específicos, mas no de la gestión general de cobro, razon por la cual que no se asigna porcentaje de avance en el desarrollo de la actividad.
En el último seguimiento no se reportan avances por parte de los responsables del proceso sobre la acción propuesta, por consiguiente, el hallazgo permanecerá abierto en tanto se de cumplimiento al 100% de las acciones y se valide la efectividad de las mismas. </t>
  </si>
  <si>
    <t>Insuficiencia de personal asignado a la gestión de cobro coactivo.</t>
  </si>
  <si>
    <t>2. Solicitar los recursos para contratar personal para cobro coactivo.</t>
  </si>
  <si>
    <t>Una (1) solicitud de recursos a la Vicepresidencia de Integración Productiva</t>
  </si>
  <si>
    <t>Jefe Oficina Jurídica  </t>
  </si>
  <si>
    <t xml:space="preserve">Teniendo en cuenta que los procesos de cobro coactivo se encuentran suspendidos en virtud de la Resolución 120 de fecha 14 de abril de  2020, la OJ ha desarrollado las actividades de cobro coactivo con los dos servidores de planta, que tiene asignadas estas funciones.  </t>
  </si>
  <si>
    <t xml:space="preserve">De acuerdo con la información suministrada por los responsables del proceso, no se presentaron avances en la realización de la acción propuesta.
Teniendo en cuenta que la acción se encuentra vencida se debe priorizar la ejecución de la misma o verificar la posibilidad de establecer una que se ajuste a la realidad operativa del proceso y que contribuya a eliminar las causas del hallazgo. </t>
  </si>
  <si>
    <t>3. En caso de contar con los recursos, adelantar las gestiones pertinentes para contratar el personal que apoye el trámite de los procesos de cobro coactivo.</t>
  </si>
  <si>
    <t xml:space="preserve">Contratos suscritos </t>
  </si>
  <si>
    <t>Personal designado por la Jefe de la Oficina Jurídica para adelantar el trámite</t>
  </si>
  <si>
    <t xml:space="preserve">Teniendo en cuenta que los procesos de cobro coactivose encuentran suspendidos en virtud de la Resolución 120 de fecha 14 de abril de  2020, la OJ ha desarrollado las actividades de cobro coactivo con los dos servidores de planta, que tiene asignadas estas funciones.  </t>
  </si>
  <si>
    <t>Retrasos en la notificación de las diferentes actuaciones del proceso dada la limitación para identificar la dirección de predios de los deudores por ubicarse en áreas rurales.</t>
  </si>
  <si>
    <t>4. Identificar en las comunicaciones de notificación con corte a 31 de diciembre de 2019 las causas por las cuales no ha sido posible su entrega al deudor (rechazadas, reusadas, predio urbanizado, etc.)</t>
  </si>
  <si>
    <t xml:space="preserve">Documento de identificación de comunicaciones </t>
  </si>
  <si>
    <t>Abogado de Cobro Coactivo designado por la Jefe de la Oficina Jurídica  </t>
  </si>
  <si>
    <t> 01-sep-2020</t>
  </si>
  <si>
    <t>Se realizó un inventario de las comunicaciones de notificación con corte a 31 de diciembre de 2019 en el que se identificaron  las causales, (rechazadas, reusadas, predio urbanizado, etc.)</t>
  </si>
  <si>
    <t>Los responsables del proceso suministraron el documento en Excel denominado “BASE DE NOTIFICACIONES” con información de gestiones de notificación adelantada a predios de los Distritos de Adecuación de Tierras La Doctrina y Montería – Mocarí. 
La Oficina de Control Interno observó la ejecución de la presente acción; no obstante, considera se debe continuar con el seguimiento del presente hallazgo hasta tanto la totalidad de acciones sean ejecutadas en su totalidad y se corrobore la efectividad de las mismas.</t>
  </si>
  <si>
    <t>5. Informar a la Dirección de Adecuación de Tierras (DAT) de la VIP los predios a los cuales no fue posible notificar porque no fueron ubicados con el fin de que se adelante las gestiones para que se actualice el RGU.</t>
  </si>
  <si>
    <t>Un (1) memorando con la información identificada</t>
  </si>
  <si>
    <t xml:space="preserve">Esta acción no se ha realizado, teniendo en cuenta que la OJ, esta adelantando mesas de trabajo con la DAT con el fin de adelantar gestiones para la actualización del RGU de los Distritos de Adecuación de Tierras. </t>
  </si>
  <si>
    <t xml:space="preserve">De acuerdo con la información suministrada por los responsables del proceso, no se presentan avances en la realización de la acción propuesta, por ende, el hallazgo permanecerá abierto en tanto se de cumplimiento al 100% de las acciones y se valide la efectividad de las mismas. </t>
  </si>
  <si>
    <t xml:space="preserve">Falta de ejecución de las medidas cautelares de secuestro de bienes inmuebles. </t>
  </si>
  <si>
    <t>6. Solicitar la inclusión de recursos en el anteproyecto del 2022, para adelantar las actividades de secuestro de los bienes embargados.</t>
  </si>
  <si>
    <t xml:space="preserve">Una (1) solicitud de inclusión de  recursos </t>
  </si>
  <si>
    <t>Jefe de Oficina Jurídica  </t>
  </si>
  <si>
    <t xml:space="preserve">Teniendo en cuenta que los procesos de cobro coactivo se encuentran suspendidos y la entrada en vigencia de la Ley 2071 de 2020, la OJ no solicitó la inclusión de recursos para la materialización de medidas cautelares. </t>
  </si>
  <si>
    <t xml:space="preserve">Inobservancia de la competencia de decretar la prescripción de oficio tan pronto ocurra el hecho. </t>
  </si>
  <si>
    <t>7. Presentar ante el Comité de Cartera los casos identificados en el marco de la auditoría en los que operó la prescripción.</t>
  </si>
  <si>
    <t>Presentar ante el Comité de Cartera casos para prescripción de oficio</t>
  </si>
  <si>
    <t xml:space="preserve">En el marco de la auditoría no se encontraron casos en los que haya operado la prescripción, dada la suspensión de términos ordenada por la Resolución No 120 de fecha 14 de abril de 2020. </t>
  </si>
  <si>
    <t xml:space="preserve">De acuerdo con la información suministrada por los responsables del proceso, no se presentan avances en la realización de la acción propuesta.
Teniendo en cuenta que la acción se encuentra vencida se debe priorizar la ejecución de la misma o verificar la posibilidad de establecer una que se ajuste a la realidad operativa del proceso y que contribuya a eliminar las causas del hallazgo. </t>
  </si>
  <si>
    <t xml:space="preserve">Desactualización del Reglamento interno de Recaudo de Cartera </t>
  </si>
  <si>
    <t>8. Informar al Grupo de Cartera de la VIP aquellos aspectos que se deben modificar del Reglamento de Recaudo de Cartera, en relación con cobro coactivo que se ajuste a la normativa vigente.</t>
  </si>
  <si>
    <t xml:space="preserve">Una (1) solicitud de actualización </t>
  </si>
  <si>
    <t xml:space="preserve">Se solicitó la actualización del Reglamento de Recaudo de Cartera, mediante memorando radicado No. 20202100042193 de fecha 31 de diciembre de 2020. </t>
  </si>
  <si>
    <t xml:space="preserve">De acuerdo con la información y evidencia allegada por los responsables del proceso, la Oficina de Control Interno observó el cumpimiento de la actividad propuesta; no obstante, es necesario continuar con el seguimiento de la misma hasta tanto se lleve a cabo la actualización del Reglamento Interno de Recaudo de Cartera de la Agencia de Desarrollo Rural - ADR, para valuidar su efectividad. </t>
  </si>
  <si>
    <t>Se aporta como evidencia por parte de los responsables el correo electrónico por parte de la Oficina jurídica a la Líder de Cartera donde se comparte el borrador de la modificación al reglamento Interno de Cartera,.</t>
  </si>
  <si>
    <t>Diferencias en la información registrada en los Estados Financierosde la Entidad relacionadacon las cuentas por cobrar por la Prestación del Servicio Público de Adecuación de Tierras de los distritos administrados por la Agencia de Desarrollo Rural</t>
  </si>
  <si>
    <t>Falta de conciliación entre Contabilidad y Grupo de Cartera.</t>
  </si>
  <si>
    <t>1. Conciliar los valores registrados en el Acta 0223 de 2016 (entrega INCODER) contra lo registrado en el sistema SIFI.</t>
  </si>
  <si>
    <t>Un (1) acta de conciliación.</t>
  </si>
  <si>
    <t>Contratistas Grupo de Cartera y Contadora de la Entidad. </t>
  </si>
  <si>
    <t>01-ago-2020 </t>
  </si>
  <si>
    <t>2. Conciliar los valores facturados en los Distritos de Adecuación de Tierras administrados por la ADR entre el 2016 y 2019.</t>
  </si>
  <si>
    <t>Un (1) acta de conciliación de los años 2016, 2017, 2018 y 2019.</t>
  </si>
  <si>
    <t>Falta de herramientas de trabajo e infraestructura (computadores, puestos de trabajo, etc.).</t>
  </si>
  <si>
    <t xml:space="preserve">Dos (2) requerimientos formales (uno por cada UTT). </t>
  </si>
  <si>
    <t xml:space="preserve">Directores Técnicos Territoriales de: 
UTT N° 2 – Cartagena.
UTT N° 3 – Córdoba </t>
  </si>
  <si>
    <t xml:space="preserve">Dentro de la evidencia suministrada se relaciona  el "MEMORANDO VIP 20203530029163 NECESIDADES UTT3" correpondiente a las necesidades de la UTT3, sin embargo, no se registra solicitud por parte de la UTT2. 
Por lo anterior, y teniendo en cuenta que la acción se encuentra vencida se debe priorizar la ejecución de la misma o verificar la posibilidad de establecer una que se ajuste a la realidad operativa del proceso y que contribuya a eliminar las causas del hallazgo. </t>
  </si>
  <si>
    <t>Dificultades en la notificación de las resoluciones de prescripción con ocasión de la emergencia sanitaria.</t>
  </si>
  <si>
    <t>4. Identificar los deudores registrados en las Resoluciones de prescripción, a los que no se logró realizar la notificación personal, para proceder a realizar la notificación por Edicto, y posteriormente, informar a Contabilidad para que incorpore la información en los estados financieros de la Entidad.</t>
  </si>
  <si>
    <t>Soportes de comunicación de notificaciones realizadas a la Dirección Administrativa y Financiera – Contabilidad.</t>
  </si>
  <si>
    <t>Contratistas Grupo de Cartera y Contratistas Distritos de Adecuación de Tierras.</t>
  </si>
  <si>
    <t>30-nov-2020 </t>
  </si>
  <si>
    <t>No se obtuvo evidencias de la realización de la acción propuesta. Teniendo en cuenta que la acción se encuentra vencida se debe priorizar la ejecución de la misma.</t>
  </si>
  <si>
    <r>
      <t>Se indica por los responsables del proceso que</t>
    </r>
    <r>
      <rPr>
        <i/>
        <sz val="12"/>
        <color theme="1"/>
        <rFont val="Arial"/>
        <family val="2"/>
      </rPr>
      <t xml:space="preserve"> "Se adjuntan las comunicaciones de notificación de las obligaciones con prescripción gestionadas en la vigencia 2020 durante la emergencia sanitaria por el COVID-19"
</t>
    </r>
    <r>
      <rPr>
        <sz val="12"/>
        <color theme="1"/>
        <rFont val="Arial"/>
        <family val="2"/>
      </rPr>
      <t xml:space="preserve">No se observa por parte de esta Oficina la evidencia relacionada. </t>
    </r>
  </si>
  <si>
    <t>Inobservancia de lineamientos procedimentales en la presentación de informes y seguimiento de la gestión de la cartera</t>
  </si>
  <si>
    <t>1. Cambio del sistema de Facturación a ERP Microsoft DYMANICS </t>
  </si>
  <si>
    <t>Contratista de la Vicepresidencia de Integración Productiva</t>
  </si>
  <si>
    <t>Lineamientos procedimentales que no se ajustan a la realidad operativa de la unidad auditada.</t>
  </si>
  <si>
    <r>
      <t>2. Enviar borrador de ajuste al procedimiento “</t>
    </r>
    <r>
      <rPr>
        <i/>
        <sz val="12"/>
        <color theme="1"/>
        <rFont val="Arial"/>
        <family val="2"/>
      </rPr>
      <t>Recaudo de Cartera por concepto del Servicio Público de Adecuación de Tierras, Recuperación de la Inversión y Transferencia de Distritos (PR-ADT-006)“</t>
    </r>
    <r>
      <rPr>
        <sz val="12"/>
        <color theme="1"/>
        <rFont val="Arial"/>
        <family val="2"/>
      </rPr>
      <t>a los responsables en Distritos de Adecuación de Tierras administrados por la ADR para su verificación</t>
    </r>
  </si>
  <si>
    <t>Un (1) correo electrónico dirigido a los DAT</t>
  </si>
  <si>
    <t>Contratista Grupo de Cartera</t>
  </si>
  <si>
    <r>
      <t xml:space="preserve">La Oficina de control Interno observó el el sistema Integrado de Gestión - Isolucion la actualización del procedimientoPR-ADT-006 </t>
    </r>
    <r>
      <rPr>
        <i/>
        <sz val="12"/>
        <color theme="1"/>
        <rFont val="Arial"/>
        <family val="2"/>
      </rPr>
      <t xml:space="preserve">"RECAUDO DE CARTERA POR CONCEPTO DEL SERVICIO PÚBLICO DE ADECUACIÓN DE TIERRAS, RECUPERACIÓN DE LA INVERSIÓN Y TRANSFERENCIA DE DISTRITOS" </t>
    </r>
    <r>
      <rPr>
        <sz val="12"/>
        <color theme="1"/>
        <rFont val="Arial"/>
        <family val="2"/>
      </rPr>
      <t>con fecha del 09 de diciembre de 2020, en su versión 2.
Dado lo anterior, se considera que la acción se encuentra cumplida, no obtante, la efectividad de la misma frente al hallazgo, se verá supeditada al cumplimiento de las demás acciones y en la corroboración de la no reiteración de los hechos que dieron origen al mismo, como se evidenció en los hallazgos 3 y 4 del informe OCI-2022-025.</t>
    </r>
  </si>
  <si>
    <r>
      <t xml:space="preserve">Se indica por los responsables del proceso que </t>
    </r>
    <r>
      <rPr>
        <i/>
        <sz val="12"/>
        <color theme="1"/>
        <rFont val="Arial"/>
        <family val="2"/>
      </rPr>
      <t xml:space="preserve">"Se realizó la actualización del procedimiento PR-ADT-006 "RECAUDO DE CARTERA POR CONCEPTO DEL SERVICIO PÚBLICO DE ADECUACIÓN DE TIERRAS, RECUPERACIÓN DE LA INVERSIÓN Y TRANSFERENCIA DE DISTRITOS" con fecha del 09 de diciembre de 2020, el cual se encuentra publicado en el sistema ISolucion"
</t>
    </r>
    <r>
      <rPr>
        <sz val="12"/>
        <color theme="1"/>
        <rFont val="Arial"/>
        <family val="2"/>
      </rPr>
      <t xml:space="preserve">Se evidencia por parte de esta Oficina que se realizó la actualización del procedimiento en mención en su versión 2. 
Si bien es cierto, no se aportó evidencia del cumplimiento de la acción, la cual corresponde a un correo electrónico donde se envía el borrador de ajustes a dicho procedimiento, se observa el procedimiento actualizado en el sistema Integrado de Gestión - Isolucion. Por tanto se puede dar por cumplida la acción </t>
    </r>
  </si>
  <si>
    <t>3. Realizar observaciones y propuestas al borrador del procedimiento PR-ADT-006</t>
  </si>
  <si>
    <t>Dos (2) correos electrónicos con observaciones y propuestas al procedimiento PR-ADT-006</t>
  </si>
  <si>
    <t>Directores de las UTT:
 N° 2 Cartagena
N° 3 Montería</t>
  </si>
  <si>
    <r>
      <t xml:space="preserve">Se indica por los responsables del proceso que </t>
    </r>
    <r>
      <rPr>
        <i/>
        <sz val="12"/>
        <color theme="1"/>
        <rFont val="Arial"/>
        <family val="2"/>
      </rPr>
      <t xml:space="preserve">"Se realizó la actualización del procedimiento PR-ADT-006 "RECAUDO DE CARTERA POR CONCEPTO DEL SERVICIO PÚBLICO DE ADECUACIÓN DE TIERRAS, RECUPERACIÓN DE LA INVERSIÓN Y TRANSFERENCIA DE DISTRITOS" con fecha del 09 de diciembre de 2020, el cual se encuentra publicado en el sistema ISolucion"
</t>
    </r>
    <r>
      <rPr>
        <sz val="12"/>
        <color theme="1"/>
        <rFont val="Arial"/>
        <family val="2"/>
      </rPr>
      <t xml:space="preserve">Se evidencia por parte de esta Oficina que se realizó la actualizacipon del procedimiento en mención en su versión 2. 
Si bien es cierto, no se aportó evidencia del cumplimiento de la acción, la cual corresponde a un correo electrónico donde se envía el borrador de ajustes a dicho procedimiento, se observa el procedimiento actualizado en el sistema Integrado de Gestión - Isolucion. Por tanto se puede dar por cumplida la acción </t>
    </r>
  </si>
  <si>
    <t>4. Actualización y publicación del procedimiento PR-ADT-006 en el Sistema Integrado de Gestión (SIG).</t>
  </si>
  <si>
    <t>Un (1) procedimiento actualizado en el SIG</t>
  </si>
  <si>
    <t>Falta de conocimiento de los lineamientos procedimentales y/o compromiso en su cumplimiento por parte de los diferentes actores intervinientes en el proceso.</t>
  </si>
  <si>
    <t>5. Socialización del procedimiento con los responsables en los distritos administrados por la ADR. </t>
  </si>
  <si>
    <t>Dos (2) reuniones de capacitación y/o socialización (una con cada UTT)</t>
  </si>
  <si>
    <t>Contratistas Grupo de Cartera </t>
  </si>
  <si>
    <t xml:space="preserve">No se reportan avances por parte de los responsables del proceso sobre la acción propuesta, por consiguiente, el hallazgo permanecerá abierto en tanto se de cumplimiento al 100% de las acciones y se valide la efectividad de las mismas. </t>
  </si>
  <si>
    <t xml:space="preserve">6. Crear un sistema de alertas por incumplimiento en el reporte de los informes </t>
  </si>
  <si>
    <t>Cuatro (4) reportes trimestrales</t>
  </si>
  <si>
    <t>Duplicidad en la numeración de Actos Administrativos de la Agencia de Desarrollo Rural</t>
  </si>
  <si>
    <t>Desconocimiento de lineamientos normativos internos y externos por parte de las áreas que tienen a cargo la suscripción de Actos Administrativos en la Entidad.</t>
  </si>
  <si>
    <t xml:space="preserve">1. Establecer en el procedimiento de cobro coactivo, en el acápite de condiciones especiales, que la numeración de los actos administrativos que se emitan en el marco del proceso de cobro coactivo, estarán a cargo de la Oficina Jurídica.  </t>
  </si>
  <si>
    <t xml:space="preserve">Llevar un registro de la totalidad de los actos administrativos que se emitan por parte de la Oficina Jurídica  en el marco de  los procesos de cobro coactivo. </t>
  </si>
  <si>
    <t xml:space="preserve">Oficina Jurídica </t>
  </si>
  <si>
    <t>30-ago-2020 </t>
  </si>
  <si>
    <t>Esta acción no ha se podido implementar en virtud de la suspensión de términos ordenada por la Resolución No. 120 de fecha 14 de abril de 2020.</t>
  </si>
  <si>
    <t>De acuerdo con la información suministrada por los responsables del proceso, no se presentan avances en la realización de la acción propuesta. Por otra parte, las razones dadas para su no ejecución en el seguimiento realizado en la vigencia 2021 no se encuentran plenamente justificadas, debido a que la acción correspondía a actualizar un procedimiento.
Se recomienda priorizar la ejecución de la misma o verificar la posibilidad de modificar la presente en busca de una actividad que se ajuste a la realidad operativa del proceso y que contribuya a eliminar las causas del hallazgo</t>
  </si>
  <si>
    <t>Deficiencia en el control para el seguimiento en la generación y custodia de las Resoluciones.</t>
  </si>
  <si>
    <t>2. Adicionar un prefijo denominado “CC”, que signifique Cobro Coactivo en los Actos Administrativos emitidos en el marco de dicho proceso.</t>
  </si>
  <si>
    <t>Diferenciar la numeración de  los Actos Administrativos, con el objetivo de evitar la duplicidad en la numeración de los mismos.  </t>
  </si>
  <si>
    <t xml:space="preserve"> Oficina Jurídica </t>
  </si>
  <si>
    <t>CONSTANTE</t>
  </si>
  <si>
    <t>De acuerdo con la información suministrada por los responsables del proceso, no se presentan avances en la realización de la acción propuesta.
Teniendo en cuenta que la acción se encuentra vencida se debe priorizar la ejecución de la misma, máxime cuando se trataba de una acción correctiva sobre actos administrativos ya emitidos con anterioridad a la suspensión de términos ordenada por la Resolución No. 120 de fecha 14 de abril de 2020.
Se recomienda priorizar la ejecución de la misma o verificar la posibilidad de modificar la presente en busca de una actividad que se ajuste a la realidad operativa del proceso y que contribuya a eliminar las causas del hallazgo</t>
  </si>
  <si>
    <t>OCI-2022-025-Gestión de la Cartera generada con ocasión de la Prestación del Servicio Público de Adecuación de Tierras</t>
  </si>
  <si>
    <t>Deficiencias en el cumplimiento normativo y procedimental asociado a la gestión de la cartera vencida de acuerdo con su clasificación de probable, difícil e imposible recaudo conllevando a la prescripción de deudas.</t>
  </si>
  <si>
    <t xml:space="preserve">Desactualización del Registro General de Usuarios de los DAT administrados por la ADR.  </t>
  </si>
  <si>
    <t xml:space="preserve">1. Actualización del Registro General de Usuarios   </t>
  </si>
  <si>
    <t xml:space="preserve">Seguimiento a las acciones y estrategias en el cobro persuasivo. </t>
  </si>
  <si>
    <t xml:space="preserve">2. Emitir memorando a las UTT, solicitando reporte de las acciones realizadas frente al cobro persuasivo conforme a lo establecido en la Resolución No 617 de 2018.  </t>
  </si>
  <si>
    <t>GRUPO DE CARTERA</t>
  </si>
  <si>
    <r>
      <t>Se indica por los responsables del proceso que</t>
    </r>
    <r>
      <rPr>
        <i/>
        <sz val="12"/>
        <color theme="1"/>
        <rFont val="Arial"/>
        <family val="2"/>
      </rPr>
      <t xml:space="preserve"> "Durante la vigencia 2023 desde el Nivel Central de la ADR se ha realizado el apoyo a las Direcciones Técnicas Territoriales relacionada con la gestión de cobros persuasivos. Así mismo, en el mes de abril de 2023 a través de memorando 20233300018433 dirigido a la UTT 2 y del memorando 20233300018403 dirigido a la UTT 3, se solicitaron los soportes de gestión de cobros persuasivos de personas jurídicas adelantados por ellos durante las vigencias 2020, 2021 y 2022. Aún no se ha recibido respuesta por parte de las Unidades Técnicas Territoriales" </t>
    </r>
    <r>
      <rPr>
        <sz val="12"/>
        <color theme="1"/>
        <rFont val="Arial"/>
        <family val="2"/>
      </rPr>
      <t xml:space="preserve">
Por parte de esta Oficina se evidencian  los dos memorandos, por consiguiente se considera que la acción fue cumplida, no obstante, para validar de su efectividad es necesario recibir la respuesta a estos y validar que la situación identidficada por esta Oficina se haya superado. </t>
    </r>
  </si>
  <si>
    <t xml:space="preserve">Por parte de esta Oficina se evidenció la emisión de los dos (2) memorandos dispuestos como meta, por consiguiente se considera que la acción fue cumplida, no obstante, pse considera indispensable indicar si hubo respuesta a estos o que gestión se emprendió a partir de ello, para así validar que la situación identidficada por esta Oficina se haya superado. </t>
  </si>
  <si>
    <t xml:space="preserve">Incumplimiento en la aplicación de los procedimientos que a la fecha cuenta la entidad para el cobro de la cartera. </t>
  </si>
  <si>
    <t xml:space="preserve">3. Mesa de trabajo entre el grupo de cartera y la Oficina Jurídica, para determinar las actualizaciones que se deban realizar a los procedimientos. </t>
  </si>
  <si>
    <t xml:space="preserve"> Preventiva</t>
  </si>
  <si>
    <t xml:space="preserve">GRUPO DE CARTERA/OFICINA JURÍIDCA </t>
  </si>
  <si>
    <r>
      <t>Se indica por los responsables del proceso que</t>
    </r>
    <r>
      <rPr>
        <i/>
        <sz val="12"/>
        <color theme="1"/>
        <rFont val="Arial"/>
        <family val="2"/>
      </rPr>
      <t xml:space="preserve"> "Durante la vigencia 2023, se han adelantado mesas de trabajo con la Oficina Jurídica, espacios en los cuales se han revisado los procedimientos y formatos relacionados con la gestión de cartera, a fin de articular las diferentes áreas que intervienen en los procesos, actualizar la normativa referente a la recuperación de la cartera y aplicarla a los procesos y procedimientos, establecer los formatos que sean necesarios para evidencia de los procedimientos y eliminar aquellos que no aporten al mismo.
Evidencias: 
Mesas de trabajo con la Oficina Jurídica del 01 de febrero, 15 de febrero y 22 de febrero de 2023" </t>
    </r>
    <r>
      <rPr>
        <sz val="12"/>
        <color theme="1"/>
        <rFont val="Arial"/>
        <family val="2"/>
      </rPr>
      <t xml:space="preserve">
Por parte de esta Oficina se evidenció la ejecución de la mesas de trabajo relacionadas</t>
    </r>
  </si>
  <si>
    <t>Se observó por parte de la Oficina de Control Interno que el 1, 15 y 22 de febrero de 2023 se realizaron mesas de trabajo entre personal de la Oficina Jurídica y la Dirección de Adecuación de Tierras, con el fin de llevar a cabo la "Revisión de la Facilidad de pago para la cartera de recuperación de la inversión". Al respecto, esta Oficina considera que la efectivdad de esta acción se verá reflejada en la actualización procedimiental y normativa que se liga a la gestión de cobro de la cartera</t>
  </si>
  <si>
    <t>Desactualización del Registro General de Usuarios de los DAT administrados por terceros.</t>
  </si>
  <si>
    <t xml:space="preserve">4. Remisión de oficio a las Asociaciones de Usuarios reiterando las obligaciones contractuales respecto de la gestión de la cartera.   </t>
  </si>
  <si>
    <t>Deficiencias en la aplicación de las normas y procedimientos asociados a la facturación del interés moratorio por cartera vencida derivada de la prestación del servicio público de Adecuación de Tierras y a la emisión y entrega de las facturas a los usuarios</t>
  </si>
  <si>
    <t xml:space="preserve">Desconocimiento de los procedimientos internos de la entidad. </t>
  </si>
  <si>
    <t xml:space="preserve">1. Mesas de trabajo entre las UTT y nivel central con el fin de hacer claridad frente al desarrollo y ejecución de los procedimientos. </t>
  </si>
  <si>
    <r>
      <t>Se indica por los responsables del proceso que</t>
    </r>
    <r>
      <rPr>
        <i/>
        <sz val="12"/>
        <color theme="1"/>
        <rFont val="Arial"/>
        <family val="2"/>
      </rPr>
      <t xml:space="preserve"> "Durante la vigencia 2022 se realizaron capacitaciones sobre los procedimientos de gestión de cartera por concepto del Servicio Público de Adecuación de Tierras en el cual se abordaron los temas de facturación y aplicación de intereses de mora." </t>
    </r>
    <r>
      <rPr>
        <sz val="12"/>
        <color theme="1"/>
        <rFont val="Arial"/>
        <family val="2"/>
      </rPr>
      <t xml:space="preserve">
Por parte de esta Oficina se evidencian cinco (5) capacitaciones en las cuales su objetivo era </t>
    </r>
    <r>
      <rPr>
        <i/>
        <sz val="12"/>
        <color theme="1"/>
        <rFont val="Arial"/>
        <family val="2"/>
      </rPr>
      <t xml:space="preserve">"Capacitar a los funcionarios y/o colaboradores de la UTT 2 respecto a los procedimientos para la administración de la cartera de los distritos de propiedad de la ADR y procesos y la parte estructural (reglamentaria) dentro del aplicativo Dynamics 365": </t>
    </r>
    <r>
      <rPr>
        <sz val="12"/>
        <color theme="1"/>
        <rFont val="Arial"/>
        <family val="2"/>
      </rPr>
      <t xml:space="preserve">
- UTT 2 el 26 de octubre de 2022
- UTT 2 el 27 de octubre de 2022
- UTT 2 el 28 de octubre de 2022
- UTT 3 el 2 de noviembre de 2022
- UTT 3 el 4 de noviembre de 2022
Por lo anterior se evidencia el cumplimiento de la acción propuesta. </t>
    </r>
  </si>
  <si>
    <r>
      <t>Se indica por los responsables del proceso que</t>
    </r>
    <r>
      <rPr>
        <i/>
        <sz val="12"/>
        <color theme="1"/>
        <rFont val="Arial"/>
        <family val="2"/>
      </rPr>
      <t xml:space="preserve"> "Durante la vigencia 2022 se realizaron capacitaciones sobre los procedimientos de gestión de cartera por concepto del Servicio Público de Adecuación de Tierras en el cual se abordaron los temas de facturación y aplicación de intereses de mora." </t>
    </r>
    <r>
      <rPr>
        <sz val="12"/>
        <color theme="1"/>
        <rFont val="Arial"/>
        <family val="2"/>
      </rPr>
      <t xml:space="preserve">
Por parte de esta Oficina se evidencian cinco (5) capacitaciones en las cuales su objetivo era </t>
    </r>
    <r>
      <rPr>
        <i/>
        <sz val="12"/>
        <color theme="1"/>
        <rFont val="Arial"/>
        <family val="2"/>
      </rPr>
      <t xml:space="preserve">"Capacitar a los funcionarios y/o colaboradores de la UTT 2 respecto a los procedimientos para la administración de la cartera de los distritos de propiedad de la ADR y procesos y la parte estructural (reglamentaria) dentro del aplicativo Dynamics 365": </t>
    </r>
    <r>
      <rPr>
        <sz val="12"/>
        <color theme="1"/>
        <rFont val="Arial"/>
        <family val="2"/>
      </rPr>
      <t xml:space="preserve">
Por lo anterior se evidencia el cumplimiento de la acción propuesta. No obstante, es necesario validar su efectividad a través de la facturación del primer semestre de la vigencia 2023, a fin de corroborar que la situación observada no es reiterativa.</t>
    </r>
  </si>
  <si>
    <t>Inobservancia de lineamientos procedimentales en el trámite de cobros coactivos y falta de regulación al interior de la Entidad para el trámite de cobros persuasivos y/o ausencia de soportes que sustentan dicha gestión</t>
  </si>
  <si>
    <t xml:space="preserve">Respecto de la información de la cartera de Recuperación de la Inversión, esta reposa en una base de datos que no garantiza la trazabilidad en el tiempo. </t>
  </si>
  <si>
    <t xml:space="preserve">1. Realizar la Inclusión en el sistema DYNAMICS de las nuevas obras de rehabilitación de los Distritos. </t>
  </si>
  <si>
    <t>DAT</t>
  </si>
  <si>
    <r>
      <t>Se indica por los responsables del proceso que</t>
    </r>
    <r>
      <rPr>
        <i/>
        <sz val="12"/>
        <color theme="1"/>
        <rFont val="Arial"/>
        <family val="2"/>
      </rPr>
      <t xml:space="preserve"> "Durante la vigencia 2023 se han desarrollado bases de datos que han permitido llevar un control mas detallado sobre la cartera mientras se sigue recopilando la información relacionada con las obras y rehabilitaciones realizadas en los Distritos, ésto con el objetivo de controlar la cartera por concepto de Recuperación de la Inversión. De acuerdo con lo anterior, se ha organizado en gran parte la información obtenida y se está trabajando en la plantilla para migración de la información al sistema Dynamics, sin embargo, es importante anotar que actualmente no se cuenta con un contrato de soporte para el sistema.
Evidencias: 
Control de Cartera Recuperación de la Inversión
Avance liquidador obligaciones Recuperación de la Inversión." 
</t>
    </r>
    <r>
      <rPr>
        <sz val="12"/>
        <color theme="1"/>
        <rFont val="Arial"/>
        <family val="2"/>
      </rPr>
      <t xml:space="preserve">No se aporta evidencia de la inclusión en el sistema DYNAMICS de las nuevas obras de rehabilitación de los Distritos, por tanto, no se puede determinar un porcentaje de avance. </t>
    </r>
  </si>
  <si>
    <t>La evidencia aportada, si bien señala algunos avances relacionados con la migración de información de información en el Sistema Dynamics, no refleja inclusión de las nuevas obras de rehabilitación de los Distritos en dciho sistema, por tanto, no se puede determinar un porcentaje de avance. 
Teniendo en cuenta que la acción se encuentra vencida, se recomienda priorizar la ejecución de la misma o verificar la posibilidad de modificar la presente en busca de una actividad que se ajuste a la realidad operativa del proceso y que contribuya a eliminar las causas del hallazgo</t>
  </si>
  <si>
    <t xml:space="preserve">Desactualización del procedimiento de envió a cobro coactivo de las obligaciones en mora de la cartera de recuperación de la inversión. </t>
  </si>
  <si>
    <t xml:space="preserve">2. Revisión del procedimiento de recaudo de cartera para incluir los requisitos para envío a la Oficina Jurídica la cartera de Recuperación de la Inversión. </t>
  </si>
  <si>
    <t>Grupo de Cartera</t>
  </si>
  <si>
    <r>
      <t>No se allegó avances por parte d elos responsables. Se indica por los responsables del proceso en la matriz de respuesta "</t>
    </r>
    <r>
      <rPr>
        <i/>
        <sz val="12"/>
        <color theme="1"/>
        <rFont val="Arial"/>
        <family val="2"/>
      </rPr>
      <t xml:space="preserve">Eliminar." 
</t>
    </r>
    <r>
      <rPr>
        <sz val="12"/>
        <color theme="1"/>
        <rFont val="Arial"/>
        <family val="2"/>
      </rPr>
      <t>Por tanto, se debe precisar que para la eliminación de una acción es necesario allegar un memorando dijigido al Jefe de la Oficina de Control Interno con la justificación de esta modificación conforme al procedimiento PR-EVI-004</t>
    </r>
  </si>
  <si>
    <r>
      <t>Se indica por los responsables del proceso en la matriz de respuesta "</t>
    </r>
    <r>
      <rPr>
        <i/>
        <sz val="12"/>
        <color theme="1"/>
        <rFont val="Arial"/>
        <family val="2"/>
      </rPr>
      <t xml:space="preserve">Eliminar." 
</t>
    </r>
    <r>
      <rPr>
        <sz val="12"/>
        <color theme="1"/>
        <rFont val="Arial"/>
        <family val="2"/>
      </rPr>
      <t>Por tanto, se debe precisar que para la eliminación de una acción es necesario allegar un memorando dijigido al Jefe de la Oficina de Control Interno con la justificación de esta modificación conforme al procedimiento PR-EVI-004.
Teniendo en cuenta lo anterior, se recomienda hacer un análisis completo de las acciones que requieren ser modificadas, señalar su correspondiente justificación y la nueva propuesta de plan y comunicarlo a la Oficina de control Interno para la correspondiente.</t>
    </r>
  </si>
  <si>
    <t xml:space="preserve">Discrepancia entre la realidad operativa y el procedimiento de cobro coactivo. </t>
  </si>
  <si>
    <t xml:space="preserve">3. Actualizar el procedimiento de cobro coactivo.  </t>
  </si>
  <si>
    <t xml:space="preserve">Desactualización del Reglamento Interno de Recaudo de Cartera. </t>
  </si>
  <si>
    <t xml:space="preserve">4. Actualizar el Reglamento Interno de Recaudo de Cartera frente a la realidad operativa de la Agencia.  </t>
  </si>
  <si>
    <t>Oficina Jurídica/VIP</t>
  </si>
  <si>
    <r>
      <t>Se indica por los responsables del proceso en la matriz de respuesta "</t>
    </r>
    <r>
      <rPr>
        <i/>
        <sz val="12"/>
        <color theme="1"/>
        <rFont val="Arial"/>
        <family val="2"/>
      </rPr>
      <t xml:space="preserve">Durante la vigencia 2023 se han desarrollado mesas de trabajo  con la Oficina Jurídica en las cuales se han tenido avances en la actualización del Reglamento Interno de Cartera.
Evidencia: Se anexa el borrador del Reglamento interno de cartera." 
</t>
    </r>
    <r>
      <rPr>
        <sz val="12"/>
        <color theme="1"/>
        <rFont val="Arial"/>
        <family val="2"/>
      </rPr>
      <t>Se aporta como evidencia por parte de los responsables el correo electrónico por parte de la Oficina jurídica a la Líder de Cartera donde se comparte el borrador de la modificación al reglamento Interno de Cartera,.</t>
    </r>
  </si>
  <si>
    <t xml:space="preserve">Si bien se aporta por los responsables del proceso el borrador del Reglamento Interno de Cartera, en tanto no se dé la actualización de dicho documento como lo indica la la acción, no se concede porcentaje de avance, por consiguiente  el hallazgo permanecerá abierto en tanto se de cumplimiento al 100% de las acciones y se valide la efectividad de las mismas. </t>
  </si>
  <si>
    <t>Debilidades en la ejecución de actividades y reporte oportuno de información asociada a la Cartera con ocasión a los servicios de Adecuación de Tierras prestados, necesaria para la emisión de los Estados Financieros de la Entidad</t>
  </si>
  <si>
    <t xml:space="preserve">Incumplimiento en la entrega oportuna de la información solicitada por el área financiera de la entidad. </t>
  </si>
  <si>
    <t xml:space="preserve">1. Emitir un memorando a las UTT, con el fin de reiterar el envió de la información oportuna, frente a las gestiones de cartera. </t>
  </si>
  <si>
    <t xml:space="preserve">GRUPO DE CARTERA </t>
  </si>
  <si>
    <t>No se reportan avances por parte de los responsables del proceso sobre la acción propuesta, por consiguiente, teniendo en cuenta que la acción se encuentra vencida, se recomienda priorizar la ejecución de la misma o verificar la posibilidad de modificar la presente en busca de una actividad que se ajuste a la realidad operativa del proceso y que contribuya a eliminar las causas del hallazgo</t>
  </si>
  <si>
    <t xml:space="preserve">Demora en la retroalimentación de los informes de gestión de la cartera de los DAT de propiedad de la Agencia. </t>
  </si>
  <si>
    <t xml:space="preserve">2. Realizar Mesas trimestrales entre los equipos de trabajo, con el fin de consolidar la información del proceso de cartera de los 15 distritos de propiedad de la Agencia. </t>
  </si>
  <si>
    <t xml:space="preserve">GRUPO DE CARTERA/DAT (AOC)/VIP </t>
  </si>
  <si>
    <t>Falta  de coordinación Institucional en lo concerniente a las gestiones asociadas a la cartera con ocasión a la prestación del servicio público de Adecuación de Tierras</t>
  </si>
  <si>
    <r>
      <rPr>
        <b/>
        <sz val="12"/>
        <color theme="1"/>
        <rFont val="Arial"/>
        <family val="2"/>
      </rPr>
      <t xml:space="preserve">No se propuso plan de mejoramiento
Concepto OCI: </t>
    </r>
    <r>
      <rPr>
        <sz val="12"/>
        <color theme="1"/>
        <rFont val="Arial"/>
        <family val="2"/>
      </rPr>
      <t>Frente a lo expuesto por el área auditada, respecto a la “no competencia del equipo que atendió la auditoría para formular plan de mejoramiento que suplan necesidades de personal permanente”, la Oficina de Control Interno considera que, en primera medida, la responsabilidad de la unidad auditada, Gestión de la cartera en esta ocasión, se encuentra bajo responsabilidad de la Vicepresidencia de Integración Productiva, así como bajo estructura organizacional, las Unidades Técnicas Territoriales de igual forma se derivan de mencionada vicepresidencia, por lo tanto, y en el entendido que el hallazgo se emite sobre el proceso y/o unidad auditada y no sobre una persona o grupo de personas específicas, no se considera  apropiada la afirmación dada frente a la no formulación de acciones, más cuando dicha situación ha sido reiterativa como se detalla en el reporte de hallazgo y no se han tomado correctivos efectivos por parte de la Entidad.
Por lo anterior, la Oficina de Control Interno recomienda que se lleve a cabo la determinación de acciones que propendan por la existencia de un equipo funcional de Cartera que actué de manera coordinada y que se fortalezca la administración documental que sustenta las diferentes actividades realizadas, sumado a que se atienda con diligencia las auditorías que se practican a la entidad, las cuales se enfocan en buscar fortalecer aquellas situaciones que presentan desviaciones. Para ello, posterior a la comunicación del informe final de la presente auditoría se debería remitir memorando a la Jefatura de la Oficina de Control Interno solicitando la inclusión de dichas acciones de mejora que se consideren ayudan a subsanar este tipo de debilidades institucionales.</t>
    </r>
  </si>
  <si>
    <t xml:space="preserve">No se reporta información. </t>
  </si>
  <si>
    <t>Teniendo en cuenta que el hallazgo fue aceptado por los responsables de atender el proceso auditor, y que no se dispuso de plan de mejoramiento, se hace necesario llevar a cabo un análisis conjunto de la situación entre las partes que intervienen en el mismo, a fin de establecer actividades de mejora que propendan por desvirtuar la causa del hallazgo y fortalecer el proceso.</t>
  </si>
  <si>
    <t>ACCIONES  INFORME OCI-2020-022</t>
  </si>
  <si>
    <t>ACCIONES  INFORME OCI-2022-025</t>
  </si>
  <si>
    <t>Inobservancia de los lineamientos normativos en la facturación y recaudo de tarifas del servicio público de adecuación de tierras en Distritos de Adecuación de Tierras administrados por la Agencia de Desarrollo Rural (ADR).</t>
  </si>
  <si>
    <t>Falta o inadecuada parametrización del sistema de facturación.</t>
  </si>
  <si>
    <t>1. Revisar la viabilidad de que el  Sistema SIFI genere las facturas con valor cero (0) o que sea parametrizado para que no asigne consecutivos de facturación a los predios que tienen tarifas exentas.</t>
  </si>
  <si>
    <t xml:space="preserve">Documento de viabilidad: 1 </t>
  </si>
  <si>
    <t xml:space="preserve">Grupo Cartera – Dirección Adecuación de Tierras </t>
  </si>
  <si>
    <t xml:space="preserve"> 31-oct-2018</t>
  </si>
  <si>
    <t>20/08/2022
06/07/2023</t>
  </si>
  <si>
    <t>Carlos Buitrago
Luisa Puerta
Richard Rangel Vergel</t>
  </si>
  <si>
    <r>
      <t xml:space="preserve">Se encuentran en un proceso de transición del sistema de información Dynamics, de acuerdo con esto al corte de la visita realizada se informó que ya se realizó la facturación y se encuentra en revisión de la efectividad y eficiencia de la facturación adelantada.
</t>
    </r>
    <r>
      <rPr>
        <b/>
        <sz val="12"/>
        <color theme="1"/>
        <rFont val="Arial"/>
        <family val="2"/>
      </rPr>
      <t>Julio 2023:</t>
    </r>
    <r>
      <rPr>
        <sz val="12"/>
        <color theme="1"/>
        <rFont val="Arial"/>
        <family val="2"/>
      </rPr>
      <t xml:space="preserve"> No existen avances a la fecha del presente seguimiento.</t>
    </r>
  </si>
  <si>
    <r>
      <rPr>
        <b/>
        <sz val="12"/>
        <color theme="1"/>
        <rFont val="Arial"/>
        <family val="2"/>
      </rPr>
      <t xml:space="preserve">Se recomienda </t>
    </r>
    <r>
      <rPr>
        <sz val="12"/>
        <color theme="1"/>
        <rFont val="Arial"/>
        <family val="2"/>
      </rPr>
      <t xml:space="preserve">revisar la facturación respecto a la causa de tarifas cero, tomar muestra y evaluar la inexistencia de la causa raíz originaria del hallazgo configurado en el informe de 2018, de ser positivo se puede solicitar el cierre con las evidencias de la revisión adelantada es decir identificar cuales quedaron en 0 para tener la claridad que siempre van a ser los mismos.
De acuerdo con lo anterior la OCI mantiene el 50% determinado en el último seguimiento realizado en la vigencia 2019.
</t>
    </r>
    <r>
      <rPr>
        <b/>
        <sz val="12"/>
        <color theme="1"/>
        <rFont val="Arial"/>
        <family val="2"/>
      </rPr>
      <t>Julio 2023:</t>
    </r>
    <r>
      <rPr>
        <sz val="12"/>
        <color theme="1"/>
        <rFont val="Arial"/>
        <family val="2"/>
      </rPr>
      <t xml:space="preserve"> Hasta no allegar soportes de cumplimiento de la accion, la misma se encontrará en estado incumplida - vencida.</t>
    </r>
  </si>
  <si>
    <t>Falta de expedición de actos administrativos de determinación de tarifas para el año 2018</t>
  </si>
  <si>
    <t>2. Expedir el acto administrativo correspondiente a la  modificación de la  Resolución N° 498 de 1997 y las Resoluciones de Presupuesto y Tarifas 2018.</t>
  </si>
  <si>
    <t xml:space="preserve">Resoluciones expedidas: 4  </t>
  </si>
  <si>
    <t xml:space="preserve">Dirección de Adecuación de Tierras 
Oficina Asesora Jurídica 
</t>
  </si>
  <si>
    <t>30/08/2022
06/07/2023</t>
  </si>
  <si>
    <r>
      <t xml:space="preserve">En el Dynamics (que empezó a operar desde el año 2022) se parametrizaron las tarifas de los Distritos administrados por la ADR de conformidad con las resoluciones expedidas anualmente. Se informa que se puede revisar el control de cambios.
Respecto con las evidencias aportadas y de acuerdo a lo evidenciado por la Oficina de Control Interno en el seguimiento se considera que esta acción propuesta se encuentra cumplida.
</t>
    </r>
    <r>
      <rPr>
        <b/>
        <sz val="12"/>
        <color theme="1"/>
        <rFont val="Arial"/>
        <family val="2"/>
      </rPr>
      <t>Julio 2023</t>
    </r>
    <r>
      <rPr>
        <sz val="12"/>
        <color theme="1"/>
        <rFont val="Arial"/>
        <family val="2"/>
      </rPr>
      <t>: No existen avances a la fecha del presente seguimiento.</t>
    </r>
  </si>
  <si>
    <r>
      <t xml:space="preserve">Entendiendo que en el último seguimiento se estableció un avance de cumplimiento del 100% y de acuerdo a que la normatividad modifica periódicamente las tarifas las cuales afectan directamente la facturación que se realiza,  no se cierra la acción teniendo en cuenta que de esta depende también de la eficiencia de la facturación adelantada en el sistema de información Dynamics. 
</t>
    </r>
    <r>
      <rPr>
        <b/>
        <sz val="12"/>
        <color theme="1"/>
        <rFont val="Arial"/>
        <family val="2"/>
      </rPr>
      <t>Se recomienda</t>
    </r>
    <r>
      <rPr>
        <sz val="12"/>
        <color theme="1"/>
        <rFont val="Arial"/>
        <family val="2"/>
      </rPr>
      <t xml:space="preserve"> una vez el área determine la eficiencia de la facturación emitida del primer semestre de 2022 enviar el correspondiente informe a la OCI para evaluar el eventual cumplimiento de la acción.
</t>
    </r>
    <r>
      <rPr>
        <b/>
        <sz val="12"/>
        <color theme="1"/>
        <rFont val="Arial"/>
        <family val="2"/>
      </rPr>
      <t>Julio 2023:</t>
    </r>
    <r>
      <rPr>
        <sz val="12"/>
        <color theme="1"/>
        <rFont val="Arial"/>
        <family val="2"/>
      </rPr>
      <t xml:space="preserve"> Por lo anterior se considera que se debe continuar con el monitoreo de 1 de las 2 acciones que aún se encuentra incumplida y vencida para así con esto realizar la verificación de efectividad del presente hallazgo.</t>
    </r>
  </si>
  <si>
    <t>Prestación y Apoyo del Servicio Público de Adecuación de Tierras.</t>
  </si>
  <si>
    <t>Inconsistencias en la facturación y cobro de tarifas del servicio público de adecuación de tierras en los Distritos de Adecuación de Tierras entregados en Administración.</t>
  </si>
  <si>
    <t>Inobservancia de los lineamientos establecidos en el procedimiento PR-ADT-005</t>
  </si>
  <si>
    <t>1. Revisar los soportes de determinación de tarifas, las resoluciones de presupuestos y tarifas de la vigencia 2018 y realizar los ajustes a que haya lugar.</t>
  </si>
  <si>
    <t xml:space="preserve">Documento Revisión: 1 </t>
  </si>
  <si>
    <t xml:space="preserve">Dirección de Adecuación de Tierras </t>
  </si>
  <si>
    <t xml:space="preserve"> 15-nov-2018</t>
  </si>
  <si>
    <t>(Seguimiento 2018)A través de Correo Electrónico (10-dic) se remite un documento denominado "Documento de revisión de resoluciones de presupuestos y tarifas de distritos de adecuación de tierras de 2018" en el cual se realiza una relación y análisis de las 9 resoluciones expedidas en diciembre de 2017 de presupuestos Ordinarios de Ingresos - Egresos y tarifas para el año 2018.
(Seguimiento 2019) La Oficina de Control Interno observó la emisión el 12 de noviembre de 2018 por parte de la Dirección de Adecuación de Tierras del "Documento de Revisión de Resoluciones de Presupuestos (SIC) y Tarifas de Distritos de Adecuación de Tierras de 2018", en el cual se realizó la revisión de las siguientes resoluciones donde se obtuvieron los siguientes resultados.
• Resolución 1628 de 2017 - Distrito Abrego: Sin diferencias identificadas.
• Resolución 1632 de 2017 - Distrito Aracataca: Sin diferencias identificadas.
• Resolución 1640 de 2017 - Distrito Chicamocha: Se identificaron diferencias.
• Resolución 1627 de 2017 - Distrito Lebrija: Sin diferencias identificadas.
• Resolución 1641 de 2017 - Distrito María La Baja: Sin diferencias identificadas.
• Resolución 1626 de 2017 - Distrito RUT: Sin diferencias identificadas.
• Resolución 1642 de 2017 - Distrito Tucurinca: Sin diferencias identificadas.
• Resolución 1625 de 2017 - Distrito Zulia: Sin diferencias identificadas.
• Resolución 1643 de 2017 - Distrito Rio Frio: Sin diferencias identificadas.
(Seguimiento 2022) Se presentó procedimiento PR-ADT- 004 en el cual se estableció estrategia para la actualización del RGU para Distritos administrados directamente por la ADR</t>
  </si>
  <si>
    <t>(Observación 2018) Una vez aportadas las evidencias, la Oficina de Control Interno considera procedente validar el cumplimiento de la acción de mejora.
(Observación 2019) Si bien se observó la emisión del documento de revisión propuesto, la Oficina de Control Interno no considera procedente determinar el cierre de la acción toda vez que no se observó la corrección por parte del Director de la UTT de la certificación expedida en 2017 ni de la Resolución 1640 de 2017. Adicionalmente, la Oficina de Control Interno recomienda la remisión a esta Oficina de los documentos que soportan la revisión adelantada (certificaciones expedidas por los Directores Territoriales de las UTT y Tarifas aprobadas por las juntas directivas).
En este sentido, la Oficina de Control Interno considera procedente continuar con el seguimiento del presente hallazgo toda vez que se encuentran pendientes de efectividad de una (1) de las cuatro (4) acciones propuestas.
(Observación 2022) De acuerdo con el último seguimiento realizado por la OCI la acción se encontraba en 100% de cumplimiento, razón por la cual para el presente seguimiento se tuvo en cuenta dicha información para el análisis del  estado del hallazgo.</t>
  </si>
  <si>
    <t>2. Establecer una estrategia para actualizar y mantener actualizado el Registro General de Usuarios - RGU.</t>
  </si>
  <si>
    <t>Documento de Estrategia: 1</t>
  </si>
  <si>
    <t xml:space="preserve"> 31-mar-2019</t>
  </si>
  <si>
    <t>Carlos Buitrago
Luisa Puerta</t>
  </si>
  <si>
    <t>Se evidenció "Hoja de ruta actualización RUG" del Distrito Mocari
Se presentó  PROCEDIMIENTO PR-ADT-005 modificado en la actualizacón del RGU, en el sentido de asignar la responsabilidad a las asociaciones de usuarios.
Se informó de igual manera  que se encuentran actualizados algunos distritos administrados por asociaciones por lo cual se estableció un documento como estratégia para la actualización del RGU. De acuerdo con esto se observó presentación del 5 de agosto de 2022 (Comité Institucional de Gestión del Desempeño)  mediante la cual se socializaron las "Modificaciones procedimiento ADT-005 para Distritos administrados por asociaciones de usuarios. 
De igual manera se observo el formato F-ADT-021 Registro General de Usuarios - RGU diligenciado para los Distritos ASORUT
Así mismo, se observaron las resoluciones 001 de marzo de 2018, 001 de enero de 2019  y 0003 del 3 de febrero de 2020 del Distrito ASOLEBRIJA, por medio de las cuales se actualizó información en el RUG de los predios 1B-077, 1B-220-0 y 1A-031-0 respectivamente.
Para el Distrito ASOTUCURINCA se remitió formato RGU con fecha de diligenciamiento del 20 de agosto de 2022.
En cuanto al Distrito ASUDRA se evidenciaron 24 resoluciones expedidas en la vigencia 2018, 11 resoluciones en el año 2019, 9 resoluciones en la vigencia 2020, 2 resoluciones en el año 2021 y solicitudes de modificación remitidas a la UTT 4 por parte del gerente.  Las resoluciones mencionadas formalizaron la actualización en el RUG de diferentes usuarios.
Para el Distrito USOCHICAMOCHA se evidenciaron 5 resoluciones para la vigencia 2018, 3 resoluciones en el año 2019, 2 resoluciones en 2020, 21 resoluciones en 2021 y 11 resoluciones en 2022 las cuales formalizaron la actualización en el RUG.
De acuerdo con información remitida por USOARACATACA se evidenció informe de actualización RGU de la vigencia 2018 radicado el día 22 de agosto de 2022, de igual manera sucedió con el Distrito USOMARIALABAJA remitido el 26 de agosto de 2022</t>
  </si>
  <si>
    <t>Sin avance determinable</t>
  </si>
  <si>
    <r>
      <t>De acuerdo con lo evidenciado por la OCI respecto a la actualización del procedimiento 05, así como también los avances realizados respecto a las resoluciones por medio de las cuales se observó la actualización de usuarios en el RGU, la OCI considera razonable los avances de la acción.
No obstante,</t>
    </r>
    <r>
      <rPr>
        <b/>
        <sz val="12"/>
        <color theme="1"/>
        <rFont val="Arial"/>
        <family val="2"/>
      </rPr>
      <t xml:space="preserve"> se recomienda</t>
    </r>
    <r>
      <rPr>
        <sz val="12"/>
        <color theme="1"/>
        <rFont val="Arial"/>
        <family val="2"/>
      </rPr>
      <t xml:space="preserve"> continuar con acciones periódicas tendientes a la actualización del RGU, llevando a cabo los planes de trabajo del caso, puesto que la acción sólo se podrá dar por cumplida una vez se cuente con todos los RGU de los DAT administrados por ADR debidamente actualizados y/o con un % de avance considerable par el efecto.
De otra parte, no es claro si el documento de estrategia se refiere al procedimiento 005 actualizdo, por lo que se recomienda alinear la meta con la ejecución de la acción.</t>
    </r>
  </si>
  <si>
    <t>Inadecuado control y seguimiento al contrato de administración, operación y conservación del Distrito de Adecuación de Tierras del Alto Chicamocha y Firavitoba</t>
  </si>
  <si>
    <t>3. Solicitar a USOCHICAMOCHA, a través del Supervisor del Contrato, explicación sobre el cobro diferente de tarifas al establecido en el Acuerdo N° 006 28/11/2017 de la Junta Directiva de la asociación.</t>
  </si>
  <si>
    <t xml:space="preserve">Comunicación: 1 </t>
  </si>
  <si>
    <t xml:space="preserve">Unidad Técnica Territorial No. 7 </t>
  </si>
  <si>
    <t>9/11/2018
2/08/2019</t>
  </si>
  <si>
    <t xml:space="preserve">Omar Fernando Santos Trujillo
Iván Arturo Márquez Rincón
</t>
  </si>
  <si>
    <t>De conformidad con la acción propuesta se evidencia el envío de un oficio dirigido al representante legal de la Asociación de Usuarios "USOCHICAMOCHA", solicitando explicación sobre las tarifas (Radicado No. 20183507010902 del 26/09/2018).
La Oficina de Control Interno observó la remisión por parte de USOCHICAMOCHA  a la Unidad Técnica Territorial N° 7 del oficio con N° de radicado 20183507002581 del 26 de noviembre de 2018 en el cual se expresa la justificación de las diferentes situaciones identificadas por esta Oficina.</t>
  </si>
  <si>
    <t>(Observación 2018) Una vez aportadas las evidencias, la Oficina de Control Interno considera procedente validar el cumplimiento de la acción de mejora.
(Observación 2019) La Oficina de Control Interno considera procedente continuar con el seguimiento del presente hallazgo toda vez que el termino de ejecución de dos (2) de las cuatro (4) acciones propuestas se encuentra vencido.
(Observación 2022) De acuerdo con el último seguimiento realizado por la OCI la acción se encontraba en 100% de cumplimiento, razón por la cual para el presente seguimiento se tuvo en cuenta dicha información para el análisis del hallazgo.</t>
  </si>
  <si>
    <t>4. Realizar mesas de trabajo de la supervisión con USOCHICAMOCHA para revisar facturación</t>
  </si>
  <si>
    <t xml:space="preserve">Mesas trabajo: 3 </t>
  </si>
  <si>
    <t>La Oficina de Control observó la ejecución de tres (3) mesas de trabajo el 26 de septiembre, 10 de octubre y 17 de diciembre de 2019.</t>
  </si>
  <si>
    <r>
      <t xml:space="preserve">(Observación 2019) La Oficina de Control Interno considera procedente continuar con el seguimiento del presente hallazgo toda vez que el termino de ejecución de dos (2) de las cuatro (4) acciones propuestas se encuentra vencido.
</t>
    </r>
    <r>
      <rPr>
        <b/>
        <sz val="12"/>
        <color theme="1"/>
        <rFont val="Arial"/>
        <family val="2"/>
      </rPr>
      <t>(Observación 2022)</t>
    </r>
    <r>
      <rPr>
        <sz val="12"/>
        <color theme="1"/>
        <rFont val="Arial"/>
        <family val="2"/>
      </rPr>
      <t xml:space="preserve"> De acuerdo con el último seguimiento realizado por la OCI la acción se encontraba en 100% de cumplimiento, razón por la cual para el presente seguimiento se tuvo en cuenta dicha información para el análisis del hallazgo.</t>
    </r>
  </si>
  <si>
    <t>Desconocimiento o inobservancia de los lineamientos establecidos en el procedimiento PR-ADT-005 relacionados con la supervisión y control de los Distritos de Adecuación de Tierras entregados en administración a Asociaciones de Usuarios.</t>
  </si>
  <si>
    <t xml:space="preserve">1. Realizar jornadas de capacitación y/o socialización al equipo supervisor del contrato y a la Asociación de Usuarios del Distrito sobre el procedimiento PR-ADT-005 </t>
  </si>
  <si>
    <t>Jornadas de capacitación: 2
Equipo supervisión: 1
Asociación de usuarios: 1</t>
  </si>
  <si>
    <t xml:space="preserve"> 01-nov-2018</t>
  </si>
  <si>
    <t>Se evidenciaron los siguientes soportes de capacitación:
Acta de capacitación UTT 4, 9 y 10 
Acta de capacitación ASUDRA y ASOLEBRIJA AOC adelantada en el mes de marzo de 2021
Actas de capacitación presentación de informes AOC ASUDRA y ASOLEBRIJA adelantadas en el mes de marzo de 2021
Actas de capacitación presentación de informes AOC ASOTUCURINCA, ASORIOFRIO, USOARACATACA adelantadas en el mes de abril de 2021
Acta de capacitación presentación de informes AOC ASOTUCURINCA, ASORIOFRIO, USOMARIALABAJA adelantadas en el mes de marzo de 2021
Capacitación presentación de informes AOC UTT 1 - ARACATACA adelantada en el mes de marzo de 2022
Copia correo remisión link presentación capacitaciones Procedimiento ADT004 y 005 AOC 2021</t>
  </si>
  <si>
    <t>Una vez aportadas las evidencias, la Oficina de Control Interno considera procedente validar el cumplimiento de la acción de mejora.
Se recomienda continuar con las jornadas de capacitación y socialización a los Distritos faltantes así como también establecer estos espacios de socialización periódicos para reforzar el cumplimiento de los procedimientos ADT-005.</t>
  </si>
  <si>
    <t xml:space="preserve">Ausencia de controles para ejercer la supervisión y control del contrato de administración del Distrito. </t>
  </si>
  <si>
    <t xml:space="preserve">2. Realizar mesas de trabajo por parte del equipo de apoyo a la supervisión en las que se establezcan los controles a implementar para articular las actividades de supervisión </t>
  </si>
  <si>
    <t xml:space="preserve">Mesas de Trabajo: 3 </t>
  </si>
  <si>
    <t xml:space="preserve">Unidad Técnica Territorial N° 7 – Equipo Supervisión 
Dirección Adecuación de Tierras </t>
  </si>
  <si>
    <t>Se informó la gestión adelantada respecto a las mesas de trabajo adelantadas por lo cual se presentaron actas de seguimiento a los contratos AOC vigencias 2020 y 2021, de acuerdo con esto se evidenciaron 28 actas para la vigencia 2020 realizadas en los Distritos TUCURINCA, ZULIA, ARACATACA, ABREGO, CHICAMOCHA, LEBRIJA, MARIALABAJA, RIOFRIO, RUT.
De igual manera para la vigencia 2021 se observaron actas de mesa de trabajo de los Distritos ABREGO, RUT, LEBRIJA, ARACATACA, TUCURINCA, RIOFRIO, MARIALABAJA, CHICAMOCHA, ZULIA.</t>
  </si>
  <si>
    <t>Una vez aportadas las evidencias, la Oficina de Control Interno considera procedente validar el cumplimiento de la acción de mejora.</t>
  </si>
  <si>
    <t>Inobservancia del Manual de Requisitos y Labores para la administración, operación y conservación de los Distritos de Adecuación de Tierras administrados por la Agencia de Desarrollo Rural (ADR).</t>
  </si>
  <si>
    <t>Aplicación inadecuada del procedimiento PR-ADT-004 en relación con la contratación de personal para los Distritos administrados directamente por la Agencia</t>
  </si>
  <si>
    <t>1.Los estudios previos de contratación del personal para los Distritos debe llevar obligatoriamente el visto bueno de la Dirección de Adecuación de Tierras 
Comunicación oficial de la Dirección de Adecuación de Tierras a la VIP con la revisión del cumplimiento de perfiles y experiencias del personal de los Distritos .</t>
  </si>
  <si>
    <t xml:space="preserve">Estudios previos con visto bueno: 50
Comunicación: 1
</t>
  </si>
  <si>
    <t xml:space="preserve">Dirección de Adecuación de Tierras 
Vicepresidencia de Integración Productiva  </t>
  </si>
  <si>
    <r>
      <t xml:space="preserve">Seguimiento 2019
La Oficina de Control Interno observó la elaboración del documento de Estudios Previos con el visto bueno del Gestor T1, Grado 11 vinculado a la Dirección de Adecuación de Tierras. El documento relacionaba la necesidad de suscribir 57 contratos de prestación de servicios con diferentes perfiles distribuidos en los seis (6) distritos de adecuación de tierras bajo administración de la Agencia.
Seguimiento 2020
Para la contratación del personal de apoyo a la AOC de los distritos de adecuación de tierras de La Doctrina, Montería Mocarí  en Córdoba,  Repelón, Santa Lucía  y  Manatí en el departamento del Atlántico, para la vigencia 2020, se remitieron , a la  Vicepresidencia de Gestión Contractual,  los memorandos  con los documentos necesarios para la contratación,  con el respectivo aval y visto bueno de la Vicepresidencia de Integración Productiva y de la Dirección de Adecuación de Tierras.
</t>
    </r>
    <r>
      <rPr>
        <b/>
        <sz val="12"/>
        <color theme="1"/>
        <rFont val="Arial"/>
        <family val="2"/>
      </rPr>
      <t>Seguimiento 2022:</t>
    </r>
    <r>
      <rPr>
        <sz val="12"/>
        <color theme="1"/>
        <rFont val="Arial"/>
        <family val="2"/>
      </rPr>
      <t xml:space="preserve"> De acuerdo con lo informado por ADT se definieron 2 anexos los cuales fueron incluidos en los contratos, de acuerdo con esto se evidenciaron los anexos 1 (Manual de referencia UPRA) para los Distritos ABREJO, ARACTACA, MARIA LA BAJA, RIO FRIO, TUCURINCA, USOCHICAMOCHA, y Anexo 2: Requerimientos de personal (7 distritos a excepción de Zulia y RUT). Es importante resaltar que de acuerdo con información del área ASORUT y ZULIA no cuentan con estos anexos teniendo en cuenta que a la fecha no se han finalizado los contratos, por lo cual se espera que una vez estos se firmen se agreguen los anexos correspondientes.</t>
    </r>
  </si>
  <si>
    <t>Aunque la acción y metas propuestas no se cumplieron conforme a su diseño, vale la pena precisar que la Dirección de Adecuación de Tierras propusieron y ejecutaron un Plan Alterno consistente en incluir las condiciones de contratación en los Contratos de AOC (excepto los de RUT y Asozulia), con lo cual se da cobertura a la causa raíz</t>
  </si>
  <si>
    <t>Desconocimiento de los lineamientos procedimentales por parte de las dependencias que intervienen en la estructuración y suscripción de contratos del personal de los Distritos.</t>
  </si>
  <si>
    <t>2. Capacitación a la Vicepresidencia de Integración Productiva y Vicepresidencia de Gestión Contractual, sobre las necesidades de personal para los distritos.
Comunicación oficial a la Vicepresidencia de Integración Productiva y Vicepresidencia de Gestión Contractual informando los requisitos para la contratación de personal de Distritos.</t>
  </si>
  <si>
    <t xml:space="preserve">Capacitaciones: 2  
1 VIP
1 VGC
Comunicación: 1 
</t>
  </si>
  <si>
    <r>
      <t xml:space="preserve">El hecho de efectuar capacitaciones a las vicepresidencias de Integración Productiva y de Gestión Contractual no redunda en materializar las contrataciones de personal necesario, pues está sujeto a los presupuestos de los Distritos.
</t>
    </r>
    <r>
      <rPr>
        <b/>
        <sz val="12"/>
        <color theme="1"/>
        <rFont val="Arial"/>
        <family val="2"/>
      </rPr>
      <t xml:space="preserve">
Julio 2023</t>
    </r>
    <r>
      <rPr>
        <sz val="12"/>
        <color theme="1"/>
        <rFont val="Arial"/>
        <family val="2"/>
      </rPr>
      <t>: No existen avances a la fecha del presente seguimiento.</t>
    </r>
  </si>
  <si>
    <r>
      <rPr>
        <b/>
        <sz val="12"/>
        <color theme="1"/>
        <rFont val="Arial"/>
        <family val="2"/>
      </rPr>
      <t xml:space="preserve">Se recomienda </t>
    </r>
    <r>
      <rPr>
        <sz val="12"/>
        <color theme="1"/>
        <rFont val="Arial"/>
        <family val="2"/>
      </rPr>
      <t xml:space="preserve">que la DAT replantee la acción y meta asociada, en aras de materializar las contrataciones de personal en los Distritos, o por lo menos cubrir las necesidades de servicio en el ámbito de contratos de AOC.
</t>
    </r>
    <r>
      <rPr>
        <b/>
        <sz val="12"/>
        <color theme="1"/>
        <rFont val="Arial"/>
        <family val="2"/>
      </rPr>
      <t xml:space="preserve">
Julio 2023</t>
    </r>
    <r>
      <rPr>
        <sz val="12"/>
        <color theme="1"/>
        <rFont val="Arial"/>
        <family val="2"/>
      </rPr>
      <t>: Hasta no allegar soportes de cumplimiento de la accion, la misma se encontrará en estado incumplida - vencida.</t>
    </r>
  </si>
  <si>
    <t>Incumplimiento de los lineamientos procedimentales en las actividades de Administración, Operación y Conservación (AOC) de los Distritos de Adecuación de Tierras administrados por la Agencia de Desarrollo Rural (ADR).</t>
  </si>
  <si>
    <t xml:space="preserve">Desconocimiento de los lineamientos procedimentales por parte personal en campo contratado para realizar la administración, operación y conservación directa de los Distritos administrados por la Agencia. </t>
  </si>
  <si>
    <t xml:space="preserve">1. 2 Capacitaciones a personal de campo sobre el procedimiento PR-ADT-004 
1.2  Sensibilización al Director y responsables de Adecuación de Tierras en la UTT sobre la importancia de la aplicación del procedimiento PR-ADT-004
</t>
  </si>
  <si>
    <t xml:space="preserve">Capacitaciones: 2
1 Inicial
1 Seguimiento
Sensibilización: 1 reunión
</t>
  </si>
  <si>
    <t xml:space="preserve">Dirección de Adecuación de Tierras y UTT
Dirección de Adecuación de Tierras
</t>
  </si>
  <si>
    <r>
      <t xml:space="preserve">(Seguimiento 2020) La Vicepresidencia de Integración Productiva - Dirección de Adecuación de Tierras manifestó que "en la vigencia 2019, se realizaron capacitaciones a los operarios de los Distritos de Mediana y Gran Escala de Atlántico y Córdoba", de lo cual aportó como evidencia listada de asistencia del 13 de septiembre de 2019 cuyo objetivo fue "Procedimiento PR-ADR-004 A.O.C. Distritos".
</t>
    </r>
    <r>
      <rPr>
        <b/>
        <sz val="12"/>
        <color theme="1"/>
        <rFont val="Arial"/>
        <family val="2"/>
      </rPr>
      <t>(Seguimiento 2022)</t>
    </r>
    <r>
      <rPr>
        <sz val="12"/>
        <color theme="1"/>
        <rFont val="Arial"/>
        <family val="2"/>
      </rPr>
      <t xml:space="preserve"> La Vicepresidencia de Integración Productiva - Dirección de Adecuación de Tierras entregó a la OCI: Acta y registro de asistencia de capacitación formatos del procedimiento PR-ADT-004 LA DOCTRINA UTT 4 del 3 de abril de 2021 y MONTERIA UTT3 del 3 de abril de 2021. Acta y registro de asistencia operadores Distrito Atlántico de diciembre 2021.
De igual forma se evidenció correo electrónico remitido el 23 de abril de 2021 remitido a los Directores de las UTT en la cual se adjuntaba presentación de la capacitación de informes de administración, operación y conservación y demás norma relacionada con el proceso. 
Así mismo se evidenciaron los memorandos 20223300019763 y 20223300022603 donde se solicitó el cumplimiento al procedimiento PT-ADR-004, los cuales fueron radicados a las UTTs</t>
    </r>
  </si>
  <si>
    <t>Se recomienda analizar y si es el caso replantear la acción asociada a la Sensibilización al Director, teniendo en cuenta que por sus responsabilidades en la UTT no es factible que atienda los espacios de capacitación de Adecuación de Tierras.
Una vez inspeciconadas las evidencias, la Oficina de Control Interno considera procedente validar el cumplimiento de la acción de mejora.
Sin perjuicio de lo anterior, se llevaron a cabo los espacios de capacitación al personal operativo en campo.</t>
  </si>
  <si>
    <t>Contratación de personal para la operación y conservación que no cumple con el perfil y experiencia requerida según el "Manual de Requisitos y Labores para la Administración, Operación y Conservación de Distritos de Adecuación de Tierras" (MO-ADT-003)</t>
  </si>
  <si>
    <t xml:space="preserve">2. 1. Los estudios previos de contratación del personal para los Distritos deben llevar obligatoriamente el visto bueno de la Dirección de Adecuación de Tierras 
2. Comunicación oficial de la Dirección de Adecuación de Tierras a la VIP con la revisión del cumplimiento de perfiles y experiencias del personal de los Distritos 
</t>
  </si>
  <si>
    <t xml:space="preserve">Estudios previos con visto bueno: 50
Comunicación: 1
</t>
  </si>
  <si>
    <t xml:space="preserve">Dirección de Adecuación de Tierras 
Vicepresidencia de Integración Productiva  
</t>
  </si>
  <si>
    <r>
      <rPr>
        <u/>
        <sz val="12"/>
        <color theme="1"/>
        <rFont val="Arial"/>
        <family val="2"/>
      </rPr>
      <t xml:space="preserve">Seguimiento 2019
</t>
    </r>
    <r>
      <rPr>
        <sz val="12"/>
        <color theme="1"/>
        <rFont val="Arial"/>
        <family val="2"/>
      </rPr>
      <t xml:space="preserve">La Oficina de Control Interno observó la elaboración del documento de Estudios Previos con el visto bueno del Gestor T1, Grado 11 vinculado a la Dirección de Adecuación de Tierras. El documento relacionaba la necesidad de suscribir 57 contratos de prestación de servicios con diferentes perfiles distribuidos en los seis (6) distritos de adecuación de tierras bajo administración de la Agencia.
</t>
    </r>
    <r>
      <rPr>
        <u/>
        <sz val="12"/>
        <color theme="1"/>
        <rFont val="Arial"/>
        <family val="2"/>
      </rPr>
      <t xml:space="preserve">Seguimiento 2020
</t>
    </r>
    <r>
      <rPr>
        <sz val="12"/>
        <color theme="1"/>
        <rFont val="Arial"/>
        <family val="2"/>
      </rPr>
      <t>Para la contratación del personal de apoyo a la AOC de los distritos de adecuación de tierras de La Doctrina, Monteria Mocarí  en Córdoba,  Repelón, Santa Lucía  y  Manatí en el departamento del Atlántico, para la vigencia 2020, se remitieron , a la  Vicepresidencia de Gestión Contractual,  los memorandos  con los documentos necesarios para la contratación,  con el respectivo aval y visto bueno de la Vicepresidencia de Integración Productiva y de la Dirección de Adecuación de Tierras.</t>
    </r>
    <r>
      <rPr>
        <u/>
        <sz val="12"/>
        <color theme="1"/>
        <rFont val="Arial"/>
        <family val="2"/>
      </rPr>
      <t xml:space="preserve">
Seguimiento 2022:</t>
    </r>
    <r>
      <rPr>
        <sz val="12"/>
        <color theme="1"/>
        <rFont val="Arial"/>
        <family val="2"/>
      </rPr>
      <t xml:space="preserve"> De acuerdo con lo informado por ADT se definieron 2 anexos los cuales fueron incluidos en los contratos, de acuerdo con esto se evidenciaron los anexos 1 (Manual de referencia UPRA) para los Distritos ABREJO, ARACTACA, MARIA LA BAJA, RIO FRIO, TUCURINCA, USOCHICAMOCHA, y Anexo 2: Requerimientos  de personal (7 distritos a excepción de Zulia y RUT). Es importante resaltar que de acuerdo con información del área ASORUT y ZULIA no cuentan con estos anexos teniendo en cuenta que a la fecha no se han finalizado los contratos, por lo cual se espera que una vez ests se firmen se agreguen los anexos correspondientes.</t>
    </r>
  </si>
  <si>
    <t>Aunque la acción y metas propuestas no se cumplieron conforme a su diseño, vale la pena precisar que la Dirección de Adecuación de Tierras propusieron y ejecutaron un Plan Alterno consistente en incluir las condiciones de contratación en los Contratos de AOC (excepto los de RUT y Asozulia), con lo cual se da cobertura a la causa raíz.</t>
  </si>
  <si>
    <t xml:space="preserve">Falta de seguimiento a la implementación del procedimiento PR-ADT-004 por parte de la Unidad Técnica Territorial – UTT responsable </t>
  </si>
  <si>
    <t xml:space="preserve">3. Elaboración de informes trimestrales de seguimiento a la implementación del procedimiento PR-ADT-004 por parte de la UTT. Anexando copia de formatos diligenciados. </t>
  </si>
  <si>
    <t xml:space="preserve">Informes Trimestrales: 4 
 Enero – Marzo 2019
 Abril – Junio 2019
 Julio-Septiembre 2019
 Octubre – Diciembre 2019 </t>
  </si>
  <si>
    <t xml:space="preserve">Director y Responsable Adecuación de Tierras 
Unidad Técnica Territorial – UTT
</t>
  </si>
  <si>
    <t xml:space="preserve"> 31-ene-2019</t>
  </si>
  <si>
    <r>
      <rPr>
        <u/>
        <sz val="12"/>
        <color theme="1"/>
        <rFont val="Arial"/>
        <family val="2"/>
      </rPr>
      <t>Seguimiento 2020:</t>
    </r>
    <r>
      <rPr>
        <sz val="12"/>
        <color theme="1"/>
        <rFont val="Arial"/>
        <family val="2"/>
      </rPr>
      <t xml:space="preserve">  A junio  del 2020, se elaboraron  los informes  correspondientes  al primer  trimestre del  año en mención,  para los  Distritos de Adecuación de Tierras  de   Montería Mocarí, La Doctrina en el departamento de Córdoba; igualmente se elaboró el informe del primer trimestre del año 2020 para el distrito del Valle de Sibundoy, en el departamento de Putumayo, en proceso la elaboración de los informes del segundo trimestre de 2020. 
</t>
    </r>
    <r>
      <rPr>
        <u/>
        <sz val="12"/>
        <color theme="1"/>
        <rFont val="Arial"/>
        <family val="2"/>
      </rPr>
      <t xml:space="preserve">Seguimiento 2022: </t>
    </r>
    <r>
      <rPr>
        <sz val="12"/>
        <color theme="1"/>
        <rFont val="Arial"/>
        <family val="2"/>
      </rPr>
      <t xml:space="preserve">Actualmente se estan realizando los informes trimestrales de conformidad con lo dispuesto en el procedimiento PR-ADT-004. Cabe resaltar que el área informó que en el 2019 no se realizaron informes. Se identificaron los informes completos de los trimestres del año 2021 y lo corrido de 2022 de los DAT Montería-Mocarí y la Doctrina, quedando pendientes algunos reportes trimestrales del resto de Distritos.
</t>
    </r>
    <r>
      <rPr>
        <b/>
        <sz val="12"/>
        <color theme="1"/>
        <rFont val="Arial"/>
        <family val="2"/>
      </rPr>
      <t>Julio 2023:</t>
    </r>
    <r>
      <rPr>
        <sz val="12"/>
        <color theme="1"/>
        <rFont val="Arial"/>
        <family val="2"/>
      </rPr>
      <t xml:space="preserve"> No existen avances a la fecha del presente seguimiento.</t>
    </r>
  </si>
  <si>
    <r>
      <t>Una vez aportadas las evidencias, la Oficina de Control Interno mantiene abierta la acción, toda vez que, de un total de 40 informes trimestrales (5 Distritos de la ADR x 2 años + 4 trimestres), fueron entregados los de Monteria Mocaría y la Doctrina completamente (un  total de 16) y 1 de manatí, otro de repelón y otro de Santa Lucía, correspondientes al año 2022.</t>
    </r>
    <r>
      <rPr>
        <b/>
        <sz val="12"/>
        <rFont val="Arial"/>
        <family val="2"/>
      </rPr>
      <t xml:space="preserve">
Julio 2023: </t>
    </r>
    <r>
      <rPr>
        <sz val="12"/>
        <rFont val="Arial"/>
        <family val="2"/>
      </rPr>
      <t>Hasta no allegar soportes de cumplimiento de la accion, la misma se encontrará en estado incumplida - vencida.</t>
    </r>
  </si>
  <si>
    <t>Ausencia de control al diligenciamiento de formatos por parte del personal contratado para la ejecución de los lineamientos procedimentales relacionados con la administración, operación y conservación de los Distritos administrados por la Agencia.</t>
  </si>
  <si>
    <t xml:space="preserve">4. Realizar un Check list de revisión del diligenciamiento de formatos del procedimiento PR-ADT-004 dentro de cada trimestre del año. Anexar el Check list a informes trimestrales de seguimiento.  </t>
  </si>
  <si>
    <t xml:space="preserve">Check list: 4 
 Enero – Marzo 2019
 Abril – Junio 2019
 Julio-Septiembre 2019
 Octubre – Diciembre 2019 
</t>
  </si>
  <si>
    <t xml:space="preserve">Director y Responsable Adecuación de Tierras 
Unidad Técnica Territorial – UTT
</t>
  </si>
  <si>
    <r>
      <t xml:space="preserve">Se informó por parte de la VIP- ADT que no se ha dado cumplimiento a esta actividad.
</t>
    </r>
    <r>
      <rPr>
        <b/>
        <sz val="12"/>
        <color theme="1"/>
        <rFont val="Arial"/>
        <family val="2"/>
      </rPr>
      <t xml:space="preserve">
Julio 2023</t>
    </r>
    <r>
      <rPr>
        <sz val="12"/>
        <color theme="1"/>
        <rFont val="Arial"/>
        <family val="2"/>
      </rPr>
      <t>: No existen avances a la fecha del presente seguimiento.</t>
    </r>
  </si>
  <si>
    <r>
      <rPr>
        <b/>
        <sz val="12"/>
        <rFont val="Arial"/>
        <family val="2"/>
      </rPr>
      <t>Se recomienda</t>
    </r>
    <r>
      <rPr>
        <sz val="12"/>
        <rFont val="Arial"/>
        <family val="2"/>
      </rPr>
      <t xml:space="preserve"> presentar a la OCI propuesta de modificación a la acción teniendo en cuenta que se estan realizando los informes periódicos en cumplimiento del procedimiento, esto con el fin de dar cierre a la acción.
</t>
    </r>
    <r>
      <rPr>
        <b/>
        <sz val="12"/>
        <rFont val="Arial"/>
        <family val="2"/>
      </rPr>
      <t xml:space="preserve">
Julio 2023:</t>
    </r>
    <r>
      <rPr>
        <sz val="12"/>
        <rFont val="Arial"/>
        <family val="2"/>
      </rPr>
      <t xml:space="preserve"> Hasta no allegar soportes de cumplimiento de la accion, la misma se encontrará en estado incumplida - vencida.</t>
    </r>
  </si>
  <si>
    <t xml:space="preserve">Los contratos de prestación de servicios de apoyo a la gestión del personal contratado para la operación y conservación de los Distritos no establecen dentro de las obligaciones del contrato el uso de elementos para garantizar la seguridad y salud en el Trabajo. </t>
  </si>
  <si>
    <t>5. En las obligaciones de los contratos de prestación de servicios de apoyo a la gestión del personal contratado para los Distritos se debe incluir el uso de elementos para garantizar la seguridad y salud en el Trabajo.</t>
  </si>
  <si>
    <t xml:space="preserve">Contratos suscritos: 50 </t>
  </si>
  <si>
    <t xml:space="preserve">Dirección de Adecuación de Tierras 
Vicepresidencia de Integración Productiva 
Vicepresidencia de Gestión Contractual 
</t>
  </si>
  <si>
    <t>Seguimiento 2022: Se informó por parte de la Dirección de Adecuación de Tierras que en el clausulado de los contratos que suscribe la ADR con los diferentes profesionales que prestan sus servicios a la agencia, se relaciona dentro de las obligaciones generales de los contratistas según los numerales 17 y 22, entre otros, cumplir con todas las normas de seguridad y salud en el trabajo. Se evidencia minuta de contrato N°9382021 de profesional Distrito UTT 3.
Adicionalmente se remitieron listados de capacitaciones realizadas por la Secretaría General en temas relacionados con Seguridad y Salud en el Trabajo.</t>
  </si>
  <si>
    <t>Una vez inspeciconadas las evidencias, la Oficina de Control Interno considera procedente validar el cumplimiento de la acción de mejora.</t>
  </si>
  <si>
    <t>Inobservancia de los lineamientos procedimentales establecidos para los trámites realizados con las Asociaciones de Usuarios</t>
  </si>
  <si>
    <t>Inobservancia de los lineamientos establecidos para los trámites con las Asociaciones de Usuarios.</t>
  </si>
  <si>
    <t xml:space="preserve">1. Realizar jornadas de capacitación y/o socialización a los funcionarios y contratistas de la Agencia de Desarrollo Rural que adelantan los trámites con las Asociaciones de Usuarios, para reforzar aspectos de la aplicación del procedimiento PR-ADT-002. </t>
  </si>
  <si>
    <t xml:space="preserve"> Capacitación: 1</t>
  </si>
  <si>
    <r>
      <rPr>
        <u/>
        <sz val="12"/>
        <color theme="1"/>
        <rFont val="Arial"/>
        <family val="2"/>
      </rPr>
      <t>Seguimiento 2019:</t>
    </r>
    <r>
      <rPr>
        <sz val="12"/>
        <color theme="1"/>
        <rFont val="Arial"/>
        <family val="2"/>
      </rPr>
      <t xml:space="preserve"> La Oficina de Control Interno observa la ejecución el 23 de noviembre de 2018 de una (1) reunión cuyo objetivo era "Realizar capacitación sobre trámites de asociaciones de usuarios de adecuación de tierras.". Sin embargo, la Oficina de Control Interno no considera procedente determinar el cierre de la acción hasta tanto se valide la efectividad de la misma en el siguiente seguimiento.
</t>
    </r>
    <r>
      <rPr>
        <u/>
        <sz val="12"/>
        <color theme="1"/>
        <rFont val="Arial"/>
        <family val="2"/>
      </rPr>
      <t>Seguimiento 2022</t>
    </r>
    <r>
      <rPr>
        <sz val="12"/>
        <color theme="1"/>
        <rFont val="Arial"/>
        <family val="2"/>
      </rPr>
      <t>: La Dirección de Adecuación de Tierras cuenta con una matriz sobre los trámites que se realizan por parte de las Asociaciones de Usuarios.</t>
    </r>
  </si>
  <si>
    <t>De acuerdo con el último seguimiento realizado por la OCI la acción se encontraba en 100% de cumplimiento, razón por la cual para el presente seguimiento se tuvo en cuenta dicha información para el análisis del hallazgo.
Una vez inspeciconadas las evidencias, la Oficina de Control Interno considera procedente validar el cumplimiento de la acción de mejora.</t>
  </si>
  <si>
    <t>Falta de controles para la organización y manejo documental de los expedientes de las Asociaciones de Usuarios.</t>
  </si>
  <si>
    <t>2. Realizar jornadas periódicas de revisión de los expedientes de las Asociaciones de Usuarios con trámites finalizados y verificar que el contenido de estos se encuentre en concordancia con los lineamientos estipulados en el procedimiento PR-ADT-002. 
Realizando Check list de revisión de diligenciamiento de formatos del Procedimiento PR-ADT-002, dentro de cada trimestre del año.</t>
  </si>
  <si>
    <t>Jornadas Periódicas Revisión:  4 – (Trimestral)</t>
  </si>
  <si>
    <t xml:space="preserve">Dirección de Adecuación de Tierras  </t>
  </si>
  <si>
    <r>
      <rPr>
        <u/>
        <sz val="12"/>
        <color theme="1"/>
        <rFont val="Arial"/>
        <family val="2"/>
      </rPr>
      <t>Seguimiento 2019:</t>
    </r>
    <r>
      <rPr>
        <sz val="12"/>
        <color theme="1"/>
        <rFont val="Arial"/>
        <family val="2"/>
      </rPr>
      <t xml:space="preserve"> La Oficina de Control Interno evidencia la elaboración de dos (2) archivos Excel en los cuales se registra la revisión adelantada por la Dirección de Adecuación de Tierras a los expedientes de las Asociaciones de Usuarios que durante el respectivo trimestre radicaron solicitud de alguno de los trámites que se adelantan en virtud del procedimiento PR-ADT-002.
Allí se observó el registro de ítems faltantes de acuerdo al tipo de trámite solicitado, por lo cual la Oficina de Control Interno recomienda remitir la evidencia de la gestión adelantada por la Dirección de Adecuación de Tierras ante la identificación de estos ítems faltantes.
</t>
    </r>
    <r>
      <rPr>
        <u/>
        <sz val="12"/>
        <color theme="1"/>
        <rFont val="Arial"/>
        <family val="2"/>
      </rPr>
      <t xml:space="preserve">Seguimiento 2022: </t>
    </r>
    <r>
      <rPr>
        <sz val="12"/>
        <color theme="1"/>
        <rFont val="Arial"/>
        <family val="2"/>
      </rPr>
      <t>Se informó por parte de la Direccción de Adecuación de Tierras que esta actividad se viene realizando de manera periódica, por lo cual se remitió a la OCI reportes trimestrales de trámites de asociaciones de usuarios correspondientes al último trimestre 2021 y 2 trimestres de 2022.</t>
    </r>
  </si>
  <si>
    <r>
      <rPr>
        <b/>
        <sz val="12"/>
        <rFont val="Arial"/>
        <family val="2"/>
      </rPr>
      <t>Se recomienda</t>
    </r>
    <r>
      <rPr>
        <sz val="12"/>
        <rFont val="Arial"/>
        <family val="2"/>
      </rPr>
      <t xml:space="preserve"> presentar a la OCI propuesta de modificación a la acción teniendo en cuenta que se estan realizando los informes periódicos en cumplimiento del procedimiento, mediante la ejecución de control alterno de validación de la matriz de trámites y repsuestas al interior de la Dirección de Adecuación de Tierras.
El estado de la acción quedará abierta hasta que se remita memorando a la OCI para aprobación de modificación, una vez surtido este proceso se procederá a validar el cumplimiento de la acción y como consecuencia el cierre del hallazgo.
</t>
    </r>
  </si>
  <si>
    <t xml:space="preserve">Procedimiento con lineamientos insuficientes relacionados con correcciones de certificaciones y/o viabilidades expedidas con anterioridad.  </t>
  </si>
  <si>
    <t>3. Revisar el procedimiento PR-ADT-002 y analizar los requisitos para correcciones, actualizaciones y/o modificaciones de las certificaciones de existencia y representación legal y viabilidades expedidas previamente por la Entidad, y en caso de ser necesario, realizar los ajustes o actualizaciones a que haya lugar.</t>
  </si>
  <si>
    <t>Documento de revisión: 1</t>
  </si>
  <si>
    <t xml:space="preserve"> 31-dic-2018</t>
  </si>
  <si>
    <r>
      <rPr>
        <u/>
        <sz val="12"/>
        <color theme="1"/>
        <rFont val="Arial"/>
        <family val="2"/>
      </rPr>
      <t>Seguimiento 2020</t>
    </r>
    <r>
      <rPr>
        <sz val="12"/>
        <color theme="1"/>
        <rFont val="Arial"/>
        <family val="2"/>
      </rPr>
      <t xml:space="preserve">
La Oficina de Control Interno evidencia la adopción en ISOLUCION de la cuarta versión del procedimiento PR-ADT-002, en el cual se observan ajustes relacionados con la base legal y pasos para la solicitud y la gestión de los trámites solicitados por las asociaciones de usuarios.
</t>
    </r>
    <r>
      <rPr>
        <u/>
        <sz val="12"/>
        <color theme="1"/>
        <rFont val="Arial"/>
        <family val="2"/>
      </rPr>
      <t xml:space="preserve">
Seguimiento 2020
</t>
    </r>
    <r>
      <rPr>
        <sz val="12"/>
        <color theme="1"/>
        <rFont val="Arial"/>
        <family val="2"/>
      </rPr>
      <t>Se realizó la actualización del Procedimiento PR-ADT-002, junto con los formatos ADT-024 Y 025. Dichos ajustes fueron aprobados en agosto de 2020, como se evidencia en ISOLUCION.</t>
    </r>
  </si>
  <si>
    <t>Desconocimiento de Procedimiento “Formulación, seguimiento y ajustes a plan de acción y plan estratégico institucional” (PR-DER-008).</t>
  </si>
  <si>
    <t xml:space="preserve">1. Solicitar capacitación a la Oficina de Planeación sobre el procedimiento (PR-DER-008) a la Dirección de Adecuación de Tierras.  </t>
  </si>
  <si>
    <t xml:space="preserve"> Dirección de Adecuación de Tierras </t>
  </si>
  <si>
    <t xml:space="preserve"> 15-oct-2018</t>
  </si>
  <si>
    <t>Omar Fernando Santos Trujillo
Iván Arturo Márquez Rincón</t>
  </si>
  <si>
    <r>
      <rPr>
        <u/>
        <sz val="12"/>
        <color theme="1"/>
        <rFont val="Arial"/>
        <family val="2"/>
      </rPr>
      <t xml:space="preserve">Seguimiento 2018: </t>
    </r>
    <r>
      <rPr>
        <sz val="12"/>
        <color theme="1"/>
        <rFont val="Arial"/>
        <family val="2"/>
      </rPr>
      <t xml:space="preserve">Memorado dirigido a la Oficina de Planeación de la ADR, solicitando capacitación sobre el Procedimiento PR-DER-008 (Radicado No. 20183300037683 del 12/10/2018).
Memorando de respuesta a la solicitud de capacitación sobre el Procedimiento PR-DER-008 (Radicado No. 20182200038763 del 24/10/2018). 
</t>
    </r>
    <r>
      <rPr>
        <u/>
        <sz val="12"/>
        <color theme="1"/>
        <rFont val="Arial"/>
        <family val="2"/>
      </rPr>
      <t>Seguimiento 2019:</t>
    </r>
    <r>
      <rPr>
        <sz val="12"/>
        <color theme="1"/>
        <rFont val="Arial"/>
        <family val="2"/>
      </rPr>
      <t xml:space="preserve"> La Vicepresidencia de Integración Productiva mediante memorando N° 20183300037683 del 12 de octubre de 2018 solicitó a la Oficina de Planeación la programación y ejecución de una (1) capacitación para los funcionarios del proceso de "Prestación y Apoyo del Servicio Público de Adecuación de Tierras" sobre el procedimiento PR-DER-008, asociado al proceso de "Direccionamiento estratégico" liderado por la Oficina de Planeación.
No obstante, la Oficina de Control Interno no considera procedente determinar el cierre de la acción toda vez que no se evidencia la ejecución de la capacitación solicitada.</t>
    </r>
  </si>
  <si>
    <t xml:space="preserve">Ausencia de coherencia y/o consistencia de la información registrada en las diferentes fuentes de información (Isolución y matriz de Plan Acción). </t>
  </si>
  <si>
    <t xml:space="preserve">2.Solicitar a la Oficina de Planeación ajustes al aplicativo Isolución como en la matriz de Plan de Acción (vigencia 2018), de tal forma que estos registros sean coherentes entre ambas herramientas y los procesos de la Agencia. </t>
  </si>
  <si>
    <t>11/12/2018
2/08/2019</t>
  </si>
  <si>
    <r>
      <rPr>
        <u/>
        <sz val="12"/>
        <color theme="1"/>
        <rFont val="Arial"/>
        <family val="2"/>
      </rPr>
      <t>Seguimiento 2018:</t>
    </r>
    <r>
      <rPr>
        <sz val="12"/>
        <color theme="1"/>
        <rFont val="Arial"/>
        <family val="2"/>
      </rPr>
      <t xml:space="preserve"> Una vez analizado el hallazgo número 7 y las observaciones contenidas en los literales a) y d) del mismo, se procede a revisar en el aplicativo Isolución los ajustes realizados evidenciando la subsanación de manera correctiva de las observaciones expuestas.
Se remiten memorandos 20183300037673 y 20183300037693 Ambos de fecha 12 de Octubre de 2018 mediante los cuales el Vicepresidente de Integración Productiva solicita a la Oficina de Planeación Ajustes relacionados con el Aplicativo Isolución.
</t>
    </r>
    <r>
      <rPr>
        <u/>
        <sz val="12"/>
        <color theme="1"/>
        <rFont val="Arial"/>
        <family val="2"/>
      </rPr>
      <t xml:space="preserve">
Seguimiento 2019</t>
    </r>
    <r>
      <rPr>
        <sz val="12"/>
        <color theme="1"/>
        <rFont val="Arial"/>
        <family val="2"/>
      </rPr>
      <t>:La Vicepresidencia de Integración Productiva mediante memorando N° 20183300037673 del 12 de octubre de 2018 solicitó a la Oficina de Planeación "(...) realizar los ajustes pertinentes dentro del sistema a efectos de contar con el avance real de las metas del proceso.".</t>
    </r>
  </si>
  <si>
    <t xml:space="preserve">Errores en la configuración del aplicativo para el reporte de avances del Plan de Acción.
</t>
  </si>
  <si>
    <t>3.Solicitar a la Oficina de Planeación solución de errores de cálculo en los avances del aplicativo Isolución</t>
  </si>
  <si>
    <r>
      <rPr>
        <u/>
        <sz val="12"/>
        <color theme="1"/>
        <rFont val="Arial"/>
        <family val="2"/>
      </rPr>
      <t>Seguimiento 2018:</t>
    </r>
    <r>
      <rPr>
        <sz val="12"/>
        <color theme="1"/>
        <rFont val="Arial"/>
        <family val="2"/>
      </rPr>
      <t xml:space="preserve"> Una vez analizado el hallazgo número 7 y las observaciones contenidas en los literales a) y d) del mismo, se procede a revisar en el aplicativo Isolución los ajustes realizados evidenciando la subsanación de manera correctiva de las observaciones expuestas.
Se remiten memorandos 20183300037673 y 20183300037693 Ambos de fecha 12 de Octubre de 2018 mediante los cuales el Vicepresidente de Integración Productiva solicita a la Oficina de Planeación Ajustes relacionados con el Aplicativo Isolución.
</t>
    </r>
    <r>
      <rPr>
        <u/>
        <sz val="12"/>
        <color theme="1"/>
        <rFont val="Arial"/>
        <family val="2"/>
      </rPr>
      <t xml:space="preserve">
Seguimiento 2019:</t>
    </r>
    <r>
      <rPr>
        <sz val="12"/>
        <color theme="1"/>
        <rFont val="Arial"/>
        <family val="2"/>
      </rPr>
      <t xml:space="preserve"> La Vicepresidencia de Integración Productiva mediante memorando N° 20183300037693 del 12 de octubre de 2018 solicitó a la Oficina de Planeación "(...) realizar los ajustes pertinentes dentro del sistema a efectos de contar con el avance real de las metas del proceso.".</t>
    </r>
  </si>
  <si>
    <t>Incumplimiento de los términos legales establecidos para la atención de las Peticiones, Quejas, Reclamos, Sugerencias y Denuncias – PQRSD</t>
  </si>
  <si>
    <t xml:space="preserve">Aplicación inadecuada o desconocimiento de la normatividad aplicable a la gestión de las Peticiones, Quejas, Reclamos, Sugerencias y Denuncias (PQRSD).
Desconocimiento del proceso de entrega de la correspondencia por parte del operador contratado por la Entidad 
</t>
  </si>
  <si>
    <t>1.Solicitar capacitación a Gestión Documental frente a procedimiento, términos de respuestas, uso del sistema Orfeo y proceso del operador de correspondencia.</t>
  </si>
  <si>
    <t xml:space="preserve">Comunicaciones: 1 </t>
  </si>
  <si>
    <t xml:space="preserve"> 30-dic-2018</t>
  </si>
  <si>
    <r>
      <rPr>
        <u/>
        <sz val="12"/>
        <rFont val="Arial"/>
        <family val="2"/>
      </rPr>
      <t xml:space="preserve">Seguimiento 2019: </t>
    </r>
    <r>
      <rPr>
        <sz val="12"/>
        <rFont val="Arial"/>
        <family val="2"/>
      </rPr>
      <t xml:space="preserve">La Vicepresidencia de Integración Productiva, mediante memorando N° 20183300044103 del 10 de diciembre de 2018, solicitó a la Dirección Administrativa y Financiera - Gestión Documental "(…) </t>
    </r>
    <r>
      <rPr>
        <i/>
        <sz val="12"/>
        <rFont val="Arial"/>
        <family val="2"/>
      </rPr>
      <t>capacitación sobre procedimientos, términos de respuestas, uso del sistema Orfeo y proceso del operador de correspondencia.</t>
    </r>
    <r>
      <rPr>
        <sz val="12"/>
        <rFont val="Arial"/>
        <family val="2"/>
      </rPr>
      <t xml:space="preserve"> (...) </t>
    </r>
    <r>
      <rPr>
        <i/>
        <sz val="12"/>
        <rFont val="Arial"/>
        <family val="2"/>
      </rPr>
      <t>con el fin de mejorar las actividades realizadas al interior de la dependencia.</t>
    </r>
    <r>
      <rPr>
        <sz val="12"/>
        <rFont val="Arial"/>
        <family val="2"/>
      </rPr>
      <t xml:space="preserve">".
Así mismo, se evidenció la respuesta remitida por parte de la Secretaría General mediante memorando N.° 20186100045303 del 18 de diciembre de 2018, en el cual, a modo de conclusión, se menciona que "(...) </t>
    </r>
    <r>
      <rPr>
        <i/>
        <sz val="12"/>
        <rFont val="Arial"/>
        <family val="2"/>
      </rPr>
      <t>dicha solicitud de capacitación será priorizada en el marco de las actividades programadas para el primer trimestre de 2019</t>
    </r>
    <r>
      <rPr>
        <sz val="12"/>
        <rFont val="Arial"/>
        <family val="2"/>
      </rPr>
      <t xml:space="preserve">, (...)"; no obstante, no se evidenció la ejecución de la capacitación solicitada.
</t>
    </r>
    <r>
      <rPr>
        <u/>
        <sz val="12"/>
        <rFont val="Arial"/>
        <family val="2"/>
      </rPr>
      <t xml:space="preserve">
Seguimiento 2022:</t>
    </r>
    <r>
      <rPr>
        <sz val="12"/>
        <rFont val="Arial"/>
        <family val="2"/>
      </rPr>
      <t xml:space="preserve"> La Oficina de Control Interno observó capacitación sobre ORFEO realizada en la vigencia 2021 a la Dirección de Adecuación de Tierras.</t>
    </r>
  </si>
  <si>
    <t>Insuficientes controles para la gestión de las Peticiones, Quejas, Reclamos, Sugerencias y Denuncias (PQRSD).</t>
  </si>
  <si>
    <t>2. Solicitar a Gestión Documental envío de seguimiento semanal de las PQRSD pendientes de respuesta de la Dirección de Adecuación de Tierras según reporte Orfeo.
Enviar comunicaciones internas a los funcionarios y contratistas de la Dirección sobre el cumplimiento de respuestas a PQRSD pendientes.</t>
  </si>
  <si>
    <t xml:space="preserve">
Comunicaciones: 1 
Comunicaciones Internas: 1 semanal
</t>
  </si>
  <si>
    <r>
      <rPr>
        <u/>
        <sz val="12"/>
        <rFont val="Arial"/>
        <family val="2"/>
      </rPr>
      <t xml:space="preserve">Seguimiento 2019: </t>
    </r>
    <r>
      <rPr>
        <sz val="12"/>
        <rFont val="Arial"/>
        <family val="2"/>
      </rPr>
      <t xml:space="preserve">Si bien la Vicepresidencia de Integración Productiva, mediante memorando N° 20183300044113 del 10 de diciembre de 2018, solicitó a la Dirección Administrativa y Financiera - Gestión Documental el "(…) </t>
    </r>
    <r>
      <rPr>
        <i/>
        <sz val="12"/>
        <rFont val="Arial"/>
        <family val="2"/>
      </rPr>
      <t xml:space="preserve">envío de seguimiento semanal de las PQRSD pendientes de respuesta de la Dirección de Adecuación de Tierras según el reporte de Orfeo. </t>
    </r>
    <r>
      <rPr>
        <sz val="12"/>
        <rFont val="Arial"/>
        <family val="2"/>
      </rPr>
      <t xml:space="preserve">(...)  </t>
    </r>
    <r>
      <rPr>
        <i/>
        <sz val="12"/>
        <rFont val="Arial"/>
        <family val="2"/>
      </rPr>
      <t>con el fin de mejorar las actividades realizadas al interior de la dependencia</t>
    </r>
    <r>
      <rPr>
        <sz val="12"/>
        <rFont val="Arial"/>
        <family val="2"/>
      </rPr>
      <t>." y se observó la remisión de varios correos a los funcionarios vinculados a la Dirección de Adecuación de Tierras en los cuales se solicita el diligenciamiento de una (1) matriz de seguimiento de las PQRSD.
La Oficina de Control Interno validó la respuesta dada a los radicados N° 20196000021221, 20196100004411 y  20196100019741, observando que únicamente el primer y tercer radicado obtuvieron respuesta mediante los radicados N° 20193300018182 y 20193300011663; no obstante, respecto a la respuesta emitida mediante el radicado N° 20193300011663 es importante mencionar que esta corresponde a un traslado interno a otra dependencia, sin que se evidencie una respuesta definitiva al peticionario. En este sentido, la Oficina de Control Interno no considera procedente determinar el cierre del hallazgo toda vez que se generan dudas razonables respecto a la efectividad del hallazgo.
Seguimiento 2022: La Oficina de Control Interno evidenció correos asociados a: Solicitud informe estado ORFEOS Lider ADT- Contratistas DAT julio 2022, Cumplimiento Circular 014 de 2022 PQRSD marzo 2022, Correo requerimiento a ORFEOS Julio 2022, requerimiento respuesta a ORFEOS Mayo 2022.</t>
    </r>
  </si>
  <si>
    <t>Incumplimiento de la Política de Administración del Riesgo adoptada por la Entidad (DE-SIG-002) y de las Acciones de Mejoramiento (PR-SIG-004)</t>
  </si>
  <si>
    <t>Desconocimiento de los lineamientos metodológicos contenidos en la Política de Administración del Riesgo de la Entidad (DE-SIG-002)</t>
  </si>
  <si>
    <t xml:space="preserve">1. Solicitar capacitación a la Oficina de Planeación sobre el correcto y oportuno monitoreo a las acciones asociadas a los controles de los riesgos. </t>
  </si>
  <si>
    <t>Comunicación: 1</t>
  </si>
  <si>
    <t xml:space="preserve"> 01-oct-2018</t>
  </si>
  <si>
    <t>La Dirección de Adecuación de Tierras llevo a cabo espacios con la Oficina de Planeación para efectuar la validación de la identificación y medición de riesgos, conforme a los términos de la guía del DAFP. Los errores que se presentaron en las valoraciones de riesgo se atribuyen a la plantilla compartida por planeación.</t>
  </si>
  <si>
    <t>Se verificó la adopción de la plantilla de Planeación para la medición de los riesgos identificados en la Dirección de Adecuación de Tierras. Se recomienda estar validando la actualización de criterios para que las medeiciones sean consistentes con los nuevos parámetros.
Una vez inspeciconadas las evidencias, la Oficina de Control Interno considera procedente validar el cumplimiento de la acción de mejora.</t>
  </si>
  <si>
    <t>Errores y omisiones en la facturación de las tarifas autorizadas e inconsistencias en los datos requeridos para la liquidación de los servicios prestados.</t>
  </si>
  <si>
    <t>Inadecuada parametrización de las tarifas en el aplicativo de facturación y cartera o falta de revisiones a los controles de cambio introducidos al aplicativo (instancias de doble chequeo).</t>
  </si>
  <si>
    <t>1. Realizar chequeo o prueba de facturación una vez son parametrizados los valores de las tarifas de cada año en el Sistema de Facturación (SIFI o Similar) (Verificar valores ingresados – cálculos de consumos – ubicación de predios por canal – operaciones matemáticas del sistema)</t>
  </si>
  <si>
    <t>Un (1) documento o matriz</t>
  </si>
  <si>
    <t>Profesional de Registro y Cartera</t>
  </si>
  <si>
    <t>29/08/2022
06/07/2023</t>
  </si>
  <si>
    <t>Cesar Sanchez 
Richard Rangel Vergel</t>
  </si>
  <si>
    <r>
      <t xml:space="preserve">De acuerdo con la informacion suministrada, los encargados en la Dirección de Adecuación de Tierras indicaron que los distritos administrados por terceros tienen un software propio para la facturacion;  se realizó una prueba a la forma como vienen facturando los distritos de adecuacion de tierras y se seleccionaron tres distritos para hacer la validacion con el siguiente resultado:  Usochicamocha,  se validó la facturación con resultado satisfactorio; en Maria la Baja y Aracataca se pudo identificar que no se estaba facturando adecuadamente, por lo cual se realizó una reunion con el supervisor del contrato,  a quien se le dieron las recomedaciones para los ajustes pertinentes.
</t>
    </r>
    <r>
      <rPr>
        <b/>
        <sz val="12"/>
        <color theme="1"/>
        <rFont val="Arial"/>
        <family val="2"/>
      </rPr>
      <t>Julio 2023:</t>
    </r>
    <r>
      <rPr>
        <sz val="12"/>
        <color theme="1"/>
        <rFont val="Arial"/>
        <family val="2"/>
      </rPr>
      <t xml:space="preserve"> No existen avances a la fecha del presente seguimiento.</t>
    </r>
  </si>
  <si>
    <r>
      <t xml:space="preserve">Fueron seleccionados tres distritos; el proposito del ejercicio fue detectar las desviaciones y tomar las medias de ajuste en forma oportuna.
</t>
    </r>
    <r>
      <rPr>
        <b/>
        <sz val="12"/>
        <rFont val="Arial"/>
        <family val="2"/>
      </rPr>
      <t xml:space="preserve">Se recomienda </t>
    </r>
    <r>
      <rPr>
        <sz val="12"/>
        <rFont val="Arial"/>
        <family val="2"/>
      </rPr>
      <t xml:space="preserve">tener un reporte de las parametrizaciones de las tarifas de las anualidades de los Disitros con el fin de evaluar la efectividad de la acción.
Las evidencia  entregada dan cuanta de la revison de las tarifas aplicadas en los distritos de riego, pero de acuerdo con lo observado en el listado de verificacion de las tarifas, para el año 2020 " NO CUMPLE " en los distritos de Rut y Maria la Baja, y en el distrito  de   Aracataca "NO CUMPLE POR TF". y en el distrito Chicamocha NO ES POSIBLE VERIFICAR "  razon por la cual la accion no es efectiva, por lo cual OCI considera procedente continuar con el seguimiento de la acción.
</t>
    </r>
    <r>
      <rPr>
        <b/>
        <sz val="12"/>
        <rFont val="Arial"/>
        <family val="2"/>
      </rPr>
      <t xml:space="preserve">
Julio 2023: </t>
    </r>
    <r>
      <rPr>
        <sz val="12"/>
        <rFont val="Arial"/>
        <family val="2"/>
      </rPr>
      <t>Hasta no allegar soportes de cumplimiento de la accion, la misma se encontrará en estado incumplida - vencida.</t>
    </r>
  </si>
  <si>
    <t>2. Realizar al azar de una muestra de usuarios una liquidación manual de la facturación en Excel de cada periodo de facturación (su resultado debe ser comparado con la liquidación calculada por el Sistema de Facturación, de tal manera que se puedan identificar eventuales diferencias a nivel de tarifas, cálculos de consumo u otros datos relacionados)</t>
  </si>
  <si>
    <t>Un (1) formato de liquidación manual</t>
  </si>
  <si>
    <r>
      <t xml:space="preserve">La VIP en mesa de trabajo informó que se realizaron actividades de muestreo con el fin de verificar las facturaciones entre las que revisaron 3 Distritos de riego asi: Usochicamocha, Maria La Baja y Aracataca
</t>
    </r>
    <r>
      <rPr>
        <b/>
        <sz val="12"/>
        <color theme="1"/>
        <rFont val="Arial"/>
        <family val="2"/>
      </rPr>
      <t>Julio 2023:</t>
    </r>
    <r>
      <rPr>
        <sz val="12"/>
        <color theme="1"/>
        <rFont val="Arial"/>
        <family val="2"/>
      </rPr>
      <t xml:space="preserve"> No existen avances a la fecha del presente seguimiento.</t>
    </r>
  </si>
  <si>
    <r>
      <t xml:space="preserve">Si bien es cierto que el área auditada informó los avances realizados asociados a la acción  las evidencias no han sido allegadas por la VIP referente al muestreso que se realizo en los  3 Distritos de riego asi: Usochicamocha, Maria La Baja y Aracataca con el fin de revisar la efectividad de la acción, por lo cual OCI considera procedente continuar con el seguimiento de la acción hasta validar las evidencias informadas por el área.
</t>
    </r>
    <r>
      <rPr>
        <b/>
        <sz val="12"/>
        <rFont val="Arial"/>
        <family val="2"/>
      </rPr>
      <t>Julio 2023</t>
    </r>
    <r>
      <rPr>
        <sz val="12"/>
        <rFont val="Arial"/>
        <family val="2"/>
      </rPr>
      <t>: Hasta no allegar soportes de cumplimiento de la accion, la misma se encontrará en estado incumplida - vencida.</t>
    </r>
  </si>
  <si>
    <t>Insuficiencia de personal o falta de asignación de este a labores de seguimiento, monitoreo, revisión y aprobación de informes y datos recopilados en campo (consumos, restricciones de abastecimiento, control de planes de riego entre otros).</t>
  </si>
  <si>
    <t>3. Contratar un Ingeniero de Operación y Conservación que realice una tarea de seguimiento, revisión y aprobación de los datos y formatos diligenciados y reportados por los auxiliares de riego.</t>
  </si>
  <si>
    <t>Un (1) Ingeniero Contratado</t>
  </si>
  <si>
    <t>Líder o Director de Adecuación de Tierras</t>
  </si>
  <si>
    <r>
      <t xml:space="preserve">(Seguimiento 2020) La Dirección de Adecuación de Tierras informó que "En el departamento de Córdoba, se contrataton 3 ingenieros de Operación y Conservación: Nayeth de La Espriella (Coordinadora); Mónica Vergara Perneth y Raúl Antonio López Figueroa (contratos 2002020, 2282020 y 2292020)", de lo anterior, la Oficina de Control Interno corroboró que el objeto de los mencionados contratos guardaba coherencia con la acción
(Seguimiento 2022) En los Distritos del Atlantico en el año 2021 Manati , Repelon y Santa Lucia, se contrató con la Gobernacion del Atlántico y ellos tienen sus propios ingenieros; la evidencia esta en los estudios  previos anexos 1 y 2.
</t>
    </r>
    <r>
      <rPr>
        <b/>
        <sz val="12"/>
        <color theme="1"/>
        <rFont val="Arial"/>
        <family val="2"/>
      </rPr>
      <t xml:space="preserve">
Julio 2023:</t>
    </r>
    <r>
      <rPr>
        <sz val="12"/>
        <color theme="1"/>
        <rFont val="Arial"/>
        <family val="2"/>
      </rPr>
      <t xml:space="preserve"> No existen avances a la fecha del presente seguimiento.</t>
    </r>
  </si>
  <si>
    <t>(Seguimiento 2020) Si bien la Oficina de Control Interno observó la contratación de dos (2) ingenieros de operación y conservación de los Distritos de Adecuación de Tierras de Montería Mocarí y la Doctrina, ubicados en el departamento de Córdoba, se debe tener presente que al plasmar la acción de manera general, se considera que dicha contratación debería validarse en los seis (6) distritos que administra directamente la ADR, para prevenir la reiteración de los hechos evidenciados en el presente hallazgo, por lo cual se concede un porcentaje de avance del 50%, al observar la contratación de 3 de los 6 ingenieros.
(Seguimiento 2022) Los soportes fueron entregados a la OCI en el corrreo, se considera que dicha contratación debería validarse no solo para los distritos del Atlantico sino en los cinco (5) distritos que administra directamente la ADR (se excluye Valle del Sibundoy por ser de Drenaje),  lo anterior para prevenir la reiteración de los hechos evidenciados en el presente hallazgo.
Julio 2023: Hasta no allegar soportes de cumplimiento de la accion, la misma se encontrará en estado incumplida - vencida.</t>
  </si>
  <si>
    <t>Falta de uniformidad en la metodología de medición de entrega de agua a los predios adscritos a los Distritos de Adecuación de Tierras.</t>
  </si>
  <si>
    <t>4. Elaborar un documento de protocolo para la obtención de las mediciones de caudales (pasos de determinación) entregados a los usuarios de los predios. En dicho protocolo deben quedar explícitas las desviaciones o excepciones admisibles y/o casos especiales (si se admitiera esta última categoría), al igual que, para las mediciones deberán dejarse establecidas y descritas con claridad las evidencias que soportarán estas tareas, haciéndolas trazables para cualquier tercero que requiera validar los consumos de la facturación.</t>
  </si>
  <si>
    <t>Un (1) documento Técnico</t>
  </si>
  <si>
    <r>
      <t xml:space="preserve">La VIP mediante mesa de trabajo informó que a la fecha no se ha podido ajustar el procedimiento PR-ADT- 004, la medicion del caudal se hace por medio de Bombeo; No se ha elaborado un documento de protocolo para la obtención de las mediciones de caudales.
</t>
    </r>
    <r>
      <rPr>
        <b/>
        <sz val="12"/>
        <color theme="1"/>
        <rFont val="Arial"/>
        <family val="2"/>
      </rPr>
      <t xml:space="preserve">
Julio 2023</t>
    </r>
    <r>
      <rPr>
        <sz val="12"/>
        <color theme="1"/>
        <rFont val="Arial"/>
        <family val="2"/>
      </rPr>
      <t>: No existen avances a la fecha del presente seguimiento.</t>
    </r>
  </si>
  <si>
    <r>
      <t xml:space="preserve">Se recomienda establecer una Politica para la medicion con el fin de estandarizarla.
La Oficina de Control Interno considera procedente continuar con el seguimiento del presente hallazgo toda vez que la totalidad de acciones se encuentran abiertas, de las cuales cinco (5) se encuentran vencidas. 
</t>
    </r>
    <r>
      <rPr>
        <b/>
        <sz val="12"/>
        <color theme="1"/>
        <rFont val="Arial"/>
        <family val="2"/>
      </rPr>
      <t>Julio 2023</t>
    </r>
    <r>
      <rPr>
        <sz val="12"/>
        <color theme="1"/>
        <rFont val="Arial"/>
        <family val="2"/>
      </rPr>
      <t>: Hasta no allegar soportes de cumplimiento de la accion, la misma se encontrará en estado incumplida - vencida.</t>
    </r>
  </si>
  <si>
    <t>5. Expedir una circular a los responsables de la administración de todos los Distritos de propiedad de la ADR estableciendo la obligatoriedad de aplicar el protocolo de medición de consumos.</t>
  </si>
  <si>
    <t xml:space="preserve">Una (1) circular expedida </t>
  </si>
  <si>
    <r>
      <t xml:space="preserve">No se expedió la circular a los responsables de la administración de todos los Distritos de propiedad de la ADR estableciendo la obligatoriedad de aplicar el protocolo de medición de consumos.
</t>
    </r>
    <r>
      <rPr>
        <b/>
        <sz val="12"/>
        <color theme="1"/>
        <rFont val="Arial"/>
        <family val="2"/>
      </rPr>
      <t xml:space="preserve">
Julio 2023</t>
    </r>
    <r>
      <rPr>
        <sz val="12"/>
        <color theme="1"/>
        <rFont val="Arial"/>
        <family val="2"/>
      </rPr>
      <t>: No existen avances a la fecha del presente seguimiento.</t>
    </r>
  </si>
  <si>
    <r>
      <t xml:space="preserve">La Oficina de Control Interno considera procedente continuar con el seguimiento del presente hallazgo toda vez que la totalidad de acciones se encuentran abiertas, de las cuales  cinco (5) se encuentran vencidas.
</t>
    </r>
    <r>
      <rPr>
        <b/>
        <sz val="12"/>
        <color theme="1"/>
        <rFont val="Arial"/>
        <family val="2"/>
      </rPr>
      <t xml:space="preserve">
Julio 2023: </t>
    </r>
    <r>
      <rPr>
        <sz val="12"/>
        <color theme="1"/>
        <rFont val="Arial"/>
        <family val="2"/>
      </rPr>
      <t>Hasta no allegar soportes de cumplimiento de la accion, la misma se encontrará en estado incumplida - vencida.</t>
    </r>
  </si>
  <si>
    <t xml:space="preserve">Desactualización del Registro General de Usuarios e inconsistencias en la información registrada en las facturas. </t>
  </si>
  <si>
    <t>Falta de alimentación y/o actualización de los parámetros de información que conforman el Registro General de Usuarios (RGU).</t>
  </si>
  <si>
    <t>1. Realizar una depuración en el sistema de información de facturación para datos de identificación del propietario o usuario inconsistentes.</t>
  </si>
  <si>
    <t> Cinco (5)</t>
  </si>
  <si>
    <t xml:space="preserve"> Director de UTT y Líder o Director de Adecuación de Adecuación o Gerente de Distrito </t>
  </si>
  <si>
    <t> 01-nov-19</t>
  </si>
  <si>
    <t> 31-dic-20</t>
  </si>
  <si>
    <r>
      <t xml:space="preserve">Se ajustaron los procedimientos para la actualizacion del RGU en todos los distritos, se establecieron  25 pasos para que efectivamete se actualicen el RGU de los distritos de la Agencia.
</t>
    </r>
    <r>
      <rPr>
        <b/>
        <sz val="12"/>
        <color theme="1"/>
        <rFont val="Arial"/>
        <family val="2"/>
      </rPr>
      <t xml:space="preserve">
Julio 2023:</t>
    </r>
    <r>
      <rPr>
        <sz val="12"/>
        <color theme="1"/>
        <rFont val="Arial"/>
        <family val="2"/>
      </rPr>
      <t xml:space="preserve"> No existen avances a la fecha del presente seguimiento.</t>
    </r>
  </si>
  <si>
    <r>
      <t xml:space="preserve">Si bien es cierto que el área auditada informó los avances realizados asociados a la acción, las evidencias no han sido allegadas por la VIP con el fin de revisar la efectividad de la acción, por lo cual OCI considera procedente continuar con el seguimiento de la acción hasta validar las evidencias informadas por el área.
</t>
    </r>
    <r>
      <rPr>
        <b/>
        <sz val="12"/>
        <rFont val="Arial"/>
        <family val="2"/>
      </rPr>
      <t xml:space="preserve">Julio 2023: </t>
    </r>
    <r>
      <rPr>
        <sz val="12"/>
        <rFont val="Arial"/>
        <family val="2"/>
      </rPr>
      <t>Hasta no allegar soportes de cumplimiento de la accion, la misma se encontrará en estado incumplida - vencida.</t>
    </r>
  </si>
  <si>
    <t>Deficiente estructuración de los procedimientos PR-ADT-004 y PR-ADT-005 en relación con la fuente oficial del RGU.</t>
  </si>
  <si>
    <t xml:space="preserve">2. Modificar procedimientos PR-ADT-004 y PR-ADT-005 indicando como fuente oficial del RGU el sistema de facturación utilizado.  </t>
  </si>
  <si>
    <t xml:space="preserve">Distritos </t>
  </si>
  <si>
    <t xml:space="preserve"> Líder o Director de Adecuación de Tierras y Vicepresidente de Integración Productiva </t>
  </si>
  <si>
    <t>30-mar-20 </t>
  </si>
  <si>
    <t xml:space="preserve">Cesar Sanchez </t>
  </si>
  <si>
    <t>Se ajustaron los procedimientos PR-ADT- 004 para los Distritos administrados por la ADR y PR-ADT-005 administrados por asociaciones de usuarios.</t>
  </si>
  <si>
    <t>Se valido que en el aplicativo Isolucion se encuentra publicado el ajuste a los procedimietos asi: PR-ADT- 004 publicado el 23-may-2022 y PR-ADR-005 publicado el 22-ago-2022.
Una vez inspeciconadas las evidencias, la Oficina de Control Interno considera procedente validar el cumplimiento de la acción de mejora.</t>
  </si>
  <si>
    <t>Dependencia de terceros (los usuarios) y/o concentración total en éstos de las acciones para emprender gestiones de formación y/o actualización del Registro General de Usuarios.</t>
  </si>
  <si>
    <t xml:space="preserve">3. Realizar una encuesta de actualización de datos a los usuarios de los predios inscritos en el RGU de los Distritos </t>
  </si>
  <si>
    <t>Dos (2) </t>
  </si>
  <si>
    <t xml:space="preserve">
Director de UTT y Líder o Director de Adecuación de Adecuación o Gerente de Distrito 
</t>
  </si>
  <si>
    <r>
      <t xml:space="preserve">A la fecha no se ha realizado la encuesta de actualización de datos a los usuarios de los predios inscritos en el RGU de los Distritos.
</t>
    </r>
    <r>
      <rPr>
        <b/>
        <sz val="12"/>
        <color theme="1"/>
        <rFont val="Arial"/>
        <family val="2"/>
      </rPr>
      <t xml:space="preserve">
Julio 2023:</t>
    </r>
    <r>
      <rPr>
        <sz val="12"/>
        <color theme="1"/>
        <rFont val="Arial"/>
        <family val="2"/>
      </rPr>
      <t xml:space="preserve"> No existen avances a la fecha del presente seguimiento.</t>
    </r>
  </si>
  <si>
    <r>
      <t xml:space="preserve">La Oficina de Control Interno considera procedente continuar con el seguimiento del presente hallazgo toda vez que no se ha dado cumplimiento a la acción establecida.
</t>
    </r>
    <r>
      <rPr>
        <b/>
        <sz val="12"/>
        <rFont val="Arial"/>
        <family val="2"/>
      </rPr>
      <t xml:space="preserve">
Julio 2023:</t>
    </r>
    <r>
      <rPr>
        <sz val="12"/>
        <rFont val="Arial"/>
        <family val="2"/>
      </rPr>
      <t xml:space="preserve"> Hasta no allegar soportes de cumplimiento de la accion, la misma se encontrará en estado incumplida - vencida.</t>
    </r>
  </si>
  <si>
    <t>Deficiencias en la gestión de cobro de los servicios prestados y en los datos mínimos requeridos en la factura.</t>
  </si>
  <si>
    <t>Desalineación entre los procedimientos de la Agencia de Desarrollo Rural (ADR) respecto a facturación y cobranza en los Distritos de Adecuación de Tierras y la operación de los mismos.</t>
  </si>
  <si>
    <t>1. Ajustar el procedimiento PR-ADT- 004 y PR-ADR-005 a la realidad de lo que se puede implementar con los sistemas de información existentes y en operación.</t>
  </si>
  <si>
    <t>Dos (2)</t>
  </si>
  <si>
    <t>Líder de Adecuación de Tierras y Vicepresidente de Integración Productiva </t>
  </si>
  <si>
    <t> 30-mar-20</t>
  </si>
  <si>
    <t>Cesar Sanchez</t>
  </si>
  <si>
    <t>Se ajusto el procedimiento PR-ADT- 004 y el  procedimieto PR-ADR-005 se ajustó  los cuales están aprobados y publicados en el ISOLUCION .</t>
  </si>
  <si>
    <t>Se aprobó por parte de la presidencia los procedimietos 4 y 5 los cuales se  encuentran publicados en ISOLICION. 
Una vez inspeciconadas las evidencias, la Oficina de Control Interno considera procedente validar el cumplimiento de la acción de mejora.</t>
  </si>
  <si>
    <t>Obsolescencia de los sistemas de información de facturación y cartera, que impiden contar con versatilidades de reporte a nivel de facturas.</t>
  </si>
  <si>
    <t xml:space="preserve">2. Tramitar con la Oficina de Tecnologías de la Información la incorporación de un módulo de control y estadísticas de entrega de facturas en los DAT en el aplicativo de información en línea actual – http://www.centir.adr.gov.co:8084/ o incluir en el procedimiento un formato de control y estadísticas de entrega de facturas.  </t>
  </si>
  <si>
    <t xml:space="preserve">procedimientos ajustados </t>
  </si>
  <si>
    <t xml:space="preserve"> Líder de Adecuación de Tierras y Líder de Tecnologías de la Información </t>
  </si>
  <si>
    <t>01-nov-19 </t>
  </si>
  <si>
    <t>30-may-20 </t>
  </si>
  <si>
    <r>
      <t xml:space="preserve">Dado que el sitema de facturacion SIFI es obsoleto, se realizó un contrato con la empresa 4-72 con el fin de que sea la empresa de correo la que realice directamente la entrega de las facturas a los usuarios, esto se realizará con la entrega de las facturas del primer semestre de 2022, es decir, a partir de julio de 2022.
</t>
    </r>
    <r>
      <rPr>
        <b/>
        <sz val="12"/>
        <color theme="1"/>
        <rFont val="Arial"/>
        <family val="2"/>
      </rPr>
      <t xml:space="preserve">
Julio 2023:</t>
    </r>
    <r>
      <rPr>
        <sz val="12"/>
        <color theme="1"/>
        <rFont val="Arial"/>
        <family val="2"/>
      </rPr>
      <t xml:space="preserve"> No existen avances a la fecha del presente seguimiento.</t>
    </r>
  </si>
  <si>
    <r>
      <t xml:space="preserve">La Oficina de Control interno considera pertinente replantear la accion dado que se debia adelantar por parte de la Oficina de Tecnologías de la Información la incorporacion de un módulo de control y estadísticas de entrega de facturas en los DAT; en razon a que el aplicativo SIFI ya no esta en operacion.
</t>
    </r>
    <r>
      <rPr>
        <b/>
        <sz val="12"/>
        <color theme="1"/>
        <rFont val="Arial"/>
        <family val="2"/>
      </rPr>
      <t xml:space="preserve">
Julio 2023</t>
    </r>
    <r>
      <rPr>
        <sz val="12"/>
        <color theme="1"/>
        <rFont val="Arial"/>
        <family val="2"/>
      </rPr>
      <t xml:space="preserve">: Hasta no allegar soportes de cumplimiento de la accion, la misma se encontrará en estado incumplida - vencida.
</t>
    </r>
  </si>
  <si>
    <t>Falta de concientización a los usuarios para que reciban las facturas.</t>
  </si>
  <si>
    <t>3. Realizar compañas de concientización a los usaurios sobre la facturación (entrega- recibo - pago)</t>
  </si>
  <si>
    <t>Un (1) trámite o un (1) procedimiento ajustado</t>
  </si>
  <si>
    <t xml:space="preserve"> Director de la UTT y Líder de Adecuación de Tierras </t>
  </si>
  <si>
    <t> 01-ene-20</t>
  </si>
  <si>
    <t>31-dic-20 </t>
  </si>
  <si>
    <t>De acuerdo con información entregada por el área de Cartera en mesa de trabajo se implementó una acción asociada a que una vez se expide la factura esta es entregada al usuario con un adjunto de carta de cobro persuasivo.</t>
  </si>
  <si>
    <t>La Oficina de Control Interno obtuvo evidencia en la realización de los cobros persuasivos que se hacen en forma permanente, pues junto con la factura se envía una comunicación de cobro persuasivo, por lo cual  se considera procedente validar el cumplimiento de la acción de mejora.</t>
  </si>
  <si>
    <t>Incumplimiento obligaciones legales de carácter ambiental.</t>
  </si>
  <si>
    <t>Restricciones y/o disponibilidad de recursos presupuestales para ejecutar las obligaciones impuestas en las concesiones de aguas y demás normatividad ambiental aplicable.</t>
  </si>
  <si>
    <t xml:space="preserve">1. Incluir dentro de los costos del proyecto de inversión de Adecuación de Tierras para la vigencia 2020, los relacionados con las obligaciones interpuestas por autoridades ambientales los permisos y licencias de los DAT de propiedad de la ADR y realizar la posterior contratación de acuerdo con recursos disponibles. </t>
  </si>
  <si>
    <t xml:space="preserve">Una (1) ficha EBI actualizada </t>
  </si>
  <si>
    <t>Líder de Adecuación de Tierras y Vicepresidente de Integración Productiva</t>
  </si>
  <si>
    <t>Maicol Zipamocha</t>
  </si>
  <si>
    <t>La Dirección de Adecuación de Tierras Informó que "Dentro del proyecto de inversión de adecuación de tierras 2019 - 2022 se incluyeron recursos para el tema ambiental de los distritos", de lo anterior, la Oficina de Control Interno observó el formato F-DER-009 "GUÍA OPERATIVA PARA FORMULACIÓN DE PROYECTOS DE INVERSIÓN", cuyo objetivo es "APOYO A LA FORMULACION E IMPLEMENTACIÓN DE DISTRITOS DE ADECUACIÓN DE TIERRAS Y A LA PRESTACIÓN DEL SERVICIO PÚBLICO DE ADECUACIÓN DE TIERRAS A NIVEL NACIONAL
2019-2022", versión 7 de abril de 2020.
Adicionalmente se evidenció:
1.Consulta de pantallas del SUIFP sobre números de solicitudes realizadas y archivos adjuntos cargados. 
2. Ficha EBI y Guía Operativa correspondiente a la solicitud de recursos realizada por la ADR para la vigencia 2019 (esta solicitud se realizó en 2018 con No SUIFP 347283). 
3. Ficha EBI y Guía Operativa correspondiente a la solicitud de recursos realizada por la ADR para la vigencia 2020 (esta solicitud se realizó en 2019 con No SUIFP 559915).
 Documentos los cuales contemplan la realización de actividades relacionadas con la gestión ambiental de los disitritos de adecuación de tierras tanto administrados por la ADR como los adminsitrados por asociaciones, así como los proyectos erstratégicos, y el presupuesto requerido y/o solicitado para ello.</t>
  </si>
  <si>
    <t>La Oficina de Control Interno obtuvo evidencia de la inclusión de actividades y recursos dentro de los proyectos de inversión 2019, 2020 y guía operativa 2019-2022 (recursos 2021), para las gestiones ambientales a realizar en los Distritos de Adecuación de Tierras. Por lo cual se considera procedente validar el cumplimiento de la acción de mejora.</t>
  </si>
  <si>
    <t>Obligaciones cedidas por el extinto INCODER pendientes de cumplimiento y falta de maduración operacional de la ADR para implementar las acciones de subsanación aplicables</t>
  </si>
  <si>
    <t xml:space="preserve">2. Elaborar una matriz de seguimiento ambiental por parte de un profesional ambiental de la Dirección de Adecuación de Tierras. </t>
  </si>
  <si>
    <t xml:space="preserve">Una (1) matriz de Seguimiento Implementada </t>
  </si>
  <si>
    <t xml:space="preserve">Profesional Ambiental de la Dirección de Adecuación de Tierras designado. </t>
  </si>
  <si>
    <t>Cesar Sanchez
Richard Rangel Vergel</t>
  </si>
  <si>
    <t>De acuerdo a la evidencia aportada por la Dirección de Adecuación de Tierras (Ambiental)  esta Oficina de Control Interno evidenció que:
- Se realizó el diagnóstico ambiental del Distrito de Adecuación de Tierras Santa Lucía, donde se detallan las obligaciones, el cumplimiento y las observaciones asociadas.
Respecto con las evidencias aportadas y de acuerdo a lo evidenciado por la Oficina de Control Interno en el seguimiento a julio 2023 se considera que esta acción propuesta se encuentra cumplida.</t>
  </si>
  <si>
    <t>Falta de acompañamiento o efectivo control por parte de la supervisión en lo referente a los procesos que se deben surtir para la elaboración y cumplimiento de los aspectos ambientales exigidos normativamente</t>
  </si>
  <si>
    <t xml:space="preserve">3. Suscribir un plan de trabajo con acciones, responsables, recursos, cronograma, etc., con las Asociaciones de Usuarios de DAT que tengan pendiente cumplimiento de obligaciones ambientales y realizar matriz de seguimiento al plan de trabajo. </t>
  </si>
  <si>
    <t xml:space="preserve">Un (1) Plan Trabajo suscrito 
Una (1) matriz Seguimiento implementada </t>
  </si>
  <si>
    <t xml:space="preserve">Supervisor designado para el respectivo Contrato de AOC  </t>
  </si>
  <si>
    <r>
      <rPr>
        <b/>
        <sz val="12"/>
        <color theme="1"/>
        <rFont val="Arial"/>
        <family val="2"/>
      </rPr>
      <t xml:space="preserve">Julio 2023: </t>
    </r>
    <r>
      <rPr>
        <sz val="12"/>
        <color theme="1"/>
        <rFont val="Arial"/>
        <family val="2"/>
      </rPr>
      <t>De acuerdo a la evidencia aportada por la Dirección de Adecuación de Tierras (Ambiental)  esta Oficina de Control Interno evidenció que:
- Se realizó el diagnóstico ambiental del Distrito de Adecuación de Tierras Santa Lucía, donde se detallan las obligaciones, el cumplimiento y las observaciones asociadas. No obstante no se presentaron avances sobre el Plan de Trabajo suscrito para la aplicabilidad de esta matriz de seguimiento en todos los Distritos de Adecuación de Tierras
Respecto con las evidencias aportadas y de acuerdo a lo evidenciado por la Oficina de Control Interno en el seguimiento a julio 2023 se considera que esta acción propuesta se encuentra incumplida - vencida hasta no allegar la totalidad de las evidencias que sustenten el cumplimiento de esta acción propuesta.</t>
    </r>
  </si>
  <si>
    <t>Deficiencias en el control y supervisión a la Administración, Operación y Conservación de los Distritos de Adecuación de Tierras entregados a Asociaciones de Usuarios.</t>
  </si>
  <si>
    <t xml:space="preserve">Insuficiencia de personal en las UTT para realizar labores de supervisión a los Contratos de Administración, Operación y Conservación. </t>
  </si>
  <si>
    <t>1. Conformar 9 equipos de trabajo con todos los perfiles de apoyo: técnico, administrativo, financiero o jurídicos requeridos por el supervisor para realizar la supervisión integral a los contratos de Administración, Operación y Conservación.</t>
  </si>
  <si>
    <t>Nueve (9) 
Distritos</t>
  </si>
  <si>
    <t>La Dirección de Adecuación de Tierras manifestó que "(...) se creó un equipo de apoyo  a la supervisión de los contratos de AOC, integrado por profesionales de las diferente áreas del conocimiento: administrativo y financiero, técnico y juridico, el cual está realizando las mesas de trabajo virtuales con el equipo de supervisión y apoyo a la supervisión de las UTTs", no obstante lo anterior, no se allegó soporte que acredite la conformación de los apoyos a la supervisión de los contratos mencionados. En los nuevos contratos se estableció puntualmete incluir los apoyos a la supervision.</t>
  </si>
  <si>
    <t>Según lo manifestado, se conformaron los equipos de trabajo con los prefesionales de las diferentes areas y con el apoyo a los supervisores de los contratos; si bien no eisten las delegaciones eplícitas, si se pudieron corroborar las actas de reuniones de Supervisión donde participaron los profesionales de los componentes financiero, jurídico, ambiental y técnico, durante los años 2020 y 2021, por lo que se considera procedente validar el cumplimiento de la acción de mejora.</t>
  </si>
  <si>
    <t>Desconocimiento, por parte de la Asociación de usuarios, de los requerimientos y anexos para la confección de los presupuestos anuales de Administración, Operación y Conservación (AOC) del DAT (ej: Plan Quinquenal), así como de los requerimientos procedimentales para soportar el diseño y ejecución de planes y programas de AOC.</t>
  </si>
  <si>
    <t xml:space="preserve">2. Remitir comunicación a las Juntas Directivas y a los Gerentes de cada Asociación de Usuarios con los requisitos de los documentos anexos a presentar en los presupuestos de ingresos y egresos. </t>
  </si>
  <si>
    <t>Nueve (9)
Comunicaciones</t>
  </si>
  <si>
    <t>Dirección de Adecuación de Tierras manifestó que "se enviaron las 9 comunicaciones a partir del los años 2019, 2020 y 2021".</t>
  </si>
  <si>
    <t>El área auditada remite la evidencia del envio de las comunicaciónes a las Juntas Directivas y a los Gerentes de 9  Asociaciónes de Usuarios con los requisitos de los presupuestos de ingresos y egresos.
Una vez inspeciconadas las evidencias, la Oficina de Control Interno considera procedente validar el cumplimiento de la acción de mejora.</t>
  </si>
  <si>
    <t>Falta de análisis / depuración de las observaciones identificadas y emanadas por la Supervisión de la Agencia de Desarrollo Rural.</t>
  </si>
  <si>
    <t xml:space="preserve">3. Incluir Comité Técnico Coordinador en los nuevos contratos que se suscriban con las Asociaciones de Usuarios para AOC de Distritos </t>
  </si>
  <si>
    <t xml:space="preserve">Cuatro (4) 
Estudios Previos </t>
  </si>
  <si>
    <t>Se incluyo el Comité Técnico Coordinador en los nuevos contratos que se suscribieron en el año 2019 con las Asociaciones de Usuarios para AOC de Distritos; para los años 2020 y 2021 no se realizo debido a la pandemia.</t>
  </si>
  <si>
    <t>El area auditada remite Copia de los contratos de AOC de 7 distritos de mediana y gran escala, propiedad ADR, en los cuales se incluyó Comité Técnico.  para el año 2019. Se ecluyeron los DAT de Zulia y RUT, los cuales tienen vigencia contractual hasta el año 2025.
Una vez inspeciconadas las evidencias, la Oficina de Control Interno  considera procedente validar el cumplimiento de la acción de mejora.</t>
  </si>
  <si>
    <t xml:space="preserve">Omisiones en la ejecución de actividades administrativas y de operación en Distrito de Adecuación de Tierras administrado por la Agencia de Desarrollo Rural.  </t>
  </si>
  <si>
    <t>Restricciones presupuestales para la contratación del personal a asignar los Distritos de Adecuación de Tierras</t>
  </si>
  <si>
    <t xml:space="preserve">1. Solicitar los recursos presupuestales necesarios a través del proyecto de inversión – producto servicio de AOC Distritos ADR – para contratar todo personal suficiente y adquirir insumos, equipos, herramientas y papelería necesaria para las labores del personal. </t>
  </si>
  <si>
    <t xml:space="preserve">Una (1) ficha EBI actualizada  </t>
  </si>
  <si>
    <t>La Dirección de Adecuación de Tierras Informó que "Dentro del proyecto de inversión de adecuación de tierras 2019 - 2022 se incluyeron recursos para el tema ambiental de los distritos", de lo anterior, la Oficina de Control Interno observó el formato F-DER-009 "GUÍA OPERATIVA PARA FORMULACIÓN DE PROYECTOS DE INVERSIÓN", cuyo objetivo es "APOYO A LA FORMULACION E IMPLEMENTACIÓN DE DISTRITOS DE ADECUACIÓN DE TIERRAS Y A LA PRESTACIÓN DEL SERVICIO PÚBLICO DE ADECUACIÓN DE TIERRAS A NIVEL NACIONAL
2019-2022", versión 7 de abril de 2020.
Adicionalmente se evidenció:
1.Consulta de pantallas del SUIFP sobre números de solicitudes realizadas y archivos adjuntos cargados. 
2. Ficha EBI y Guía Operativa correspondiente a la solicitud de recursos realizada por la ADR para la vigencia 2019 (esta solicitud se realizó en 2018 con No SUIFP 347283). 
3. Ficha EBI y Guía Operativa correspondiente a la solicitud de recursos realizada por la ADR para la vigencia 2020 (esta solicitud se realizó en 2019 con No SUIFP 559915).
Los anteriores documentos contemplan a manera detallada las necesidades, personal y recursos necesarios para la administración operación y conservación de los disitritos de adecuación de tierras tanto administrados por la ADR como los adminsitrados por asociaciones, así como los proyectos erstratégicos.</t>
  </si>
  <si>
    <t>La Oficina de Control Interno obtuvo evidencia de la inclusión de actividades y recursos dentro de los proyectos de inversión 2019, 2020 y guía operativa 2019-2022 (recursos 2021), para las distitnas actividades de Administración, Operación y Conservación de los Distritos de Adecuación de Tierras. Por lo cual se  considera procedente validar el cumplimiento de la acción de mejora.</t>
  </si>
  <si>
    <t>Labores de riego ejecutadas con base a la experiencia del responsable (canalero) - tareas efectuadas de manera empírica.</t>
  </si>
  <si>
    <t>2. Elaborar un documento técnico de operación de Distritos administrados directamente por la ADR y capacitar al personal en su implementación.</t>
  </si>
  <si>
    <t xml:space="preserve">Un (1) documento Técnico 
Cinco (5) Distritos Capacitados 
</t>
  </si>
  <si>
    <t>Se informa que se elaboro el documento tecnico para la operacion de los Distritos administrados por la ADR (se cuenta con tres manuales para los distritos del Atlantico) pendiete el docuemto tecnico para los distritos de Cordoba, respecto a las capacitaciones se dieron 5 capacitaciones a tres distritos. se entregaron las evidencias de los  documentos técnicos (manuales) de operación de los Distritos de Repelón, Manatí y Santa Lucía (Atlántico), administrados directamente por la ADR. y los soportes de capacitaciones a personal de los distritos.</t>
  </si>
  <si>
    <t>Falta de personal clave en los DAT para instruir y monitorear las actividades de Administración, Operación y Conservación.</t>
  </si>
  <si>
    <t>3. Contratar un Ingeniero de Operación y Conservación para DAT Repelón y otro para DAT Santa Lucia y Manatí</t>
  </si>
  <si>
    <t xml:space="preserve">Dos (2) Ingenieros Contratados </t>
  </si>
  <si>
    <t>Se contrataron los ingenieros para Santa lucia y Manati mediante el convenio tecnico interadminstrativo con la Gobernación del Atlántico, se recibió como evidencia los informes de AOC de los Distritos Repelón, Manatí y Santa Lucía (Atlántico) en el marco del Contrato 7752020, en los cuales se relaciona o certifica la contratación de personal para los distritos.</t>
  </si>
  <si>
    <t>Exigencia de actividades en el procedimiento que sobrepasan la capacidad instalada de personal e infraestructura del Distrito de Adecuación de Tierras.</t>
  </si>
  <si>
    <t>4. Ajustar el procedimiento PR-ADT-004 a la realidad de lo que se puede implementar con la infraestructura existente.  </t>
  </si>
  <si>
    <t xml:space="preserve"> Un (1)
Procedimiento ajustado
</t>
  </si>
  <si>
    <t>Se ajusto el procedimiento PR-ADT-004 a la realidad de lo que se puede implementar con la infraestructura existente.</t>
  </si>
  <si>
    <t>La Oficina de Control Interno obtuvo evidencia del ajuste del procedimiento PR-ADT-004  en el aplicativo ISOLUCION 
Una vez inspeciconadas las evidencias, la Oficina de Control Interno considera procedente validar el cumplimiento de la acción de mejora.</t>
  </si>
  <si>
    <t>Ausencia de identificación y priorización de obras en los Distritos de Adecuación de Tierras.</t>
  </si>
  <si>
    <t>Hallazgo no aceptado por los responsables del proceso. No se formula acción de mejora.
Una vez analizada la respuesta, y la evidencia aportada por los responsables del proceso auditado, esta Oficina de Control Interno no la acepta, a pesar de evidenciar gestiones sobre las afectaciones de los Distritos de Adecuación de Tierras, en virtud de los siguientes argumentos:
a. Aunque se detalla un listado de las solicitudes efectuadas por las Asociaciones de Usuarios, que, de manera independiente informaron sobre la prioridad o urgencia de intervención en sus respectivos distritos, esto en sí mismo no constituye el orden de priorización que la ADR adoptó para ejecutar o programar dichas obras. De hecho, en algunas de ellas, como la de María La Baja, se contestó inicialmente que no se disponía de los recursos para atenderlas, por lo que recomendaron a la Asociación tomar medidas mitigantes en tanto se evaluaba el presupuesto de la siguiente vigencia (2019) para proceder. De otra parte, los responsables del proceso indicaron en su respuesta que: "Como consecuencia de lo anterior y teniendo en cuenta las solicitudes realizadas por las asociaciones de usuarios producto de sus necesidades priorizadas, las cuales fueron objeto de programación en las inversiones en la presente vigencia presupuestal (...)" (subrayado fuera de texto); no obstante, dicha programación no fue entregada a esta Oficina de Control Interno, por lo que no fue posible establecer el resultado consolidado del ejercicio de priorizaron de las obras en los distritos. Aún más contundente, se reitera el hecho de que el control no fue documentado a través de acta conjunta entre la Presidencia y la Vicepresidencia de Integración Productiva, donde se informara la priorización de las obras para su posterior comunicación a la Dirección de Adecuación de Tierras.
Ahora bien, frente a la afirmación de los responsables del proceso: "(...) y no fueron materia de improvisación y/o riesgo para la entidad (...), y que bajo ninguna circunstancia presentaron riesgo de demandas y/o perjuicios en contra de la ADR", esta Oficina de Control Interno aclara que en ningún apartado de este informe aludió a la materialización de los riesgos planteados, más se establecieron posibles efectos de la inobservancia de la actividad de priorización. Tampoco se indicó que las gestiones efectuadas hayan sido producto de la improvisación.
b. Frente a la afirmación "Para los Distritos de Adecuación de Tierras administrados y operados por la ADR, las inversiones se programaron de conformidad al Plan de Adquisiciones de AOC de los departamentos de Atlántico y Córdoba, tal como se señala en correo electrónico del 8 de abril de 2019. (se adjunta copia)", se informa que, al momento de la respuesta a la solicitud de información y la ejecución de pruebas de auditoria por parte de esta Oficina de Control Interno, los responsables del proceso no allegaron la evidencia aludida donde aclararan que dicha gestión hacía parte de la programación de obras de priorización en los distritos administrados por la ADR. Se suma el hecho de que, el correo no permite verificar los tiempos establecidos en el Plan de Adquisiciones.
c. Respecto a los informes de visitas técnicas por afectación de ola invernal, no se desvirtuó el hecho de que, a la fecha de la reunión comentada en el hallazgo (26 de abril de 2019), la ADR no contaba con dichos estudios técnicos para tomar las decisiones de priorización, por lo que se instruyó activar el personal de las UTT y comisión desde Bogotá para realizar el diagnóstico correspondiente (según el contenido del acta). Según la evidencia aportada, los resultados de estos estudios se dieron en las siguientes fechas (posteriores a la reunión):
 Informe Técnico - Visita Distrito de Riego María la Baja, abril 30 de 2019
 Distrito de Aracataca - Departamento del Magdalena, visita técnica abril 29 y 30 de 2019
 Informe Técnico - Visita Distrito de Drenaje del Valle de Sibundoy, abril 30 de 2019
 Informe de vista técnica (...) Asozulia, abril 29 de 2019.
 Informe de vista técnica (...) distrito (...) de Abrego-Asudra.
 Alcance informe de vista técnica (...) distrito (...) de Abrego-Asudra, mayo 7 de 2019.
 Informe Técnico visita distrito de riego Tesalia-Paicol
Lo cual confirma que no se contaba con los insumos para tomar la decisión de priorización al momento de la reunión. A la postre, la decisión de aprobación de las contrataciones e intervenciones se dio por medio del correo electrónico del 13 de mayo de 2019 que se enuncia en la justificación de los responsables del proceso auditado. Finalmente, ha de tenerse en cuenta que, a pesar de la existencia de solicitudes de los usuarios que datan de finales del año 2018, la ADR emprendió gestiones, según la evidencia aportada, a partir de abril de 2019, denotando esto que el ejercicio de priorización de obras en los distritos no fue oportuno en las circunstancias. 
d. Para concluir, esta Oficina de Control Interno no observó un documento definitivo, emitido por la Presidencia, y replicado a la Vicepresidencia de Integración Productiva - Dirección de Adecuación de Tierras (tal y como lo establece el procedimiento PR-ADT-003), que permitiera establecer los criterios y el orden de priorización de obras que se dio en los Distritos de Adecuación de Tierras administrados, tanto por Asociaciones de Usuarios como por la ADR. Se reitera que, las solicitudes de las Asociaciones de Usuarios no permiten por si solas determinar la prelación de las intervenciones. Adicionalmente, esta Oficina de Control Interno no objetó las revisiones y aprobaciones de las contrataciones por parte de la Presidencia, pues se circunscribió a detallar el hecho de que no se identificó la ordenación de las intervenciones bajo mecanismos objetivos independientes de las necesidades de las Asociaciones de Usuarios (todas ellas urgentes).
En este orden de ideas, se insta a los responsables del proceso a plantear los planes de mejoramiento tendientes a establecer:
 La metodología de ordenación/priorización anual de intervenciones en los Distritos de Adecuación de Tierras.
 La oportunidad para efectuar el ejercicio y
 El plazo, y documento por medio del cual, se dejará constancia del resultado de la priorización.</t>
  </si>
  <si>
    <r>
      <t xml:space="preserve">La Dirección de Adecuación de Tierras manifestó que "las asociaciones de ususarios envian las necesidades priorizadas de obras que se tienen en los distritos, pero no se ve metodologicamente cómo se aprueba la priorización de las obras que se desarrollarán en los distritos; en razón a que no se dersvirtuó el hallazgo, se plantea sustentar que con el plan de accion y con el plan de desarrollo se identifica y se hace la priorización de obras en los Distritos de Adecuación de Tierras. 
</t>
    </r>
    <r>
      <rPr>
        <b/>
        <sz val="12"/>
        <color theme="1"/>
        <rFont val="Arial"/>
        <family val="2"/>
      </rPr>
      <t xml:space="preserve">
Julio 2023</t>
    </r>
    <r>
      <rPr>
        <sz val="12"/>
        <color theme="1"/>
        <rFont val="Arial"/>
        <family val="2"/>
      </rPr>
      <t>: No existen avances a la fecha del presente seguimiento.</t>
    </r>
  </si>
  <si>
    <r>
      <t xml:space="preserve">Se validará la sustentacion de la  modificacion de la accion propuesta 
</t>
    </r>
    <r>
      <rPr>
        <b/>
        <sz val="12"/>
        <color theme="1"/>
        <rFont val="Arial"/>
        <family val="2"/>
      </rPr>
      <t xml:space="preserve">
Julio 2023:</t>
    </r>
    <r>
      <rPr>
        <sz val="12"/>
        <color theme="1"/>
        <rFont val="Arial"/>
        <family val="2"/>
      </rPr>
      <t xml:space="preserve"> Hasta no allegar la formulación del plan de mejoramiento asociado al presente hallazgo, el mismo se encontrará en estado abierto.</t>
    </r>
  </si>
  <si>
    <t>Inconsistencias y/o falta de evidencias en los reportes de avances en la ejecución del Plan de Acción (vigencia 2019).</t>
  </si>
  <si>
    <t>1.Asignar un profesional específico de la Dirección de Adecuación de Tierras para realizar el reporte en el aplicativo ISOLUCION.</t>
  </si>
  <si>
    <t> Una (1) comunicación de designación</t>
  </si>
  <si>
    <t>Líder de Adecuación de Tierras</t>
  </si>
  <si>
    <t>Se asignó  la Profesional  contratista de Adecuacion de tierras  cuyo contrato contempla realizar los reportes en el aplicativo ISOLUCION</t>
  </si>
  <si>
    <t>Se valida en el contrato del 2022 de la contratista; Donde na vez inspeciconadas las evidencias, la Oficina de Control Interno considera procedente validar el cumplimiento de la acción de mejora.</t>
  </si>
  <si>
    <t>2. Implementar un Comité de Seguimiento al Plan de Acción de ADT con los profesionales de cada procedimiento del proceso.</t>
  </si>
  <si>
    <t>Seis (6) comités de Seguimiento realizados</t>
  </si>
  <si>
    <t xml:space="preserve">Líder de Adecuación de Tierras </t>
  </si>
  <si>
    <t xml:space="preserve">Se realizó el seguimiento al plan de acción en los comités de Direccion, lo cual está documentado en las  en las actas de reunión de los Comités de Direccion. </t>
  </si>
  <si>
    <t>Se implemento el comité de seguimieto al plan de accion de acuerdo con la accción propuesta , por lo que una vez inspeciconadas las evidencias, la Oficina de Control Interno considera procedente validar el cumplimiento de la acción de mejora.</t>
  </si>
  <si>
    <t>Incumplimiento de la Política de Administración del Riesgo adoptada por la Entidad</t>
  </si>
  <si>
    <t>Deficiencias en el diseño integral de los controles.</t>
  </si>
  <si>
    <t xml:space="preserve">1. Ajustar el mapa de riesgos del proceso de adecuación de tierras. </t>
  </si>
  <si>
    <t>Una (1) matriz ajustad</t>
  </si>
  <si>
    <t xml:space="preserve">Dirección de Adecuación de Tierras
Oficina de Planeación
</t>
  </si>
  <si>
    <t xml:space="preserve">Se ajustó el mapa de riesgos del proceso de adecuación de tierras de acuerdo con la accion propuesta. </t>
  </si>
  <si>
    <t>Se ajusto con la modificacion a la Politica de Administracion de riesgos, la cual fue adoptada por la Entidad. Una vez inspeciconadas las evidencias, la Oficina de Control Interno considera procedente validar el cumplimiento de la acción de mejora.</t>
  </si>
  <si>
    <t>Deficiencias e inconsistencias en la gestión de la facturación y recaudo de tarifas del Servicio Público de Adecuación de Tierras en el DAT de Santa Lucía</t>
  </si>
  <si>
    <t>Modificación de usuarios en el SIFI sin soporte</t>
  </si>
  <si>
    <t>1. Presentar informe sobre el avance en el proceso de la actualización del RGU de los predios del Distrito Santa Lucía, de acuerdo con el procedimiento PR-ADT-004 y con base en los documentos presentados por VALOR +, en el marco del Contrato No. 894 de 2020.</t>
  </si>
  <si>
    <t>UTT</t>
  </si>
  <si>
    <t>Hasta no allegar soportes de cumplimiento de la accion, la misma se encontrará en estado incumplida -  vencida.</t>
  </si>
  <si>
    <t>Ausencia de carpeta individual de cada predio del Distrito</t>
  </si>
  <si>
    <t>2. Presentar informe sobre avance en la reconstrucción y organización de las carpetas de los predios usuarios del distrito Santa Lucía, con base en la información actualizada, entregada por VALOR +, en el marco del Contrato No. 894 de 2020.
Se explorará con la OTI de la ADR la opción de armar carpetas digitales.</t>
  </si>
  <si>
    <t xml:space="preserve">Errores en la facturación </t>
  </si>
  <si>
    <t>3.  Informe de la implementación del nuevo sistema de facturación, registro y cartera.</t>
  </si>
  <si>
    <t>OTI/ Grupo de Cartera de la Dirección de Adecuación de Tierras</t>
  </si>
  <si>
    <t xml:space="preserve">Incumplimiento obligaciones dispuestas en la concesión de aguas del Distrito de Santa lucia expedida por la Corporación Autónoma Regional del Atlántico </t>
  </si>
  <si>
    <t>Desconocimiento y/o falta de control o monitoreo oportuno sobre las obligaciones que deben efectuarse en materia ambiental en los distritos deadecuación de tierras administrados por la ADR.</t>
  </si>
  <si>
    <t>1. Realizar un diagnóstico del estado de cumplimiento de las condiciones y/u obligaciones que en materia ambiental debe ejecutarse para el Distrito de Adecuación de Tierras de Santa Lucía.</t>
  </si>
  <si>
    <t>1 (matriz de diagnóstico ambiental)</t>
  </si>
  <si>
    <t xml:space="preserve">Dirección de Adecuación
de Tierras </t>
  </si>
  <si>
    <t xml:space="preserve">Falta de determinación de la dependencia (Unidad Técnica Territorial o Vicepresidencia de integración Productiva) que ejecute y realice seguimiento al cumplimiento de las obligaciones que le asisten a los distritos en materia ambiental.
</t>
  </si>
  <si>
    <t>2. Realizar seguimiento periódico mediante el Comité correspondiente contemplado en el Convenio Interadministrativo 775 de 2020.</t>
  </si>
  <si>
    <t>1 (Acta de comité mensual)</t>
  </si>
  <si>
    <t xml:space="preserve">Falta de apoyo por parte del personal técnico ambiental especializado que contribuya en la implementación y ejecución de las labores que en materia ambiental deben realizar los Distritos de Adecuación de Tierras.
</t>
  </si>
  <si>
    <t xml:space="preserve">3. Realizar seguimiento periódico al cumplimiento de las obligaciones y requerimientos ambientales derivados de la Administración, Operación y Conservación del Distrito de Adecuación de Tierras de Santa Lucía.
</t>
  </si>
  <si>
    <t xml:space="preserve">1 (matriz de seguimiento mensual)
</t>
  </si>
  <si>
    <t>Incumplimiento lineamientos ambientales en el Distrito de Adecuación de Tierras de Río Frio</t>
  </si>
  <si>
    <r>
      <t xml:space="preserve">No se propone Plan de Mejoramiento por parte del área responsable del proceso.
Sin embargo, de acuerdo con el concepto emitido por la Oficina de Control Interno respecto al Hallazgo N° 3 </t>
    </r>
    <r>
      <rPr>
        <i/>
        <sz val="12"/>
        <color theme="1"/>
        <rFont val="Arial"/>
        <family val="2"/>
      </rPr>
      <t>"Una vez analizada la respuesta del equipo auditado, esta Oficina de Control Interno discrepa de sus argumentos, bajo el siguiente racional:
a) No se desvirtuó el hallazgo, ya que se parte del hecho de que ASORIOFRIO tiene un Plan de Manejo Ambiental – PMA que, si bien en principio no es requerido bajo el precepto de una Licencia Ambiental, el Distrito lo elaboró como instrumento de control de los aspectos ambientales, debiendo entonces estructurarlo en los términos del Manual de la UPRA que contiene los requisitos mínimos según el capítulo 8.
b) En la respuesta no se desvirtuaron las situaciones de los literales a) y c) sobre Omisión de seguimiento al manejo ambiental del canal Goenaga Sur sobre la problemática de vertimientos ilegales por parte de externos e Inexistencia de indicadores ambientales en informes de supervisión e informes de gestión de ASORIOFRIO respectivamente. 
Se recuerda que los riesgos son situaciones plausibles y no necesariamente corresponden a eventos materializados. En ese sentido, como bien se comenta en la respuesta, el riesgo señalado tiene una probabilidad de ocurrencia remota toda vez que el PMA no es requerido por demanda de una Licencia Ambiental; esto no obsta para que en una eventual revisión de un organismo de control ambiental pueda requerir bajo su potestad los documentos que soportan el manejo ambiental de los Proyectos o Distritos de Adecuación de Tierras.
Dado lo señalado en el literal b) anterior, se insta a la Dirección de Adecuación de Tierras a plantear los Planes de Mejoramiento tendientes a subsanar las situaciones relacionadas
e informarlos a la Oficina de Control Interno. "</t>
    </r>
  </si>
  <si>
    <t>Hasta no allegar la formulación del plan de mejoramiento asociado al presente hallazgo, el mismo se encontrará en estado abierto.</t>
  </si>
  <si>
    <t>Deficiencias en la supervisión del Convenio Interadministrativo N° 775 de 2020</t>
  </si>
  <si>
    <t>Deficiencias en el seguimiento al cumplimiento de las obligaciones del Convenio 775- 2020 por parte de la Supervisora.</t>
  </si>
  <si>
    <t>1. Realizar mesa de trabajo mensual entre la UTT y la Dirección de Adecuación de Tierras para brindar apoyo integral en la administración, operación y conservación de los distritos Repelón, Manatí y Santa Lucía.</t>
  </si>
  <si>
    <t>Inobservancia de aspectos procedimentales establecidos para control y supervisión de los Distritos de Adecuación de Tierras administrados por Asociaciones de Usuarios</t>
  </si>
  <si>
    <t>Incumplimiento en la elaboración de informes bimestrales de Supervisión</t>
  </si>
  <si>
    <t>1. Plan anual de visitas de supervisión bimestral y elaboración de informes.</t>
  </si>
  <si>
    <t>UTT No. 1 – Dirección de Adecuación de Tierras</t>
  </si>
  <si>
    <t>Deficiencias en el control de los activos a través de la supervisión de la ADR</t>
  </si>
  <si>
    <t>2. Solicitud a ASORIOFRIO de elaboración de diagnóstico del estado de la máquina excavadora anfibia para enviar a secretaria general de la ADR y decidir sobre la baja de esta maquinaria.</t>
  </si>
  <si>
    <t xml:space="preserve">UTT No. 1 – Secretaria General </t>
  </si>
  <si>
    <t>Falta de seguimiento a trámites de seguro de los activos por parte de la supervisión</t>
  </si>
  <si>
    <t>3. Solicitud a ASORIOFRIO para que obtenga la revisión técnico mecánica del vehículo y seguro contra todo riesgo o, en su defecto, solicitar la baja del vehículo.
También, solicitar a Oficina Central de la ADR para que investigue si el vehículo puede ser asegurado por las aseguradoras de la Agencia y cuyo pago lo realizaría la asociación de usuarios.</t>
  </si>
  <si>
    <t>UTT No. 1</t>
  </si>
  <si>
    <t>Inobservancia de actualización del Registro General de Usuarios - RGU respecto a predios no identificados que generan facturación</t>
  </si>
  <si>
    <t>4. Realizar estudio jurídico, en coordinación con la Oficina Jurídica de la ADR, para determinar si es viable depurar el RGU de Río Frío, eliminando los predios identificados en la auditoría, los cuales desde hace más de 30 años no se han identificado jurídica, ni materialmente en el distrito, como quiera que no se cuenta con información que permita identificarlos en el área de influencia del distrito (cédula catastral, matrícula inmobiliaria, escrituras, etc)</t>
  </si>
  <si>
    <t>VIP – Dirección de Adecuación de Tierras</t>
  </si>
  <si>
    <t>Incumplimiento de lineamientos procedimentales establecidos para la Administración, Operación y Conservación de DAT administrados por la ADR</t>
  </si>
  <si>
    <t>Falta de aplicación de formatos de operación del Distrito.
Ausencia de soportes relacionados con la conservación, inspección y mantenimiento de obras.
Incumplimiento de las disposiciones establecidas para la Planificación y Programación del riego.</t>
  </si>
  <si>
    <t>1. Modificar el procedimiento PR-ADT 004, para dejar aquellas actividades de AOC aplicables a la realidad operativa del Distrito Santa Lucía y de todos los distritos administrados directamente por la ADR.</t>
  </si>
  <si>
    <t>Incumplimientos procedimentales respecto a la Cartera</t>
  </si>
  <si>
    <t>2. Modificar el Procedimiento PR-ADT-006 para dejar aquellas actividades de cartera aplicables a la realidad operativa del Distrito Santa Lucía y de todos los distritos administrados directamente por la ADR.</t>
  </si>
  <si>
    <t>Inobservancia de lineamientos normativos en la liquidación, publicidad y recuperación de la Inversión, y estado de la cartera</t>
  </si>
  <si>
    <r>
      <t xml:space="preserve">No se propone Plan de Mejoramiento por parte del área responsable del proceso.
Sin embargo, de acuerdo con el concepto emitido por la Oficina de Control Interno respecto al Hallazgo N° 7 </t>
    </r>
    <r>
      <rPr>
        <i/>
        <sz val="12"/>
        <color theme="1"/>
        <rFont val="Arial"/>
        <family val="2"/>
      </rPr>
      <t xml:space="preserve">"Una vez analizadas las respuestas del equipo auditado, esta Oficina de Control Interno discrepa con dichos argumentos, debido a los siguientes argumentos:
</t>
    </r>
    <r>
      <rPr>
        <b/>
        <i/>
        <sz val="12"/>
        <color theme="1"/>
        <rFont val="Arial"/>
        <family val="2"/>
      </rPr>
      <t>Literal a. Insuficiencia de recursos presupuestales para cubrir la obra del ramal Putumayo que afectó el cobro a usuarios no beneficiados.</t>
    </r>
    <r>
      <rPr>
        <i/>
        <sz val="12"/>
        <color theme="1"/>
        <rFont val="Arial"/>
        <family val="2"/>
      </rPr>
      <t xml:space="preserve">
Con respecto a lo planteado por el área auditada es preciso mencionar que esta justificación no desvirtúa el hallazgo presentado ya que de acuerdo a las indagaciones realizadas con la Representante Legal de la asociación AsoRioFrio, no contaban con los recursos suficientes para cubrir con la totalidad de la Obra y que esperaba reunirse con la Presidente de la ADR para obtener alguna ayuda adicional para cumplir con la meta de la Obra del Canal Putumayo. Aunque desde el punto de vista técnico el beneficio de la obra redundará para toda la comunidad, desde el punto de vista económico-financiero los costos deben distribuirse “en proporción a los beneficios recibidos”, lo cual implica que los responsables de la cuota parte de la Recuperación de Inversión no se les debe liquidar conforme a beneficios esperados, que es lo que la Dirección de Adecuación de Tierras sugiere en su respuesta.
</t>
    </r>
    <r>
      <rPr>
        <b/>
        <i/>
        <sz val="12"/>
        <color theme="1"/>
        <rFont val="Arial"/>
        <family val="2"/>
      </rPr>
      <t>Literal b. Omisión de información en el proceso de publicidad de la liquidación de la Recuperación de la Inversión</t>
    </r>
    <r>
      <rPr>
        <i/>
        <sz val="12"/>
        <color theme="1"/>
        <rFont val="Arial"/>
        <family val="2"/>
      </rPr>
      <t xml:space="preserve">
De acuerdo a lo mencionado por el área auditada, no se desvirtúa el hallazgo, ya que de acuerdo a las indagaciones realizadas en campo a los usuarios adscritos a la Obra se pudieron advertir desviaciones en la información entregada, y, a pesar de que la Asociación allegó información, ésta no demuestra en qué términos se les dio a conocer a los usuarios su responsabilidad en la firma de pagarés y en el valor a asumir como cuota parte de Recuperación de la Inversión. La UTT tampoco suministró evidencia fuerte que demuestre los términos de la información entregada a los Usuarios. Ahora bien, aunque la normativa se refiere a “Asignación Definitiva (…)”, ésta no debe desligarse del correspondiente “Anteproyecto de liquidación”, el cual da un estimado a los usuarios de las cuotas a asumir por recuperación de la inversión. Esto podría originar desacuerdos en un eventual cobro en exceso de lo que esperan los usuarios. Adicionalmente, dada la respuesta entregada, se concluye razonablemente que no hay evidencia de los términos de exposición de los costos de la obra en el momento de la socialización, confirmando lo expuesto en el apartado anterior.
</t>
    </r>
    <r>
      <rPr>
        <b/>
        <i/>
        <sz val="12"/>
        <color theme="1"/>
        <rFont val="Arial"/>
        <family val="2"/>
      </rPr>
      <t>Literal c. Falta de información para establecer el estado de la cartera por Recuperación de la Inversión.</t>
    </r>
    <r>
      <rPr>
        <i/>
        <sz val="12"/>
        <color theme="1"/>
        <rFont val="Arial"/>
        <family val="2"/>
      </rPr>
      <t xml:space="preserve">
Lo mencionado por el equipo auditado no desvirtúa lo mencionado en el hallazgo, ya que denota que la Asociación de Usuarios no tiene el control de los cobros por concepto de Recuperación de la Inversión, a pesar de que se les informó a los usuarios que estos corren por cuenta de ASORIOFRIO y sin perjuicio de que el detalle esté a cargo de la ADR. Adicionalmente, debe tenerse en cuenta que esta Oficina de Control Interno hizo referencia al estado de la Recuperación de la Cartera más que a la cantidad de pagarés suscritos. En virtud de lo expuesto, se insta a la Dirección de Adecuación de Tierras a plantear los planes de mejoramiento tendientes a mitigar eventuales errores en los temas de liquidación por Recuperación de Inversión. "</t>
    </r>
  </si>
  <si>
    <t>Debilidad en la solicitud y aprobación de la priorización de inversión para los Distritos de Adecuación de Tierras</t>
  </si>
  <si>
    <r>
      <t xml:space="preserve">
No se propone Plan de Mejoramiento por parte del área responsable del proceso.
Sin embargo, de acuerdo con el concepto emitido por la Oficina de Control Interno respecto al Hallazgo N° 8 </t>
    </r>
    <r>
      <rPr>
        <i/>
        <sz val="12"/>
        <color theme="1"/>
        <rFont val="Arial"/>
        <family val="2"/>
      </rPr>
      <t>"La Oficina de Control Interno considera que las justificaciones emitidas por los responsables del proceso auditado no desvirtúan las situaciones identificadas y descritas en este hallazgo, por lo que considera necesario reiterar que el proceso de verificación adelantado por esta Oficina se realiza frente a un criterio para la situación que se está presentando la justificación, el cual corresponde a unos lineamentos internos establecidos y, de no observarse el cumplimiento de alguno de ellos, se procede con la respectiva revelación.
Esta Oficina de Control Interno no indicó o hizo alusión a que no se cuente con un “procedimiento para la priorización de las intervenciones anuales de adecuación de tierras”, por el contrario, indicó que los lineamientos internos establecidos para dicha priorización no se están cumpliendo frente a los siguientes criterios:
1. La caracterización CP-ADT-001 (Versión 4), estipula que la entrada de la actividad “1” son las solicitudes realizadas por las entidades territoriales, la comunidad interesada o la entidad nacional, junto con el criterio del procedimiento PR-ADT-001 (Versión 3) que indica en el numeral 5.2.1.1 (Para adelantar Identificación de proyectos) que se debe presentar “Solicitud escrita ante la Vicepresidencia de Integración Productiva, por parte de la comunidad o de los entes territoriales interesados, donde se identifique la localización geográfica del área que se pretende beneficiar con el proyecto (…).” de lo cual se evidenció que uno de los proyectos priorizados inicialmente no contaba con su respectiva solicitud, cómo se describió en el hallazgo. En la respuesta, el equipo auditado no controvirtió esta falta de evidencia y consecuente incumplimiento procedimental o excepción debidamente documentada.
2. La caracterización del proceso CP-ADT-001 (Versión 4), en su actividad dos “2” establece que la salida es el “Plan Operativo de Intervención avalado por el Comité Institucional de Gestión y Desempeño”, al respecto, la Resolución No. 1602 de 2017, establece las personas que conforman el Comité Institucional de Gestión y Desempeño, en donde la Presidente no forma parte de este. Esto implica que cualquier modificación al Plan Operativo de Intervención requiere de la anuencia del Comité Institucional de Gestión y Desempeño y no debería ser modificado por la Presidencia, salvo que ésta tenga la facultad procedimental (actualmente, no contemplada). Si eventualmente se requiere que la instancia cuente con facultades extraordinarias para ajustes, se sugiere alinear los procedimientos en este sentido. 
Dado lo anterior, se insta a la Dirección de Adecuación de Tierras a plantear un Plan de Mejoramiento que garantice razonablemente la ejecución de las actividades procedimentales no cumplidas y expuestas en este Reporte de Hallazgo."</t>
    </r>
  </si>
  <si>
    <t>Deficiencias en el diseño de indicadores del Plan de Acción Institucional, niveles de avance reportado y evidencias de su ejecución</t>
  </si>
  <si>
    <r>
      <t xml:space="preserve">No se propone Plan de Mejoramiento por parte del área responsable del proceso.
Sin embargo, de acuerdo con el concepto emitido por la Oficina de Control Interno respecto al Hallazgo N° 9 </t>
    </r>
    <r>
      <rPr>
        <i/>
        <sz val="12"/>
        <color theme="1"/>
        <rFont val="Arial"/>
        <family val="2"/>
      </rPr>
      <t xml:space="preserve">"La Oficina de Control Interno considera respecto de las justificaciones emitidas por los responsables del proceso auditado que:
</t>
    </r>
    <r>
      <rPr>
        <b/>
        <i/>
        <sz val="12"/>
        <color theme="1"/>
        <rFont val="Arial"/>
        <family val="2"/>
      </rPr>
      <t>Literal a: Reporte de avance en las actividades sin evidencias o soportes de su ejecución:</t>
    </r>
    <r>
      <rPr>
        <i/>
        <sz val="12"/>
        <color theme="1"/>
        <rFont val="Arial"/>
        <family val="2"/>
      </rPr>
      <t xml:space="preserve"> No se desvirtúa la situación identificada, toda vez que se indica que “Por fallas en la herramienta ISOLUCION no aparecieron cargados algunos de los soportes mencionados por la Oficina de Control Interno, pero se tienen en una carpeta en office con los mismos, la cual es manejada por la profesional encargada de consolidar dicha información y reportarla” sin embargo, esta situación incumple con lo establecido en el procedimiento “Formulación, seguimiento y ajustes a plan de acción y plan estratégico institucional” (PR-DER-008), numeral 6, actividad 11, que establece: “Mensualmente los responsables en cada dependencia, deben (…) cargar las evidencias que correspondan en la herramienta dispuesta para tal fin. Este reporte se debe realizar dentro de los 8 primeros días hábiles de cada mes. (…)”.
</t>
    </r>
    <r>
      <rPr>
        <b/>
        <i/>
        <sz val="12"/>
        <color theme="1"/>
        <rFont val="Arial"/>
        <family val="2"/>
      </rPr>
      <t xml:space="preserve">Literal b. Diferencias en el nivel de cumplimiento reportado: </t>
    </r>
    <r>
      <rPr>
        <i/>
        <sz val="12"/>
        <color theme="1"/>
        <rFont val="Arial"/>
        <family val="2"/>
      </rPr>
      <t xml:space="preserve">Se indica por parte del equipo auditado que “el avance cuantitativo reportado por la Dirección de Adecuación de Tierras corresponde a un porcentaje de la gestión realizada por la Dirección de Adecuación de Tierras, tendiente al cumplimiento de la meta o producto que, en la mayoría de casos, se proyectó o se puede cumplir para finales de la vigencia. Dicha gestión se describe en el avance cualitativo que se hizo mes a mes.” Sin embargo, dicho avance no corresponde con la evidencia cargada en el aplicativo Isolucion. Adicionalmente se indicó que, “para la actividad denominada “Fortalecer la imagen institucional de la Agencia de Desarrollo Rural” es importante aclarar que la dependencia responsable de su cumplimiento es la Oficina de Comunicaciones, que fue incluida en el plan de acción de la Dirección de Adecuación de Tierras teniendo en cuenta que dicha área cumple funciones de apoyo transversal para el desarrollo de la misionalidad de la ADR y su gestión debe reflejarse en los planes de acción de los procesos misionales”, sobre lo cual se recomienda que la Dirección de Adecuación de Tierras realice monitoreo sobre las actividades que están dentro de su proceso y que dependen de la ejecución por otras áreas, como es el caso de las de apoyo (en este caso, Oficina de comunicaciones). En este orden de ideas, es claro que sin perjuicio de quien ejecute la actividad, esta a la final no se cumplió.
</t>
    </r>
    <r>
      <rPr>
        <b/>
        <i/>
        <sz val="12"/>
        <color theme="1"/>
        <rFont val="Arial"/>
        <family val="2"/>
      </rPr>
      <t>Literal c: Falta de precisión en la definición de indicadores.</t>
    </r>
    <r>
      <rPr>
        <i/>
        <sz val="12"/>
        <color theme="1"/>
        <rFont val="Arial"/>
        <family val="2"/>
      </rPr>
      <t xml:space="preserve">
Una vez revisada la justificación de los auditados, la Oficina de Control Interno retirará del informe final la observación asociada, sin embargo, se recomienda mayor precaución al momento de generar varias subactividades si éstas tienen el mismo objetivo y se pueden cumplir con una sola acción, ya que, para este caso puntual, respecto de la actividad se pudo haber establecido como meta dos (2) contrataciones que cumplan con los factores de red de conducción, red de distribución, adecuación predial, red de drenaje y obras de protección contra inundaciones. Entonces, los cambios deberán ser consensuados con la Oficina de Planeación, con el fin de evitar discrepancias en los entregables,
</t>
    </r>
    <r>
      <rPr>
        <b/>
        <i/>
        <sz val="12"/>
        <color theme="1"/>
        <rFont val="Arial"/>
        <family val="2"/>
      </rPr>
      <t>Literal d: Falta de precisión en la definición de indicadores.</t>
    </r>
    <r>
      <rPr>
        <i/>
        <sz val="12"/>
        <color theme="1"/>
        <rFont val="Arial"/>
        <family val="2"/>
      </rPr>
      <t xml:space="preserve">
Al respecto, pese a que para la Direcciones Técnicas la meta es un solo acuerdo, en la matriz del Plan de Acción 2021 emitida por la Oficina de Planeación aparecen que son doce (12), confirmando la imprecisión de los indicadores, por tanto, la Oficina de Control Interno considera que en caso de haber notado esta inconsistencia, se debió haber informado a la Oficina de Planeación para realizar la respectiva corrección.
</t>
    </r>
    <r>
      <rPr>
        <b/>
        <i/>
        <sz val="12"/>
        <color theme="1"/>
        <rFont val="Arial"/>
        <family val="2"/>
      </rPr>
      <t>Literal f. Incumplimiento del reporte mensual de avance</t>
    </r>
    <r>
      <rPr>
        <i/>
        <sz val="12"/>
        <color theme="1"/>
        <rFont val="Arial"/>
        <family val="2"/>
      </rPr>
      <t>. Como se explicó anteriormente, dicha situación no exime de la responsabilidad a la Dirección de Adecuación de Tierras del seguimiento al cumplimiento de dicha acción. Se insta a la Dirección de Adecuación de Tierras a plantear los Planes de Mejoramiento asociados a las situaciones que presentaron desviaciones o incumplimientos, para garantizar que no se presentarán posteriormente, o por lo menos, en menor medida. "</t>
    </r>
  </si>
  <si>
    <t>Incumplimiento de la Política de Administración de Riesgo adoptada por la Entidad y deficiencias en el diseño e implementación de los controles del proceso</t>
  </si>
  <si>
    <r>
      <t xml:space="preserve">No se propone Plan de Mejoramiento por parte del área responsable del proceso.
Sin embargo, de acuerdo con el concepto emitido por la Oficina de Control Interno respecto al Hallazgo N° 10 </t>
    </r>
    <r>
      <rPr>
        <i/>
        <sz val="12"/>
        <color theme="1"/>
        <rFont val="Arial"/>
        <family val="2"/>
      </rPr>
      <t>"Una vez analizada la respuesta del equipo auditado, esta Oficina de Control Interno la acepta, no obstante, hace la precisión de que a la fecha de emisión de este Reporte de Hallazgo no se había expedido el correo electrónico aludido en la respuesta (el cual data del 23 de diciembre de 2021), por lo que no fue conocido por este equipo auditor el contenido enviado a la Oficina de Planeación respecto a la matriz de riesgos de gestión y corrupción y su alineación con la metodología del DAFP y su congruencia con la Política de Administración del Riesgo de la ADR."</t>
    </r>
  </si>
  <si>
    <t>OCI-2018-032  Prestación y Apoyo al Servicio Público de Asistencia Técnica</t>
  </si>
  <si>
    <t>Prestación y Apoyo al Servicio Público de Asistencia Técnica.</t>
  </si>
  <si>
    <t>Inobservancia a los términos establecidos en los Convenios de Asociación para la prestación del servicio público de Asistencia Técnica</t>
  </si>
  <si>
    <t>Falta de capacitación a los supervisores frente al manejo documental del expediente de los convenios de asociación en las diferentes Dependencias (UTT – Vicepresidencia de Gestión contractual).</t>
  </si>
  <si>
    <t xml:space="preserve">1. Realizar un taller de capacitación a las UTT sobre supervisión de contrato. </t>
  </si>
  <si>
    <t xml:space="preserve">Un (1) taller de Capacitación </t>
  </si>
  <si>
    <t xml:space="preserve">Dirección de Asistencia Técnica </t>
  </si>
  <si>
    <t xml:space="preserve"> 30-jun-2019 </t>
  </si>
  <si>
    <t>31/05/2022
14/6/2023</t>
  </si>
  <si>
    <t>Carlos Eduardo Buitrago - Adriana Vanessa Caballero
Tania Peralta Bedrmúdez</t>
  </si>
  <si>
    <r>
      <rPr>
        <b/>
        <sz val="12"/>
        <rFont val="Arial"/>
        <family val="2"/>
      </rPr>
      <t>Seguimiento 31 de mayo de 2022:</t>
    </r>
    <r>
      <rPr>
        <sz val="12"/>
        <rFont val="Arial"/>
        <family val="2"/>
      </rPr>
      <t xml:space="preserve">
Una vez analizado el plan de mejoramiento y los avances históricos registrados, se determina que el proceso tuvo un cambio, pasando de ser prestación de servicio publico de asistencia técnica a Fortalecimiento a la Prestación del Servicio Público de Extensión Agropecuaria, lo que implico cambios en los procedimientos que conllevan a reclasificar las acciones objeto de análisis dentro del informe de planes de mejoramiento de EPSEAS. Dado lo anterior, las acciones no se consideraron eficaces en virtud de que no se aporto evidencia de implementación, quedando pendiente el ejercicio por parte de la VIP, para alinear este plan de mejoramiento con el de EPSEAS. El ultimo avance registrado para las acciones 1 y 2 se mantuvo en el 77%
</t>
    </r>
    <r>
      <rPr>
        <b/>
        <sz val="12"/>
        <rFont val="Arial"/>
        <family val="2"/>
      </rPr>
      <t xml:space="preserve">Seguimiento 14 de junio de 2022:
</t>
    </r>
    <r>
      <rPr>
        <sz val="12"/>
        <rFont val="Arial"/>
        <family val="2"/>
      </rPr>
      <t xml:space="preserve">Teniendo  en cuenta la meta establecida el área reitió a la Oficina de Control Interno  los siguientes soportes: 
1. Invitación remitida por parte del Dr. Luis Tovar en la cual invita a los Funcionarios y Constratistas de las UTT de la ADR a asistir al </t>
    </r>
    <r>
      <rPr>
        <b/>
        <sz val="12"/>
        <rFont val="Arial"/>
        <family val="2"/>
      </rPr>
      <t>Taller Capacitación Supervisión de Contratos y Gestión Documental</t>
    </r>
    <r>
      <rPr>
        <sz val="12"/>
        <rFont val="Arial"/>
        <family val="2"/>
      </rPr>
      <t xml:space="preserve">, la cual se llevaría a cabo el 14 de junio de 2019 vía Skype.
2. Listado de Asistencia de las UTT 1,4,5,7,8,9,10,11,12 y 13. 
Teniendo en cuenta la acción y la meta propuesta para esta oficina, esta se determina cumplida, pues se adjunta la evidenciade la realización del Taller propuesto. </t>
    </r>
  </si>
  <si>
    <t>Desconocimiento de la gestión documental.</t>
  </si>
  <si>
    <t>2. Realizar un taller de capacitación a las UTT sobre gestión documental y tablas de retención documental de la dirección de Asistencia Técnica.</t>
  </si>
  <si>
    <r>
      <t xml:space="preserve">Seguimiento 14 de junio de 2022:
</t>
    </r>
    <r>
      <rPr>
        <sz val="12"/>
        <color theme="1"/>
        <rFont val="Arial"/>
        <family val="2"/>
      </rPr>
      <t xml:space="preserve">Teniendo en cuenta la meta establecida el área remitió a la Oficina de Control Interno los siguientes soportes: </t>
    </r>
    <r>
      <rPr>
        <b/>
        <sz val="12"/>
        <color theme="1"/>
        <rFont val="Arial"/>
        <family val="2"/>
      </rPr>
      <t xml:space="preserve">
</t>
    </r>
    <r>
      <rPr>
        <sz val="12"/>
        <color theme="1"/>
        <rFont val="Arial"/>
        <family val="2"/>
      </rPr>
      <t xml:space="preserve">1. Invitación a la </t>
    </r>
    <r>
      <rPr>
        <b/>
        <sz val="12"/>
        <color theme="1"/>
        <rFont val="Arial"/>
        <family val="2"/>
      </rPr>
      <t>Capacitación del paso a paso en el proceso de entradas y salidas de los documentos (asignar, archivar, informar, crear expediente, clasificar en la tabla de retención documental, asociar respuestas con radicados de entrada</t>
    </r>
    <r>
      <rPr>
        <sz val="12"/>
        <color theme="1"/>
        <rFont val="Arial"/>
        <family val="2"/>
      </rPr>
      <t>, la cual se llevaría a cabo el 18 de marzo de 2019.</t>
    </r>
    <r>
      <rPr>
        <b/>
        <sz val="12"/>
        <color theme="1"/>
        <rFont val="Arial"/>
        <family val="2"/>
      </rPr>
      <t xml:space="preserve">
</t>
    </r>
    <r>
      <rPr>
        <sz val="12"/>
        <color theme="1"/>
        <rFont val="Arial"/>
        <family val="2"/>
      </rPr>
      <t>2. Circular 064 del 10 de junio de 2019 con asunto "Capacitación Gestión Documental y Atención al Ciudadano" dirigida a los Directores de UTT.</t>
    </r>
    <r>
      <rPr>
        <b/>
        <sz val="12"/>
        <color theme="1"/>
        <rFont val="Arial"/>
        <family val="2"/>
      </rPr>
      <t xml:space="preserve">
</t>
    </r>
    <r>
      <rPr>
        <sz val="12"/>
        <color theme="1"/>
        <rFont val="Arial"/>
        <family val="2"/>
      </rPr>
      <t>3. Listado de asistencia y registro fotografico de la Capacitación del Proceso de Gestión Documental del 18 de marzo de 2019.
4. Registro fotográfico de la Capacitación Gestión documental en UTT el 17 de junio de 2019.</t>
    </r>
    <r>
      <rPr>
        <b/>
        <sz val="12"/>
        <color theme="1"/>
        <rFont val="Arial"/>
        <family val="2"/>
      </rPr>
      <t xml:space="preserve">
</t>
    </r>
  </si>
  <si>
    <t>Desorganización de los expedientes de los convenios para la prestación del servicio de asistencia técnica.</t>
  </si>
  <si>
    <t xml:space="preserve">3. Realizar organización de los archivos físicos y digitales de los expedientes. </t>
  </si>
  <si>
    <t xml:space="preserve">Dieciocho (18) expedientes organizados </t>
  </si>
  <si>
    <r>
      <rPr>
        <b/>
        <sz val="12"/>
        <color theme="1"/>
        <rFont val="Arial"/>
        <family val="2"/>
      </rPr>
      <t>Seguimiento 31 de mayo de 2022:</t>
    </r>
    <r>
      <rPr>
        <sz val="12"/>
        <color theme="1"/>
        <rFont val="Arial"/>
        <family val="2"/>
      </rPr>
      <t xml:space="preserve">
Según el último seguimiento histórico, se aporto evidencia incongruente con la meta propuesta (Archivo excel vs 18 expedientes organizados de los convenios). Dado esto, el grado de avance se mantiene en 0% y se espera igualmente el ejercicio de reclasificación de la acción dentro del informe del plan de mejoramiento de EPSEAS.
</t>
    </r>
    <r>
      <rPr>
        <b/>
        <sz val="12"/>
        <color theme="1"/>
        <rFont val="Arial"/>
        <family val="2"/>
      </rPr>
      <t xml:space="preserve">Seguimiento 14 de junio de 2023: 
</t>
    </r>
    <r>
      <rPr>
        <sz val="12"/>
        <color theme="1"/>
        <rFont val="Arial"/>
        <family val="2"/>
      </rPr>
      <t xml:space="preserve">Si bien es acertado lo señalado en el seguimiento anterior, sobre el cual el área relaciona una base en formato Excel "Relación Convenios Asistencia Técnica 2017" en la cual se indica el Departamento, No. de convenio y las Observaciones / estado del expediente, no es lo que se espera según la meta (18 expedientes organizados), sin embargo, es pertinente aclarar que debido al cambio normativo que surgió dentro del proceso con la entrada en vigencia de la Ley 1876 de 2017, la cual se tradujo en el cambio de la denominación y oeratividad del proceso, esta Oficina considera que es inoperante gestionar actividades adicionales ligadas a la ejecución de acciones del proceso de "Prestación y Apoyo del Servicio Público de Asistencia Técnica", pues los convenios objeto de seguimiento en la auditoría que dio lugar la presente hallazgo ya fueron finalizados y la organización documental se verá reflejada y controlada por el proceso de "Gestión Documental" en la actividad de transferencia de archivo.
Teniendo en cuenta lo anterior y la intensión del área de generar un control sobre los expeedientes la acción se da como cumplida. </t>
    </r>
  </si>
  <si>
    <t>Prestación y Apoyo al Servicio Público de Asistencia Técnica</t>
  </si>
  <si>
    <t>Inconsistencias y/o falta de evidencias en los reportes de avances del Plan de Acción y actividades de los Proyectos de Inversión no ejecutadas (vigencia 2018)</t>
  </si>
  <si>
    <t>Falta de articulación con la oficina de planeación para el asesoramiento en la formulación de indicadores</t>
  </si>
  <si>
    <t>1. Gestionar mesa de trabajo con Oficina de Planeación para retroalimentar y recibir orientaciones adecuadas para la formulación de indicadores, en los proyectos de inversión.</t>
  </si>
  <si>
    <t>Dos (2) mesas de trabajo.</t>
  </si>
  <si>
    <t>Dirección de Asistencia Técnica</t>
  </si>
  <si>
    <t>31/05/2022
4/7/2023</t>
  </si>
  <si>
    <r>
      <rPr>
        <b/>
        <sz val="12"/>
        <color theme="1"/>
        <rFont val="Arial"/>
        <family val="2"/>
      </rPr>
      <t>Seguimiento 31 de mayo de 2022:</t>
    </r>
    <r>
      <rPr>
        <sz val="12"/>
        <color theme="1"/>
        <rFont val="Arial"/>
        <family val="2"/>
      </rPr>
      <t xml:space="preserve">
La acción propuesta no ataca directamente las causas que originaron el hallazgo, debido a que la situación se volvió a materializar en ejercicios posteriores. La VIP no aporta evidencia para soportar las gestiones sobre esta acción.
</t>
    </r>
    <r>
      <rPr>
        <b/>
        <sz val="12"/>
        <color theme="1"/>
        <rFont val="Arial"/>
        <family val="2"/>
      </rPr>
      <t xml:space="preserve">Seguimiento 14 de junio de 2023: </t>
    </r>
    <r>
      <rPr>
        <sz val="12"/>
        <color theme="1"/>
        <rFont val="Arial"/>
        <family val="2"/>
      </rPr>
      <t xml:space="preserve">
De acuerdo con la meta propuesta para el cumplimiento de la acción  el área allegó a la Oficina de Control Interno los siguientes soportes sobre Listas de Asistencia a Mesas de Trabajo: 
1.  Mesa de Trabajo del 13 de octubre de 2022 con objetivo: "Identificar contexto y Riesgos de Corrupción - Extensión Agropecuaria.."  con 4 asistentes, e indican que "Se realiza Etapa contexto estratégico y se identifica 1 riesgo de corrupción, 2 controles y se agenda una segunda sesión. "
2. Mesa de Trabajo del 19 de octubre de 2022 con objetivo: "Identificación de Riesgos de Corrupción" con  3 asistentes, e indican que "Se crea el riesgo de Gestión SPE-16, acción 520 1521 de corrupción.
3. Mesa de Trabajo del 3 de noviembre de 2022  con objetivo "Sesión Mapa de Riesgos Gestión Asitencia Técnica " con dos asistentes, y se indica "Para el Riesgo SPE 16: Se deja 540,541,542 como Acción para abordar riesgos"
4. Mesa de Trabajo del 23 de julio de 2019 con objetivo: "Mesa técnica Reglamento  - Jornada 1-9"
5. Mesa de trabajo del 27 de septiembre de 2019 con objetivo "Seguimiento Proceso Fortalecimiento al Servicio de Extensión Agropecuaria", con 5 asistentes, se trataron temas de riesgos y su socialización. 
6. Soporte capacitación Política de Riesgos del 22 de noviembre de 2021 vía teams.
7. Mesa de trabajo del 26 de junio de 2019 con objetivo "Directrices para las propuestas de la Directiva No. 07 Antitramites"
De igual manera se relaciona la Guía Operativa para la Formulación de Proyectos de Inversión, cadena de valor, y las observaciones realizadas por el DNP, la VIP y la Oficina de Planeación.
Sin embargo, estos soportes no guardan congruencia con la acción y meta propuesta, ya que las Mesas de trabajo allegadas si bien son con la Oficina de Planeación tratan el tema de riesgos y no de indicadores como estaba propuesto. </t>
    </r>
  </si>
  <si>
    <t>Insuficiente capacitación de los encargados de realizar el reporte de avances en el aplicativo ISOLUCIÓN.</t>
  </si>
  <si>
    <t>2. Gestionar y adelantar un taller de capacitación a los responsables del cargue de avances al Plan de Acción en el aplicativo ISOLUCION y realizar de esta forma los ajustes necesarios, que garanticen calidad y coherencia de estos.</t>
  </si>
  <si>
    <t>Dos (2) talleres de capacitación trimestral.</t>
  </si>
  <si>
    <r>
      <rPr>
        <b/>
        <sz val="12"/>
        <color theme="1"/>
        <rFont val="Arial"/>
        <family val="2"/>
      </rPr>
      <t>Seguimiento 31 de mayo de 2022:</t>
    </r>
    <r>
      <rPr>
        <sz val="12"/>
        <color theme="1"/>
        <rFont val="Arial"/>
        <family val="2"/>
      </rPr>
      <t xml:space="preserve">
El avance histórico de esta acción fue del 50%, no obstante, la situación se volvió a materializar por lo que se concluye que es ineficaz. La VIP no aporta evidencia para soportar las gestiones sobre esta acción.
</t>
    </r>
    <r>
      <rPr>
        <b/>
        <sz val="12"/>
        <color theme="1"/>
        <rFont val="Arial"/>
        <family val="2"/>
      </rPr>
      <t xml:space="preserve">Seguimiento 14 de junio de 2023:
</t>
    </r>
    <r>
      <rPr>
        <sz val="12"/>
        <color theme="1"/>
        <rFont val="Arial"/>
        <family val="2"/>
      </rPr>
      <t>De acuerdo con la meta propuesta para el cumplimiento de la acción  el área allegó a la Oficina de Control Interno los siguientes soportes sobre Listas de Asistencia a Mesas de Trabajo: 
Capacitación del 5 de marzo de 2019 "Inducción Sistema Integrado de Gestión (Aplicativo Isolución) 
Sin embargo, a la fecha no se evidencia el cumplimiento de la acción respecto a las dos (2) capacitaciones propuestas, por lo que se asigna un porcentaje de avance del 50%.</t>
    </r>
  </si>
  <si>
    <t>Incumplimiento en la atención de las Peticiones, Quejas, Reclamos, Sugerencias y Denuncias – PQRSD</t>
  </si>
  <si>
    <t>Aplicación inadecuada y desconocimiento de la normatividad aplicable a la gestión de las PQRSD.</t>
  </si>
  <si>
    <t>1. Realizar una jornada de capacitación sobre la normatividad aplicable a la gestión de las PQRSD y del procedimiento de entrega de correspondencia (ORFEO) dirigida a los colaboradores de la Dirección de Asistencia Técnica.</t>
  </si>
  <si>
    <t>Dos (2) capacitaciones sobre normatividad aplicable a la gestión de PQRSD y ORFEO.</t>
  </si>
  <si>
    <t>Dirección de Asistencia Técnica.</t>
  </si>
  <si>
    <r>
      <rPr>
        <b/>
        <sz val="12"/>
        <color theme="1"/>
        <rFont val="Arial"/>
        <family val="2"/>
      </rPr>
      <t>Seguimiento 31 de mayo de2022:</t>
    </r>
    <r>
      <rPr>
        <sz val="12"/>
        <color theme="1"/>
        <rFont val="Arial"/>
        <family val="2"/>
      </rPr>
      <t xml:space="preserve">
El avance histórico de esta acción fue del 50%, no obstante, la situación se volvió a materializar por lo que se concluye que es ineficaz. La VIP no aporta evidencia para soportar las gestiones sobre esta acción.
</t>
    </r>
    <r>
      <rPr>
        <b/>
        <sz val="12"/>
        <color theme="1"/>
        <rFont val="Arial"/>
        <family val="2"/>
      </rPr>
      <t xml:space="preserve">
Seguimiento 14 de junio de 2022: </t>
    </r>
    <r>
      <rPr>
        <sz val="12"/>
        <color theme="1"/>
        <rFont val="Arial"/>
        <family val="2"/>
      </rPr>
      <t xml:space="preserve">
Teniendo en cuenta la meta establecida el área remitió a la Oficina de Control Interno los siguientes soportes: 
1. Invitación a la Capacitación del paso a paso en el proceso de entradas y salidas de los documentos (asignar, archivar, informar, crear expediente, clasificar en la tabla de retención documental, asociar respuestas con radicados de entrada, la cual se llevaría a cabo el 18 de marzo de 2019.
2. Listado de asistencia y registro fotografico de la Capacitación del Proceso de Gestión Documental del 18 de marzo de 2019.
3. Soporte de la grabación de la Capacitación en Gestión Documental y ORFEO del 20 de abril de 2023.
</t>
    </r>
  </si>
  <si>
    <t>Falta de seguimiento a los oficios asignados a cada funcionario y su respectiva respuesta.</t>
  </si>
  <si>
    <t>2. Generar herramienta en Excel para realizar el seguimiento a los PQRSD que ingresen a la Dirección de Asistencia Técnica.</t>
  </si>
  <si>
    <t>Una (1) herramienta de seguimiento</t>
  </si>
  <si>
    <r>
      <rPr>
        <b/>
        <sz val="12"/>
        <color theme="1"/>
        <rFont val="Arial"/>
        <family val="2"/>
      </rPr>
      <t>Seguimiento 31 de mayo de 2022:</t>
    </r>
    <r>
      <rPr>
        <sz val="12"/>
        <color theme="1"/>
        <rFont val="Arial"/>
        <family val="2"/>
      </rPr>
      <t xml:space="preserve">
Mediante correo electrónico del 12 de agosto de 2019, los responsables del proceso informaron que "La Dirección de Asistencia Técnica realizó herramienta para hacer seguimiento a La correspondencia que llega a la DAT para su respuesta.", al respecto la Oficina de Control Interno evidencia el diligenciamiento del formato con la relación de 36 PQRSD allegadas a la Dirección de Asistencia Técnica.
</t>
    </r>
    <r>
      <rPr>
        <b/>
        <sz val="12"/>
        <color theme="1"/>
        <rFont val="Arial"/>
        <family val="2"/>
      </rPr>
      <t xml:space="preserve">Seguimiento  13 de junio de 2023:
</t>
    </r>
    <r>
      <rPr>
        <sz val="12"/>
        <color theme="1"/>
        <rFont val="Arial"/>
        <family val="2"/>
      </rPr>
      <t xml:space="preserve">
Teniendo en cuenta la acción y meta propuesta el área remite la base de PQRSD del área de enero a mayo de 2023, con campos tales como: Radicado. Fecha, Petición, EPSEA, Tema, Asignado a, Fecha de Asignación, Estado, Radicado de respuesta y Fecha de Respuesta. </t>
    </r>
  </si>
  <si>
    <t>Desconocimiento de la Política de Administración del Riesgo de la ADR.</t>
  </si>
  <si>
    <t xml:space="preserve">1. Capacitación en la Política de Administración del Riesgo </t>
  </si>
  <si>
    <t xml:space="preserve">Dos (2) talleres de capacitación </t>
  </si>
  <si>
    <t>Claudia Marcela Martínez – Oficina de Planeación</t>
  </si>
  <si>
    <r>
      <rPr>
        <b/>
        <sz val="12"/>
        <color theme="1"/>
        <rFont val="Arial"/>
        <family val="2"/>
      </rPr>
      <t xml:space="preserve">Seguimiento 31 de mayo de 2022:
</t>
    </r>
    <r>
      <rPr>
        <sz val="12"/>
        <color theme="1"/>
        <rFont val="Arial"/>
        <family val="2"/>
      </rPr>
      <t xml:space="preserve">
La acción propuesta por si sola, no ataca el riesgo de inadecuada aplicación de la Política de Administración de Riesgos. Según el histórico, una de las servidoras de la dirección de asistencia técnica asistió a la capacitación impartida por el DAFP.  La VIP no aporto evidencias sobre la gestión de esta acción 
</t>
    </r>
    <r>
      <rPr>
        <b/>
        <sz val="12"/>
        <color theme="1"/>
        <rFont val="Arial"/>
        <family val="2"/>
      </rPr>
      <t xml:space="preserve">Seguimiento 14 de junio de 2023: </t>
    </r>
    <r>
      <rPr>
        <sz val="12"/>
        <color theme="1"/>
        <rFont val="Arial"/>
        <family val="2"/>
      </rPr>
      <t xml:space="preserve">
Teniendo en cuenta la acción y meta propuesta el área remite los siguientes soportes: 
1.  Listado de Asistencia a la Capacitación: Taller administración del Riesgo - Capacitación Mapa de Riesgo del 9 de agosto de 2019, con 25 asistentes. 
2.Soporte capacitación Política de Riesgos del 22 de noviembre de 2021 vía teams.</t>
    </r>
  </si>
  <si>
    <t xml:space="preserve">Resumen: </t>
  </si>
  <si>
    <t>ACCIONES  INFORME OCI-2018-032</t>
  </si>
  <si>
    <t>Fortalecimiento a la Prestación del Servicio Público de Extensión Agropecuaria.</t>
  </si>
  <si>
    <t>Actividades propias del proceso sin caracterización y lineamientos procedimentales documentados</t>
  </si>
  <si>
    <t>Falta de claridad en la definición de los objetivos, actividades, riesgos y controles del proceso.</t>
  </si>
  <si>
    <t>Priorizar y realizar la caracterización de las actividades requeridas para cumplir los requerimientos normativos delegados a la Agencia de Desarrollo Rural en su función de ejecutar las políticas públicas de desarrollo rural frente a la prestación del servicio público de extensión agropecuaria, así como la definición de los procedimientos e incorporar al Sistema Integrado de Gestión de la Entidad los documentos construidos.</t>
  </si>
  <si>
    <t>Una (1) Solicitud de acompañamiento y asesoría a la oficina de Planeación, para la documentación de los procedimientos para la prestación del servicio de extensión agropecuaria.</t>
  </si>
  <si>
    <t>Vicepresidente de Integración Productiva
Líder y profesionales Dirección Asistencia Técnica</t>
  </si>
  <si>
    <t>Tania Peralta Bermúdez</t>
  </si>
  <si>
    <r>
      <t xml:space="preserve">Mediante el memorando </t>
    </r>
    <r>
      <rPr>
        <b/>
        <sz val="12"/>
        <rFont val="Arial"/>
        <family val="2"/>
      </rPr>
      <t>20233100032673</t>
    </r>
    <r>
      <rPr>
        <sz val="12"/>
        <rFont val="Arial"/>
        <family val="2"/>
      </rPr>
      <t xml:space="preserve"> dirigido a la Oficina de Control Interno se dio cambio a las acciones del hallazgo N°1 obteniendo que: 
</t>
    </r>
    <r>
      <rPr>
        <b/>
        <sz val="12"/>
        <rFont val="Arial"/>
        <family val="2"/>
      </rPr>
      <t xml:space="preserve">
Seguimiento 4 de julio de 2023:</t>
    </r>
    <r>
      <rPr>
        <sz val="12"/>
        <rFont val="Arial"/>
        <family val="2"/>
      </rPr>
      <t xml:space="preserve"> 
Para dar cumplimiento a la Meta establecida la Dirección no cuenta con la solicitud de mesa de trabajo con Planeación especificamente, sin embargo, esta se solicitaba con el fin de actualizar los procedimientos y la Oficina de Control Interno evidencia el  Procedimiento "Habilitación de las Entidades Prestadoras del Servicio de Extensión Agropecuaria - EPSEA" Código: PR-SPE-001 actualizado el 27 de marzo de 2023 el cual se encuentra cargado debidamente en el SIG.
De igual manera se remiten las siguientes resoluciones: 
1. 0422 de 2019 "Por la cual se reglamenta el artículo 33 de la Ley 1876 de 2017, y se dictan otras disposiciones."
2. 371 de 2020 "Por la cual se modifica parcialmente la Resolución No. 0422 del 5 de julio de 2019"
3. 213 de 2020 "Por la cual se revoca de oficio el paragrafo tercero de los artículos quinto y décimo de la Resolución No. 0422 de 2019"
4. 042 de 2020 "Por la cual se modifica parcialmente la Resolución No 0422 del 5 de julio de 2019"
5. 111 del 2023 "Por la cual se modifica el artículo décimo tercero de la resolución 0422 del 5 de julio de 2019"
teniendo en cuenta que el objetivo de la acción se logró completar efectivamente se puede dar como Cumplida. 
De igual manera para la validación de efectividad de la presente acción se remitió la siguiente información: 
1. Documento OCI: en el cual se relaciona explicativamente que ha realizado la Dirección por  cada uno de los Artículos que dieron lugar al hallazgo. 
2. Informe de mayo de 2023 "Evaluación de la Calidad de la prestación del Servicio Público de Extensión Agropecuario"
3. Informe de Gestión de la ADR 2019,2020,2021 y 2022.
4.  Listado de asistencia a la Coordinación Interinstitucional del 3 de febrero 2023.
5. Memorando 20232100017963 con asunto "Solicitud de bases de datos de productores atendidos con servicios de la ADR"
6. Soporte de temas de la mesa de trabajo para las bases de datos
7. Listado de Asistencia del Consejo Superior del SNIA
8.  Avance diagnostico Prestación del Servicio de Extensión Agropecuaria año 2022 de mayo de 2023.
9. Manual Operativo - FNEA
10. Perfiles de EA 2023
11. Modificación Art 45 de la Ley 1876
12. Presentación Consejo Superior SNIA 16/06/2023
13. Programación ENAC de marzo, abril, mayo y junio
14. Ruta estrategica equipo de planeación
</t>
    </r>
  </si>
  <si>
    <t>Insumos insuficientes de la reglamentación de la ley 1876 del 2017, frente al sistema integrado de gestión de calidad.</t>
  </si>
  <si>
    <t>Consolidar un equipo conformado al interior de la Dirección de Asistencia Técnica para el asesoramiento, planeación, verificación, seguimiento y reporte frente al Sistema Integrado de Gestión SIG.</t>
  </si>
  <si>
    <t>Contratar uno o mas profesionales para la Dirección de Asistencia Técnica, que dentro de sus obligaciones tengan las responsabilidades propias del equipo consolidado para el asesoramiento, planeación, verificación, seguimiento y reporte frente al sistema integrado de Gestión SIG.</t>
  </si>
  <si>
    <r>
      <t xml:space="preserve">Mediante el memorando </t>
    </r>
    <r>
      <rPr>
        <b/>
        <sz val="12"/>
        <color theme="1"/>
        <rFont val="Arial"/>
        <family val="2"/>
      </rPr>
      <t>20233100032673</t>
    </r>
    <r>
      <rPr>
        <sz val="12"/>
        <color theme="1"/>
        <rFont val="Arial"/>
        <family val="2"/>
      </rPr>
      <t xml:space="preserve"> dirigido a la Oficina de Control Interno se dio cambio a las acciones del hallazgo N°1 obteniendo que: 
</t>
    </r>
    <r>
      <rPr>
        <b/>
        <sz val="12"/>
        <color theme="1"/>
        <rFont val="Arial"/>
        <family val="2"/>
      </rPr>
      <t>Seguimiento 27 de junio de 2023</t>
    </r>
    <r>
      <rPr>
        <sz val="12"/>
        <color theme="1"/>
        <rFont val="Arial"/>
        <family val="2"/>
      </rPr>
      <t xml:space="preserve">
Para el cumplimiento de la acción de mejoramiento propuesta el área remite: 
1. Para el año 2020: Contrato 2422020, con objeto: "Prestar sus Servicios Profesionales a la Dirección de Asistencia Técnica, en el proceso de planeación, estructuración, implementación, seguimiento y evaluación del Servicio Público de Extensión Agropecuaria; así como la formulación y seguimiento del Proyecto de Inversión y el Plan de Acción de la Dirección"
2. Para el año 2021: Contrato 10872021, con objeto: "Prestar sus Servicios Profesionales a la Dirección de Asistencia Técnica, en el proceso de planeación, estructuración, implementación, seguimiento y evaluación del Servicio Público de Extensión Agropecuaria; así como la formulación y seguimiento del Proyecto de Inversión y el Plan de Acción de la Dirección"
3. Para el año 2022: Contrato 1672022, con objeto: " Prestar sus servicios profesionales para el acompañamiento en el seguimiento del modelo integrado de planeación y gestión de calidad y apoyo en el control y seguimiento de los asuntos administrativos a cargo de la Dirección de Asistencia Técnica."
4. Para el año 2023: Contratos 3752023 y 3792023, ambos con objeto: "Prestar sus servicios profesionales en la direccion de asistencia tecnica para acompañar los tramites administrativos, asi como el apoyo en el area de planeación en los asuntos que corresponden al seguimiento de las metas y reporte de la información relacionada con el proyecto de inversion a cargo de la dirección."
Teniendo en cuenta lo anterior se evidencia que se consolidó un equipo conformado al interior de la Dirección para los fines pertinentes. </t>
    </r>
  </si>
  <si>
    <t>Inconsistencias y deficiencias en la habilitación de Entidades Prestadoras del Servicio de Extensión Agropecuaria - EPSEA</t>
  </si>
  <si>
    <t xml:space="preserve">Inadecuada gestión para llevar el control de las solicitudes de habilitación de EPSEAS radicadas en la Agencia de Desarrollo Rural (ADR). </t>
  </si>
  <si>
    <t>Generar e implementar  una herramienta tecnológica, que permita realizar el proceso de habilitación de EPSEA desde su solicitud hasta la resolución de habilitación o archivo de la solicitud en el caso que no cumpla con los requisitos de habilitación, permitiendo de esta manera  llevar un seguimiento y trazabilidad más efectivo y real de cada una de las solicitudes; así como el repositorio de los documentos generados por cada entidad.</t>
  </si>
  <si>
    <t>Una (1) herramienta tecnológica.</t>
  </si>
  <si>
    <t xml:space="preserve">Correctiva </t>
  </si>
  <si>
    <t xml:space="preserve">Vicepresidente de Integración Productiva
Director y profesionales UTT
Líder y profesionales de la Dirección Asistencia Técnica
</t>
  </si>
  <si>
    <r>
      <t xml:space="preserve">Mediante el memorando </t>
    </r>
    <r>
      <rPr>
        <b/>
        <sz val="12"/>
        <rFont val="Arial"/>
        <family val="2"/>
      </rPr>
      <t>20233100032673</t>
    </r>
    <r>
      <rPr>
        <sz val="12"/>
        <rFont val="Arial"/>
        <family val="2"/>
      </rPr>
      <t xml:space="preserve"> dirigido a la Oficina de Control Interno se dio cambio a las acciones del hallazgo N°2 obteniendo que: 
</t>
    </r>
    <r>
      <rPr>
        <b/>
        <sz val="12"/>
        <rFont val="Arial"/>
        <family val="2"/>
      </rPr>
      <t xml:space="preserve">Seguimiento 27 de junio de 2023: </t>
    </r>
    <r>
      <rPr>
        <sz val="12"/>
        <rFont val="Arial"/>
        <family val="2"/>
      </rPr>
      <t xml:space="preserve">
De acuerdo con la nueva meta propuesta se remiten los siguientes soportes: 
1. Enlaces de acceso al Aplicativo Habilitación de EPSEAS: 
urlRegistro : 
https://siderpruebas.adr.gov.co/sider/seguridad/#/registrarse 
urlLogin : 
https://siderpruebasxadr.gov.co/sider/seguridad/#/login/ 
urlAplicativo  : 
https://siderpruebas.adr.gov.co/sider/habilitacionEpseas
2. Correos electrónicos con el área de tecnología en el cual se evidencia avaces de la herramienta la cual estaría finalizada terminando el año 2023, por lo que esta acción se encuentra en terminos. 
Cabe resaltar que esta herramienta se esta realizando como parte del fortalecimiento de la Dirección y continúa en construcción, sin embargo, esta no interfiere en la validación de la efectividad de las demás acciónes sobre la Habilitación EPSEA, por lo cual teniendo en cuenta su efectividad esta acción puede darse como Cumplida. </t>
    </r>
  </si>
  <si>
    <t>Falta de conocimiento integral del personal asignado a la verificación de la totalidad del cumplimiento de requisitos habilitantes.</t>
  </si>
  <si>
    <t>Conformar un equipo de apoyo para la habilitación de EPSEA, con profesionales íntegros que realicen la verificación de los diferentes requisitos habilitantes.</t>
  </si>
  <si>
    <t>Contratar uno o más profesionales para la Dirección de Asistencia Técnica, que dentro de sus obligaciones tengan las responsabilidades propias del procedimiento de habilitación de EPSEA.</t>
  </si>
  <si>
    <t>Vicepresidente de Integración Productiva
Líder y profesionales de la Dirección Asistencia Técnica</t>
  </si>
  <si>
    <r>
      <t xml:space="preserve">Mediante el memorando </t>
    </r>
    <r>
      <rPr>
        <b/>
        <sz val="12"/>
        <rFont val="Arial"/>
        <family val="2"/>
      </rPr>
      <t>20233100032673</t>
    </r>
    <r>
      <rPr>
        <sz val="12"/>
        <rFont val="Arial"/>
        <family val="2"/>
      </rPr>
      <t xml:space="preserve"> dirigido a la Oficina de Control Interno se dio cambio a las acciones del hallazgo N°2 obteniendo que: 
</t>
    </r>
    <r>
      <rPr>
        <b/>
        <sz val="12"/>
        <rFont val="Arial"/>
        <family val="2"/>
      </rPr>
      <t>Seguimiento 27 de junio de 2023:</t>
    </r>
    <r>
      <rPr>
        <sz val="12"/>
        <rFont val="Arial"/>
        <family val="2"/>
      </rPr>
      <t xml:space="preserve">
De acuerdo con la nueva meta propuestas se remite el soporte del contrato 3822022 en la cual se cuenta con el objeto: "(...) así mismo participar de la sustanciación de los temas inherentes a la habilitación EPSEA", es importante mencionar que el contrato finalizó el 31 de diciembre de 2022 y para el año en vigencia no se evidenció contratación, sin embargo, la acción se determina como cumplida. </t>
    </r>
  </si>
  <si>
    <t>Desde la Dirección de Asistencia Técnica se realizara una capacitación a los profesionales designados de las Unidades Técnico Territoriales en lo referente al procedimiento de habilitación de EPSEA.</t>
  </si>
  <si>
    <t>Una (1)  capacitación sobre el procedimiento de habilitación de EPSEA.</t>
  </si>
  <si>
    <t>Líder y profesionales de la Dirección Asistencia Técnica</t>
  </si>
  <si>
    <r>
      <t xml:space="preserve">Mediante el memorando </t>
    </r>
    <r>
      <rPr>
        <b/>
        <sz val="12"/>
        <rFont val="Arial"/>
        <family val="2"/>
      </rPr>
      <t>20233100032673</t>
    </r>
    <r>
      <rPr>
        <sz val="12"/>
        <rFont val="Arial"/>
        <family val="2"/>
      </rPr>
      <t xml:space="preserve"> dirigido a la Oficina de Control Interno se dio cambio a las acciones del hallazgo N°2 obteniendo que: 
</t>
    </r>
    <r>
      <rPr>
        <b/>
        <sz val="12"/>
        <rFont val="Arial"/>
        <family val="2"/>
      </rPr>
      <t xml:space="preserve">Seguimiento 27 de junio de 2023:
</t>
    </r>
    <r>
      <rPr>
        <sz val="12"/>
        <rFont val="Arial"/>
        <family val="2"/>
      </rPr>
      <t xml:space="preserve">
De acuerdo con la nueva meta propuestas se remiten los siguientes soportes: 
1.  Capacitación del 24 de abril de 2023  "Jornada de Inducción - Proceso de habilitación EPSEA" con 20 asistentes de las diferentes UTT.
2. Capacitación del 25 de abril de 2023  "Jornada de Inducción - Proceso de habilitación EPSEA" con 20 asistentes de las diferentes UTT.
Teniendo en cuenta lo anterior, se determina como cumplida. </t>
    </r>
  </si>
  <si>
    <t>Debilidades en el acompañamiento a la formulación de los Planes Departamentales de Extensión Agropecuaria</t>
  </si>
  <si>
    <t>Ausencia de un Plan definido para el acompañamiento a los departamentos en la planificación, seguimiento y evaluación del servicio, a través de las Unidades Técnicas Territoriales.</t>
  </si>
  <si>
    <t>1. Construir el formato plan/cronograma de actividades para el acompañamiento del PDEA en cada departamento, en el sistema Integrado de Gestión.</t>
  </si>
  <si>
    <t>Un (1) formato plan/cronograma aprobado y socializado en el sistema Integrado De Gestión.</t>
  </si>
  <si>
    <t>Vicepresidente de Integración Productiva 
Líder de la Dirección de Asistencia Técnica 
Gestor T1</t>
  </si>
  <si>
    <t>27/05/2022
13/06/2023</t>
  </si>
  <si>
    <t>Angela María García Patiño
Tania Peralta Bermúdez</t>
  </si>
  <si>
    <r>
      <rPr>
        <b/>
        <sz val="12"/>
        <color theme="1"/>
        <rFont val="Arial"/>
        <family val="2"/>
      </rPr>
      <t xml:space="preserve">Seguimiento 27 de mayo de 2022: </t>
    </r>
    <r>
      <rPr>
        <sz val="12"/>
        <color theme="1"/>
        <rFont val="Arial"/>
        <family val="2"/>
      </rPr>
      <t xml:space="preserve">
Se remiten 32 PDEA y sus respectivas ordenanzas aprobados para el cuatrenio, producto del acompañamiento a la formulacion por parte de los profesionales de la DAT.
</t>
    </r>
    <r>
      <rPr>
        <b/>
        <sz val="12"/>
        <color theme="1"/>
        <rFont val="Arial"/>
        <family val="2"/>
      </rPr>
      <t xml:space="preserve">Seguimiento 13 de junio de 2023:
</t>
    </r>
    <r>
      <rPr>
        <sz val="12"/>
        <color theme="1"/>
        <rFont val="Arial"/>
        <family val="2"/>
      </rPr>
      <t xml:space="preserve">No se evidencia el formato plan/cronograma aprobado y socializado en el SIG, sin embargo, esta acción y meta esta encaminada a la construcción de los PDEA, los cuales ya fueron construidos y se encuentran en ejecución como se señala en las observaciones OCI. </t>
    </r>
  </si>
  <si>
    <t>Falta de experticia en la operatividad del acompañamiento a los departamentos</t>
  </si>
  <si>
    <t>2. Transferir el conocimiento de las lecciones aprendidas a partir de la experiencia obtenida en la formulación de los Planes Departamentales iniciales, a través del diseño de una metodología participativa,   para la Dirección De Asistencia Técnica y Las UTT</t>
  </si>
  <si>
    <t>Dos (2) talleres desarrollados de la siguiente manera: un (1) taller en la DAT y un (1) taller con las UTT.</t>
  </si>
  <si>
    <t>Líder de la Dirección de Asistencia Técnica 
Gestor T1</t>
  </si>
  <si>
    <r>
      <rPr>
        <b/>
        <sz val="12"/>
        <color theme="1"/>
        <rFont val="Arial"/>
        <family val="2"/>
      </rPr>
      <t xml:space="preserve">Seguimiento 27 de mayo de 2022: </t>
    </r>
    <r>
      <rPr>
        <sz val="12"/>
        <color theme="1"/>
        <rFont val="Arial"/>
        <family val="2"/>
      </rPr>
      <t xml:space="preserve">
Se remiten 32 PDEA y sus respectivas ordenanzas aprobados para el cuatrenio, producto del acompañamiento a la formulacion por parte de los profesionales de la DAT.
</t>
    </r>
    <r>
      <rPr>
        <b/>
        <sz val="12"/>
        <color theme="1"/>
        <rFont val="Arial"/>
        <family val="2"/>
      </rPr>
      <t xml:space="preserve">Seguimiento 13 de junio de 2023:
</t>
    </r>
    <r>
      <rPr>
        <sz val="12"/>
        <color theme="1"/>
        <rFont val="Arial"/>
        <family val="2"/>
      </rPr>
      <t xml:space="preserve">No se evidencia la realización de dos (2) talleres, sin embargo, esta acción y meta esta encaminada a la construcción de los PDEA, los cuales ya fueron construidos y se encuentran en ejecución como se señala en las observaciones OCI. </t>
    </r>
  </si>
  <si>
    <t>Falta de homogeneidad en el acompañamiento realizado por la Entidad a cada Departamento.</t>
  </si>
  <si>
    <t>3. Diseñar e implementar instrumentos de validación y seguimiento a las Unidades Técnicas Territoriales, donde se evidencie el cumplimiento de los requisitos mínimos para la formulación del PDEA, establecidos en la Ley 1876 de 2017 y la Resolución 407 de 2018.</t>
  </si>
  <si>
    <t xml:space="preserve">Una (1) lista de chequeo de validación con los requisitos mínimos para la formulación del PDEA, establecidos en la Ley 1876 de 2017 y la Resolución 407 de 2018.
Un (1) formato de revisión al documento borrador del PDEA.
</t>
  </si>
  <si>
    <r>
      <rPr>
        <b/>
        <sz val="12"/>
        <color theme="1"/>
        <rFont val="Arial"/>
        <family val="2"/>
      </rPr>
      <t xml:space="preserve">Seguimiento 27 de mayo de 2022: </t>
    </r>
    <r>
      <rPr>
        <sz val="12"/>
        <color theme="1"/>
        <rFont val="Arial"/>
        <family val="2"/>
      </rPr>
      <t xml:space="preserve">
Se remiten 32 PDEA y sus respectivas ordenanzas aprobados para el cuatrenio, producto del acompañamiento a la formulacion por parte de los profesionales de la DAT.
</t>
    </r>
    <r>
      <rPr>
        <b/>
        <sz val="12"/>
        <color theme="1"/>
        <rFont val="Arial"/>
        <family val="2"/>
      </rPr>
      <t xml:space="preserve">Seguimiento 13 de junio de 2023:
</t>
    </r>
    <r>
      <rPr>
        <sz val="12"/>
        <color theme="1"/>
        <rFont val="Arial"/>
        <family val="2"/>
      </rPr>
      <t xml:space="preserve">No se evidencia una lista de chequeo ni  el formato de revisión al documento borrador del PDEA, sin embargo, esta acción esta encaminada a la construcción de los PDEA, los cuales ya fueron construidos y se encuentran en ejecución como se señala en las observaciones OCI. </t>
    </r>
  </si>
  <si>
    <t>Incumplimiento en la atención de las Peticiones, Quejas, Reclamos, Sugerencias y Denuncias – PQRSD.</t>
  </si>
  <si>
    <t>Ausencia de controles para la gestión de las Peticiones, Quejas, Reclamos, Sugerencias y Denuncias (PQRSD).</t>
  </si>
  <si>
    <t>1. Delegar  un responsable al interior de la dependencia, que realizará seguimiento periódico a la gestión de PQRSD, de acuerdo con lo establecido en el artículo séptimo de la Resolución 0983 de 2017.</t>
  </si>
  <si>
    <t>Un (1) Acto administrativo para delegar en un servidor, el control del seguimiento a las respuestas de las PQRSD de la Dirección de Asistencia Técnica.</t>
  </si>
  <si>
    <t>Vicepresidente de Integración Productiva VIP
Líder Dirección de Asistencia Técnica DAT 
Servidor público delegado en la Dirección de Asistencia Técnica</t>
  </si>
  <si>
    <r>
      <rPr>
        <b/>
        <sz val="12"/>
        <color theme="1"/>
        <rFont val="Arial"/>
        <family val="2"/>
      </rPr>
      <t>Seguimiento 27 de mayo de 2022:</t>
    </r>
    <r>
      <rPr>
        <sz val="12"/>
        <color theme="1"/>
        <rFont val="Arial"/>
        <family val="2"/>
      </rPr>
      <t xml:space="preserve"> 
Por parte de los responsables del proceso informan "</t>
    </r>
    <r>
      <rPr>
        <i/>
        <sz val="12"/>
        <color theme="1"/>
        <rFont val="Arial"/>
        <family val="2"/>
      </rPr>
      <t xml:space="preserve">por terminación de la planta temporal, desde la DAT se vio la necesidad de contratar un profesional con el perfil requerido y que dentro de sus obligaciones contractuales estuviese el seguimiento a las PQRSD de la DAT, radicas y remitidas mediante el sistema documental ORFEO, se adjuntan contratos vigencia 2021 y 2022 para validación". 
</t>
    </r>
    <r>
      <rPr>
        <b/>
        <sz val="12"/>
        <color theme="1"/>
        <rFont val="Arial"/>
        <family val="2"/>
      </rPr>
      <t xml:space="preserve">Seguimiento 13 de junio de 2023: </t>
    </r>
    <r>
      <rPr>
        <sz val="12"/>
        <color theme="1"/>
        <rFont val="Arial"/>
        <family val="2"/>
      </rPr>
      <t xml:space="preserve">
Teniendo en cuenta la necesidad de acompañamiento en las PQRSD, el área remite: 
1. Para el año 2021: el contrato No. 8402021 con la funcionaria Leidy Tatiana Osorio Montenegro, quien en sus obligaciones contempla: </t>
    </r>
    <r>
      <rPr>
        <i/>
        <sz val="12"/>
        <color theme="1"/>
        <rFont val="Arial"/>
        <family val="2"/>
      </rPr>
      <t xml:space="preserve">"Realizar la clasificación, asignación y seguimiento de peticiones y trámites que llegan a través de ORFEO a fin de atender las peticiones, quejas o reclamos a cargo de la Dirección de Asistencia Técnica a fin de que sean contestadas oportunamente."
</t>
    </r>
    <r>
      <rPr>
        <sz val="12"/>
        <color theme="1"/>
        <rFont val="Arial"/>
        <family val="2"/>
      </rPr>
      <t xml:space="preserve">2. Para el año 2022: el contrato No. 4532022  con la funcionaria Leidy Tatiana Osorio Montenegro, quien en sus obligaciones contempla: </t>
    </r>
    <r>
      <rPr>
        <i/>
        <sz val="12"/>
        <color theme="1"/>
        <rFont val="Arial"/>
        <family val="2"/>
      </rPr>
      <t xml:space="preserve">"Apoyar en la clasificación, asignación y seguimiento de peticiones y demás trámites ingresados a través de ORFEO y a su vez elaborar los informes periódicos acerca de su estado a las solicitudes, peticiones, requerimientos ingresadas al Orfeo de la Dirección de Asistencia Técnica, haciendo control de peticiones, tiendo un tablero de control para evitarvencimientos."
</t>
    </r>
    <r>
      <rPr>
        <sz val="12"/>
        <color theme="1"/>
        <rFont val="Arial"/>
        <family val="2"/>
      </rPr>
      <t xml:space="preserve">3. Para el año 2023: el contrato No. 6122023 con la funcionaria Leidy Tatiana Osorio Montenegro, quien en sus obligaciones contempla: </t>
    </r>
    <r>
      <rPr>
        <i/>
        <sz val="12"/>
        <color theme="1"/>
        <rFont val="Arial"/>
        <family val="2"/>
      </rPr>
      <t>"Apoyar a la Dirección de Asistencia Técnica en la clasificación y seguimiento de trámites ingresados a través de ORFEO y los estados de respuesta de estos que se encuentren a cargo de esta dirección."</t>
    </r>
  </si>
  <si>
    <t>2. Realizar la verificación semanal de la gestión del trámite por parte del servidor público designado en la Dirección de Asistencia Técnica, para dar respuesta oportuna a la PQRSD y generar la alerta si no se observa la notificación de la respuesta al peticionario.</t>
  </si>
  <si>
    <t>Un (1) archivo de control en Excel  donde se lleva la trazabilidad en la atención a la PQRSD.</t>
  </si>
  <si>
    <t xml:space="preserve">Vicepresidente de Integración Productiva VIP
Líder Dirección de Asistencia Técnica DAT 
Servidor público delegado en la Dirección de Asistencia Técnica
</t>
  </si>
  <si>
    <r>
      <rPr>
        <b/>
        <sz val="12"/>
        <color theme="1"/>
        <rFont val="Arial"/>
        <family val="2"/>
      </rPr>
      <t xml:space="preserve">Seguimiento  27 de mayo de 2022: </t>
    </r>
    <r>
      <rPr>
        <sz val="12"/>
        <color theme="1"/>
        <rFont val="Arial"/>
        <family val="2"/>
      </rPr>
      <t xml:space="preserve">
La DTA  adjuntan soportes de los correos de seguimientos a PQRSD de las vigencias 2018, 2019, 2020, 2021 y 2022. Y adjuntan cuadros en Excel de seguimiento a las PQRSD de la DAT.
</t>
    </r>
    <r>
      <rPr>
        <b/>
        <sz val="12"/>
        <color theme="1"/>
        <rFont val="Arial"/>
        <family val="2"/>
      </rPr>
      <t xml:space="preserve">Seguimiento  13 de junio de 2023:
</t>
    </r>
    <r>
      <rPr>
        <sz val="12"/>
        <color theme="1"/>
        <rFont val="Arial"/>
        <family val="2"/>
      </rPr>
      <t>Teniendo en cuenta la acción y meta propuesta el área remite 11 seguimientos del 13 de mazo de 2023 realizados por parte del área con el fin de alimentar la base  de control y seguimiento, de este modo se remite la base de PQRSD del área de enero a mayo de 2023.
Sin embargo, se evidencia que todos los seguimientos son del 13 de marzo de 2023, incumpliendo la acción en la cual se indica que se debe realizar semanalmente, de igual manera estos seguimientos no fueron realizados por la funcionaria designada para esto.</t>
    </r>
  </si>
  <si>
    <t xml:space="preserve">Fortalecimiento a la Prestación del Servicio Público de Extensión Agropecuaria. </t>
  </si>
  <si>
    <t xml:space="preserve">Incumplimiento a las metas periódicas del Plan de Acción Institucional y falta de evidencias de los avances reportados. </t>
  </si>
  <si>
    <t>Ausencia de análisis de la coherencia y/o consistencia de la información registrada en las diferentes bases de datos o fuentes de información</t>
  </si>
  <si>
    <t>Designar un profesional al interior de la Dirección de Asistencia Técnica para el análisis, consolidación, generación de alertas y seguimiento al Plan de Acción Institucional.</t>
  </si>
  <si>
    <t xml:space="preserve"> Correos de seguimiento al plan de acción institucional.</t>
  </si>
  <si>
    <t>Vicepresidente de Integración Productiva
Líder y profesionales de la Dirección de Asistencia Técnica</t>
  </si>
  <si>
    <t xml:space="preserve">Mediante el memorando 20233100032673 dirigido a la Oficina de Control Interno se dio cambio a las acciones del hallazgo N°5 obteniendo que: 
No se han remitido soportes sobre el avance de esta acción la cual se encuentra en términos de cumplimiento. </t>
  </si>
  <si>
    <t xml:space="preserve">ABIERTA </t>
  </si>
  <si>
    <t>Deficiencias en la planeación y/o establecimiento de indicadores y objetivos del proceso, y sobredimensionamiento de las actividades que se pueden ejecutar.</t>
  </si>
  <si>
    <t>Identificar, junto con los equipos respectivos de la Dirección de Asistencia Técnica, en una matriz en Excel los indicadores del plan de acción que permitan evaluar la coherencia y consistencia de la misión de la dirección, en relación a la prestación del servicio público de extensión agropecuaria. Estos indicadores deben estar alineados con las actividades de cumplimiento y el respaldo de la información.</t>
  </si>
  <si>
    <t>Una (1) matriz en Excel del plan de acción.</t>
  </si>
  <si>
    <t>Mediante el memorando 20233100032673 dirigido a la Oficina de Control Interno se dio cambio a las acciones del hallazgo N°5 obteniendo que: 
Seguimiento 27 de junio de 2023:
De acuerdo con la nueva meta propuestas se remiten los siguientes soportes: 
1. Plan de Acción de Asistencia Técnica Diciembre 2020
2. Plan de Acción de Asistencia Técnica 2021
3. Plan de Acción de Asistencia Técnica 2022</t>
  </si>
  <si>
    <t>Incumplimiento de la Política de Administración del Riesgo adoptada por la Entidad (DE-SIG-002).</t>
  </si>
  <si>
    <t>Vacíos metodológicos en la aplicación de los lineamientos contenidos en la Política de Administración del Riesgo (DE-SIG-002) y en la Guía para la administración del riesgo y el diseño de controles en entidades públicas -Versión 4, por parte de los responsables del proceso auditado.</t>
  </si>
  <si>
    <t>1. Coordinar  mesas de trabajo con la Oficina de Planeación, con el fin de concluir y documentar la identificación de riesgos y definición de controles que le permitan gestionar los eventos o situaciones que puedan entorpecer el normal desarrollo de los objetivos del proceso, además de dar cumplimiento a los lineamientos normativos contenidos, tanto en  la “Política de Administración del Riesgo” de la Entidad (DE-SIG-002) -Versión2, como en la “Guía para la administración del riesgo y el diseño de controles en entidades públicas” –Versión 4, dejando constancia en acta de cada uno de los aspectos trabajados en dichas reuniones.</t>
  </si>
  <si>
    <t>Una (1) mesa de trabajo como mínimo para la construcción de los riesgos y controles del proceso de fortalecimiento  a la prestación del servicio de extensión agropecuaria.</t>
  </si>
  <si>
    <t>Líder de la Dirección de Asistencia Técnica
Equipo Dirección de Asistencia Técnica conformado</t>
  </si>
  <si>
    <t>27/05/2022
14/06/2023</t>
  </si>
  <si>
    <t>2. Consolidar un equipo conformado al interior de la Dirección de Asistencia Técnica para el asesoramiento, planeación, verificación, seguimiento y reporte frente al Sistema Integrado de Gestión SIG.</t>
  </si>
  <si>
    <t xml:space="preserve">Emitir un (1) acto administrativo desde la VIP, para delegar las responsabilidades propias del equipo propuesto </t>
  </si>
  <si>
    <t>Vicepresidente de Integración Productiva
Líder de la Dirección de Asistencia Técnica</t>
  </si>
  <si>
    <r>
      <rPr>
        <b/>
        <sz val="12"/>
        <color theme="1"/>
        <rFont val="Arial"/>
        <family val="2"/>
      </rPr>
      <t>Seguimiento 27 de mayo de 2023:</t>
    </r>
    <r>
      <rPr>
        <sz val="12"/>
        <color theme="1"/>
        <rFont val="Arial"/>
        <family val="2"/>
      </rPr>
      <t xml:space="preserve">
Por parte de los responsables del proceso informan"</t>
    </r>
    <r>
      <rPr>
        <i/>
        <sz val="12"/>
        <color theme="1"/>
        <rFont val="Arial"/>
        <family val="2"/>
      </rPr>
      <t xml:space="preserve"> por terminación de la planta temporal, desde la DAT se vio la necesidad de contratar un profesional con el perfil requerido y que dentro de sus obligaciones contractuales estuviese todo el tema de calidad y sistema integrado de gestion de la direccion tecnica, se adjuntan contratos vigencia 2021 y 2022 para validación. 
</t>
    </r>
    <r>
      <rPr>
        <b/>
        <sz val="12"/>
        <color theme="1"/>
        <rFont val="Arial"/>
        <family val="2"/>
      </rPr>
      <t xml:space="preserve">Seguimiento 14 de junio de 2023:
</t>
    </r>
    <r>
      <rPr>
        <sz val="12"/>
        <color theme="1"/>
        <rFont val="Arial"/>
        <family val="2"/>
      </rPr>
      <t xml:space="preserve">Para el cumplimiento de la acción de mejoramiento propuesta el área remite: 
1. Para el año 2020: Contrato 2422020, con objeto: </t>
    </r>
    <r>
      <rPr>
        <i/>
        <sz val="12"/>
        <color theme="1"/>
        <rFont val="Arial"/>
        <family val="2"/>
      </rPr>
      <t xml:space="preserve">"Prestar sus Servicios Profesionales a la Dirección de Asistencia Técnica, en el proceso de planeación, estructuración, implementación, seguimiento y evaluación del Servicio Público de Extensión Agropecuaria; así como la formulación y seguimiento del Proyecto de Inversión y el Plan de Acción de la Dirección"
</t>
    </r>
    <r>
      <rPr>
        <sz val="12"/>
        <color theme="1"/>
        <rFont val="Arial"/>
        <family val="2"/>
      </rPr>
      <t xml:space="preserve">2. Para el año 2021: Contrato 10872021, con objeto: </t>
    </r>
    <r>
      <rPr>
        <i/>
        <sz val="12"/>
        <color theme="1"/>
        <rFont val="Arial"/>
        <family val="2"/>
      </rPr>
      <t xml:space="preserve">"Prestar sus Servicios Profesionales a la Dirección de Asistencia Técnica, en el proceso de planeación, estructuración, implementación, seguimiento y evaluación del Servicio Público de Extensión Agropecuaria; así como la formulación y seguimiento del Proyecto de Inversión y el Plan de Acción de la Dirección"
</t>
    </r>
    <r>
      <rPr>
        <sz val="12"/>
        <color theme="1"/>
        <rFont val="Arial"/>
        <family val="2"/>
      </rPr>
      <t xml:space="preserve">3. Para el año 2022: Contrato 1672022, con objeto: </t>
    </r>
    <r>
      <rPr>
        <i/>
        <sz val="12"/>
        <color theme="1"/>
        <rFont val="Arial"/>
        <family val="2"/>
      </rPr>
      <t xml:space="preserve">" Prestar sus servicios profesionales para el acompañamiento en el seguimiento del modelo integrado de planeación y gestión de calidad y apoyo en el control y seguimiento de los asuntos administrativos a cargo de la Dirección de Asistencia Técnica."
</t>
    </r>
    <r>
      <rPr>
        <sz val="12"/>
        <color theme="1"/>
        <rFont val="Arial"/>
        <family val="2"/>
      </rPr>
      <t xml:space="preserve">4. Para el año 2023: Contratos 3752023 y 3792023, ambos con objeto: </t>
    </r>
    <r>
      <rPr>
        <i/>
        <sz val="12"/>
        <color theme="1"/>
        <rFont val="Arial"/>
        <family val="2"/>
      </rPr>
      <t xml:space="preserve">"Prestar sus servicios profesionales en la direccion de asistencia tecnica para acompañar los tramites administrativos, asi como el apoyo en el area de planeación en los asuntos que corresponden al seguimiento de las metas y reporte de la información relacionada con el proyecto de inversion a cargo de la dirección."
</t>
    </r>
    <r>
      <rPr>
        <sz val="12"/>
        <color theme="1"/>
        <rFont val="Arial"/>
        <family val="2"/>
      </rPr>
      <t xml:space="preserve">Teniendo en cuenta lo anterior se evidencia que se consolidó un equipo conformado al interior de la Dirección para los fines pertinentes. </t>
    </r>
    <r>
      <rPr>
        <b/>
        <i/>
        <sz val="12"/>
        <color theme="1"/>
        <rFont val="Arial"/>
        <family val="2"/>
      </rPr>
      <t xml:space="preserve">
</t>
    </r>
  </si>
  <si>
    <t>Debilidades en la aplicación procedimental para la habilitación de las entidades prestadoras del servicio de extensión agropecuaria EPSEA</t>
  </si>
  <si>
    <t>§  Alta rotación del recurso humano destinado para la validación y evaluación de la Habilitación de Entidades Prestadoras del Servicio Público de Extensión Agropecuaria, tanto en las UTT como en nivel central, que incide en el desconocimiento de los lineamientos y contenido específico del respectivo proceso.</t>
  </si>
  <si>
    <t>1. Realizar capacitaciones trimestrales al personal de las UTT y de nivel central, designados para el proceso.</t>
  </si>
  <si>
    <t xml:space="preserve">·         4 capacitaciones </t>
  </si>
  <si>
    <t>·         Líder del proceso a nivel central o delegados de las UTT</t>
  </si>
  <si>
    <r>
      <rPr>
        <b/>
        <sz val="12"/>
        <color theme="1"/>
        <rFont val="Arial"/>
        <family val="2"/>
      </rPr>
      <t xml:space="preserve">Seguimiento 20 de junio de 2023:
</t>
    </r>
    <r>
      <rPr>
        <sz val="12"/>
        <color theme="1"/>
        <rFont val="Arial"/>
        <family val="2"/>
      </rPr>
      <t xml:space="preserve">De acuerdo con la meta propuesta de cuatro (4) capacitaciones anuales, el área remite: 
1.  Capacitación del 24 de abril de 2023  "Jornada de Inducción - Proceso de habilitación EPSEA" con 20 asistentes de las diferentes UTT.
2. Capacitación del 25 de abril de 2023  "Jornada de Inducción - Proceso de habilitación EPSEA" con 20 asistentes de las diferentes UTT.
Cabe resaltar que la acción esta diseñada para realizarla en el 2023. </t>
    </r>
  </si>
  <si>
    <t>§  Desconocimiento y/o inadecuada utilización del Sistema de Gestión Documental ORFEO.</t>
  </si>
  <si>
    <t>2. Realizar una capacitación semestral al personal de las UTT y de nivel central, designados para el proceso.</t>
  </si>
  <si>
    <t>·         2 capacitaciones</t>
  </si>
  <si>
    <t>·         Personal de Gestión Documental</t>
  </si>
  <si>
    <r>
      <rPr>
        <b/>
        <sz val="12"/>
        <color theme="1"/>
        <rFont val="Arial"/>
        <family val="2"/>
      </rPr>
      <t xml:space="preserve">Seguimiento 20 de junio de 2023:
</t>
    </r>
    <r>
      <rPr>
        <sz val="12"/>
        <color theme="1"/>
        <rFont val="Arial"/>
        <family val="2"/>
      </rPr>
      <t xml:space="preserve">A la fecha no se ha remitido soporte que evidencie avances en esta actividad, es importante resaltar que la acción se encuentra en tiempos. </t>
    </r>
  </si>
  <si>
    <t>§  Falta de trazabilidad de la información radicada y remitida a las Unidades Técnicas Territoriales – UTT.</t>
  </si>
  <si>
    <t>3. Modificación Del Procedimiento de Habilitación de EPSEA, para generar unos nuevos puntos de control que permitan una mayor trazabilidad y control del proceso.</t>
  </si>
  <si>
    <t>·         Procedimiento Modificado</t>
  </si>
  <si>
    <t>·         Profesionales Dirección de Asistencia Técnica</t>
  </si>
  <si>
    <r>
      <rPr>
        <b/>
        <sz val="12"/>
        <color theme="1"/>
        <rFont val="Arial"/>
        <family val="2"/>
      </rPr>
      <t xml:space="preserve">Seguimiento 20 de junio de 2023:
</t>
    </r>
    <r>
      <rPr>
        <sz val="12"/>
        <color theme="1"/>
        <rFont val="Arial"/>
        <family val="2"/>
      </rPr>
      <t xml:space="preserve">La Dirección remite para este punto remite los siguientes soportes: 
1.Procedimiento "Habilitación de las Entidades Prestadoras del Servicio de Extensión Agropecuaria - EPSEA" Código: PR-SPE-001 actualizado el 27 de marzo de 2023 el cual se encuentra cargado debidamente en el SIG.
Y las siguientes resoluciones: 
1. 0422 de 2019 "Por la cual se reglamenta el artículo 33 de la Ley 1876 de 2017, y se dictan otras disposiciones."
2. 371 de 2020 "Por la cual se modifica parcialmente la Resolución No. 0422 del 5 de julio de 2019"
3. 213 de 2020 "Por la cual se revoca de oficio el paragrafo tercero de los artículos quinto y décimo de la Resolución No. 0422 de 2019"
4. 042 de 2020 "Por la cual se modifica parcialmente la Resolución No 0422 del 5 de julio de 2019"
5. 111 del 2023 "Por la cual se modifica el artículo décimo tercero de la resolución 0422 del 5 de julio de 2019" 
</t>
    </r>
  </si>
  <si>
    <t>4. Generar e implementar una herramienta tecnológica, que permita realizar el proceso de habilitación de EPSEA desde su solicitud hasta la resolución de habilitación o archivo de la solicitud en el caso que no cumpla con los requisitos de habilitación, permitiendo de esta manera  llevar un seguimiento y trazabilidad más efectivo y real de cada una de las solicitudes; así como el repositorio de los documentos generados por cada entidad.</t>
  </si>
  <si>
    <r>
      <t xml:space="preserve">Mediante el memorando </t>
    </r>
    <r>
      <rPr>
        <b/>
        <sz val="12"/>
        <color theme="1"/>
        <rFont val="Arial"/>
        <family val="2"/>
      </rPr>
      <t>20233100032673</t>
    </r>
    <r>
      <rPr>
        <sz val="12"/>
        <color theme="1"/>
        <rFont val="Arial"/>
        <family val="2"/>
      </rPr>
      <t xml:space="preserve"> dirigido a la Oficina de Control Interno se dio cambio a la presente acció obteniendo que: 
</t>
    </r>
    <r>
      <rPr>
        <b/>
        <sz val="12"/>
        <color theme="1"/>
        <rFont val="Arial"/>
        <family val="2"/>
      </rPr>
      <t xml:space="preserve">Seguimiento 27 de junio de 2023: 
</t>
    </r>
    <r>
      <rPr>
        <sz val="12"/>
        <color theme="1"/>
        <rFont val="Arial"/>
        <family val="2"/>
      </rPr>
      <t xml:space="preserve">
De acuerdo con la nueva meta propuesta se remiten los siguientes soportes: 
1. Enlaces de acceso al Aplicativo Habilitación de EPSEAS: 
urlRegistro : 
https://siderpruebas.adr.gov.co/sider/seguridad/#/registrarse 
urlLogin : 
https://siderpruebasxadr.gov.co/sider/seguridad/#/login/ 
urlAplicativo  : 
https://siderpruebas.adr.gov.co/sider/habilitacionEpseas
2. Correos electrónicos con el área de tecnología en el cual se evidencia avaces de la herramienta la cual estaría finalizada terminando el año 2023, por lo que esta acción se encuentra en terminos. 
Cabe resaltar que esta herramienta se esta realizando como parte del fortalecimiento de la Dirección y continúa en construcción, por lo que esta Oficina considera pertinente otorgar un 50% de cumplimiento. </t>
    </r>
  </si>
  <si>
    <t>Incumplimiento a los lineamientos normativos aplicables sobre el Registro de Usuarios de Extensión Agropecuaria y reporte del seguimiento del Servicio Público de Extensión Agropecuaria</t>
  </si>
  <si>
    <t>1.Realización de mesas de trabajo con el Ministerio, con el fin de establecer acuerdos que permitan el intercambio de información de los productores registrados en la base de datos.</t>
  </si>
  <si>
    <t>·         2 Mesas de trabajo</t>
  </si>
  <si>
    <t>·         Líder de la Dirección de Asistencia Técnica y/o responsable registro de usuarios en la dirección.</t>
  </si>
  <si>
    <t>2. Realizar reunión de seguimiento interinstitucionales con el Ministerio ADR y los actores del SNIA.</t>
  </si>
  <si>
    <t>·         Listado de asistencia
.          Memorias de reunión</t>
  </si>
  <si>
    <t>·         Líder de la Dirección de Asistencia Técnica y/o profesional delegado.</t>
  </si>
  <si>
    <r>
      <t xml:space="preserve">Mediante el memorando </t>
    </r>
    <r>
      <rPr>
        <b/>
        <sz val="12"/>
        <color theme="1"/>
        <rFont val="Arial"/>
        <family val="2"/>
      </rPr>
      <t>20233100032673</t>
    </r>
    <r>
      <rPr>
        <sz val="12"/>
        <color theme="1"/>
        <rFont val="Arial"/>
        <family val="2"/>
      </rPr>
      <t xml:space="preserve"> dirigido a la Oficina de Control Interno se dio cambio a la presente acció obteniendo que: 
</t>
    </r>
    <r>
      <rPr>
        <b/>
        <sz val="12"/>
        <color theme="1"/>
        <rFont val="Arial"/>
        <family val="2"/>
      </rPr>
      <t>Seguimiento 27 de junio de 2023:</t>
    </r>
    <r>
      <rPr>
        <sz val="12"/>
        <color theme="1"/>
        <rFont val="Arial"/>
        <family val="2"/>
      </rPr>
      <t xml:space="preserve">
A la fecha no se ha remitido soporte que evidencie avances en esta actividad, es importante resaltar que la acción se encuentra en tiempos. </t>
    </r>
  </si>
  <si>
    <t>3. Capacitación al personal de nivel central y UTT, en lo referente a los temas contenidos en la Ley 1876 de 2017.</t>
  </si>
  <si>
    <t>·         1 capacitación anual</t>
  </si>
  <si>
    <t>Profesional designado de la Dirección.</t>
  </si>
  <si>
    <r>
      <rPr>
        <b/>
        <sz val="12"/>
        <color theme="1"/>
        <rFont val="Arial"/>
        <family val="2"/>
      </rPr>
      <t xml:space="preserve">Seguimiento 20 de junio de 2023:
</t>
    </r>
    <r>
      <rPr>
        <sz val="12"/>
        <color theme="1"/>
        <rFont val="Arial"/>
        <family val="2"/>
      </rPr>
      <t>De acuerdo con la Meta propuesta para esta acción se remiten los siguientes soportes: 
1. Soporte de Teams del 29 de marzo de 2023 
2. Listado de asistencia extraído del aplicativo Teams con 25 asistentes contratistas de las UTT y nivel central.
3. Presentación elaborada en la cual se enmarca el punto: "Contextualización Servicio Público de Extensión Agropecuaria . Ley 1876"</t>
    </r>
  </si>
  <si>
    <t>4. Capacitación al personal de nivel central y UTT, en lo referente al procedimiento de seguimiento a los requisitos habitantes para la prestación del servicio público de extensión agropecuaria.</t>
  </si>
  <si>
    <t>·         2 capacitaciones anuales</t>
  </si>
  <si>
    <t>ACCIONES  INFORME OCI-2019-036</t>
  </si>
  <si>
    <t>ACCIONES  INFORME OCI-2022-029</t>
  </si>
  <si>
    <t xml:space="preserve">VENCIDO </t>
  </si>
  <si>
    <t>PENDIENTE EFECTIVIDAD</t>
  </si>
  <si>
    <t>Código: F-EVI-015</t>
  </si>
  <si>
    <t>Versión: 5</t>
  </si>
  <si>
    <t>Página 1 de 1</t>
  </si>
  <si>
    <r>
      <t xml:space="preserve">AVANCE CUANTITATIVO
</t>
    </r>
    <r>
      <rPr>
        <b/>
        <i/>
        <sz val="10"/>
        <rFont val="Calibri"/>
        <family val="2"/>
        <scheme val="minor"/>
      </rPr>
      <t>(Porcentaje de Avance)</t>
    </r>
  </si>
  <si>
    <t>Estructuración de Planes Integrales de Desarrollo Agropecuario y Rural</t>
  </si>
  <si>
    <t>Incumplimiento de las funciones de la estructura organizacional del Plan Integral por parte de la Unidad del Plan y el Consejo Seccional de Desarrollo Agropecuario (CONSEA): Actividades no ejecutadas o ejecutados sin la participación total de los responsables, falta de seguimiento al plan de trabajo concertado, así como consultas
y ajustes del Plan Integral no ejecutadas por la instancia asignada.</t>
  </si>
  <si>
    <t>Dependencia de terceros en el manejo y conservación de la información generada en las actividades de estructuración de los planes integrales.</t>
  </si>
  <si>
    <t xml:space="preserve">Socializar con las Dependencias y las Unidades Técnicas Territoriales (UTT), la puesta en marcha del aplicativo SIAPSTER para la formulación de los Planes que se tiene como meta para la vigencia 2019. </t>
  </si>
  <si>
    <t xml:space="preserve">Trece (13) UTT capacitadas </t>
  </si>
  <si>
    <t>Vicepresidencia de Integración Productiva</t>
  </si>
  <si>
    <t>8/08/2019
20/04/2023</t>
  </si>
  <si>
    <t>2019: Iván Arturo Márquez Rincón
2023: Cesar David Rodríguez Martínez</t>
  </si>
  <si>
    <r>
      <rPr>
        <b/>
        <sz val="10"/>
        <color theme="1"/>
        <rFont val="Calibri"/>
        <family val="2"/>
        <scheme val="minor"/>
      </rPr>
      <t>2019:</t>
    </r>
    <r>
      <rPr>
        <sz val="10"/>
        <color theme="1"/>
        <rFont val="Calibri"/>
        <family val="2"/>
        <scheme val="minor"/>
      </rPr>
      <t xml:space="preserve"> Mediante correo electrónico del 5 de agosto de 2019, los responsables del proceso informaron que "</t>
    </r>
    <r>
      <rPr>
        <i/>
        <sz val="10"/>
        <color theme="1"/>
        <rFont val="Calibri"/>
        <family val="2"/>
        <scheme val="minor"/>
      </rPr>
      <t>No fue posible realizar las socializaciones, dado que no se había realizado la entrega formal de la herramienta y requiere ajustes técnicos que se han presentado durante las pruebas realizadas, para la migración completa a los servidores de la Agencia, se esta trabajando conjuntamente con la OTI.</t>
    </r>
    <r>
      <rPr>
        <sz val="10"/>
        <color theme="1"/>
        <rFont val="Calibri"/>
        <family val="2"/>
        <scheme val="minor"/>
      </rPr>
      <t xml:space="preserve">".
</t>
    </r>
    <r>
      <rPr>
        <b/>
        <sz val="10"/>
        <color theme="1"/>
        <rFont val="Calibri"/>
        <family val="2"/>
        <scheme val="minor"/>
      </rPr>
      <t xml:space="preserve">2023: </t>
    </r>
    <r>
      <rPr>
        <sz val="10"/>
        <color theme="1"/>
        <rFont val="Calibri"/>
        <family val="2"/>
        <scheme val="minor"/>
      </rPr>
      <t>El proceso auditado mencionó que se realizan las socializaciones en la Unidades Tecnicas Territoriales, sin embargo el aplicativo no pude ser funcional, debido a problemas en la instalacion del servidor de la ADR. Teniendo en cuenta que no se reportaron evidencias y/o soportes sobre las socializaciones a las UTT del aplicativo SIAPSTER, ademas que producto de la auditoria se evidencia que el aplicativo no se utilizó u aun no se encuentra en fucnionamiento, esta oficina considera que la accion planteada no se cumplio, y dado que los 33 PIDARET ya fueron Estructurados la accion tampoco fue efectiva, puesto que no se utilizo dicho aplicativo para la formulación de los demas PIDARET.</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</si>
  <si>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(tres (3)) se encuentran abiertas, con las fechas de ejecución vencidas.
</t>
    </r>
    <r>
      <rPr>
        <b/>
        <sz val="10"/>
        <color theme="1"/>
        <rFont val="Calibri"/>
        <family val="2"/>
        <scheme val="minor"/>
      </rPr>
      <t>2023:</t>
    </r>
    <r>
      <rPr>
        <sz val="10"/>
        <color theme="1"/>
        <rFont val="Calibri"/>
        <family val="2"/>
        <scheme val="minor"/>
      </rPr>
      <t xml:space="preserve"> Esta Oficina recomienda analizar la accion propuesta y validar con los responsables del proceso si finalmente esta aplicación se va a utilizar en la implementacion de los PIDARET y en caso tal reformular la accion o eliminarla dependiendo la finalidad de le harrmienta SIAPSTER. En caso tal, se debe presentar ante el Jefe de la Oficina de Control Interno la propuesta de reformulacion del plan de mejoramiento con las justificaciones correspondientes.</t>
    </r>
  </si>
  <si>
    <t xml:space="preserve">Inexperiencia por parte de los responsables del proceso por tratarse del primer ejercicio de formulación de Planes (Pilotaje). </t>
  </si>
  <si>
    <t xml:space="preserve">Recopilar las lecciones aprendidas del primer ejercicio de estructuración de los planes integrales y definir acciones de respuesta que contribuyan con su solución oportuna. </t>
  </si>
  <si>
    <t xml:space="preserve">Una (1) jornada de lecciones aprendidas  </t>
  </si>
  <si>
    <r>
      <rPr>
        <b/>
        <sz val="10"/>
        <color theme="1"/>
        <rFont val="Calibri"/>
        <family val="2"/>
        <scheme val="minor"/>
      </rPr>
      <t>2019</t>
    </r>
    <r>
      <rPr>
        <sz val="10"/>
        <color theme="1"/>
        <rFont val="Calibri"/>
        <family val="2"/>
        <scheme val="minor"/>
      </rPr>
      <t>: Mediante correo electrónico del 5 de agosto de 2019, los responsables del proceso informaron que "</t>
    </r>
    <r>
      <rPr>
        <i/>
        <sz val="10"/>
        <color theme="1"/>
        <rFont val="Calibri"/>
        <family val="2"/>
        <scheme val="minor"/>
      </rPr>
      <t>Se esta trabajando en el documento de lecciones aprendidas en conjunto con el aliado técnico que apoyo la estructuración de los planes, para este caso FAO.</t>
    </r>
    <r>
      <rPr>
        <sz val="10"/>
        <color theme="1"/>
        <rFont val="Calibri"/>
        <family val="2"/>
        <scheme val="minor"/>
      </rPr>
      <t xml:space="preserve">".
</t>
    </r>
    <r>
      <rPr>
        <b/>
        <sz val="10"/>
        <color theme="1"/>
        <rFont val="Calibri"/>
        <family val="2"/>
        <scheme val="minor"/>
      </rPr>
      <t xml:space="preserve">2023: </t>
    </r>
    <r>
      <rPr>
        <sz val="10"/>
        <color theme="1"/>
        <rFont val="Calibri"/>
        <family val="2"/>
        <scheme val="minor"/>
      </rPr>
      <t>Por parte del proceso se informo que no se desarrollo la Actividad. teniendo en cuenta que no se presetaron avances sobre la accion, permanece en incumplida vencida.</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</si>
  <si>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(tres (3)) se encuentran abiertas, con las fechas de ejecución vencidas.
</t>
    </r>
    <r>
      <rPr>
        <b/>
        <sz val="10"/>
        <color theme="1"/>
        <rFont val="Calibri"/>
        <family val="2"/>
        <scheme val="minor"/>
      </rPr>
      <t>2023:</t>
    </r>
    <r>
      <rPr>
        <sz val="10"/>
        <color theme="1"/>
        <rFont val="Calibri"/>
        <family val="2"/>
        <scheme val="minor"/>
      </rPr>
      <t xml:space="preserve"> Esta Oficina recomienda analizar con los responsables del proceso, si las acciones propuesta finalmente se van a llevar a cabo, reformularlas, cambiarlas o eliminarlas teniendo en cuenta que los PIDARET ya fueron estructurados.. En caso tal, se debe presentar ante el Jefe de la Oficina de Control Interno la propuesta de reformulacion del plan de mejoramiento con las justificaciones correspondientes.</t>
    </r>
  </si>
  <si>
    <t>Falta de coordinación entre los miembros de la Unidad del Plan.</t>
  </si>
  <si>
    <t>Diseñar y elaborar el formato de Plan de Trabajo para la formulación del Plan Departamental de Desarrollo Agropecuario y Rural, basados en los lineamientos metodológicos definidos.</t>
  </si>
  <si>
    <t>Un (1) formato elaborado</t>
  </si>
  <si>
    <r>
      <rPr>
        <b/>
        <sz val="10"/>
        <color theme="1"/>
        <rFont val="Calibri"/>
        <family val="2"/>
        <scheme val="minor"/>
      </rPr>
      <t>2019:</t>
    </r>
    <r>
      <rPr>
        <sz val="10"/>
        <color theme="1"/>
        <rFont val="Calibri"/>
        <family val="2"/>
        <scheme val="minor"/>
      </rPr>
      <t xml:space="preserve"> La Oficina de Control Interno evidenció el diseño y elaboración del formato "</t>
    </r>
    <r>
      <rPr>
        <i/>
        <sz val="10"/>
        <color theme="1"/>
        <rFont val="Calibri"/>
        <family val="2"/>
        <scheme val="minor"/>
      </rPr>
      <t>Plan de Trabajo Detallado: Formulación Plan Integral Departamental Desarrollo Agropecuario y Rural</t>
    </r>
    <r>
      <rPr>
        <sz val="10"/>
        <color theme="1"/>
        <rFont val="Calibri"/>
        <family val="2"/>
        <scheme val="minor"/>
      </rPr>
      <t xml:space="preserve">", mediante el cual se debe registrar el cumplimiento de cada actividad y tarea que se debe ejecutar en la formulación del Plan, así como el responsable de cada actividad y tarea, el producto y la fecha de finalización propuesta.No obstante, la Oficina de Control Interno no considera procedente determinar el cierre de la acción toda vez que, a pesar que el documento presenta un código dentro del SIG (F-PID-001), en consulta realizada en ISOLUCION no se evidenció su adopción formal para el desarrollo de las actividades.
</t>
    </r>
    <r>
      <rPr>
        <b/>
        <sz val="10"/>
        <color theme="1"/>
        <rFont val="Calibri"/>
        <family val="2"/>
        <scheme val="minor"/>
      </rPr>
      <t>2023:</t>
    </r>
    <r>
      <rPr>
        <sz val="10"/>
        <color theme="1"/>
        <rFont val="Calibri"/>
        <family val="2"/>
        <scheme val="minor"/>
      </rPr>
      <t xml:space="preserve"> Se evidencia el Documento Elaborado y Aprobado</t>
    </r>
  </si>
  <si>
    <r>
      <rPr>
        <b/>
        <sz val="10"/>
        <color theme="1"/>
        <rFont val="Calibri"/>
        <family val="2"/>
        <scheme val="minor"/>
      </rPr>
      <t xml:space="preserve">2019: </t>
    </r>
    <r>
      <rPr>
        <sz val="10"/>
        <color theme="1"/>
        <rFont val="Calibri"/>
        <family val="2"/>
        <scheme val="minor"/>
      </rPr>
      <t xml:space="preserve">La Oficina de Control Interno considera procedente continuar con el seguimiento del hallazgo, toda vez que la totalidad de acciones de mejoramiento propuestas (tres (3)) se encuentran abiertas, con las fechas de ejecución vencidas.
</t>
    </r>
    <r>
      <rPr>
        <b/>
        <sz val="10"/>
        <color theme="1"/>
        <rFont val="Calibri"/>
        <family val="2"/>
        <scheme val="minor"/>
      </rPr>
      <t>2023:</t>
    </r>
    <r>
      <rPr>
        <sz val="10"/>
        <color theme="1"/>
        <rFont val="Calibri"/>
        <family val="2"/>
        <scheme val="minor"/>
      </rPr>
      <t xml:space="preserve"> Si bien la accion se llevo a cabo, como resultado de la Auditoria de 2023, se observó que este formato "F-PID-001 Plan de Trabajo Unidad del Plan", no se Utilizó para la Estructuracion de los PIDARET de los años 2020 a 2022, razon por la cual la accion no fue efectiva. Como soportes en uno de los Hallazgos de la Auditoria se plasma las inconsistencias con la utilizaion del formato.</t>
    </r>
  </si>
  <si>
    <t>Inconsistencias en la aprobación del plan de trabajo de la Unidad del Plan de los Planes Integrales Departamentales, relacionadas con planes de trabajo concertados sin la participación de la totalidad de los miembros requeridos y ausencia de evidencia de la aprobación del plan de trabajo.</t>
  </si>
  <si>
    <t xml:space="preserve">Falta de instrumentos de seguimiento al proceso de formulación del Plan Departamental </t>
  </si>
  <si>
    <t xml:space="preserve">Diseñar y elaborar el formato de Plan de Trabajo para la formulación del Plan Departamental de Desarrollo Agropecuario y Rural, basados en los lineamientos metodológicos definidos. </t>
  </si>
  <si>
    <t xml:space="preserve">Vicepresidencia de Integración Productiva
Oficina de Planeación </t>
  </si>
  <si>
    <r>
      <rPr>
        <b/>
        <sz val="10"/>
        <color theme="1"/>
        <rFont val="Calibri"/>
        <family val="2"/>
        <scheme val="minor"/>
      </rPr>
      <t>2019</t>
    </r>
    <r>
      <rPr>
        <sz val="10"/>
        <color theme="1"/>
        <rFont val="Calibri"/>
        <family val="2"/>
        <scheme val="minor"/>
      </rPr>
      <t>: La Oficina de Control Interno evidenció el diseño y elaboración del formato "</t>
    </r>
    <r>
      <rPr>
        <i/>
        <sz val="10"/>
        <color theme="1"/>
        <rFont val="Calibri"/>
        <family val="2"/>
        <scheme val="minor"/>
      </rPr>
      <t>Plan de Trabajo Detallado: Formulación Plan Integral Departamental Desarrollo Agropecuario y Rural</t>
    </r>
    <r>
      <rPr>
        <sz val="10"/>
        <color theme="1"/>
        <rFont val="Calibri"/>
        <family val="2"/>
        <scheme val="minor"/>
      </rPr>
      <t xml:space="preserve">", mediante el cual se debe registrar el cumplimiento de cada actividad y tarea que se debe ejecutar en la formulación del Plan, así como el responsable de cada actividad y tarea, el producto y la fecha de finalización propuesta.No obstante, la Oficina de Control Interno no considera procedente determinar el cierre de la acción toda vez que, a pesar que el documento presenta un código dentro del SIG (F-PID-001), en consulta realizada en ISOLUCION no se evidenció su adopción formal para el desarrollo de las actividades.
</t>
    </r>
    <r>
      <rPr>
        <b/>
        <sz val="10"/>
        <color theme="1"/>
        <rFont val="Calibri"/>
        <family val="2"/>
        <scheme val="minor"/>
      </rPr>
      <t>2023:</t>
    </r>
    <r>
      <rPr>
        <sz val="10"/>
        <color theme="1"/>
        <rFont val="Calibri"/>
        <family val="2"/>
        <scheme val="minor"/>
      </rPr>
      <t xml:space="preserve"> Se evidencia el Documento Elaborado y Aprobado</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</si>
  <si>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(tres (3)) se encuentran abiertas, con las fechas de ejecución vencidas.
</t>
    </r>
    <r>
      <rPr>
        <b/>
        <sz val="10"/>
        <color theme="1"/>
        <rFont val="Calibri"/>
        <family val="2"/>
        <scheme val="minor"/>
      </rPr>
      <t>2023:</t>
    </r>
    <r>
      <rPr>
        <sz val="10"/>
        <color theme="1"/>
        <rFont val="Calibri"/>
        <family val="2"/>
        <scheme val="minor"/>
      </rPr>
      <t xml:space="preserve"> Si bien la accion se llevo a cabo, como resultado de la Auditoria de 2023, se observó que este formato "F-PID-001 Plan de Trabajo Unidad del Plan", no se Utilizó para la Estructuracion de los PIDARET de los años 2020 a 2022, razon por la cual la accion no fue efectiva. Como soportes en uno de los Hallazgos de la Auditoria se plasma las inconsistencias con la utilizaion del formato.</t>
    </r>
  </si>
  <si>
    <t>Ajustar en las condiciones especiales del procedimiento, las funciones de la Unidad del Plan, mecanismos de funcionamiento  y los roles específicos de los actores que intervienen en el proceso de formulación del Plan Departamental de Desarrollo Agropecuario y Rural</t>
  </si>
  <si>
    <t xml:space="preserve">Un (1) procedimiento ajustado </t>
  </si>
  <si>
    <r>
      <rPr>
        <b/>
        <sz val="10"/>
        <color theme="1"/>
        <rFont val="Calibri"/>
        <family val="2"/>
        <scheme val="minor"/>
      </rPr>
      <t xml:space="preserve">2019: </t>
    </r>
    <r>
      <rPr>
        <sz val="10"/>
        <color theme="1"/>
        <rFont val="Calibri"/>
        <family val="2"/>
        <scheme val="minor"/>
      </rPr>
      <t xml:space="preserve">La Oficina de Control Interno evidencia el borrador de la tercera versión del procedimiento PR-PID-001 , en el cual se realizó la inclusión de lo relacionado con la conformación y funciones de la Unidad del Plan, así como los mecanismos de funcionamiento. Adicionalmente, en mesa de trabajo adelantada el 14 de agosto de 2019 con la funcionaria responsable del proceso, se aclara que las actividades que se ejecutan con ocasión de la formulación del Plan son conjuntas entre la ADR y la Gobernación. El procedimiento no se ha adoptado formalmente por medio del Sistema Integrado de Gestión.
</t>
    </r>
    <r>
      <rPr>
        <b/>
        <sz val="10"/>
        <color theme="1"/>
        <rFont val="Calibri"/>
        <family val="2"/>
        <scheme val="minor"/>
      </rPr>
      <t>2023:</t>
    </r>
    <r>
      <rPr>
        <sz val="10"/>
        <color theme="1"/>
        <rFont val="Calibri"/>
        <family val="2"/>
        <scheme val="minor"/>
      </rPr>
      <t xml:space="preserve"> Se observa la actualizacion del Procedimiento en el cual se identifica en el numeral 5.3.1 Fase I. Alistamiento la inclusion de las responsabilidades de la Unidad del Plan. Se observa que la Accion fue cumplida y teniendo en cuenta que en la auditoria que se llevo a cabo no se evidenciaron observaciones sobre la Unidad del Plan la accion se considera cumpida efectiva.
</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</si>
  <si>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(tres (3)) se encuentran abiertas, con las fechas de ejecución vencidas.
</t>
    </r>
  </si>
  <si>
    <t>Desconocimiento de los lineamientos procedimentales establecidos para la formulación de Planes Integrales.</t>
  </si>
  <si>
    <t>Llevar a cabo jornadas de capacitación con los servidores de las Unidades Técnicas Territoriales que conforman la Unidad del Plan enfatizando especialmente en las actividades de coordinación y articulación con las Gobernaciones y Entidades de asesoría técnica.</t>
  </si>
  <si>
    <t xml:space="preserve">Trece (13) jornadas de capacitación </t>
  </si>
  <si>
    <r>
      <rPr>
        <b/>
        <sz val="10"/>
        <color theme="1"/>
        <rFont val="Calibri"/>
        <family val="2"/>
        <scheme val="minor"/>
      </rPr>
      <t>2019:</t>
    </r>
    <r>
      <rPr>
        <sz val="10"/>
        <color theme="1"/>
        <rFont val="Calibri"/>
        <family val="2"/>
        <scheme val="minor"/>
      </rPr>
      <t xml:space="preserve"> Mediante correo electrónico del 5 de agosto de 2019, los responsables del proceso informaron que "</t>
    </r>
    <r>
      <rPr>
        <i/>
        <sz val="10"/>
        <color theme="1"/>
        <rFont val="Calibri"/>
        <family val="2"/>
        <scheme val="minor"/>
      </rPr>
      <t>Se realizo una capacitación presencial a las dependencias de la Entidad el 23 de mayo de 2019 y se esta programando una capacitación virtual a todas las UTT en el mes de septiembre.</t>
    </r>
    <r>
      <rPr>
        <sz val="10"/>
        <color theme="1"/>
        <rFont val="Calibri"/>
        <family val="2"/>
        <scheme val="minor"/>
      </rPr>
      <t xml:space="preserve">"; no obstante, en relación con la capacitación ejecutada el 23 de mayo de 2019 no se remitió evidencia (listado de asistencia y/o acta de reunión).
</t>
    </r>
    <r>
      <rPr>
        <b/>
        <sz val="10"/>
        <color theme="1"/>
        <rFont val="Calibri"/>
        <family val="2"/>
        <scheme val="minor"/>
      </rPr>
      <t xml:space="preserve">2023: </t>
    </r>
    <r>
      <rPr>
        <sz val="10"/>
        <color theme="1"/>
        <rFont val="Calibri"/>
        <family val="2"/>
        <scheme val="minor"/>
      </rPr>
      <t>Se informo por parte del proceso que, Si, se realizan diferentes socializaciones en las Unidades Tecnicas Territoriales sobre la metodologia de PIDARET, no obstante no se adjuntan evidencias y o soportes en los cuales se pueda identificar que dichas socializaciones se realizaron y que tenian como finalidad socializar con los integrantes de la unidad del Plan sus responsabildiades y actividades con los demas integrantes.</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</si>
  <si>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(tres (3)) se encuentran abiertas, con las fechas de ejecución vencidas.
</t>
    </r>
    <r>
      <rPr>
        <b/>
        <sz val="10"/>
        <color theme="1"/>
        <rFont val="Calibri"/>
        <family val="2"/>
        <scheme val="minor"/>
      </rPr>
      <t>2023:</t>
    </r>
    <r>
      <rPr>
        <sz val="10"/>
        <color theme="1"/>
        <rFont val="Calibri"/>
        <family val="2"/>
        <scheme val="minor"/>
      </rPr>
      <t xml:space="preserve"> teniendo en cuenta que los 33 PIDARET ya fueron Estructurados, esta Oficina recomienda analizar con los responsables del proceso, si las acciones propuestas se van a llevar a cabo y en caso contrario reformularlas, cambiarlas o eliminarlas. En caso tal, se debe presentar ante el Jefe de la Oficina de Control Interno la propuesta de reformulacion del plan de mejoramiento con las justificaciones correspondientes.</t>
    </r>
  </si>
  <si>
    <t>Ausencia de evidencia de la conformación de la Base de Información Territorial en el Diagnóstico Síntesis del Plan Integral del departamento del Atlántico, siendo uno de los componentes necesarios para cumplir con la fase de diagnóstico.</t>
  </si>
  <si>
    <t xml:space="preserve">Falta de organización de la información insumo para la elaboración de los Planes </t>
  </si>
  <si>
    <t xml:space="preserve">Puesta en marcha del aplicativo SIAPSTER para la formulación de los Planes que se tienen como meta para la vigencia 2019. </t>
  </si>
  <si>
    <t>Un (1) aplicativo en operación</t>
  </si>
  <si>
    <t>Vicepresidencia de Integración Productiva
Oficina de Tecnologías de la Información</t>
  </si>
  <si>
    <r>
      <rPr>
        <b/>
        <sz val="10"/>
        <color theme="1"/>
        <rFont val="Calibri"/>
        <family val="2"/>
        <scheme val="minor"/>
      </rPr>
      <t>2019:</t>
    </r>
    <r>
      <rPr>
        <sz val="10"/>
        <color theme="1"/>
        <rFont val="Calibri"/>
        <family val="2"/>
        <scheme val="minor"/>
      </rPr>
      <t xml:space="preserve"> Mediante correo electrónico del 5 de agosto de 2019, los responsables del proceso informaron que "</t>
    </r>
    <r>
      <rPr>
        <i/>
        <sz val="10"/>
        <color theme="1"/>
        <rFont val="Calibri"/>
        <family val="2"/>
        <scheme val="minor"/>
      </rPr>
      <t>El aplicativo se pone en marcha con el inicio en la estructuración de los planes propuestos para la vigencia 2019. Se requieren ajustes técnicos, para la migración completa a los servidores de la Agencia y puesta en marcha de la misma.</t>
    </r>
    <r>
      <rPr>
        <sz val="10"/>
        <color theme="1"/>
        <rFont val="Calibri"/>
        <family val="2"/>
        <scheme val="minor"/>
      </rPr>
      <t xml:space="preserve">"; no obstante, al realizar el proceso de registro e ingreso al aplicativo SIAPSTER (http://pdret.adr.gov.co:86/planintegral/) con el objetivo de validar preliminarmente la operatividad, no fue posible acceder.
2023: Por parte del proceso se informo que, el aplicativo no pude ser funcional, debido a problemas en la instalacion del servidor de la ADR </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</si>
  <si>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(tres (3)) se encuentran abiertas dentro de los términos de ejecución.
</t>
    </r>
    <r>
      <rPr>
        <b/>
        <sz val="10"/>
        <color theme="1"/>
        <rFont val="Calibri"/>
        <family val="2"/>
        <scheme val="minor"/>
      </rPr>
      <t>2023</t>
    </r>
    <r>
      <rPr>
        <sz val="10"/>
        <color theme="1"/>
        <rFont val="Calibri"/>
        <family val="2"/>
        <scheme val="minor"/>
      </rPr>
      <t>: Esta Oficina recomienda analizar la accion propuesta y validar con los responsables del proceso si finalmente esta aplicación se va a utilizar en la implementacion de los PIDARET y en caso tal reformular la accion o eliminarla dependiendo la finalidad de le harrmienta SIAPSTER. En caso tal, se debe presentar ante el Jefe de la Oficina de Control Interno la propuesta de reformulacion del plan de mejoramiento con las justificaciones correspondientes.</t>
    </r>
  </si>
  <si>
    <t>Ausencia de repositorios de información</t>
  </si>
  <si>
    <t xml:space="preserve">Establecer en conjunto con la Oficina de Tecnologías de la Información, los mecanismos de alojamiento y seguridad de la información recopilada para la formulación de los Planes.  </t>
  </si>
  <si>
    <t xml:space="preserve">Información insumo resguardada en servidores dispuestos por la ADR </t>
  </si>
  <si>
    <r>
      <rPr>
        <b/>
        <sz val="10"/>
        <color theme="1"/>
        <rFont val="Calibri"/>
        <family val="2"/>
        <scheme val="minor"/>
      </rPr>
      <t>2019</t>
    </r>
    <r>
      <rPr>
        <sz val="10"/>
        <color theme="1"/>
        <rFont val="Calibri"/>
        <family val="2"/>
        <scheme val="minor"/>
      </rPr>
      <t xml:space="preserve">: Mediante correo electrónico del 5 de agosto de 2019, los responsables del proceso informaron que "Por la etapa coyuntural que tiene la Agencia, frente al nombramiento de jefes de oficina, no se ha logrado definir cual puede ser la mejor alternativa para garantizar de manera segura el alojamiento de la información."; es decir, no se ha ejecutado la acción propuesta.
</t>
    </r>
    <r>
      <rPr>
        <b/>
        <sz val="10"/>
        <color theme="1"/>
        <rFont val="Calibri"/>
        <family val="2"/>
        <scheme val="minor"/>
      </rPr>
      <t>2023:</t>
    </r>
    <r>
      <rPr>
        <sz val="10"/>
        <color theme="1"/>
        <rFont val="Calibri"/>
        <family val="2"/>
        <scheme val="minor"/>
      </rPr>
      <t xml:space="preserve"> Por parte del proceso se indico que, debido a la dificultad de articular esfuerzos con la OTI, desde la FAO nos suministran un repositorio de Informacion </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</si>
  <si>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(tres (3)) se encuentran abiertas dentro de los términos de ejecución.
</t>
    </r>
    <r>
      <rPr>
        <b/>
        <sz val="10"/>
        <color theme="1"/>
        <rFont val="Calibri"/>
        <family val="2"/>
        <scheme val="minor"/>
      </rPr>
      <t xml:space="preserve">2023: </t>
    </r>
    <r>
      <rPr>
        <sz val="10"/>
        <color theme="1"/>
        <rFont val="Calibri"/>
        <family val="2"/>
        <scheme val="minor"/>
      </rPr>
      <t>Teniendo en cuenta que en la Auditoria que se llevo a cabo en 2023 se identificó que a la fecha no se cuenta con un repositorio de información de los PIDARET elaborados, esta Oficina recomienda analizar con los responsables del proceso, reformular las aciones propuestas y encamiarlas a lograr obtener el repositorio documental.  En caso tal, se debe presentar ante el Jefe de la Oficina de Control Interno la propuesta de reformulacion del plan de mejoramiento con las justificaciones correspondientes.</t>
    </r>
  </si>
  <si>
    <t>Acuerdos de Cooperación entre la Agencia de Desarrollo Rural (ADR) y las gobernaciones de los departamentos sin formalizarse y entrega de los Planes Integrales a las gobernaciones sin la debida suscripción del acta correspondiente.</t>
  </si>
  <si>
    <t xml:space="preserve">Deficiencia de las evidencias que soportan los acuerdos y entregas de los documentos del Plan </t>
  </si>
  <si>
    <t>Interiorizar y sensibilizar a los responsables del proceso, en la importancia de la formalización que se debe dar a los compromisos y acuerdos con los actores territoriales en procura de evitar su desconocimiento futuro o negación del compromiso adquirido, por lo que se debe obtener y conservar los documentos debidamente suscritos por las partes interesadas.</t>
  </si>
  <si>
    <t xml:space="preserve">Trece (13) Jornadas de capacitación </t>
  </si>
  <si>
    <t>9/08/2019
20/04/2023</t>
  </si>
  <si>
    <r>
      <rPr>
        <b/>
        <sz val="10"/>
        <color theme="1"/>
        <rFont val="Calibri"/>
        <family val="2"/>
        <scheme val="minor"/>
      </rPr>
      <t>2019:</t>
    </r>
    <r>
      <rPr>
        <sz val="10"/>
        <color theme="1"/>
        <rFont val="Calibri"/>
        <family val="2"/>
        <scheme val="minor"/>
      </rPr>
      <t xml:space="preserve"> Mediante correo electrónico del 5 de agosto de 2019, los responsables del proceso informaron que "</t>
    </r>
    <r>
      <rPr>
        <i/>
        <sz val="10"/>
        <color theme="1"/>
        <rFont val="Calibri"/>
        <family val="2"/>
        <scheme val="minor"/>
      </rPr>
      <t>En el marco de Agro expo se realizó la entrega formal de los Planes Integrales de Desarrollo Agropecuario y Rural y se firmo el Pacto por el Desarrollo Agropecuario y Rural. Partiendo de esta actividad se están programando las jornadas de capacitación con las UTT. No se había realzado esta actividad, dado que por la coyuntura de la Agencia en el encargo de la Presidencia, no se tenía línea para iniciar las actividades.</t>
    </r>
    <r>
      <rPr>
        <sz val="10"/>
        <color theme="1"/>
        <rFont val="Calibri"/>
        <family val="2"/>
        <scheme val="minor"/>
      </rPr>
      <t xml:space="preserve">"; es decir, no se ha ejecutado la acción propuesta.
</t>
    </r>
    <r>
      <rPr>
        <b/>
        <sz val="10"/>
        <color theme="1"/>
        <rFont val="Calibri"/>
        <family val="2"/>
        <scheme val="minor"/>
      </rPr>
      <t>2023:</t>
    </r>
    <r>
      <rPr>
        <sz val="10"/>
        <color theme="1"/>
        <rFont val="Calibri"/>
        <family val="2"/>
        <scheme val="minor"/>
      </rPr>
      <t xml:space="preserve"> Por parte del proceso se indicó que si, se realizan diferentes socializaciones en las Unidades Tecnicas Territoriales sobre la metodologia de PIDARET, no obstante no se adjuntan soportes de las 13 capacitaciones con las UTT, razon por la cual la accion se mantiene incumpida vencida.</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</si>
  <si>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(dos (2)) se encuentran abiertas fuera de los términos de ejecución.
</t>
    </r>
    <r>
      <rPr>
        <b/>
        <sz val="10"/>
        <color theme="1"/>
        <rFont val="Calibri"/>
        <family val="2"/>
        <scheme val="minor"/>
      </rPr>
      <t>2023: T</t>
    </r>
    <r>
      <rPr>
        <sz val="10"/>
        <color theme="1"/>
        <rFont val="Calibri"/>
        <family val="2"/>
        <scheme val="minor"/>
      </rPr>
      <t>eniendo en cuenta que los 33 PIDARET ya fueron Estructurados, esta Oficina recomienda analizar con los responsables del proceso, si las acciones propuestas se van a llevar a cabo y en caso contrario reformularlas, cambiarlas o eliminarlas. En caso tal, se debe presentar ante el Jefe de la Oficina de Control Interno la propuesta de reformulacion del plan de mejoramiento con las justificaciones correspondientes.</t>
    </r>
  </si>
  <si>
    <t>Falta de claridad en el proceso de suscripción de acuerdos</t>
  </si>
  <si>
    <t xml:space="preserve">Clarificar en el procedimiento en las condiciones especiales, las alternativas de formalización de acuerdos para la formulación y entrega de los Planes Departamentales. </t>
  </si>
  <si>
    <t xml:space="preserve">Un (1) procedimiento ajustado  </t>
  </si>
  <si>
    <t xml:space="preserve">Vicepresidencia de Integración Productiva
Oficina de Planeación </t>
  </si>
  <si>
    <r>
      <rPr>
        <b/>
        <sz val="10"/>
        <color theme="1"/>
        <rFont val="Calibri"/>
        <family val="2"/>
        <scheme val="minor"/>
      </rPr>
      <t xml:space="preserve">2019: </t>
    </r>
    <r>
      <rPr>
        <sz val="10"/>
        <color theme="1"/>
        <rFont val="Calibri"/>
        <family val="2"/>
        <scheme val="minor"/>
      </rPr>
      <t xml:space="preserve">La Oficina de Control Interno observa la inclusión en el borrador de la tercera versión del procedimiento PR-PID-001 lo relacionado con el Acuerdo de Intención, los compromisos que el Acuerdo contempla y los compromisos que se contemplan en el marco del Pacto; no obstante, no se considera procedente determinar el cierre de la acción toda vez que el procedimiento no ha sido adoptado formalmente en el Sistema Integrado de Gestión.
</t>
    </r>
    <r>
      <rPr>
        <b/>
        <sz val="10"/>
        <color theme="1"/>
        <rFont val="Calibri"/>
        <family val="2"/>
        <scheme val="minor"/>
      </rPr>
      <t>2023</t>
    </r>
    <r>
      <rPr>
        <sz val="10"/>
        <color theme="1"/>
        <rFont val="Calibri"/>
        <family val="2"/>
        <scheme val="minor"/>
      </rPr>
      <t xml:space="preserve">: Se idnetificó dentro de la actualizacion del procedimiento  PR-PID-001 lo relacionado con el Acuerdo de Intención entre las ADR y las gobernaciones, razon por la cual se da cumplimiento a la accione propuesta. Evidencia: procedimiento PR-PID-001 5.3.1 Fase I. Alistamiento literal "b. Suscripción Manifiesto de Intención:"
</t>
    </r>
  </si>
  <si>
    <r>
      <rPr>
        <b/>
        <sz val="10"/>
        <color theme="1"/>
        <rFont val="Calibri"/>
        <family val="2"/>
        <scheme val="minor"/>
      </rPr>
      <t>2019:</t>
    </r>
    <r>
      <rPr>
        <sz val="10"/>
        <color theme="1"/>
        <rFont val="Calibri"/>
        <family val="2"/>
        <scheme val="minor"/>
      </rPr>
      <t xml:space="preserve"> La Oficina de Control Interno considera procedente continuar con el seguimiento del hallazgo, toda vez que la totalidad de acciones de mejoramiento propuestas (dos (2)) se encuentran abiertas fuera de los términos de ejecución.</t>
    </r>
  </si>
  <si>
    <t>Incumplimiento de la Política de Administración del Riesgo adoptada por la Entidad, referente a la falta de identificación, análisis y valoración de riesgos de gestión del proceso y error en la valoración residual de los riesgos de corrupción</t>
  </si>
  <si>
    <t>Falta de coordinación con la Oficina de Planeación para culminar la elaboración del Mapa de Riesgos del proceso.</t>
  </si>
  <si>
    <t>Culminar el mapa de riesgos de gestión.</t>
  </si>
  <si>
    <t xml:space="preserve">Un (1) mapa de riesgos de gestión </t>
  </si>
  <si>
    <t>Oficina de Planeación
Vicepresidencia de Integración Productiva</t>
  </si>
  <si>
    <r>
      <rPr>
        <b/>
        <sz val="10"/>
        <color theme="1"/>
        <rFont val="Calibri"/>
        <family val="2"/>
        <scheme val="minor"/>
      </rPr>
      <t>2019:</t>
    </r>
    <r>
      <rPr>
        <sz val="10"/>
        <color theme="1"/>
        <rFont val="Calibri"/>
        <family val="2"/>
        <scheme val="minor"/>
      </rPr>
      <t xml:space="preserve"> Mediante correo electrónico del 14 de agosto de 2019, los responsables del proceso remitieron un (1) archivo Excel, el cual relaciona dos (2) riesgos de gestión; no obstante, en consulta realizada por la Oficina de Control Interno a ISOLUCION no se observó el mapa de riesgos de gestión del proceso ni mediante la activación del modulo "Riesgos DAFP", ni como documento externo.
</t>
    </r>
    <r>
      <rPr>
        <b/>
        <sz val="10"/>
        <color theme="1"/>
        <rFont val="Calibri"/>
        <family val="2"/>
        <scheme val="minor"/>
      </rPr>
      <t>2023:</t>
    </r>
    <r>
      <rPr>
        <sz val="10"/>
        <color theme="1"/>
        <rFont val="Calibri"/>
        <family val="2"/>
        <scheme val="minor"/>
      </rPr>
      <t xml:space="preserve"> Teniendo en cuenta que en la Auditoria que se llevo a cabo en 2023 se realizó una prueba con el fin de validar la formulacion de los riesgos de corrupcion y de gestion del proceso y como resultado no se deintificaron observaciones, se concluye que la accion se cumplio con efectividad.</t>
    </r>
  </si>
  <si>
    <t>Diligenciamiento inadecuado del mapa de riesgos.</t>
  </si>
  <si>
    <t>Revisar y ajustar las calificaciones erradas en el mapa de riesgos de corrupción.</t>
  </si>
  <si>
    <t>Un (1) mapa de riesgos de corrupción ajustado en su calificación</t>
  </si>
  <si>
    <t xml:space="preserve">Oficina de Planeación
Vicepresidencia de Integración Productiva </t>
  </si>
  <si>
    <r>
      <rPr>
        <b/>
        <sz val="10"/>
        <color theme="1"/>
        <rFont val="Calibri"/>
        <family val="2"/>
        <scheme val="minor"/>
      </rPr>
      <t>2019:</t>
    </r>
    <r>
      <rPr>
        <sz val="10"/>
        <color theme="1"/>
        <rFont val="Calibri"/>
        <family val="2"/>
        <scheme val="minor"/>
      </rPr>
      <t xml:space="preserve"> Si bien los responsables del proceso mediante correo electrónico del 14 de agosto de 2019 presentan una (1) matriz donde se relacionan dos (2) riesgos de gestión y uno (1) de corrupción asociados al proceso auditado donde se identifica que la situación observada en el Literal b del Reporte de Hallazgos N°. 5 fue subsanada; no obstante, en consulta adelantada por la Oficina de Control Interno a la matriz de riesgos publicada en ISOLUCION se evidenció que la situación no fue subsanada, por lo cual no se considera procedente determinar el cierre de la acción de mejoramiento.
</t>
    </r>
    <r>
      <rPr>
        <b/>
        <sz val="10"/>
        <color theme="1"/>
        <rFont val="Calibri"/>
        <family val="2"/>
        <scheme val="minor"/>
      </rPr>
      <t>2023:</t>
    </r>
    <r>
      <rPr>
        <sz val="10"/>
        <color theme="1"/>
        <rFont val="Calibri"/>
        <family val="2"/>
        <scheme val="minor"/>
      </rPr>
      <t xml:space="preserve"> Teniendo en cuenta que en la Auditoria que se llevo a cabo en 2023 se realizó una prueba con el fin de validar la formulacion de los riesgos de corrupcion y de gestion del proceso y como resultado no se deintificaron observaciones, se concluye que la accion se cumplio con efectividad.</t>
    </r>
  </si>
  <si>
    <t>Inconsistencias en la asociación de productos al proceso en el Plan de Acción Institucional (vigencia 2018), debido a la vinculación errada de productos que no pertenecían al proceso, como también, del que si era dueño y que fue asociado a otro proceso.</t>
  </si>
  <si>
    <t xml:space="preserve">Falta de verificación del cargue del Plan de Acción en ISOLUCIÓN por parte de los responsables del proceso </t>
  </si>
  <si>
    <t>Verificación con la OAP el cargue debido de la matriz de plan de acción vigencia 2019 en el aplicativo ISOLUCIÓN de las metas respectivas al proceso.</t>
  </si>
  <si>
    <t xml:space="preserve">Un (1) plan de acción verificado </t>
  </si>
  <si>
    <t>Vicepresidencia de Integración Productiva
Oficina de Planeación</t>
  </si>
  <si>
    <r>
      <rPr>
        <b/>
        <sz val="10"/>
        <color theme="1"/>
        <rFont val="Calibri"/>
        <family val="2"/>
        <scheme val="minor"/>
      </rPr>
      <t>2019:</t>
    </r>
    <r>
      <rPr>
        <sz val="10"/>
        <color theme="1"/>
        <rFont val="Calibri"/>
        <family val="2"/>
        <scheme val="minor"/>
      </rPr>
      <t xml:space="preserve"> En consulta realizada a ISOLUCION la Oficina de Control Interno observó el cargue de dos (2) indicadores bajo responsabilidad del proceso de "Estructuración de Planes Integrales de Desarrollo Agropecuario y Rural", lo anterior, conforme a lo establecido en el Plan de Acción Institucional, vigencia 2019.</t>
    </r>
  </si>
  <si>
    <r>
      <rPr>
        <b/>
        <sz val="10"/>
        <color theme="1"/>
        <rFont val="Calibri"/>
        <family val="2"/>
        <scheme val="minor"/>
      </rPr>
      <t xml:space="preserve">2019: </t>
    </r>
    <r>
      <rPr>
        <sz val="10"/>
        <color theme="1"/>
        <rFont val="Calibri"/>
        <family val="2"/>
        <scheme val="minor"/>
      </rPr>
      <t>La Oficina de Control Interno considera procedente determinar el cierre del hallazgo, toda vez que las acciones de mejoramiento propuesta fueron ejecutadas. Así mismo, se observó en ISOLUCION el reporte de los avances a junio de 2019 sin observaciones adicionales.</t>
    </r>
  </si>
  <si>
    <t>Falta de seguimiento a las metas periódicas establecidas en el Plan de Acción institucional.</t>
  </si>
  <si>
    <t xml:space="preserve">Definición y clarificación de hitos del Plan de Acción 2019. </t>
  </si>
  <si>
    <r>
      <rPr>
        <b/>
        <sz val="10"/>
        <color theme="1"/>
        <rFont val="Calibri"/>
        <family val="2"/>
        <scheme val="minor"/>
      </rPr>
      <t>2019:</t>
    </r>
    <r>
      <rPr>
        <sz val="10"/>
        <color theme="1"/>
        <rFont val="Calibri"/>
        <family val="2"/>
        <scheme val="minor"/>
      </rPr>
      <t xml:space="preserve"> a Oficina de Control Interno considera procedente determinar el cierre del hallazgo, toda vez que las acciones de mejoramiento propuesta fueron ejecutadas. Así mismo, se observó en ISOLUCION el reporte de los avances a junio de 2019 sin observaciones adicionales.</t>
    </r>
  </si>
  <si>
    <t>OCI-2022-011 Estructuración y Formulación de Proyectos Integrales de Desarrollo Agropecuario y Rural</t>
  </si>
  <si>
    <t>OCI-2018-026 Implementación de Proyectos Integrales</t>
  </si>
  <si>
    <t>OCI-2019-028 Implementación de Proyectos Integrales</t>
  </si>
  <si>
    <t>OCI-2021-014 Implementación de Proyectos Integrales</t>
  </si>
  <si>
    <t>OCI-2022-028 Implementación de Proyectos Integrales</t>
  </si>
  <si>
    <t>ACCIONES  INFORME OCI-2021-025</t>
  </si>
  <si>
    <t>No se reportan avances frente a la presente acción.</t>
  </si>
  <si>
    <r>
      <rPr>
        <b/>
        <sz val="12"/>
        <color theme="1"/>
        <rFont val="Arial"/>
        <family val="2"/>
      </rPr>
      <t>Julio 2023:</t>
    </r>
    <r>
      <rPr>
        <sz val="12"/>
        <color theme="1"/>
        <rFont val="Arial"/>
        <family val="2"/>
      </rPr>
      <t xml:space="preserve"> No se reportan avances a la fecha del presente seguimiento.</t>
    </r>
  </si>
  <si>
    <t>ACCIONES  INFORME OCI-2018-028</t>
  </si>
  <si>
    <t>ACCIONES  INFORME OCI-2019-031</t>
  </si>
  <si>
    <t>ACCIONES  INFORME OCI-2021-030</t>
  </si>
  <si>
    <t>N/A</t>
  </si>
  <si>
    <t>Las acciones en estado incalificables, corresponden a hallazgos no aceptados por el proceso, sobre lo cual se sugiere analizar la posibilidad de formular acciones de mejoramiento toda vez que los mismos quedaron en firmes por parte de l aOCI.</t>
  </si>
  <si>
    <t>De acuerdo con la verificación realizada por la Oficina de Control Interno se considera que esta acción propuesta se encuentra cumplida.
Por lo anterior se considera que se debe continuar con el seguimiento al presente hallazgo, toda vez que 1 de las 3 acciones propuestas,  se encuentra incumplida y vencida.</t>
  </si>
  <si>
    <t>De acuerdo con la evidencia aportada por la Dirección de Adecuación de Tierras (Ambiental) se concluye que:
- Se realizó el levantamiento del diagnóstico ambiental del Distrito de Adecuación de Tierras Santa Lucía, para el control de las obligaciones ambientales con las que cuenta este DIstrito y su cumplimiento.
Dado lo anterior, la Oficina de Control Interno concede un avance del 50% en la ejecución de la acción, toda vez que no observó  el Plan de Trabajo suscrito para la aplicabilidad de la matriz de seguimiento en todos los Distritos de Adecuación de Tierras, por lo tanto, esta se encuentra en estado incumplida -  vencida.</t>
  </si>
  <si>
    <r>
      <rPr>
        <b/>
        <sz val="12"/>
        <color theme="1"/>
        <rFont val="Arial"/>
        <family val="2"/>
      </rPr>
      <t>Julio 2023:</t>
    </r>
    <r>
      <rPr>
        <sz val="12"/>
        <color theme="1"/>
        <rFont val="Arial"/>
        <family val="2"/>
      </rPr>
      <t xml:space="preserve"> De acuerdo a lo manifestado por la Dirección de Adecuación de Tierras (Ambiental) indicando que </t>
    </r>
    <r>
      <rPr>
        <i/>
        <sz val="12"/>
        <color theme="1"/>
        <rFont val="Arial"/>
        <family val="2"/>
      </rPr>
      <t xml:space="preserve">"Dentro de la estructuración del nuevo convenio interadministrativo suscrito entre la Gobernación del Atlántico y la Agencia de Desarrollo Rural para la administración, operación y conservación de los Distritos de Adecuación de Tierras de Santa Lucia, Repelón y Manatí  se incorporaron los lineamientos ambientales.  Así las cosas, se elaboró una ficha de seguimiento a fin de verificar el cumplimiento de las obligaciones derivadas del instrumento ambiental, con base en la cual se requerirá a la Asociación de usuarios el cumplimiento de las mismas ante la Autoridad Ambiental competente. (Semestral)" </t>
    </r>
    <r>
      <rPr>
        <sz val="12"/>
        <color theme="1"/>
        <rFont val="Arial"/>
        <family val="2"/>
      </rPr>
      <t>donde esta Oficina considera que al adoptar este control a través de las obligaciones contractuales del convenio administrativo se propende por realizar el seguimiento mensual a los Distritos de Adecuación de Tierras del Atlántico que deben reportar directamente al ente competente, sin embargo, no se allegó evidencia al respecto donde se pueda verificar el cumplimiento de estos controles. Por lo anterior hasta no allegar la evidencia correspondiente la acción propuesta estará en estado incumplida - vencida.</t>
    </r>
  </si>
  <si>
    <r>
      <rPr>
        <b/>
        <sz val="12"/>
        <color theme="1"/>
        <rFont val="Arial"/>
        <family val="2"/>
      </rPr>
      <t>Julio 2023:</t>
    </r>
    <r>
      <rPr>
        <sz val="12"/>
        <color theme="1"/>
        <rFont val="Arial"/>
        <family val="2"/>
      </rPr>
      <t xml:space="preserve"> De acuerdo a lo manifestado por la Dirección de Adecuación de Tierras (Ambiental) indicando que </t>
    </r>
    <r>
      <rPr>
        <i/>
        <sz val="12"/>
        <color theme="1"/>
        <rFont val="Arial"/>
        <family val="2"/>
      </rPr>
      <t xml:space="preserve">"Dentro de la estructuración del nuevo convenio interadministrativo suscrito entre la Gobernación del Atlántico y la Agencia de Desarrollo Rural para la administración, operación y conservación de los Distritos de Adecuación de Tierras de Santa Lucia, Repelón y Manatí  se incorporaron los lineamientos ambientales.  Así las cosas, se elaboró una ficha de seguimiento a fin de verificar el cumplimiento de las obligaciones derivadas del instrumento ambiental, con base en la cual se requerirá a la Asociación de usuarios el cumplimiento de las mismas ante la Autoridad Ambiental competente. (Semestral)" </t>
    </r>
    <r>
      <rPr>
        <sz val="12"/>
        <color theme="1"/>
        <rFont val="Arial"/>
        <family val="2"/>
      </rPr>
      <t xml:space="preserve"> esta Oficina de Control Interno considera que al adoptar este control a través de las obligaciones contractuales del convenio interadministrativo, se propende por realizar el seguimiento a los Distritos de Adecuación de Tierras del Atlántico, donde estos se deben reportar directamente al ente competente, sin embargo, no se allegaron soportes al respecto donde se pueda verificar el cumplimiento de estos controles. Por lo anterior hasta no allegar la evidencia correspondiente la acción propuesta estará en estado incumplida - vencida.</t>
    </r>
  </si>
  <si>
    <t>De acuerdo con la evidencia aportada por la Dirección de Adecuación de Tierras (Ambiental)  se concluye que:
- Se realizó el levantamiento del diagnóstico ambiental del Distrito de Adecuación de Tierras Santa Lucía, para el control de las obligaciones ambientales con las que cuenta este DIstrito y su cumplimiento.
Por lo anterior se considera que se debe continuar con el seguimiento al presente hallazgo, toda vez que 2 de las 3 acciones propuestas,  se encuentra incumplida y vencida.</t>
  </si>
  <si>
    <t>AUDITORÍA VIGENCIA 2019 (INFORME OCI-2019-031) Prestación y Apoyo del Servicio Público Adecuación de Tierras</t>
  </si>
  <si>
    <t>AUDITORÍA VIGENCIA 2018 (INFORME OCI-2018-028) Prestación y Apoyo del Servicio Público Adecuación de Tierras</t>
  </si>
  <si>
    <t>AUDITORÍA VIGENCIA 2021 (INFORME OCI-2021-030) Prestación y Apoyo del Servicio Público Adecuación de Tierras</t>
  </si>
  <si>
    <t>AUDITORÍA VIGENCIA 2019 (INFORME OCI-2019-036) Fortalecimiento a la Prestación del Servicio Público de Extensión Agropecuaria.</t>
  </si>
  <si>
    <t>AUDITORÍA VIGENCIA 2022 (INFORME OCI-2022-029) Fortalecimiento a la Prestación del Servicio Público de Extensión Agropecuaria.</t>
  </si>
  <si>
    <t>1·         La información registrada en la herramienta ODK COLLECT se va a un servidor que no pertenece a la agencia, imposibilitando así su consulta.</t>
  </si>
  <si>
    <r>
      <t xml:space="preserve">2·         </t>
    </r>
    <r>
      <rPr>
        <sz val="12"/>
        <color theme="1"/>
        <rFont val="Arial"/>
        <family val="2"/>
      </rPr>
      <t>Falta de comunicación y/o coordinación con el MADR de los temas en materia de Extensión Agropecuaria.</t>
    </r>
  </si>
  <si>
    <t>3·         Falta de conocimiento y/o apropiación de los lineamientos establecidos por el Ministerio en la Ley 1876 de 2017.</t>
  </si>
  <si>
    <t>4·         La baja transferencia del conocimiento por parte del profesional designado, en lo referente al procedimiento de seguimiento a los requisitos habilitantes de las EPSEA.</t>
  </si>
  <si>
    <t>ACCIONES  INFORME OCI-2019-011</t>
  </si>
  <si>
    <r>
      <t xml:space="preserve">Teniendo en cuenta las evidencias aportadas y descritas en el avance cualitatuvo de las acciones, se determina que estas tres (3) acciones propuestas se encuentran cumplidas.
Ahora bien, con el fin de determinar su efectividad, se tuvo de presente el cambio de normativa que surgió efecto en el año 2017 con la entrada en vigencia de la Ley 1876 </t>
    </r>
    <r>
      <rPr>
        <i/>
        <sz val="12"/>
        <color theme="1"/>
        <rFont val="Arial"/>
        <family val="2"/>
      </rPr>
      <t xml:space="preserve">"Por medio de la cual se crea el Sistema Nacional de Innovacoón Agropecuaria y se dictan otras disposiciones" </t>
    </r>
    <r>
      <rPr>
        <sz val="12"/>
        <color theme="1"/>
        <rFont val="Arial"/>
        <family val="2"/>
      </rPr>
      <t xml:space="preserve"> en su artículo 47 </t>
    </r>
    <r>
      <rPr>
        <i/>
        <sz val="12"/>
        <color theme="1"/>
        <rFont val="Arial"/>
        <family val="2"/>
      </rPr>
      <t xml:space="preserve">"Vigencia y derogatoria: La presente ley rige a partir de la fecha de su publicación, y deroga las disposiciones que le sean contrarias, en especial la Ley 601 de 2000 y sus normas reglamentarias". </t>
    </r>
    <r>
      <rPr>
        <sz val="12"/>
        <color theme="1"/>
        <rFont val="Arial"/>
        <family val="2"/>
      </rPr>
      <t>La Oficina de Control Interno considera que, teniendo en cuenta que el proceso objeto de la auditoría que dio lugar a este hallazgo se encuentra reglamentado con la normativa anterior, y de igual manera, la Dirección de Asistencia Técnica se ha tenido que reestructurar inclusive cambiando su nombre de "Prestación y Apoyo al Servicio Público de Asistencia Técnica (ASI), a Fortalecimiento a la Prestación del Servicio Público de Extensión Agropecuaria (EPSEA), se considera que se ha eliminado la situación de derecho que dio orgien al hallazgo.
Finalmente y en corcondacia con lo indicado anteriormente, esta Oficina de Control Interno determinadar por cerrado el hallazgo.</t>
    </r>
  </si>
  <si>
    <r>
      <rPr>
        <b/>
        <sz val="12"/>
        <color theme="1"/>
        <rFont val="Arial"/>
        <family val="2"/>
      </rPr>
      <t>Seguimiento 31 de mayo de2022:</t>
    </r>
    <r>
      <rPr>
        <sz val="12"/>
        <color theme="1"/>
        <rFont val="Arial"/>
        <family val="2"/>
      </rPr>
      <t xml:space="preserve">
Dado a que la acción planteada no guarda conexidad con la causa, se considera ineficaz, por tanto, incalificable. Al asociar el hallazgo con el citado en el informe OCI-2019-036, se determina igualmente que las acciones propuestas no guardan concordancia con las causas identificadas. Se requiere replanteamiento en el plan de mejoramiento.
</t>
    </r>
    <r>
      <rPr>
        <b/>
        <sz val="12"/>
        <color theme="1"/>
        <rFont val="Arial"/>
        <family val="2"/>
      </rPr>
      <t>Seguimiento 14 de junio de 2023:</t>
    </r>
    <r>
      <rPr>
        <sz val="12"/>
        <color theme="1"/>
        <rFont val="Arial"/>
        <family val="2"/>
      </rPr>
      <t xml:space="preserve">
De acuerdo con las evidencias allegadas a la Oficina de Control Interno, se ha determinado que las acciones para contrarrestar el hallazgo No. 2 se encuentran incumplidas vencidas, ya que no se suministró los soportes que dieran cumplimiento a las metas propuesta, y por ende a su respectiva acción.
De este modo, la Oficina de Control Interno sugiere validar las acciones y metas propuestas, con el fin de validar la existencia de los avances que haya realizado la Dirección frente a estas acciones, o en su defecto, y teniendo en cuenta que se evidenció que en el Informe OCI-2019-036 se elevó el hallazgo N° 5 "</t>
    </r>
    <r>
      <rPr>
        <b/>
        <i/>
        <sz val="12"/>
        <color theme="1"/>
        <rFont val="Arial"/>
        <family val="2"/>
      </rPr>
      <t>Incumplimiento a las metas periódicas del Plan de Acción Institucional y falta de evidencias de los avances reportados"</t>
    </r>
    <r>
      <rPr>
        <sz val="12"/>
        <color theme="1"/>
        <rFont val="Arial"/>
        <family val="2"/>
      </rPr>
      <t>. El cual cuenta con el mismo fundamento del presente hallazgo, se sugiere validar la posibilidad de reformular las acciones propuestas y definir acciones que se estén ejecutando actualmente y busquen corregir lo observado en los hallazgos, para así llevar a cabo una reformulación de dichos planes.
Teniendo en cuenta lo anterior el hallazgo No. 2 permanecerá en estado Abierto.</t>
    </r>
  </si>
  <si>
    <r>
      <rPr>
        <b/>
        <sz val="12"/>
        <color theme="1"/>
        <rFont val="Arial"/>
        <family val="2"/>
      </rPr>
      <t>Seguimiento 14 de junio de 2023:</t>
    </r>
    <r>
      <rPr>
        <sz val="12"/>
        <color theme="1"/>
        <rFont val="Arial"/>
        <family val="2"/>
      </rPr>
      <t xml:space="preserve">
Teniendo en cuenta el avance que tuvieron las dos (2) acciones propuestas para mitigar el hallazgo relacionado a PQRSD, y el cual se encuentra ubicado en la columna “Avance Cualitativo” estas se determinaron como CUMPLIDAS.
Ahora bien, esta Oficina evidenció que en el Informe OCI-2019-036 se elevó el hallazgo N° 4 </t>
    </r>
    <r>
      <rPr>
        <b/>
        <sz val="12"/>
        <color theme="1"/>
        <rFont val="Arial"/>
        <family val="2"/>
      </rPr>
      <t>“Incumplimiento en la atención de las Peticiones, Quejas, Reclamos, Sugerencias y Denuncias – PQRSD.”</t>
    </r>
    <r>
      <rPr>
        <sz val="12"/>
        <color theme="1"/>
        <rFont val="Arial"/>
        <family val="2"/>
      </rPr>
      <t xml:space="preserve">  el cual tiene el mismo fundamento del presente hallazgo, por esta razón y en virtud de continuar realizando un seguimiento eficiente de este tema  en específico, la Oficina de Control Interno decide dar por CERRADO el presente hallazgo, no sin antes precisar que la efectividad se validará en el hallazgo más reciente (2019) y de este modo se determinará si los gestiones que se emprendan, han surtido efecto en el mejoramiento del proceso y control de las Peticiones, Quejas, Reclamos, Sugerencias y Denuncias en la Dirección de Asistencia Técnica. </t>
    </r>
  </si>
  <si>
    <r>
      <t xml:space="preserve">Teniendo en cuenta el fundamento del hallazgo presentado en el informe relacionado y partiendo de los soportes remitidos para dar cumplimiento de la acción propuesta y cuyo avance se encuentra ubicado en la columna avance cualitativo, la Oficina de Control Interno ha determinado que la acción se encuentra cumplida.
Ahora bien, con el fin de validar la efectividad de las acciones ejecutadas para evitar la reiteración de la situación, respecto al incumplimiento de la Política de Administración del Riesgo adoptada por la entidad, la Oficina de Control Interno realizó la siguiente validación: 
•	Validación en el último informe de Seguimiento al Plan Anticorrupción y de Atención al Ciudadano (PAAC) / Mapa de Riesgos de Corrupción (MRC), de lo cual se obtuvo: 
</t>
    </r>
    <r>
      <rPr>
        <b/>
        <u/>
        <sz val="12"/>
        <color theme="1"/>
        <rFont val="Arial"/>
        <family val="2"/>
      </rPr>
      <t xml:space="preserve">
Informe OCI-2023-001 (IV trimestre de 2022): </t>
    </r>
    <r>
      <rPr>
        <sz val="12"/>
        <color theme="1"/>
        <rFont val="Arial"/>
        <family val="2"/>
      </rPr>
      <t xml:space="preserve">
En la validación realizada por la OCI se observó que frente al riesgo "Posibilidad de contribuir en la habilitación o no de alguna EPSEA por intereses o dádivas para favorecer a un tercero", asociado al proceso de "Fortalecimiento a la Prestación del Servicio Público de Extensión Agropecuaria", no se determino el uso del poder en su descripción como lo indica la Políitica para la Administración de Riesgos de la ADR, la cual se encuentra alineada a la Guía para la Administración y Gestión de Riesgos del DAFP.
</t>
    </r>
    <r>
      <rPr>
        <b/>
        <u/>
        <sz val="12"/>
        <color theme="1"/>
        <rFont val="Arial"/>
        <family val="2"/>
      </rPr>
      <t xml:space="preserve">
Informe OCI-2023-012 (I trimestre de 2023): </t>
    </r>
    <r>
      <rPr>
        <sz val="12"/>
        <color theme="1"/>
        <rFont val="Arial"/>
        <family val="2"/>
      </rPr>
      <t xml:space="preserve">
Ahora bien, en el seguimiento al PAAC y MRC, con corte al 31 de abril de 2023, la Oficina de Control Interno evidenció que el proceso no presentó debilidades en el diseño de los riesgos, y que si bien, se observó que se calificó la solidez de los controles como FUERTES (Calificación de 100), y la OCI en el recalculo obtuvo MODERADO (Calificiación de 95), esta situación obedece a una falta de claridad en la definición de controles DETECTIVOS y PREVENTIVOS, no obstante, dicha situación no impacta el tratamiento de los riesgos definidos por el proceso para 2023, puesto que para los dos (2) riesgos de corrupción existentes se establecieron acciones para abordar riesgos y no hubo novedad con el reporte de avances en el primer seguimiento 2023.
Por lo anterior, la Oficina de Control Interno consdiera procedente el cierre del hallazgo.</t>
    </r>
  </si>
  <si>
    <r>
      <rPr>
        <b/>
        <sz val="12"/>
        <rFont val="Arial"/>
        <family val="2"/>
      </rPr>
      <t>Nota:</t>
    </r>
    <r>
      <rPr>
        <sz val="12"/>
        <rFont val="Arial"/>
        <family val="2"/>
      </rPr>
      <t xml:space="preserve"> </t>
    </r>
    <r>
      <rPr>
        <u/>
        <sz val="12"/>
        <rFont val="Arial"/>
        <family val="2"/>
      </rPr>
      <t>Mediante el memorando 20233100032673 la Dirección de asistencia Técnica solicitó modificación al presente plan de mejoramiento.</t>
    </r>
    <r>
      <rPr>
        <sz val="12"/>
        <rFont val="Arial"/>
        <family val="2"/>
      </rPr>
      <t xml:space="preserve">
De acuerdo con la modificación del Plan de Mejoramiento remitido por medio del memorando 20233100032673, se propusieron nuevas acciones para mitigar el riesgo de repetición de este hallazgo, de igual manera se allegó a esta Oficina los respectivos soportes que permitieron determinar que estas acciones se encuentran CUMPLIDAS teniendo en cuenta lo enunciado en la columna "Avance Cualitativo".
También se remitió la información y evidencias  en relación con el control de los siguientes artículos de la Ley 1876 de 2017, con el fin de validar su efectividad teniendo en cuenta la situación que generó el hallazgo: 
Con el fin de validar que la Dirección ha generado controles y acciones que permitan dar cumplimiento a los Artículos de la Ley 1876 de 2017 que la Oficina de Control Interno evidenció  descubiertos en su auditoría, la Dirección ha remitido el archivo "Documento OCI" en el cual expone las actividades realizadas con sus respectivos soportes, a continuación se enunciarán resumidamente cada una de ellas: 
</t>
    </r>
    <r>
      <rPr>
        <u/>
        <sz val="12"/>
        <rFont val="Arial"/>
        <family val="2"/>
      </rPr>
      <t xml:space="preserve">* 8° - Elaborar y presentar al Consejo Superior del SNIA reportes de seguimiento y evaluación al servicio de extensión agropecuaria, frente a los planes departamentales de extensión agropecuaria: </t>
    </r>
    <r>
      <rPr>
        <sz val="12"/>
        <rFont val="Arial"/>
        <family val="2"/>
      </rPr>
      <t xml:space="preserve">"El 16 de junio de la presente vigencia, la ADR en cabeza de la Vicepresidencia de Integración Productiva y con acompañamiento de la Dirección de Asistencia Técnica, participó en la reunión del Consejo Superior del SNIA en donde se realizó la presentación con avances, retos y logros Ley SNIA de los tres subsistemas."
</t>
    </r>
    <r>
      <rPr>
        <u/>
        <sz val="12"/>
        <rFont val="Arial"/>
        <family val="2"/>
      </rPr>
      <t xml:space="preserve">
*15° - Administrar del Fondo Nacional de Extensión Agropecuaria: </t>
    </r>
    <r>
      <rPr>
        <sz val="12"/>
        <rFont val="Arial"/>
        <family val="2"/>
      </rPr>
      <t xml:space="preserve">"En relación a la Administración del Fondo Nacional de Extensión Agropecuaria, por parte
de la Agencia de Desarrollo Rural a partir del mes de marzo hasta el mes de septiembre del 2022 se realizó análisis y emisión de observaciones e incorporación de propuestas al Documento Manual Fondo Nacional de Extensión Agropecuaria remitido por parte del Ministerio de Agricultura y Desarrollo Rural a través de mesas de trabajo por parte del equipo de la Dirección de asistencia técnica, con el objetivo de avanzar con las diferentes etapas del proceso que correspondan, teniendo en cuenta que la emisión del mismo es de su competencia."
</t>
    </r>
    <r>
      <rPr>
        <u/>
        <sz val="12"/>
        <rFont val="Arial"/>
        <family val="2"/>
      </rPr>
      <t xml:space="preserve">*23° - Proveer los elementos para alinear los procesos de soporte con la implementación de los servicios: </t>
    </r>
    <r>
      <rPr>
        <sz val="12"/>
        <rFont val="Arial"/>
        <family val="2"/>
      </rPr>
      <t xml:space="preserve">A la fecha el equipo ha elaborado los siguienets instrumentos: 
Lineamientos y formato de perfil de proyecto para la prestación del servicio público.
Un documento diagnostico que permitió analizar la prestación del serviciopúblico de extensión agropecuaria en el año 2022.
Una ruta de planificación y rutas de intervención por enfoques y especialidades. 
Apoyo en la construcción de estudios previos para los proceso de contratación.
Estrategia Nacional de Actualización y Cualificación de Extensionistas, la cual se lanzó el 15 de febrero de 2023.
Implementación del servisio Publico de Extensión Agropecuaria
</t>
    </r>
    <r>
      <rPr>
        <u/>
        <sz val="12"/>
        <rFont val="Arial"/>
        <family val="2"/>
      </rPr>
      <t>*29° - Acompañar técnicamente a las Secretarías de Agricultura Departamentales en su tarea de planificación, seguimiento y evaluación del servicio, a través de sus Unidades Técnicas Territoriales</t>
    </r>
    <r>
      <rPr>
        <sz val="12"/>
        <rFont val="Arial"/>
        <family val="2"/>
      </rPr>
      <t xml:space="preserve">: Dando cumplimiento a lo establecido en el parágrafo 5 del artículo 29 de la Ley 1876 de 2017, la Agencia de Desarrollo Rural, a través de sus Unidades Técnicas Territoriales y de la Dirección de Asistencia Técnica, brindó acompañamiento a cada una de las treinta y dos (32) Secretarias de Agricultura Departamentales y al distrito capital, en la construcción y formulación de los Planes Departamentales de Extensión agropecuaria – PDEA, en aras de garantizar que esta herramienta de planificación del sector agropecuario cuente con los elementos mínimos exigidos por la Ley SNIA. Dicho acompañamiento dio como resultado final, la adopción de 32 Planes Departamentales de Extensión Agropecuaria –PDEA.
</t>
    </r>
    <r>
      <rPr>
        <u/>
        <sz val="12"/>
        <rFont val="Arial"/>
        <family val="2"/>
      </rPr>
      <t xml:space="preserve">
*31° - Gestionar la articulación de información de productores agropecuarios desarrollada con recursos públicos y aquella que el sector privado pueda integrar, junto con el Ministerio de Agricultura y Desarrollo Rural: </t>
    </r>
    <r>
      <rPr>
        <sz val="12"/>
        <rFont val="Arial"/>
        <family val="2"/>
      </rPr>
      <t xml:space="preserve">"En el marco de la articulación que se ha tenido con el MADR para la puesta en marcha de los sistemas de información que se encuentran asociados al Registro de Usuarios del Servicio Público de Extensión Agropecuaria (RUEA), es posible informar que se han realizado mesas interinstitucionales que derivaron en la disposición de la herramienta RUEA, en el sitio web del Ministerio de Agricultura, con el fin de que los entes territoriales inscriban a los productores y productoras de su jurisdicción."
</t>
    </r>
    <r>
      <rPr>
        <u/>
        <sz val="12"/>
        <rFont val="Arial"/>
        <family val="2"/>
      </rPr>
      <t xml:space="preserve">*34° - Promocionar el servicio de extensión agropecuaria en coordinación con la Secretaría de Agricultura Departamental y los municipios: </t>
    </r>
    <r>
      <rPr>
        <sz val="12"/>
        <rFont val="Arial"/>
        <family val="2"/>
      </rPr>
      <t xml:space="preserve">"Para la vigencia 2019 La Agencia estuvo a cargo de la estrategia de la promoción del Servicio de Extensión Agropecuaria a nivel Nacional mediante socializaciones en espacios como el CONSEA, mesas de trabajo y talleres realizados en coordinación con las Secretarías de Agricultura Departamentales, promovidas desde la Agencia de Desarrollo Rural - ADR a través de las 101 Unidades Técnicas Territorial – UTT. En este sentido, para la vigencia 2019, se desarrolló una estrategia de socialización y divulgación de los avances en la Reglamentación de la Ley 1876 de 2017. Adicionalmente, se llevó a cabo la articulación con el SENA y Agrosavia, se realizó la videoconferencia “Avances en la reglamentación de la Ley 1876 de 2017 en lo referente a la formulación de los Planes Departamentales de Extensión Agropecuaria – PDEA”, la cual fue emitida desde la sede del Tecnoparque del SENA en Bogotá. Esta videoconferencia contó con la presencia de los equipos formuladores del PDEA de las Secretarías de Agricultura Departamentales, Unidades Técnicas Territoriales, Agrosena, Agrosavia y comunidad en general, con un total de 584 participantes en 185 municipios con sedes del SENA habilitados para la transmisión de la misma. De igual manera, se llevó a cabo el primer “Encuentro nacional de actores del Sistema Nacional de Innovación Agropecuaria – Subsistema de Extensión Agropecuaria”, 
en el cual se contemplaron aspectos de relevancia para la prestación del servicio de extensión agropecuaria, tales como la información referente al Plan Estratégico de Ciencia, Tecnología e Innovación – PECTIA, las diferentes herramientas para la extensión, perfil del extensionista, normatividad en cuanto a las competencias laborales, oferta de formación de extensionistas, así como la metodología para la construcción de rutas regionales para la atención. En el desarrollo de la agenda del evento participaron Agrosavia, Sena y ADR, con un total de 250 participantes."
</t>
    </r>
    <r>
      <rPr>
        <u/>
        <sz val="12"/>
        <rFont val="Arial"/>
        <family val="2"/>
      </rPr>
      <t>*35° - Contratar Entidades Prestadoras del Servicio de Extensión Agropecuaria (EPSEAS) que presten el servicio público de extensión agropecuaria:</t>
    </r>
    <r>
      <rPr>
        <sz val="12"/>
        <rFont val="Arial"/>
        <family val="2"/>
      </rPr>
      <t xml:space="preserve"> "Para la vigencia 2020 la misma ley, establece que el ministerio de agricultura y la ADR podrán contratar a dichas entidades para prestar el servicio público de extensión agropecuaria en el territorio, ahora bien, por lo anterior y conforme a la planeación para la vigencia 2020 se adelantó proceso de licitación pública con los departamentos, que al mes de julio contaban con el PDEA adoptado y el proyecto de extensión departamental radicado ante la Agencia de Desarrollo Rural; que una vez adelantado el proceso LP052020, el pasado 20 de octubre de 2020"
</t>
    </r>
    <r>
      <rPr>
        <u/>
        <sz val="12"/>
        <rFont val="Arial"/>
        <family val="2"/>
      </rPr>
      <t xml:space="preserve">
*41° - Realizar el seguimiento a la prestación del servicio de extensión agropecuaria: </t>
    </r>
    <r>
      <rPr>
        <sz val="12"/>
        <rFont val="Arial"/>
        <family val="2"/>
      </rPr>
      <t xml:space="preserve">"Seguimiento. El Ministerio de Agricultura y Desarrollo Rural - MADR y la Agencia de 
Desarrollo Rural, bajo las directrices acordadas con el DNP, en coordinación con las 
Secretarías de Agricultura Departamental o quien haga sus veces, realizarán el seguimiento a la prestación del servicio de extensión agropecuaria, y remitirán un reporte semestral a los miembros del Consejo Superior del SNIA. Es preciso aclarar que a la fecha el Ministerio de Agricultura y Desarrollo Rural, aún no han reglamentado as respectivas directrices parael seguimiento establecido en este artículo."
</t>
    </r>
    <r>
      <rPr>
        <u/>
        <sz val="12"/>
        <rFont val="Arial"/>
        <family val="2"/>
      </rPr>
      <t>*42° - Evaluar la prestación del servicio de extensión agropecuaria de acuerdo con los instrumentos e indicadores recomendados por el Consejo Superior del SNIA, en coordinación con el Ministerio de Agricultura y Desarrollo Rural, el DNP y las Secretarías de Agricultura Departamental:</t>
    </r>
    <r>
      <rPr>
        <sz val="12"/>
        <rFont val="Arial"/>
        <family val="2"/>
      </rPr>
      <t xml:space="preserve"> "La Agencia de Desarrollo Rural durante la vigencia 2023 y tomando en cuenta su participación como miembro del Consejo Superior del SNIA adelantó una evaluación de la calidad de la prestación del servicio público de extensión agropecuaria, dicha evaluación se realizó en el marco de los Convenios de Cooperación Técnica 517 y 749 entre la Agencia de Desarrollo Rural ADR y la Organización de las Naciones Unidas para la Alimentación y la Agricultura-FAO y fue entregado a la ADR a finales del mes de mayo de 2023"
</t>
    </r>
    <r>
      <rPr>
        <u/>
        <sz val="12"/>
        <rFont val="Arial"/>
        <family val="2"/>
      </rPr>
      <t>*43° - Adelantar procesos sancionatorios a través de las Unidades Técnicas Territoriales</t>
    </r>
    <r>
      <rPr>
        <sz val="12"/>
        <rFont val="Arial"/>
        <family val="2"/>
      </rPr>
      <t xml:space="preserve"> y 
</t>
    </r>
    <r>
      <rPr>
        <u/>
        <sz val="12"/>
        <rFont val="Arial"/>
        <family val="2"/>
      </rPr>
      <t>*45° - Hacer el cobro coactivo de las multas que se impongan y que estén debidamente ejecutoriadas:</t>
    </r>
    <r>
      <rPr>
        <sz val="12"/>
        <rFont val="Arial"/>
        <family val="2"/>
      </rPr>
      <t xml:space="preserve">
"(...)Desde el día 09 de diciembre de 2021 y atendiendo las indicaciones señaladas por la 
Oficina Jurídica nuestra, desde la Vicepresidencia de Integración Productiva se envió por 
primera vez al Ministerio de Agricultura y Desarrollo Rural el borrador del proyecto de ley para sus consideraciones y señalando que el mismo es una base para trabajar en resolveresta necesidad, sujeto a revisión, verificación y/o consideraciones jurídicas que a bienconsidere el MADR y pueda ser presentado ante el Honorable Congreso de la República,en atención a que la Agencia no cuenta con iniciativa legislativa en estos casos, pero presta a apoyar las mesas de trabajo en caso de requerirse.
El día 30 de marzo de 2022 se envía comunicación por segunda vez, a través del radicado 
ADR N° 20223100012912 por parte del Doctor Héctor Fabio Cordero, Vicepresidente de 
Integración Productiva, dirigida al Dr. Ángelo Quintero, Director de Innovación,Desarrollo Tecnológico y Protección Sanitaria, en donde se da alcance al correo electrónico enviado el 09-12-2021 y reiterándole la necesidad que le asiste a la Agencia en aras de darle celeridad al mismo y continuar con lo correspondiente de conformidad con las competencias del caso. (...)"
Teniendo en cuenta lo manifestado por la Dirección y los soportes allegados a esta Oficina respecto que se han adelantado para cada creiterio normativo aplicable al proceso, se considera procedente manifestar que las acciones emprendidas han permitido tener un control sobre estos, por ende se considera procedente el cierre del hallazgo.
Por lo que teniendo en cuenta esto, se da este hallazgo como CERRADO. </t>
    </r>
  </si>
  <si>
    <r>
      <rPr>
        <b/>
        <sz val="12"/>
        <color theme="1"/>
        <rFont val="Arial"/>
        <family val="2"/>
      </rPr>
      <t xml:space="preserve">Nota: </t>
    </r>
    <r>
      <rPr>
        <u/>
        <sz val="12"/>
        <color theme="1"/>
        <rFont val="Arial"/>
        <family val="2"/>
      </rPr>
      <t xml:space="preserve">Mediante el memorando 20233100032673 la Dirección de asistencia Técnica solicitó modificación al presente plan de mejoramiento.
</t>
    </r>
    <r>
      <rPr>
        <sz val="12"/>
        <color theme="1"/>
        <rFont val="Arial"/>
        <family val="2"/>
      </rPr>
      <t xml:space="preserve">
Teniendo en cuenta el fundamento del presente hallazgo, y partiendo de los soportes remitidos para dar cumplimiento a las tres (3) acciones propuestas cuyo avance se encuentra ubicado en la columna avance cualitativo, la Oficina de Control Interno ha determinado que las acciones están actualmente cumplidas. 
Ahora bien, con el fin de validar la efectividad de las acciones tomadas para fortalecer la Habilitación de las Entidades Prestadoras del Servicio de Extensión Agropecuaria – EPSEA. la Oficina de Control Interno validó la habilitación de la Corporación de Planeación y Transferencia Tecnológica Agropecuaria – PLANTTA teniendo en cuenta lo estipulado en el Procedimiento Habilitación de las Entidades Prestadoras del Servicio de Extensión Agropecuaria – EPSEA Cód: PR-SPE-001:
Numeral 5. Condiciones Generales para el Desarrollo del Procedimiento 
</t>
    </r>
    <r>
      <rPr>
        <b/>
        <sz val="12"/>
        <color theme="1"/>
        <rFont val="Arial"/>
        <family val="2"/>
      </rPr>
      <t>5.1 Requisitos Habilitantes</t>
    </r>
    <r>
      <rPr>
        <sz val="12"/>
        <color theme="1"/>
        <rFont val="Arial"/>
        <family val="2"/>
      </rPr>
      <t xml:space="preserve">, el cual contiene 6 etapas (Registro de la Solicitud, Identificación de la entidad solicitante, Localización, Capacidad Financiera, Vinculo con organizaciones de formación y Experiencia): Sobre este punto se pudo validar satisfactoriamente el cumplimiento procedimental al observar los respectivos soportes de requisitos habilitantes para la Corporación. 
</t>
    </r>
    <r>
      <rPr>
        <b/>
        <sz val="12"/>
        <color theme="1"/>
        <rFont val="Arial"/>
        <family val="2"/>
      </rPr>
      <t>5.2 Validación:</t>
    </r>
    <r>
      <rPr>
        <sz val="12"/>
        <color theme="1"/>
        <rFont val="Arial"/>
        <family val="2"/>
      </rPr>
      <t xml:space="preserve"> Se evidencia satisfactoriamente correo emitido el 6 de junio de 2023 por el Contratista Carlos Vargas a la Dirección de Asistencia Técnica, con la respectiva validación,</t>
    </r>
    <r>
      <rPr>
        <u/>
        <sz val="12"/>
        <color theme="1"/>
        <rFont val="Arial"/>
        <family val="2"/>
      </rPr>
      <t xml:space="preserve"> no obstante se recomienda el cumplimiento de las fechas establecidas en el Procedimiento</t>
    </r>
    <r>
      <rPr>
        <sz val="12"/>
        <color theme="1"/>
        <rFont val="Arial"/>
        <family val="2"/>
      </rPr>
      <t xml:space="preserve">.
</t>
    </r>
    <r>
      <rPr>
        <b/>
        <sz val="12"/>
        <color theme="1"/>
        <rFont val="Arial"/>
        <family val="2"/>
      </rPr>
      <t>5.3 Evaluación:</t>
    </r>
    <r>
      <rPr>
        <sz val="12"/>
        <color theme="1"/>
        <rFont val="Arial"/>
        <family val="2"/>
      </rPr>
      <t xml:space="preserve"> Se evidencia satisfactoriamente el diligenciamiento del formato F-SPE-003 Evaluación de Requisitos de Habilitación debidamente firmado el 9 de junio de 2023 con la conclusión de que la Corporación cumplió con los requisitos.
</t>
    </r>
    <r>
      <rPr>
        <b/>
        <sz val="12"/>
        <color theme="1"/>
        <rFont val="Arial"/>
        <family val="2"/>
      </rPr>
      <t>5.4 Habilitación:</t>
    </r>
    <r>
      <rPr>
        <sz val="12"/>
        <color theme="1"/>
        <rFont val="Arial"/>
        <family val="2"/>
      </rPr>
      <t xml:space="preserve"> Se evidencia satisfactoriamente la Resolución 325 del 15 de junio de 2023, "Por la cual se habilita a la CORPORACIÓN DE PLANEACIÓN Y TRANSFERENCIA TECNOLOGICA AGROPECUARIA - PLANTTA, identificada con NIT 830092262-8, como Entidad Prestadora del Servicio de Extensión Agropecuaria- EPSEA"
</t>
    </r>
    <r>
      <rPr>
        <b/>
        <sz val="12"/>
        <color theme="1"/>
        <rFont val="Arial"/>
        <family val="2"/>
      </rPr>
      <t xml:space="preserve">5.5 Renovación: </t>
    </r>
    <r>
      <rPr>
        <sz val="12"/>
        <color theme="1"/>
        <rFont val="Arial"/>
        <family val="2"/>
      </rPr>
      <t xml:space="preserve">No Aplica. 
</t>
    </r>
    <r>
      <rPr>
        <b/>
        <sz val="12"/>
        <color theme="1"/>
        <rFont val="Arial"/>
        <family val="2"/>
      </rPr>
      <t>5.6 Notificación:</t>
    </r>
    <r>
      <rPr>
        <sz val="12"/>
        <color theme="1"/>
        <rFont val="Arial"/>
        <family val="2"/>
      </rPr>
      <t xml:space="preserve"> Se evidencia satisfactoriamente correo del jueves 15 de junio de 2023 con asunto "Notificación de resolución de Habilitación como Entidad Prestadora del Servicio de Extensión Agropecuario - EPSEA PLANTTA"
</t>
    </r>
    <r>
      <rPr>
        <b/>
        <sz val="12"/>
        <color theme="1"/>
        <rFont val="Arial"/>
        <family val="2"/>
      </rPr>
      <t>5.7 Publicación:</t>
    </r>
    <r>
      <rPr>
        <sz val="12"/>
        <color theme="1"/>
        <rFont val="Arial"/>
        <family val="2"/>
      </rPr>
      <t xml:space="preserve"> Se evidencia satisfactoriamente la publicación en la página web de la ADR "Registro de EPSEA Habilitadas" en la No. 17 se encuentra la EPSEA validada.
</t>
    </r>
    <r>
      <rPr>
        <b/>
        <sz val="12"/>
        <color theme="1"/>
        <rFont val="Arial"/>
        <family val="2"/>
      </rPr>
      <t xml:space="preserve">
5.8 Actualización de datos:</t>
    </r>
    <r>
      <rPr>
        <sz val="12"/>
        <color theme="1"/>
        <rFont val="Arial"/>
        <family val="2"/>
      </rPr>
      <t xml:space="preserve"> No Aplica 
</t>
    </r>
    <r>
      <rPr>
        <b/>
        <sz val="12"/>
        <color theme="1"/>
        <rFont val="Arial"/>
        <family val="2"/>
      </rPr>
      <t>5.9 Seguimiento:</t>
    </r>
    <r>
      <rPr>
        <sz val="12"/>
        <color theme="1"/>
        <rFont val="Arial"/>
        <family val="2"/>
      </rPr>
      <t xml:space="preserve"> No Aplica
Los soportes de la validación realizada con su respectivo detalle mencionado anteriormente, puede ser consultada en el Sharepoint de la Oficina de Control Interno &gt;Planes de Mejoramiento&gt;24.EPSEAS&gt;OCI-2019-036&gt;Efectividad. 
Teniendo en cuenta lo anterior se puede determinar que las acciones propuestas para fortalecer el proceso de habilitación de Entidades Prestadoras del Servicio de Extensión Agropecuaria – EPSEA ha sido </t>
    </r>
    <r>
      <rPr>
        <b/>
        <sz val="12"/>
        <color theme="1"/>
        <rFont val="Arial"/>
        <family val="2"/>
      </rPr>
      <t xml:space="preserve">EFECTIVA, </t>
    </r>
    <r>
      <rPr>
        <sz val="12"/>
        <color theme="1"/>
        <rFont val="Arial"/>
        <family val="2"/>
      </rPr>
      <t xml:space="preserve">por ende esta Oficina considera procedente dar por </t>
    </r>
    <r>
      <rPr>
        <b/>
        <sz val="12"/>
        <color theme="1"/>
        <rFont val="Arial"/>
        <family val="2"/>
      </rPr>
      <t>CERRADO</t>
    </r>
    <r>
      <rPr>
        <sz val="12"/>
        <color theme="1"/>
        <rFont val="Arial"/>
        <family val="2"/>
      </rPr>
      <t xml:space="preserve"> el presente hallazgo. </t>
    </r>
  </si>
  <si>
    <r>
      <rPr>
        <b/>
        <sz val="12"/>
        <rFont val="Arial"/>
        <family val="2"/>
      </rPr>
      <t>Seguimiento 27 de mayo de 2023:</t>
    </r>
    <r>
      <rPr>
        <sz val="12"/>
        <rFont val="Arial"/>
        <family val="2"/>
      </rPr>
      <t xml:space="preserve">
La Oficina de Control Interno considera que se cumplió con la acción toda vez que  dentro de las ordenanzas  departamentales aprobados para el cuatrenio  se encuentra establecido el plan departamental  extension agropecuaria. 
</t>
    </r>
    <r>
      <rPr>
        <sz val="12"/>
        <color rgb="FFFF0000"/>
        <rFont val="Arial"/>
        <family val="2"/>
      </rPr>
      <t xml:space="preserve">
</t>
    </r>
    <r>
      <rPr>
        <b/>
        <sz val="12"/>
        <rFont val="Arial"/>
        <family val="2"/>
      </rPr>
      <t>Seguimiento 13 de junio de 2023:</t>
    </r>
    <r>
      <rPr>
        <sz val="12"/>
        <color rgb="FFFF0000"/>
        <rFont val="Arial"/>
        <family val="2"/>
      </rPr>
      <t xml:space="preserve">
</t>
    </r>
    <r>
      <rPr>
        <sz val="12"/>
        <color theme="1"/>
        <rFont val="Arial"/>
        <family val="2"/>
      </rPr>
      <t>De acuerdo con la naturaleza del hallazgo, sobre el cual enmarca debilidades en la construcción de las ordenanzas el área ha determinado que la acción fundamental para esto es la elaboración y emisión de las ordenanzas y PDEA (Plan Departamental de extensión Agropecuaria) 
De este modo el área remitió a la Oficina de Control Interno los siguientes soportes que permiten evidenciar la subsanación del Hallazgo No. 3 por departamentos de la siguiente manera:
1.	Magdalena: PDEA 2020-2023 emitido por la Gobernación de Magdalena, en donde se indica el apoyo de la Agencia de Desarrollo Rural en su formulación. 
Mediante la ordenanza No. 0109 del 11 de septiembre de 2020.
2.	Guainía: PDEA 2020-2023 emitido por la Gobernación del Guainía, en donde se indica el apoyo de la Agencia de Desarrollo Rural en su formulación. 
Mediante la ordenanza No. 264 del 26 de mayo de 2020. 
3.	Bolívar: PDEA 2020-2023 emitido por la Secretaría de Agricultura y Desarrollo Rural de Bolívar, en donde se indica el apoyo de la Agencia de Desarrollo Rural en su formulación. 
Mediante la ordenanza No. 290 del 11 de junio de 2020. 
4.	Boyacá: PDEA 2020-2023 emitido por la Secretaría de Agricultura de Boyacá, en donde se indica el apoyo de la Agencia de Desarrollo Rural en su formulación. 
Mediante la ordenanza No. 08 del 12 de junio de 2020. 
5.	Caldas: PDEA 2020-2023 emitido por la Gobernación de Caldas, en donde se indica el apoyo de la Agencia de Desarrollo Rural en su formulación. 
Mediante la ordenanza No. 882 del 21 de agosto de 2020. 
6.	Casanare: PDEA 2020-2023 emitido por la Gobernación de Casanare, en donde se indica el apoyo de la Agencia de Desarrollo Rural en su formulación. 
Mediante la ordenanza No. 002 del 30 de mayo de 2020. 
7.	Nariño: PDEA 2020-2023 emitido por la Secretaria de Agricultura y Desarrollo Rural de la Gobernación de Nariño, en donde se indica el apoyo de la Agencia de Desarrollo Rural en su formulación. 
Mediante la ordenanza No. 014 del 30 de julio de 2020. 
8.	Quindío: PDEA 2020-2023 emitido por la Secretaria de Agricultura y Desarrollo Rural de la Gobernación de Quindío, en donde se indica el apoyo de la Agencia de Desarrollo Rural en su formulación. 
Mediante la ordenanza No. 011 del 21 de agosto de 2020. 
9.	Risaralda: PDEA 2020-2023 emitido por la Secretaria de Desarrollo Agropecuario, en donde se indica el apoyo de la Agencia de Desarrollo Rural en su formulación.
Mediante la ordenanza No. 006 del 19 de marzo de 2020.
10.	San Andrés: PDEA 2020-2023 emitido por la Gobernación Departamental del Archipiélago San Andrés Providencia y Santa Catalina, en donde se indica el apoyo de la Agencia de Desarrollo Rural en su formulación. 
Mediante la ordenanza No. 004 del 16 de julio de 2020 
11.	Santander: PDEA 2020-2023 emitido por la Gobernación de Santander, en donde se indica el apoyo de la Agencia de Desarrollo Rural en su formulación. 
Mediante la ordenanza No. 22 del 21 de agosto de 2020. 
12.	Sucre: PDEA 2020-2023 emitido por la Gobernación de Sucre, en donde se indica el apoyo de la Agencia de Desarrollo Rural en su formulación. 
Mediante la ordenanza No. 021 del 16 de julio de 2020. 
13.	Vichada: PDEA 2020-2023 emitido por la Gobernación de Vichada, en donde se indica el apoyo de la Agencia de Desarrollo Rural en su formulación. 
Mediante la ordenanza No. 09 del 28 de julio de 2020. 
14.	Cauca: PDEA 2020-2023 emitido por la Gobernación del Departamento del Cauca, en donde se indica el apoyo de la Agencia de Desarrollo Rural en su formulación. 
Mediante la ordenanza No. 030 del 8 de junio de 2020. 
15.	Cesar: PDEA 2020-2023 emitido por la Gobernación del Cesar, en donde se indica el apoyo de la Agencia de Desarrollo Rural en su formulación. 
Mediante la ordenanza No. 030 del 8 de junio de 2020. 
16.	Atlántico: PDEA 2020-2023 emitido por la Gobernación del Atlántico, en donde se indica el apoyo de la Agencia de Desarrollo Rural en su formulación. 
Mediante la ordenanza No. 000495 de 2020.
17.	Huila: PDEA 2020-2023 emitido por la Gobernación del Huila, en donde se indica el apoyo de la Agencia de Desarrollo Rural en su formulación. 
Mediante la ordenanza No. 0027 de 2020.
18.	Meta: PDEA 2020-2023 emitido por la Gobernación del Meta, en donde se indica el apoyo de la Agencia de Desarrollo Rural en su formulación. 
Mediante la ordenanza No. 1080 de 2020.
19.	Norte de Santander: PDEA 2020-2023 emitido por la Gobernación de Norte de Santander, en donde se indica el apoyo de la Agencia de Desarrollo Rural en su formulación. 
Mediante la ordenanza No. 0007 del 21 de agosto de 2020.
20.	Putumayo: PDEA 2020-2023 emitido por la Gobernación de Putumayo, en donde se indica el apoyo de la Agencia de Desarrollo Rural en su formulación. 
Mediante la ordenanza No. 806 del 30 de septiembre de 2020.
21.	Córdoba: PDEA 2020-2023 emitido por la Gobernación de Córdoba, en donde se indica el apoyo de la Agencia de Desarrollo Rural en su formulación. 
Mediante la ordenanza No. 020 del 27 de octubre de 2020.
22.	Antioquia: PDEA 2020-2023 emitido por la Gobernación de Antioquia, en donde se indica el apoyo de la Agencia de Desarrollo Rural en su formulación. 
Mediante la ordenanza No. 020 del 26 de noviembre de 2020.
23.	Cundinamarca: PDEA 2020-2023 emitido por la Gobernación de Cundinamarca, en donde se indica el apoyo de la Agencia de Desarrollo Rural en su formulación. 
Mediante la ordenanza No. 028 del 11 de noviembre de 2020.
24.	Tolima: PDEA 2020-2023 emitido por la Gobernación del Tolima, en donde se indica el apoyo de la Agencia de Desarrollo Rural en su formulación. 
Mediante la ordenanza No. 0037 del 2 de diciembre de 2020.
25.	Valle del Cauca: PDEA 2020-2023 emitido por la Gobernación del Valle del Cauca, en donde se indica el apoyo de la Agencia de Desarrollo Rural en su formulación. 
Mediante la ordenanza No. 553 del 17 de diciembre de 2020.
26.	Arauca: PDEA 2020-2023 emitido por la Secretaria de Desarrollo Agropecuario y Sostenible del Valle del Cauca, en donde se indica el apoyo de la Agencia de Desarrollo Rural en su formulación. 
Mediante la ordenanza No. 41 del 14 de diciembre de 2020.
27.	Caquetá: PDEA 2020-2023 emitido por la Gobernación de Caquetá, en donde se indica el apoyo de la Agencia de Desarrollo Rural en su formulación. 
Mediante la ordenanza No. 014 del 26 de noviembre de 2020.
28.	Chocó: PDEA 2020-2023 emitido por la Gobernación del Chocó, en donde se indica el apoyo de la Agencia de Desarrollo Rural en su formulación. 
Mediante la ordenanza No. 086 del 28 de diciembre de 2020.
29.	La Guajira: PDEA 2020-2023 emitido por la Gobernación de La Guajira, en donde se indica el apoyo de la Agencia de Desarrollo Rural en su formulación. 
Mediante la ordenanza No. 528 del 2021.
30.	Guaviare: PDEA 2020-2023 emitido por la Gobernación del Guaviare, en donde se indica el apoyo de la Agencia de Desarrollo Rural en su formulación. 
Mediante la ordenanza No. 424 del 17 de diciembre de 2020.
31.	Amazonas: PDEA 2020-2023 emitido por la Asamblea Departamental del Amazonas, en donde se indica el apoyo de la Agencia de Desarrollo Rural en su formulación. 
Mediante la ordenanza No. 030 del 28 de julio de 2021.
32.	Vaupés: PDEA 2020-2023 emitido por la Gobernación del Vaupés, en donde se indica el apoyo de la Agencia de Desarrollo Rural en su formulación. 
Mediante la ordenanza No. 014 del 17 de noviembre de 2021.
Teniendo en cuenta lo anterior y lo establecido en la Ley 1876 del 2017. Artículo 29 Parágrafo 5°:</t>
    </r>
    <r>
      <rPr>
        <i/>
        <sz val="12"/>
        <color theme="1"/>
        <rFont val="Arial"/>
        <family val="2"/>
      </rPr>
      <t xml:space="preserve"> La Agencia de Desarrollo Rural, a través de sus Unidades Técnicas Territoriales, </t>
    </r>
    <r>
      <rPr>
        <i/>
        <u/>
        <sz val="12"/>
        <color theme="1"/>
        <rFont val="Arial"/>
        <family val="2"/>
      </rPr>
      <t>adelantará un acompañamiento técnico a las Secretarías de Agricultura Departamentales en su tarea de planificación, seguimiento y evaluación del servicio</t>
    </r>
    <r>
      <rPr>
        <i/>
        <sz val="12"/>
        <color theme="1"/>
        <rFont val="Arial"/>
        <family val="2"/>
      </rPr>
      <t xml:space="preserve">. </t>
    </r>
    <r>
      <rPr>
        <sz val="12"/>
        <color theme="1"/>
        <rFont val="Arial"/>
        <family val="2"/>
      </rPr>
      <t xml:space="preserve">
Si bien las metas propuestas para el cumplimiento del Plan de Mejoramiento planteado eran: 
•	Un (1) formato plan/cronograma aprobado y socializado en el sistema Integrado De Gestión.
•	Dos (2) talleres desarrollados de la siguiente manera: un (1) taller en la DAT y un (1) taller con las UTT.
•	Una (1) lista de chequeo de validación con los requisitos mínimos para la formulación del PDEA, establecidos en la Ley 1876 de 2017 y la Resolución 407 de 2018. Un (1) formato de revisión al documento borrador del PDEA.
Estas se encuentran encaminadas a la construcción de los PDEA, de acuerdo con la normativa anterior y teniendo en cuenta la mención en cada una de los PDEA del acompañamiento de la Agencia de Desarrollo Rural en su formulación, la Oficina de Control Interno resaltar que dichos PDEA ya se encuentran en ejecución e incluso algunos están en su etapa final en lo que respecta a la ejecución contractual, pues fueron constituidos con vigencia 2020 – 2023, de acuerdo con esto se puede determinar que dichas ordenanzas fueron efectivas y contribuyeron con el desarrollo regional. 
Conforme a lo anterior la Oficina de Control Interno da por </t>
    </r>
    <r>
      <rPr>
        <b/>
        <sz val="12"/>
        <color theme="1"/>
        <rFont val="Arial"/>
        <family val="2"/>
      </rPr>
      <t>cerrado el hallazgo</t>
    </r>
    <r>
      <rPr>
        <sz val="12"/>
        <color theme="1"/>
        <rFont val="Arial"/>
        <family val="2"/>
      </rPr>
      <t>.</t>
    </r>
  </si>
  <si>
    <r>
      <t xml:space="preserve">Una vez revisada la evidencia suministrada, la Oficina de Control Interno considera que se cumplió con la acción de mejoramiento establecida, con algunas situaciones de desviación observadas por esta Oficina,  y por lo tanto considera procedente dar por ejecutadas las acciones.
Si bien la Oficina de Control Interno observó que se maneja un control frente a la atención de PQRSD, no se evidencia el cumplimiento de la acción, en lo concerniente a la trazabilizada en la atencion y la misma no esta generando impactos positivos, por el cual se sugiere la ampliación de datos en la matriz de seguimiento (tales como la inclusión de una columna relacionando la fecha de vencimiento, fecha de respuesta, fecha para emitir alerta, etc) que permitan generar control oportuno frente a los plazos para atender las diferentes PQRSD evitando extemporaneidad, sumado a los tiempos que se requieren para que el documento sea firmado por el Vicepresidente.
Teniendo en cuenta el fundamento del presente hallazgo y partiendo de los soportes remitidos para dar cumplimiento a las dos (2) acciones propuestas  y cuyo avance se encuentra ubicado en la columna avance cualitativo, la Oficina de Control Interno, con el fin de validar la efectividad de las acciones ejecutadas para la no repetición de eventos que pudiesen perjudicar la imagen de la Agencia de Desarrollo Rural por las respuestas de PQRSD se realizaron las siguientes validaciones: 
•	Verificación en los informes semestrales de Atención al Ciudadano y Gestión de Peticiones, Quejas, Reclamos, Sugerencias y Denuncias (PQRSD) emitidos por parte de la Oficina de Control Interno obteniendo que: 
a)	Informe OCI-2020-003 (II semestre de 2019): Se evidencia que una (1) PQRSD referente a temas de EPSEA no recibió respuesta de fondo
b)	Informe OCI-2020-019 (I semestre de 2020): No se evidenciaron hallazgos relacionados con EPSEA o con la Dirección de Asistencia Técnica.
c)	Informe OCI-2021-002 (II semestre de 2020): No se evidenciaron hallazgos relacionados con EPSEA o con la Dirección de Asistencia Técnica.
d)	Informe OCI-2021-019 (I semestre de 2021): No se evidenciaron hallazgos relacionados con EPSEA o con la Dirección de Asistencia Técnica.
e)	Informe OCI-2022-003 (II semestre de 2021): No se evidenciaron hallazgos relacionados con EPSEA o con la Dirección de Asistencia Técnica.
f)	Informe OCI-2022-017 (I semestre de 2022): No se evidenciaron hallazgos relacionados con EPSEA o con la Dirección de Asistencia Técnica.
g)	Informe OCI-2023-005 (II semestre de 2022): Se evidencia que dos (2) PQRSD referentes a temas de EPSEA no recibieron respuesta de fondo
</t>
    </r>
    <r>
      <rPr>
        <sz val="12"/>
        <rFont val="Arial"/>
        <family val="2"/>
      </rPr>
      <t xml:space="preserve">
•	Selección de muestra aleatoria de tres (3) PQRSD (20236000043081, 20236100013001, 20236100001711)  relacionadas en la base de seguimiento remitida por la Dirección de Asistencia Técnica de enero a mayo del 2023, las cuales fueron buscadas en el Aplicativo ORFEO y de las cuales se concluyó que: 
De dos (2) radicados no se evidencia respuesta a la fecha, y estos ya se encuentran vencidos, es decir superaron los 15 días hábiles de respuesta establecidos procedimentalmente.
Un (1) radicado fue contestado en tiempo extemporáneo, es decir por fuera de los 15 días hábiles establecidos procedimentalmente. 
</t>
    </r>
    <r>
      <rPr>
        <sz val="12"/>
        <color theme="1"/>
        <rFont val="Arial"/>
        <family val="2"/>
      </rPr>
      <t xml:space="preserve">
Teniendo en cuenta los procedimientos anteriormente relacionados y ejecutados, la Oficina de Control Interno puede determinar que, si bien las acciones fueron cumplidas por parte del área, estas no fueron efectivas, por lo cual  se sugiere validar la eficiencia de los controles establecidos y reformular el plan de mejoramiento o reforzar los controles existentes, con el fin de mitigar el riesgo de que la situación se repita. 
</t>
    </r>
  </si>
  <si>
    <r>
      <rPr>
        <b/>
        <sz val="12"/>
        <rFont val="Arial"/>
        <family val="2"/>
      </rPr>
      <t xml:space="preserve">Nota: </t>
    </r>
    <r>
      <rPr>
        <u/>
        <sz val="12"/>
        <rFont val="Arial"/>
        <family val="2"/>
      </rPr>
      <t xml:space="preserve">Mediante el memorando 20233100032673 la Dirección de asistencia Técnica solicitó modificación al presente plan de mejoramiento.
</t>
    </r>
    <r>
      <rPr>
        <sz val="12"/>
        <rFont val="Arial"/>
        <family val="2"/>
      </rPr>
      <t xml:space="preserve">
Teniendo en cuenta la validación de la Oficina de Control Interno en la cual se revisó como parte de la prueba de Efectividad el informe OCI-2023-003 Evaluación de la Gestión Institucional por Dependencias a 31 de diciembre de 2022, en el cual a la Dirección se le atribuyen dos (2) cumplimientos por debajo del 100%. 
Esto demostró que las acciones que venían siendo implementadas para mitigar el riesgo de que dicha situación se repita estaban siendo inefectivas, por ende, la Dirección decide realizar la reformulación del Plan de mejoramiento por medio del memorando 20233100032673 en el cual se proponen acciones para cumplir en el transcurso del año 2023 y de esta manera poder corroborar con el siguiente informe el cargue y cumplimiento del Plan de Acción del año en curso, por ende estas acciones se encontrarán abiertas hasta que se allegue nuevos soportes que validen su cumplimiento y de igual manera su efectividad será medida en el Informe de Evaluación por Dependencias a 31 de diciembre de 2023, el cual estará disponible en 2024.</t>
    </r>
  </si>
  <si>
    <r>
      <rPr>
        <b/>
        <sz val="12"/>
        <color theme="1"/>
        <rFont val="Arial"/>
        <family val="2"/>
      </rPr>
      <t xml:space="preserve">Seguimiento 27 de mayo de 2023:
</t>
    </r>
    <r>
      <rPr>
        <sz val="12"/>
        <color theme="1"/>
        <rFont val="Arial"/>
        <family val="2"/>
      </rPr>
      <t xml:space="preserve">No se suminstraron  soportes de avances
</t>
    </r>
    <r>
      <rPr>
        <b/>
        <sz val="12"/>
        <color theme="1"/>
        <rFont val="Arial"/>
        <family val="2"/>
      </rPr>
      <t>Seguimiento 14 de junio de 2023:</t>
    </r>
    <r>
      <rPr>
        <sz val="12"/>
        <color theme="1"/>
        <rFont val="Arial"/>
        <family val="2"/>
      </rPr>
      <t xml:space="preserve">
De acuerdo con la meta propuesta para el cumplimiento de la acción el 25 de mayo de 2023 el área allegó a la Oficina de Control Interno los siguientes soportes sobre Listas de Asistencia a Mesas de Trabajo: 
1.  Mesa de Trabajo del 13 de octubre de 2022 con objetivo: "Identificar contexto y Riesgos de Corrupción - Extensión Agropecuaria.."  con 4 asistentes, e indican que "Se realiza Etapa contexto estratégico y se identifica 1 riesgo de corrupción, 2 controles y se agenda una segunda sesión. "
2. Mesa de Trabajo del 19 de octubre de 2022 con objetivo: "Identificación de Riesgos de Corrupción" con  3 asistentes, e indican que "Se crea el riesgo de Gestión SPE-16, acción 520 1521 de corrupción.
3. Mesa de Trabajo del 3 de noviembre de 2022  con objetivo "Sesión Mapa de Riesgos Gestión Asitencia Técnica " con dos asistentes, y se indica "Para el Riesgo SPE 16: Se deja 540,541,542 como Acción para abordar riesgos"
4. Mesa de Trabajo del 23 de julio de 2019 con objetivo: "Mesa técnica Reglamento  - Jornada 1-9"</t>
    </r>
  </si>
  <si>
    <r>
      <t xml:space="preserve">Teniendo en cuenta el fundamento del hallazgo presentado en el informe relacionado y partiendo de los soportes remitidos para dar cumplimiento a las dos (2) acciones propuestas y cuyo avance se encuentra ubicado en la columna avance cualitativo, la Oficina de Control Interno ha determinado que las acciones están actualmente cumplidas. 
Ahora bien, con el fin de validar la efectividad de las acciones tomadas para evitar el incumplimiento de la Política de Administración del Riesgo adoptada por la entidad, la Oficina de Control Interno realizó la siguiente validación: 
•	Validación en el último informe de Seguimiento al Plan Anticorrupción y de Atención al Ciudadano (PAAC) / Mapa de Riesgos de Corrupción (MRC), de lo cual se obtuvo: 
</t>
    </r>
    <r>
      <rPr>
        <b/>
        <u/>
        <sz val="12"/>
        <color theme="1"/>
        <rFont val="Arial"/>
        <family val="2"/>
      </rPr>
      <t xml:space="preserve">
Informe OCI-2023-001 (IV trimestre de 2022): </t>
    </r>
    <r>
      <rPr>
        <sz val="12"/>
        <color theme="1"/>
        <rFont val="Arial"/>
        <family val="2"/>
      </rPr>
      <t xml:space="preserve">
En la validación realizada por la OCI se observó que frente al riesgo "Posibilidad de contribuir en la habilitación o no de alguna EPSEA por intereses o dádivas para favorecer a un tercero", asociado al proceso de "Fortalecimiento a la Prestación del Servicio Público de Extensión Agropecuaria", no se determino el uso del poder en su descripción como lo indica la Políitica para la Administración de Riesgos de la ADR, la cual se encuentra alineada a la Guía para la Administración y Gestión de Riesgos del DAFP.
</t>
    </r>
    <r>
      <rPr>
        <b/>
        <u/>
        <sz val="12"/>
        <color theme="1"/>
        <rFont val="Arial"/>
        <family val="2"/>
      </rPr>
      <t xml:space="preserve">Informe OCI-2023-012 (I trimestre de 2023): </t>
    </r>
    <r>
      <rPr>
        <sz val="12"/>
        <color theme="1"/>
        <rFont val="Arial"/>
        <family val="2"/>
      </rPr>
      <t xml:space="preserve">
No obstante lo anterior, en el mismo seguimiento al PAAC y MRC, con corte al 31 de abril de 2023, la Oficina de Control Interno evidenció que el proceso no presentó debilidades en el diseño de los riesgos, y que si bien, se observó que se calificó la solidez de los controles como FUERTES (Calificación de 100), y la OCI en el recalculo obtuvo MODERADO (Calificiación de 95), esta situación obedece a una falta de claridad en la definición de controles DETECTIVOS y PREVENTIVOS, no obstante, dicha situación no impacta el tratamiento de los riesgos definidos por el proceso para 2023, puesto que para los dos (2) riesgos de corrupción existentes se establecieron acciones para abordar riesgos y no hubo novedad con el reporte de avances en el primer seguimiento 2023.
Por lo anterior, la Oficina de Control Interno considera procedente el cierre del hallazgo.</t>
    </r>
    <r>
      <rPr>
        <i/>
        <sz val="12"/>
        <color theme="1"/>
        <rFont val="Arial"/>
        <family val="2"/>
      </rPr>
      <t xml:space="preserve">
</t>
    </r>
  </si>
  <si>
    <r>
      <t xml:space="preserve">Seguimiento 20 de junio de 2023:
</t>
    </r>
    <r>
      <rPr>
        <sz val="12"/>
        <rFont val="Arial"/>
        <family val="2"/>
      </rPr>
      <t xml:space="preserve">Teniendo en cuenta que de las cuatro (4) acciones propuestas por la Dirección, una se encuentra ejecutada al 100% y las tres (3) restantes se encuentran en términos de ejecución, pues tienen como fecha de vencimiento el 31 de diciembre de 2023, la Oficina de Control Interno extiende la recomendación de  mantener un control interno preventivo para dar cumplimiento a las mismas con el fin de obtener los soportes correspondientes que permitan validar su cumplimiento, sumado a que se puda visualizar previo al próximo seguimiento, si las actuaciones surtidas han demostrado efectividad alguna frente a la causa del hallazgo o requieren gestiones adicionales. de acuerdo con lo anterior, el hallazgo se mantiene ABIERTO. </t>
    </r>
  </si>
  <si>
    <r>
      <rPr>
        <b/>
        <sz val="12"/>
        <color theme="1"/>
        <rFont val="Arial"/>
        <family val="2"/>
      </rPr>
      <t>Seguimiento 20 de junio de 2023:</t>
    </r>
    <r>
      <rPr>
        <sz val="12"/>
        <color theme="1"/>
        <rFont val="Arial"/>
        <family val="2"/>
      </rPr>
      <t xml:space="preserve">
Teniendo en cuenta que de las cuatro (4) acciones propuestas por la Dirección, una se encuentra ejecutada al 100% y las tres (3) restantes se encuentran en términos de ejecución, pues tienen como fecha de vencimiento el 31 de diciembre de 2023, la Oficina de Control Interno extiende la recomendación de  mantener un control interno preventivo para dar cumplimiento a las mismas con el fin de obtener los soportes correspondientes que permitan validar su cumplimiento, sumado a que se puda visualizar previo al próximo seguimiento, si las actuaciones surtidas han demostrado efectividad alguna frente a la causa del hallazgo o requieren gestiones adicionales. de acuerdo con lo anterior, el hallazgo se mantiene ABIERTO. </t>
    </r>
  </si>
  <si>
    <t>Gestión de la Cartera generada con ocasión de la Prestación del Servicio Público de Adecuación de Tierras (Gest Cartera)</t>
  </si>
  <si>
    <t>Auditoría Interna -  Supervisión de Convenios de Cooperación Internacional (Superv Conv. Coop)</t>
  </si>
  <si>
    <t>Auditoría Especial - Inventario de Distritos de Adecuación de Tierras (INV DAT)</t>
  </si>
  <si>
    <t>Facturación   y   Recaudo   de   Tarifas  en   la Prestación   del   Servicio   Público   de Adecuación de Tierras (FACT&amp;REC)</t>
  </si>
  <si>
    <t>Dirección Asistencia Técnica</t>
  </si>
  <si>
    <t>Dirección Adecuación de Tierras</t>
  </si>
  <si>
    <t>HALLAZGOS NO ACEPTADOS</t>
  </si>
  <si>
    <t>Dirección de Acceso a Activos Productivos</t>
  </si>
  <si>
    <t>NO</t>
  </si>
  <si>
    <t>SI</t>
  </si>
  <si>
    <t>¿HUBO LIMITACIÓN?</t>
  </si>
  <si>
    <t>PARCIAL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</si>
</sst>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mm\-yyyy"/>
    <numFmt numFmtId="165" formatCode="dd\-mmm\-yyyy"/>
    <numFmt numFmtId="166" formatCode="dd/mm/yyyy;@"/>
    <numFmt numFmtId="167" formatCode="0.0%"/>
  </numFmts>
  <fonts count="52" x14ac:knownFonts="1">
    <font>
      <sz val="11"/>
      <color theme="1"/>
      <name val="Calibri"/>
      <family val="2"/>
      <scheme val="minor"/>
    </font>
    <font>
      <sz val="11"/>
      <color theme="1"/>
      <name val="Calibri"/>
      <family val="2"/>
      <scheme val="minor"/>
    </font>
    <font>
      <sz val="10"/>
      <name val="Arial"/>
      <family val="2"/>
    </font>
    <font>
      <sz val="10"/>
      <name val="Verdana"/>
      <family val="2"/>
    </font>
    <font>
      <b/>
      <sz val="20"/>
      <name val="Arial"/>
      <family val="2"/>
    </font>
    <font>
      <sz val="20"/>
      <name val="Arial"/>
      <family val="2"/>
    </font>
    <font>
      <sz val="12"/>
      <color theme="1"/>
      <name val="Calibri"/>
      <family val="2"/>
      <scheme val="minor"/>
    </font>
    <font>
      <b/>
      <sz val="14"/>
      <name val="Arial"/>
      <family val="2"/>
    </font>
    <font>
      <sz val="14"/>
      <name val="Arial"/>
      <family val="2"/>
    </font>
    <font>
      <b/>
      <i/>
      <sz val="14"/>
      <name val="Arial"/>
      <family val="2"/>
    </font>
    <font>
      <sz val="12"/>
      <color theme="1"/>
      <name val="Arial"/>
      <family val="2"/>
    </font>
    <font>
      <i/>
      <sz val="12"/>
      <color theme="1"/>
      <name val="Arial"/>
      <family val="2"/>
    </font>
    <font>
      <sz val="12"/>
      <name val="Arial"/>
      <family val="2"/>
    </font>
    <font>
      <sz val="12"/>
      <color rgb="FF201F1E"/>
      <name val="Arial"/>
      <family val="2"/>
    </font>
    <font>
      <b/>
      <sz val="12"/>
      <color theme="1"/>
      <name val="Arial"/>
      <family val="2"/>
    </font>
    <font>
      <b/>
      <sz val="10"/>
      <name val="Calibri"/>
      <family val="2"/>
      <scheme val="minor"/>
    </font>
    <font>
      <sz val="10"/>
      <color theme="1"/>
      <name val="Calibri"/>
      <family val="2"/>
      <scheme val="minor"/>
    </font>
    <font>
      <b/>
      <sz val="10"/>
      <color theme="1"/>
      <name val="Calibri"/>
      <family val="2"/>
      <scheme val="minor"/>
    </font>
    <font>
      <i/>
      <sz val="12"/>
      <name val="Arial"/>
      <family val="2"/>
    </font>
    <font>
      <sz val="12"/>
      <color rgb="FF000000"/>
      <name val="Arial"/>
      <family val="2"/>
    </font>
    <font>
      <sz val="11"/>
      <color rgb="FFFF0000"/>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u/>
      <sz val="11"/>
      <color theme="10"/>
      <name val="Calibri"/>
      <family val="2"/>
      <scheme val="minor"/>
    </font>
    <font>
      <sz val="10"/>
      <color theme="1"/>
      <name val="Arial"/>
      <family val="2"/>
    </font>
    <font>
      <b/>
      <sz val="12"/>
      <name val="Arial"/>
      <family val="2"/>
    </font>
    <font>
      <b/>
      <i/>
      <sz val="12"/>
      <name val="Arial"/>
      <family val="2"/>
    </font>
    <font>
      <b/>
      <sz val="11"/>
      <color theme="1"/>
      <name val="Arial"/>
      <family val="2"/>
    </font>
    <font>
      <sz val="11"/>
      <color theme="1"/>
      <name val="Arial"/>
      <family val="2"/>
    </font>
    <font>
      <b/>
      <sz val="12"/>
      <color rgb="FF000000"/>
      <name val="Arial"/>
      <family val="2"/>
    </font>
    <font>
      <b/>
      <sz val="18"/>
      <name val="Arial"/>
      <family val="2"/>
    </font>
    <font>
      <sz val="10"/>
      <color rgb="FF000000"/>
      <name val="Calibri"/>
      <family val="2"/>
    </font>
    <font>
      <sz val="12"/>
      <color rgb="FFFF0000"/>
      <name val="Arial"/>
      <family val="2"/>
    </font>
    <font>
      <sz val="12"/>
      <name val="Verdana"/>
      <family val="2"/>
    </font>
    <font>
      <u/>
      <sz val="12"/>
      <color theme="1"/>
      <name val="Arial"/>
      <family val="2"/>
    </font>
    <font>
      <u/>
      <sz val="12"/>
      <name val="Arial"/>
      <family val="2"/>
    </font>
    <font>
      <b/>
      <i/>
      <sz val="12"/>
      <color theme="1"/>
      <name val="Arial"/>
      <family val="2"/>
    </font>
    <font>
      <b/>
      <u/>
      <sz val="12"/>
      <color theme="1"/>
      <name val="Arial"/>
      <family val="2"/>
    </font>
    <font>
      <i/>
      <u/>
      <sz val="12"/>
      <color theme="1"/>
      <name val="Arial"/>
      <family val="2"/>
    </font>
    <font>
      <b/>
      <sz val="10"/>
      <name val="Verdana"/>
      <family val="2"/>
    </font>
    <font>
      <b/>
      <i/>
      <sz val="10"/>
      <name val="Calibri"/>
      <family val="2"/>
      <scheme val="minor"/>
    </font>
    <font>
      <i/>
      <sz val="10"/>
      <color theme="1"/>
      <name val="Calibri"/>
      <family val="2"/>
      <scheme val="minor"/>
    </font>
    <font>
      <b/>
      <sz val="9"/>
      <color indexed="81"/>
      <name val="Tahoma"/>
      <family val="2"/>
    </font>
    <font>
      <sz val="9"/>
      <color indexed="81"/>
      <name val="Tahoma"/>
      <family val="2"/>
    </font>
    <font>
      <i/>
      <sz val="10"/>
      <color theme="1"/>
      <name val="Arial"/>
      <family val="2"/>
    </font>
    <font>
      <b/>
      <sz val="10"/>
      <color theme="1"/>
      <name val="Arial"/>
      <family val="2"/>
    </font>
    <font>
      <sz val="14"/>
      <color theme="1"/>
      <name val="Calibri"/>
      <family val="2"/>
      <scheme val="minor"/>
    </font>
    <font>
      <b/>
      <sz val="14"/>
      <color theme="1"/>
      <name val="Arial"/>
      <family val="2"/>
    </font>
    <font>
      <b/>
      <sz val="12"/>
      <color rgb="FFFF0000"/>
      <name val="Arial"/>
      <family val="2"/>
    </font>
  </fonts>
  <fills count="22">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1"/>
        <bgColor indexed="64"/>
      </patternFill>
    </fill>
    <fill>
      <patternFill patternType="solid">
        <fgColor rgb="FF92D050"/>
        <bgColor indexed="64"/>
      </patternFill>
    </fill>
    <fill>
      <patternFill patternType="solid">
        <fgColor theme="6"/>
        <bgColor indexed="64"/>
      </patternFill>
    </fill>
    <fill>
      <patternFill patternType="solid">
        <fgColor rgb="FFFFFFFF"/>
        <bgColor rgb="FF000000"/>
      </patternFill>
    </fill>
    <fill>
      <patternFill patternType="solid">
        <fgColor rgb="FFFFC0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diagonal/>
    </border>
    <border>
      <left/>
      <right style="thin">
        <color rgb="FF92D050"/>
      </right>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2" fillId="0" borderId="0"/>
    <xf numFmtId="0" fontId="6" fillId="0" borderId="0"/>
    <xf numFmtId="9" fontId="6" fillId="0" borderId="0" applyFont="0" applyFill="0" applyBorder="0" applyAlignment="0" applyProtection="0"/>
    <xf numFmtId="0" fontId="26" fillId="0" borderId="0" applyNumberFormat="0" applyFill="0" applyBorder="0" applyAlignment="0" applyProtection="0"/>
    <xf numFmtId="0" fontId="1" fillId="0" borderId="0"/>
    <xf numFmtId="9" fontId="1" fillId="0" borderId="0" applyFont="0" applyFill="0" applyBorder="0" applyAlignment="0" applyProtection="0"/>
  </cellStyleXfs>
  <cellXfs count="908">
    <xf numFmtId="0" fontId="0" fillId="0" borderId="0" xfId="0"/>
    <xf numFmtId="0" fontId="6" fillId="0" borderId="0" xfId="0" applyFont="1"/>
    <xf numFmtId="0" fontId="1" fillId="0" borderId="0" xfId="0" applyFont="1"/>
    <xf numFmtId="0" fontId="7" fillId="5" borderId="1" xfId="2" applyFont="1" applyFill="1" applyBorder="1" applyAlignment="1">
      <alignment horizontal="center" vertical="center" wrapText="1"/>
    </xf>
    <xf numFmtId="0" fontId="7" fillId="6" borderId="1" xfId="2"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0" xfId="0" applyFont="1" applyAlignment="1">
      <alignment vertical="center"/>
    </xf>
    <xf numFmtId="0" fontId="0" fillId="0" borderId="0" xfId="0" applyAlignment="1">
      <alignment vertical="center"/>
    </xf>
    <xf numFmtId="0" fontId="10" fillId="0" borderId="1" xfId="0" applyFont="1" applyBorder="1" applyAlignment="1">
      <alignment horizontal="left" vertical="center" wrapText="1"/>
    </xf>
    <xf numFmtId="0" fontId="10" fillId="0" borderId="0" xfId="0" applyFont="1" applyAlignment="1">
      <alignment horizontal="center" vertical="center"/>
    </xf>
    <xf numFmtId="0" fontId="0" fillId="0" borderId="0" xfId="0" applyAlignment="1">
      <alignment horizontal="center" vertical="center"/>
    </xf>
    <xf numFmtId="0" fontId="10" fillId="0" borderId="5" xfId="0" applyFont="1" applyBorder="1" applyAlignment="1">
      <alignment horizontal="left" vertical="center" wrapText="1"/>
    </xf>
    <xf numFmtId="0" fontId="13" fillId="0" borderId="1" xfId="0" applyFont="1" applyBorder="1" applyAlignment="1">
      <alignment horizontal="justify"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10" fillId="9" borderId="1" xfId="0" applyFont="1" applyFill="1" applyBorder="1" applyAlignment="1">
      <alignment horizontal="justify" vertical="center" wrapText="1"/>
    </xf>
    <xf numFmtId="0" fontId="1" fillId="11" borderId="0" xfId="0" applyFont="1" applyFill="1" applyAlignment="1">
      <alignment vertical="center"/>
    </xf>
    <xf numFmtId="164" fontId="12" fillId="0" borderId="5" xfId="0" applyNumberFormat="1" applyFont="1" applyBorder="1" applyAlignment="1">
      <alignment horizontal="center" vertical="center"/>
    </xf>
    <xf numFmtId="0" fontId="10" fillId="0" borderId="1" xfId="0" applyFont="1" applyBorder="1" applyAlignment="1">
      <alignment horizontal="justify" vertical="center"/>
    </xf>
    <xf numFmtId="9" fontId="10" fillId="0" borderId="1" xfId="1" applyFont="1" applyBorder="1" applyAlignment="1">
      <alignment horizontal="center" vertical="center"/>
    </xf>
    <xf numFmtId="0" fontId="12" fillId="0" borderId="1" xfId="0" applyFont="1" applyBorder="1" applyAlignment="1">
      <alignment horizontal="center" vertical="center" wrapText="1"/>
    </xf>
    <xf numFmtId="164" fontId="10" fillId="0" borderId="1" xfId="0" applyNumberFormat="1" applyFont="1" applyBorder="1" applyAlignment="1">
      <alignment horizontal="center" vertical="center"/>
    </xf>
    <xf numFmtId="0" fontId="12" fillId="9" borderId="1" xfId="0" applyFont="1" applyFill="1" applyBorder="1" applyAlignment="1">
      <alignment horizontal="justify" vertical="center" wrapText="1"/>
    </xf>
    <xf numFmtId="14" fontId="10" fillId="0" borderId="1" xfId="0" applyNumberFormat="1" applyFont="1" applyBorder="1" applyAlignment="1">
      <alignment horizontal="center" vertical="center"/>
    </xf>
    <xf numFmtId="0" fontId="10" fillId="0" borderId="1" xfId="0" applyFont="1" applyBorder="1"/>
    <xf numFmtId="0" fontId="10" fillId="0" borderId="0" xfId="0" applyFont="1"/>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9" borderId="2"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2" xfId="0" applyFont="1" applyBorder="1" applyAlignment="1" applyProtection="1">
      <alignment horizontal="center" vertical="center" wrapText="1"/>
      <protection locked="0"/>
    </xf>
    <xf numFmtId="0" fontId="10" fillId="0" borderId="2" xfId="0" applyFont="1" applyBorder="1" applyAlignment="1">
      <alignment horizontal="justify" vertical="center" wrapText="1"/>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164" fontId="12" fillId="0" borderId="1" xfId="0" applyNumberFormat="1" applyFont="1" applyBorder="1" applyAlignment="1">
      <alignment horizontal="center" vertical="center"/>
    </xf>
    <xf numFmtId="0" fontId="12" fillId="0" borderId="2" xfId="0" applyFont="1" applyBorder="1" applyAlignment="1" applyProtection="1">
      <alignment horizontal="justify" vertical="center" wrapText="1"/>
      <protection locked="0"/>
    </xf>
    <xf numFmtId="0" fontId="12" fillId="9" borderId="1" xfId="2" applyFont="1" applyFill="1" applyBorder="1" applyAlignment="1">
      <alignment horizontal="center" vertical="center" wrapText="1"/>
    </xf>
    <xf numFmtId="0" fontId="12" fillId="9" borderId="1" xfId="2" applyFont="1" applyFill="1" applyBorder="1" applyAlignment="1">
      <alignment horizontal="justify" vertical="center" wrapText="1"/>
    </xf>
    <xf numFmtId="0" fontId="7" fillId="5" borderId="1" xfId="2" applyFont="1" applyFill="1" applyBorder="1" applyAlignment="1">
      <alignment horizontal="center" vertical="center" wrapText="1"/>
    </xf>
    <xf numFmtId="0" fontId="8" fillId="0" borderId="1" xfId="2" applyFont="1" applyBorder="1" applyAlignment="1">
      <alignment horizontal="center" vertical="center" wrapText="1"/>
    </xf>
    <xf numFmtId="0" fontId="6" fillId="0" borderId="1" xfId="3" applyBorder="1" applyAlignment="1">
      <alignment horizontal="center" vertical="center"/>
    </xf>
    <xf numFmtId="0" fontId="12" fillId="7" borderId="1" xfId="0" applyFont="1" applyFill="1" applyBorder="1" applyAlignment="1">
      <alignment horizontal="center" vertical="center" wrapText="1"/>
    </xf>
    <xf numFmtId="0" fontId="12" fillId="0" borderId="2" xfId="3" applyFont="1" applyBorder="1" applyAlignment="1" applyProtection="1">
      <alignment horizontal="justify" vertical="center" wrapText="1"/>
      <protection locked="0"/>
    </xf>
    <xf numFmtId="0" fontId="10" fillId="0" borderId="2" xfId="3" applyFont="1" applyBorder="1" applyAlignment="1">
      <alignment horizontal="center" vertical="center"/>
    </xf>
    <xf numFmtId="0" fontId="10" fillId="0" borderId="2" xfId="3" applyFont="1" applyBorder="1" applyAlignment="1">
      <alignment horizontal="justify" vertical="center"/>
    </xf>
    <xf numFmtId="164" fontId="12" fillId="0" borderId="2" xfId="3" applyNumberFormat="1" applyFont="1" applyBorder="1" applyAlignment="1">
      <alignment horizontal="center" vertical="center" wrapText="1"/>
    </xf>
    <xf numFmtId="0" fontId="10" fillId="0" borderId="1" xfId="3" applyFont="1" applyBorder="1" applyAlignment="1">
      <alignment vertical="center"/>
    </xf>
    <xf numFmtId="0" fontId="10" fillId="0" borderId="1" xfId="3" applyFont="1" applyBorder="1" applyAlignment="1">
      <alignment horizontal="center" vertical="center" wrapText="1"/>
    </xf>
    <xf numFmtId="0" fontId="10" fillId="0" borderId="5" xfId="3" applyFont="1" applyBorder="1" applyAlignment="1">
      <alignment horizontal="center" vertical="center"/>
    </xf>
    <xf numFmtId="0" fontId="12" fillId="0" borderId="1" xfId="3" applyFont="1" applyBorder="1" applyAlignment="1" applyProtection="1">
      <alignment horizontal="justify" vertical="center" wrapText="1"/>
      <protection locked="0"/>
    </xf>
    <xf numFmtId="0" fontId="10" fillId="0" borderId="1" xfId="3" applyFont="1" applyBorder="1" applyAlignment="1">
      <alignment horizontal="center" vertical="center"/>
    </xf>
    <xf numFmtId="0" fontId="10" fillId="0" borderId="1" xfId="3" applyFont="1" applyBorder="1" applyAlignment="1">
      <alignment horizontal="justify" vertical="center"/>
    </xf>
    <xf numFmtId="164" fontId="12" fillId="0" borderId="1" xfId="3" applyNumberFormat="1" applyFont="1" applyBorder="1" applyAlignment="1">
      <alignment horizontal="center" vertical="center" wrapText="1"/>
    </xf>
    <xf numFmtId="0" fontId="10" fillId="0" borderId="2" xfId="3" applyFont="1" applyBorder="1" applyAlignment="1">
      <alignment horizontal="justify" vertical="center" wrapText="1"/>
    </xf>
    <xf numFmtId="0" fontId="10" fillId="0" borderId="4" xfId="3" applyFont="1" applyBorder="1" applyAlignment="1">
      <alignment horizontal="center" vertical="center"/>
    </xf>
    <xf numFmtId="0" fontId="10" fillId="0" borderId="4" xfId="3" applyFont="1" applyBorder="1" applyAlignment="1">
      <alignment horizontal="justify" vertical="center" wrapText="1"/>
    </xf>
    <xf numFmtId="0" fontId="10" fillId="0" borderId="12" xfId="3" applyFont="1" applyBorder="1" applyAlignment="1">
      <alignment horizontal="center" vertical="center"/>
    </xf>
    <xf numFmtId="0" fontId="10" fillId="0" borderId="2" xfId="3" applyFont="1" applyBorder="1" applyAlignment="1">
      <alignment horizontal="center" vertical="center" wrapText="1"/>
    </xf>
    <xf numFmtId="0" fontId="10" fillId="0" borderId="0" xfId="3" applyFont="1"/>
    <xf numFmtId="164" fontId="10" fillId="9" borderId="1" xfId="3" applyNumberFormat="1" applyFont="1" applyFill="1" applyBorder="1" applyAlignment="1">
      <alignment horizontal="center" vertical="center"/>
    </xf>
    <xf numFmtId="164" fontId="10" fillId="9" borderId="5" xfId="3" applyNumberFormat="1" applyFont="1" applyFill="1" applyBorder="1" applyAlignment="1">
      <alignment horizontal="center" vertical="center"/>
    </xf>
    <xf numFmtId="0" fontId="10" fillId="9" borderId="1" xfId="3" applyFont="1" applyFill="1" applyBorder="1" applyAlignment="1">
      <alignment horizontal="justify" vertical="center" wrapText="1"/>
    </xf>
    <xf numFmtId="165" fontId="10" fillId="0" borderId="1" xfId="3" applyNumberFormat="1" applyFont="1" applyBorder="1" applyAlignment="1">
      <alignment horizontal="center" vertical="center"/>
    </xf>
    <xf numFmtId="165" fontId="10" fillId="0" borderId="5" xfId="3" applyNumberFormat="1" applyFont="1" applyBorder="1" applyAlignment="1">
      <alignment horizontal="center" vertical="center"/>
    </xf>
    <xf numFmtId="0" fontId="10" fillId="9" borderId="1" xfId="3" applyFont="1" applyFill="1" applyBorder="1" applyAlignment="1">
      <alignment horizontal="justify" vertical="center"/>
    </xf>
    <xf numFmtId="165" fontId="10" fillId="0" borderId="5" xfId="3" applyNumberFormat="1" applyFont="1" applyBorder="1" applyAlignment="1">
      <alignment horizontal="center" vertical="center" wrapText="1"/>
    </xf>
    <xf numFmtId="0" fontId="10" fillId="9" borderId="1" xfId="3" applyFont="1" applyFill="1" applyBorder="1" applyAlignment="1">
      <alignment horizontal="center" vertical="center"/>
    </xf>
    <xf numFmtId="0" fontId="10" fillId="9" borderId="1" xfId="3" applyFont="1" applyFill="1" applyBorder="1" applyAlignment="1">
      <alignment horizontal="center" vertical="center" wrapText="1"/>
    </xf>
    <xf numFmtId="0" fontId="10" fillId="0" borderId="1" xfId="3" applyFont="1" applyBorder="1"/>
    <xf numFmtId="0" fontId="10" fillId="0" borderId="1" xfId="3" applyFont="1" applyBorder="1" applyAlignment="1">
      <alignment horizontal="justify" vertical="center" wrapText="1"/>
    </xf>
    <xf numFmtId="15" fontId="10" fillId="0" borderId="1" xfId="3" applyNumberFormat="1" applyFont="1" applyBorder="1" applyAlignment="1">
      <alignment horizontal="center" vertical="center" wrapText="1"/>
    </xf>
    <xf numFmtId="0" fontId="10" fillId="0" borderId="1" xfId="3" applyFont="1" applyBorder="1" applyAlignment="1">
      <alignment horizontal="center"/>
    </xf>
    <xf numFmtId="15" fontId="10" fillId="0" borderId="2" xfId="3" applyNumberFormat="1" applyFont="1" applyBorder="1" applyAlignment="1">
      <alignment horizontal="center" vertical="center" wrapText="1"/>
    </xf>
    <xf numFmtId="0" fontId="19" fillId="0" borderId="1"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1" xfId="3" applyFont="1" applyBorder="1" applyAlignment="1">
      <alignment horizontal="left" vertical="center" wrapText="1"/>
    </xf>
    <xf numFmtId="17" fontId="10" fillId="0" borderId="1" xfId="3" applyNumberFormat="1" applyFont="1" applyBorder="1" applyAlignment="1">
      <alignment horizontal="center" vertical="center" wrapText="1"/>
    </xf>
    <xf numFmtId="0" fontId="25" fillId="4" borderId="44"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28" fillId="5" borderId="1" xfId="2" applyFont="1" applyFill="1" applyBorder="1" applyAlignment="1">
      <alignment horizontal="center" vertical="center" wrapText="1"/>
    </xf>
    <xf numFmtId="0" fontId="28" fillId="12" borderId="1" xfId="2" applyFont="1" applyFill="1" applyBorder="1" applyAlignment="1">
      <alignment horizontal="center" vertical="center" wrapText="1"/>
    </xf>
    <xf numFmtId="0" fontId="12" fillId="0" borderId="1" xfId="3" applyFont="1" applyBorder="1" applyAlignment="1" applyProtection="1">
      <alignment horizontal="center" vertical="center" wrapText="1"/>
      <protection locked="0"/>
    </xf>
    <xf numFmtId="14" fontId="10" fillId="0" borderId="1" xfId="3" applyNumberFormat="1" applyFont="1" applyBorder="1" applyAlignment="1">
      <alignment horizontal="center" vertical="center"/>
    </xf>
    <xf numFmtId="0" fontId="12" fillId="0" borderId="1" xfId="3" applyFont="1" applyBorder="1" applyAlignment="1">
      <alignment horizontal="justify" vertical="center" wrapText="1"/>
    </xf>
    <xf numFmtId="9" fontId="10" fillId="0" borderId="1" xfId="3" applyNumberFormat="1" applyFont="1" applyBorder="1" applyAlignment="1">
      <alignment horizontal="center" vertical="center"/>
    </xf>
    <xf numFmtId="0" fontId="12" fillId="7" borderId="1" xfId="6" applyFont="1" applyFill="1" applyBorder="1" applyAlignment="1">
      <alignment horizontal="center" vertical="center"/>
    </xf>
    <xf numFmtId="9" fontId="10" fillId="0" borderId="1" xfId="4" applyFont="1" applyBorder="1" applyAlignment="1">
      <alignment horizontal="center" vertical="center"/>
    </xf>
    <xf numFmtId="15" fontId="19" fillId="16" borderId="1" xfId="3" applyNumberFormat="1" applyFont="1" applyFill="1" applyBorder="1" applyAlignment="1">
      <alignment horizontal="center" vertical="center"/>
    </xf>
    <xf numFmtId="0" fontId="19" fillId="16" borderId="1" xfId="3" applyFont="1" applyFill="1" applyBorder="1" applyAlignment="1">
      <alignment horizontal="justify" vertical="center"/>
    </xf>
    <xf numFmtId="0" fontId="10" fillId="0" borderId="1" xfId="3" applyFont="1" applyBorder="1" applyAlignment="1">
      <alignment vertical="center" wrapText="1"/>
    </xf>
    <xf numFmtId="0" fontId="10" fillId="17" borderId="1" xfId="3" applyFont="1" applyFill="1" applyBorder="1" applyAlignment="1">
      <alignment horizontal="center" vertical="center"/>
    </xf>
    <xf numFmtId="0" fontId="10" fillId="0" borderId="0" xfId="3" applyFont="1" applyAlignment="1">
      <alignment vertical="center"/>
    </xf>
    <xf numFmtId="0" fontId="12" fillId="0" borderId="2" xfId="3" applyFont="1" applyBorder="1" applyAlignment="1">
      <alignment horizontal="justify" vertical="center" wrapText="1"/>
    </xf>
    <xf numFmtId="0" fontId="10" fillId="0" borderId="1" xfId="3" applyFont="1" applyFill="1" applyBorder="1" applyAlignment="1">
      <alignment horizontal="center" vertical="center" wrapText="1"/>
    </xf>
    <xf numFmtId="0" fontId="6" fillId="0" borderId="0" xfId="3" applyAlignment="1">
      <alignment horizontal="center"/>
    </xf>
    <xf numFmtId="0" fontId="6" fillId="0" borderId="1" xfId="3" applyBorder="1" applyAlignment="1">
      <alignment horizontal="center"/>
    </xf>
    <xf numFmtId="0" fontId="21" fillId="0" borderId="1" xfId="3" applyFont="1" applyBorder="1" applyAlignment="1">
      <alignment horizontal="center" vertical="center"/>
    </xf>
    <xf numFmtId="0" fontId="21" fillId="0" borderId="1" xfId="3" applyFont="1" applyBorder="1" applyAlignment="1">
      <alignment horizontal="center"/>
    </xf>
    <xf numFmtId="0" fontId="31" fillId="0" borderId="0" xfId="3" applyFont="1" applyAlignment="1">
      <alignment horizontal="justify" vertical="center"/>
    </xf>
    <xf numFmtId="0" fontId="31" fillId="0" borderId="0" xfId="3" applyFont="1"/>
    <xf numFmtId="0" fontId="31" fillId="0" borderId="1" xfId="3" applyFont="1" applyBorder="1" applyAlignment="1">
      <alignment horizontal="center"/>
    </xf>
    <xf numFmtId="0" fontId="10" fillId="0" borderId="0" xfId="6" applyFont="1"/>
    <xf numFmtId="0" fontId="10" fillId="9" borderId="1" xfId="6" applyFont="1" applyFill="1" applyBorder="1" applyAlignment="1">
      <alignment horizontal="justify" vertical="center" wrapText="1"/>
    </xf>
    <xf numFmtId="0" fontId="12" fillId="4" borderId="1" xfId="6" applyFont="1" applyFill="1" applyBorder="1" applyAlignment="1">
      <alignment horizontal="center" vertical="center"/>
    </xf>
    <xf numFmtId="0" fontId="10" fillId="9" borderId="0" xfId="6" applyFont="1" applyFill="1"/>
    <xf numFmtId="49" fontId="10" fillId="0" borderId="1" xfId="6" applyNumberFormat="1" applyFont="1" applyFill="1" applyBorder="1" applyAlignment="1">
      <alignment horizontal="center" vertical="center"/>
    </xf>
    <xf numFmtId="0" fontId="10" fillId="0" borderId="1" xfId="6" applyFont="1" applyFill="1" applyBorder="1" applyAlignment="1">
      <alignment horizontal="justify" vertical="center" wrapText="1"/>
    </xf>
    <xf numFmtId="0" fontId="10" fillId="11" borderId="0" xfId="6" applyFont="1" applyFill="1" applyAlignment="1">
      <alignment vertical="center"/>
    </xf>
    <xf numFmtId="0" fontId="12" fillId="0" borderId="1" xfId="6" applyFont="1" applyBorder="1" applyAlignment="1" applyProtection="1">
      <alignment horizontal="justify" vertical="center" wrapText="1"/>
      <protection locked="0"/>
    </xf>
    <xf numFmtId="0" fontId="12" fillId="0" borderId="1" xfId="6" applyFont="1" applyBorder="1" applyAlignment="1" applyProtection="1">
      <alignment horizontal="center" vertical="center" wrapText="1"/>
      <protection locked="0"/>
    </xf>
    <xf numFmtId="0" fontId="10" fillId="0" borderId="1" xfId="6" applyFont="1" applyBorder="1" applyAlignment="1">
      <alignment horizontal="center" vertical="center"/>
    </xf>
    <xf numFmtId="0" fontId="10" fillId="0" borderId="1" xfId="6" applyFont="1" applyBorder="1" applyAlignment="1">
      <alignment horizontal="center" vertical="center" wrapText="1"/>
    </xf>
    <xf numFmtId="164" fontId="12" fillId="0" borderId="5" xfId="6" applyNumberFormat="1" applyFont="1" applyBorder="1" applyAlignment="1">
      <alignment horizontal="center" vertical="center"/>
    </xf>
    <xf numFmtId="49" fontId="10" fillId="0" borderId="1" xfId="6" applyNumberFormat="1" applyFont="1" applyBorder="1" applyAlignment="1">
      <alignment horizontal="center" vertical="center"/>
    </xf>
    <xf numFmtId="0" fontId="10" fillId="0" borderId="1" xfId="6" applyFont="1" applyBorder="1" applyAlignment="1">
      <alignment horizontal="justify" vertical="center" wrapText="1"/>
    </xf>
    <xf numFmtId="9" fontId="10" fillId="0" borderId="1" xfId="7" applyFont="1" applyFill="1" applyBorder="1" applyAlignment="1">
      <alignment horizontal="center" vertical="center"/>
    </xf>
    <xf numFmtId="0" fontId="10" fillId="0" borderId="1" xfId="6" applyFont="1" applyBorder="1" applyAlignment="1">
      <alignment horizontal="justify" vertical="center"/>
    </xf>
    <xf numFmtId="49" fontId="10" fillId="0" borderId="1" xfId="6" applyNumberFormat="1" applyFont="1" applyBorder="1" applyAlignment="1">
      <alignment vertical="center"/>
    </xf>
    <xf numFmtId="9" fontId="10" fillId="0" borderId="1" xfId="7" applyFont="1" applyBorder="1" applyAlignment="1">
      <alignment horizontal="center" vertical="center"/>
    </xf>
    <xf numFmtId="49" fontId="10" fillId="9" borderId="1" xfId="6" applyNumberFormat="1" applyFont="1" applyFill="1" applyBorder="1" applyAlignment="1">
      <alignment vertical="center"/>
    </xf>
    <xf numFmtId="0" fontId="12" fillId="0" borderId="6" xfId="6" applyFont="1" applyBorder="1" applyAlignment="1" applyProtection="1">
      <alignment horizontal="justify" vertical="center" wrapText="1"/>
      <protection locked="0"/>
    </xf>
    <xf numFmtId="0" fontId="10" fillId="0" borderId="5" xfId="6" applyFont="1" applyBorder="1" applyAlignment="1">
      <alignment horizontal="justify" vertical="center" wrapText="1"/>
    </xf>
    <xf numFmtId="0" fontId="10" fillId="0" borderId="5" xfId="6" applyFont="1" applyBorder="1" applyAlignment="1">
      <alignment horizontal="justify" vertical="center"/>
    </xf>
    <xf numFmtId="164" fontId="10" fillId="9" borderId="1" xfId="6" applyNumberFormat="1" applyFont="1" applyFill="1" applyBorder="1" applyAlignment="1">
      <alignment horizontal="left" vertical="center"/>
    </xf>
    <xf numFmtId="0" fontId="10" fillId="9" borderId="1" xfId="6" applyFont="1" applyFill="1" applyBorder="1" applyAlignment="1">
      <alignment horizontal="justify" vertical="center"/>
    </xf>
    <xf numFmtId="49" fontId="10" fillId="0" borderId="1" xfId="6" applyNumberFormat="1" applyFont="1" applyBorder="1" applyAlignment="1">
      <alignment horizontal="left" vertical="center"/>
    </xf>
    <xf numFmtId="0" fontId="10" fillId="4" borderId="0" xfId="6" applyFont="1" applyFill="1" applyAlignment="1">
      <alignment vertical="center"/>
    </xf>
    <xf numFmtId="0" fontId="12" fillId="0" borderId="1" xfId="6" applyFont="1" applyBorder="1" applyAlignment="1">
      <alignment horizontal="center" vertical="center" wrapText="1"/>
    </xf>
    <xf numFmtId="164" fontId="10" fillId="0" borderId="1" xfId="6" applyNumberFormat="1" applyFont="1" applyBorder="1" applyAlignment="1">
      <alignment horizontal="center" vertical="center"/>
    </xf>
    <xf numFmtId="164" fontId="10" fillId="9" borderId="1" xfId="6" applyNumberFormat="1" applyFont="1" applyFill="1" applyBorder="1" applyAlignment="1">
      <alignment horizontal="center" vertical="center"/>
    </xf>
    <xf numFmtId="0" fontId="12" fillId="9" borderId="1" xfId="6" applyFont="1" applyFill="1" applyBorder="1" applyAlignment="1">
      <alignment horizontal="justify" vertical="center" wrapText="1"/>
    </xf>
    <xf numFmtId="9" fontId="10" fillId="9" borderId="1" xfId="7" applyFont="1" applyFill="1" applyBorder="1" applyAlignment="1">
      <alignment horizontal="center" vertical="center"/>
    </xf>
    <xf numFmtId="0" fontId="12" fillId="0" borderId="2" xfId="6" applyFont="1" applyBorder="1" applyAlignment="1" applyProtection="1">
      <alignment horizontal="justify" vertical="center" wrapText="1"/>
      <protection locked="0"/>
    </xf>
    <xf numFmtId="0" fontId="10" fillId="0" borderId="2" xfId="6" applyFont="1" applyBorder="1" applyAlignment="1">
      <alignment horizontal="center" vertical="center"/>
    </xf>
    <xf numFmtId="0" fontId="12" fillId="0" borderId="2" xfId="6" applyFont="1" applyBorder="1" applyAlignment="1">
      <alignment horizontal="center" vertical="center" wrapText="1"/>
    </xf>
    <xf numFmtId="164" fontId="12" fillId="0" borderId="8" xfId="6" applyNumberFormat="1" applyFont="1" applyBorder="1" applyAlignment="1">
      <alignment horizontal="center" vertical="center"/>
    </xf>
    <xf numFmtId="164" fontId="10" fillId="0" borderId="2" xfId="6" applyNumberFormat="1" applyFont="1" applyBorder="1" applyAlignment="1">
      <alignment horizontal="center" vertical="center"/>
    </xf>
    <xf numFmtId="164" fontId="12" fillId="0" borderId="1" xfId="6" applyNumberFormat="1" applyFont="1" applyBorder="1" applyAlignment="1">
      <alignment horizontal="center" vertical="center"/>
    </xf>
    <xf numFmtId="0" fontId="10" fillId="0" borderId="1" xfId="6" applyFont="1" applyBorder="1" applyAlignment="1">
      <alignment wrapText="1"/>
    </xf>
    <xf numFmtId="0" fontId="10" fillId="0" borderId="1" xfId="6" applyFont="1" applyBorder="1" applyAlignment="1">
      <alignment horizontal="left" vertical="center" wrapText="1"/>
    </xf>
    <xf numFmtId="14" fontId="10" fillId="0" borderId="1" xfId="6" applyNumberFormat="1" applyFont="1" applyBorder="1" applyAlignment="1">
      <alignment horizontal="center" vertical="center"/>
    </xf>
    <xf numFmtId="0" fontId="10" fillId="0" borderId="1" xfId="6" applyFont="1" applyBorder="1" applyAlignment="1">
      <alignment vertical="center" wrapText="1"/>
    </xf>
    <xf numFmtId="0" fontId="10" fillId="0" borderId="2" xfId="6" applyFont="1" applyBorder="1" applyAlignment="1">
      <alignment vertical="center" wrapText="1"/>
    </xf>
    <xf numFmtId="0" fontId="10" fillId="9" borderId="2" xfId="6" applyFont="1" applyFill="1" applyBorder="1" applyAlignment="1">
      <alignment horizontal="center" vertical="center"/>
    </xf>
    <xf numFmtId="0" fontId="10" fillId="0" borderId="1" xfId="6" applyFont="1" applyBorder="1" applyAlignment="1">
      <alignment vertical="center"/>
    </xf>
    <xf numFmtId="0" fontId="10" fillId="0" borderId="0" xfId="6" applyFont="1" applyAlignment="1">
      <alignment horizontal="left" vertical="center"/>
    </xf>
    <xf numFmtId="0" fontId="10" fillId="0" borderId="1" xfId="6" applyFont="1" applyBorder="1" applyAlignment="1">
      <alignment horizontal="left" vertical="center"/>
    </xf>
    <xf numFmtId="0" fontId="10" fillId="0" borderId="0" xfId="3" applyFont="1" applyAlignment="1">
      <alignment horizontal="center"/>
    </xf>
    <xf numFmtId="0" fontId="10" fillId="0" borderId="0" xfId="6" applyFont="1" applyAlignment="1">
      <alignment horizontal="center"/>
    </xf>
    <xf numFmtId="0" fontId="14" fillId="0" borderId="1" xfId="3" applyFont="1" applyBorder="1" applyAlignment="1">
      <alignment horizontal="center" vertical="center"/>
    </xf>
    <xf numFmtId="0" fontId="14" fillId="0" borderId="1" xfId="3" applyFont="1" applyBorder="1" applyAlignment="1">
      <alignment horizontal="center"/>
    </xf>
    <xf numFmtId="0" fontId="10" fillId="0" borderId="0" xfId="3" applyFont="1" applyAlignment="1">
      <alignment horizontal="justify" vertical="center"/>
    </xf>
    <xf numFmtId="0" fontId="10" fillId="0" borderId="0" xfId="3" applyFont="1" applyAlignment="1">
      <alignment horizontal="center" vertical="center"/>
    </xf>
    <xf numFmtId="0" fontId="0" fillId="0" borderId="0" xfId="0" applyAlignment="1">
      <alignment horizontal="left" vertical="center"/>
    </xf>
    <xf numFmtId="0" fontId="12" fillId="0" borderId="2" xfId="0" applyFont="1" applyFill="1" applyBorder="1" applyAlignment="1">
      <alignment horizontal="center" vertical="center" wrapText="1"/>
    </xf>
    <xf numFmtId="0" fontId="32" fillId="0" borderId="1" xfId="0" applyFont="1" applyBorder="1" applyAlignment="1">
      <alignment horizontal="justify" vertical="center" wrapText="1"/>
    </xf>
    <xf numFmtId="0" fontId="14" fillId="0" borderId="1" xfId="0" applyFont="1" applyBorder="1" applyAlignment="1">
      <alignment horizontal="justify" vertical="center" wrapText="1"/>
    </xf>
    <xf numFmtId="9" fontId="10" fillId="0" borderId="1" xfId="0" applyNumberFormat="1" applyFont="1" applyBorder="1" applyAlignment="1">
      <alignment horizontal="center" vertical="center" wrapText="1"/>
    </xf>
    <xf numFmtId="0" fontId="32" fillId="0" borderId="2" xfId="0" applyFont="1" applyBorder="1" applyAlignment="1">
      <alignment horizontal="justify" vertical="center" wrapText="1"/>
    </xf>
    <xf numFmtId="14" fontId="10" fillId="0" borderId="2" xfId="0" applyNumberFormat="1" applyFont="1" applyBorder="1" applyAlignment="1">
      <alignment horizontal="center" vertical="center" wrapText="1"/>
    </xf>
    <xf numFmtId="0" fontId="19" fillId="0" borderId="1" xfId="0" applyFont="1" applyBorder="1" applyAlignment="1">
      <alignment horizontal="left" vertical="center" wrapText="1"/>
    </xf>
    <xf numFmtId="0" fontId="0" fillId="0" borderId="0" xfId="0" applyFont="1"/>
    <xf numFmtId="14" fontId="10" fillId="9" borderId="1" xfId="1" applyNumberFormat="1" applyFont="1" applyFill="1" applyBorder="1" applyAlignment="1">
      <alignment horizontal="center" vertical="center" wrapText="1"/>
    </xf>
    <xf numFmtId="0" fontId="10" fillId="0" borderId="0" xfId="0" applyFont="1" applyFill="1" applyAlignment="1">
      <alignment vertical="center"/>
    </xf>
    <xf numFmtId="0" fontId="1" fillId="0" borderId="0" xfId="0" applyFont="1" applyFill="1" applyAlignment="1">
      <alignment vertical="center"/>
    </xf>
    <xf numFmtId="0" fontId="16" fillId="0" borderId="0" xfId="0" applyFont="1" applyFill="1" applyAlignment="1">
      <alignment vertical="center"/>
    </xf>
    <xf numFmtId="0" fontId="0" fillId="0" borderId="0" xfId="0" applyFont="1" applyAlignment="1">
      <alignment vertical="center"/>
    </xf>
    <xf numFmtId="0" fontId="16" fillId="0" borderId="0" xfId="0" applyFont="1" applyAlignment="1">
      <alignment vertical="center"/>
    </xf>
    <xf numFmtId="9" fontId="10" fillId="9" borderId="1" xfId="1" applyFont="1" applyFill="1" applyBorder="1" applyAlignment="1">
      <alignment horizontal="justify" vertical="center" wrapText="1"/>
    </xf>
    <xf numFmtId="0" fontId="1" fillId="0" borderId="0" xfId="0" applyFont="1" applyAlignment="1">
      <alignment vertical="center"/>
    </xf>
    <xf numFmtId="9" fontId="10" fillId="0" borderId="1" xfId="1" applyFont="1" applyFill="1" applyBorder="1" applyAlignment="1">
      <alignment horizontal="justify" vertical="center" wrapText="1"/>
    </xf>
    <xf numFmtId="0" fontId="34" fillId="0" borderId="0" xfId="0" applyFont="1" applyAlignment="1">
      <alignment vertical="center" wrapText="1"/>
    </xf>
    <xf numFmtId="0" fontId="10" fillId="0" borderId="1" xfId="0" applyFont="1" applyFill="1" applyBorder="1" applyAlignment="1">
      <alignment vertical="center" wrapText="1"/>
    </xf>
    <xf numFmtId="0" fontId="10" fillId="11" borderId="0" xfId="0" applyFont="1" applyFill="1" applyAlignment="1">
      <alignment vertical="center"/>
    </xf>
    <xf numFmtId="165" fontId="10" fillId="9" borderId="1" xfId="0" applyNumberFormat="1" applyFont="1" applyFill="1" applyBorder="1" applyAlignment="1">
      <alignment horizontal="center" vertical="center"/>
    </xf>
    <xf numFmtId="0" fontId="0" fillId="0" borderId="0" xfId="0" applyAlignment="1">
      <alignment vertical="center" wrapText="1"/>
    </xf>
    <xf numFmtId="0" fontId="10" fillId="0" borderId="1" xfId="0" applyFont="1" applyFill="1" applyBorder="1" applyAlignment="1">
      <alignment horizontal="justify" vertical="center" wrapText="1"/>
    </xf>
    <xf numFmtId="0" fontId="20" fillId="0" borderId="0" xfId="0" applyFont="1" applyAlignment="1">
      <alignment vertical="center" wrapText="1"/>
    </xf>
    <xf numFmtId="166" fontId="10" fillId="9" borderId="1" xfId="1" applyNumberFormat="1" applyFont="1" applyFill="1" applyBorder="1" applyAlignment="1">
      <alignment horizontal="center" vertical="center" wrapText="1"/>
    </xf>
    <xf numFmtId="0" fontId="35" fillId="0" borderId="0" xfId="0" applyFont="1" applyAlignment="1">
      <alignment vertical="center"/>
    </xf>
    <xf numFmtId="0" fontId="16" fillId="0" borderId="0" xfId="0" applyFont="1" applyAlignment="1">
      <alignment vertical="center" wrapText="1"/>
    </xf>
    <xf numFmtId="0" fontId="0" fillId="0" borderId="11" xfId="0" applyBorder="1" applyAlignment="1">
      <alignment vertical="center" wrapText="1"/>
    </xf>
    <xf numFmtId="9" fontId="10" fillId="0" borderId="1" xfId="0" applyNumberFormat="1" applyFont="1" applyBorder="1" applyAlignment="1">
      <alignment horizontal="center" vertical="center"/>
    </xf>
    <xf numFmtId="0" fontId="12" fillId="7" borderId="9" xfId="0" applyFont="1" applyFill="1" applyBorder="1" applyAlignment="1">
      <alignment horizontal="center" vertical="center" wrapText="1"/>
    </xf>
    <xf numFmtId="0" fontId="0" fillId="0" borderId="0" xfId="0" applyAlignment="1">
      <alignment horizontal="left" vertical="top" wrapText="1"/>
    </xf>
    <xf numFmtId="14" fontId="10" fillId="0" borderId="8"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9" fillId="0" borderId="1" xfId="0" applyFont="1" applyBorder="1" applyAlignment="1">
      <alignment horizontal="justify" vertical="center" wrapText="1"/>
    </xf>
    <xf numFmtId="14" fontId="10" fillId="0" borderId="5" xfId="0" applyNumberFormat="1" applyFont="1" applyBorder="1" applyAlignment="1">
      <alignment horizontal="center" vertical="center" wrapText="1"/>
    </xf>
    <xf numFmtId="0" fontId="20" fillId="0" borderId="0" xfId="0" applyFont="1" applyAlignment="1">
      <alignment horizontal="left" vertical="center" wrapText="1"/>
    </xf>
    <xf numFmtId="0" fontId="10" fillId="9" borderId="1" xfId="0" applyFont="1" applyFill="1" applyBorder="1" applyAlignment="1">
      <alignment vertical="center"/>
    </xf>
    <xf numFmtId="0" fontId="10" fillId="0" borderId="0" xfId="0" applyFont="1" applyAlignment="1">
      <alignment horizontal="center" vertical="center" wrapText="1"/>
    </xf>
    <xf numFmtId="0" fontId="31" fillId="0" borderId="0" xfId="0" applyFont="1" applyAlignment="1">
      <alignment horizontal="center"/>
    </xf>
    <xf numFmtId="0" fontId="31" fillId="0" borderId="1" xfId="0" applyFont="1" applyBorder="1" applyAlignment="1">
      <alignment vertical="center"/>
    </xf>
    <xf numFmtId="0" fontId="31" fillId="0" borderId="1" xfId="0" applyFont="1" applyBorder="1"/>
    <xf numFmtId="0" fontId="31" fillId="0" borderId="0" xfId="0" applyFont="1"/>
    <xf numFmtId="0" fontId="31" fillId="0" borderId="0" xfId="0" applyFont="1" applyAlignment="1">
      <alignment horizontal="justify" vertical="center"/>
    </xf>
    <xf numFmtId="0" fontId="0" fillId="0" borderId="0" xfId="0" applyAlignment="1">
      <alignment horizontal="center" vertical="center" wrapText="1"/>
    </xf>
    <xf numFmtId="0" fontId="0" fillId="0" borderId="0" xfId="0" applyAlignment="1">
      <alignment horizontal="center" wrapText="1"/>
    </xf>
    <xf numFmtId="164" fontId="12" fillId="0" borderId="1" xfId="0" applyNumberFormat="1" applyFont="1" applyBorder="1" applyAlignment="1">
      <alignment horizontal="center" vertical="center" wrapText="1"/>
    </xf>
    <xf numFmtId="15" fontId="10" fillId="0" borderId="1" xfId="0" applyNumberFormat="1" applyFont="1" applyBorder="1" applyAlignment="1">
      <alignment horizontal="center" vertical="center" wrapText="1"/>
    </xf>
    <xf numFmtId="15" fontId="10" fillId="0" borderId="1" xfId="0" applyNumberFormat="1" applyFont="1" applyBorder="1" applyAlignment="1">
      <alignment horizontal="justify" vertical="center" wrapText="1"/>
    </xf>
    <xf numFmtId="9" fontId="10" fillId="9"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0" fontId="6" fillId="0" borderId="0" xfId="0" applyFont="1" applyAlignment="1">
      <alignment vertical="center"/>
    </xf>
    <xf numFmtId="164" fontId="12" fillId="0" borderId="1" xfId="0" applyNumberFormat="1" applyFont="1" applyBorder="1" applyAlignment="1">
      <alignment horizontal="justify" vertical="center" wrapText="1"/>
    </xf>
    <xf numFmtId="9" fontId="10" fillId="9" borderId="1" xfId="0" applyNumberFormat="1" applyFont="1" applyFill="1" applyBorder="1" applyAlignment="1">
      <alignment horizontal="center" vertical="center" wrapText="1"/>
    </xf>
    <xf numFmtId="0" fontId="12" fillId="0" borderId="1" xfId="0" applyFont="1" applyBorder="1" applyAlignment="1" applyProtection="1">
      <alignment vertical="center" wrapText="1"/>
      <protection locked="0"/>
    </xf>
    <xf numFmtId="164" fontId="12" fillId="0" borderId="1" xfId="0" applyNumberFormat="1" applyFont="1" applyBorder="1" applyAlignment="1">
      <alignment vertical="center" wrapText="1"/>
    </xf>
    <xf numFmtId="164" fontId="12" fillId="9" borderId="1" xfId="0" applyNumberFormat="1" applyFont="1" applyFill="1" applyBorder="1" applyAlignment="1">
      <alignment horizontal="center" vertical="center" wrapText="1"/>
    </xf>
    <xf numFmtId="0" fontId="12" fillId="0" borderId="1" xfId="0" applyFont="1" applyBorder="1" applyAlignment="1">
      <alignment horizontal="justify" vertical="center" wrapText="1"/>
    </xf>
    <xf numFmtId="167" fontId="12" fillId="9" borderId="1" xfId="1" applyNumberFormat="1" applyFont="1" applyFill="1" applyBorder="1" applyAlignment="1">
      <alignment horizontal="center" vertical="center"/>
    </xf>
    <xf numFmtId="0" fontId="10" fillId="7" borderId="1" xfId="0" applyFont="1" applyFill="1" applyBorder="1" applyAlignment="1">
      <alignment horizontal="center" vertical="center"/>
    </xf>
    <xf numFmtId="0" fontId="12" fillId="0" borderId="1" xfId="0" applyFont="1" applyBorder="1" applyAlignment="1">
      <alignment horizontal="justify" vertical="center"/>
    </xf>
    <xf numFmtId="9" fontId="12" fillId="9" borderId="1" xfId="1" applyFont="1" applyFill="1" applyBorder="1" applyAlignment="1">
      <alignment horizontal="center" vertical="center"/>
    </xf>
    <xf numFmtId="9" fontId="12" fillId="0" borderId="1" xfId="0" applyNumberFormat="1" applyFont="1" applyBorder="1" applyAlignment="1">
      <alignment horizontal="center" vertical="center"/>
    </xf>
    <xf numFmtId="0" fontId="10" fillId="10" borderId="1" xfId="0" applyFont="1" applyFill="1" applyBorder="1" applyAlignment="1">
      <alignment horizontal="center" vertical="center"/>
    </xf>
    <xf numFmtId="9" fontId="12" fillId="0" borderId="1" xfId="1" applyFont="1" applyFill="1" applyBorder="1" applyAlignment="1">
      <alignment horizontal="center" vertical="center"/>
    </xf>
    <xf numFmtId="0" fontId="16" fillId="9" borderId="1" xfId="0" applyFont="1" applyFill="1" applyBorder="1" applyAlignment="1">
      <alignment horizontal="justify" vertical="center" wrapText="1"/>
    </xf>
    <xf numFmtId="0" fontId="12" fillId="7" borderId="2" xfId="0" applyFont="1" applyFill="1" applyBorder="1" applyAlignment="1">
      <alignment horizontal="center" vertical="center"/>
    </xf>
    <xf numFmtId="0" fontId="6" fillId="0" borderId="0" xfId="0" applyFont="1" applyAlignment="1">
      <alignment horizontal="center" vertical="center"/>
    </xf>
    <xf numFmtId="165" fontId="10" fillId="0" borderId="1" xfId="0" applyNumberFormat="1" applyFont="1" applyBorder="1" applyAlignment="1">
      <alignment horizontal="center" vertical="center"/>
    </xf>
    <xf numFmtId="15" fontId="10" fillId="0" borderId="1" xfId="0" applyNumberFormat="1" applyFont="1" applyBorder="1" applyAlignment="1">
      <alignment vertical="center" wrapText="1"/>
    </xf>
    <xf numFmtId="0" fontId="10" fillId="0" borderId="0" xfId="0" applyFont="1" applyAlignment="1">
      <alignment horizontal="center"/>
    </xf>
    <xf numFmtId="0" fontId="35" fillId="0" borderId="0" xfId="0" applyFont="1" applyAlignment="1">
      <alignment horizontal="center" vertical="center" wrapText="1"/>
    </xf>
    <xf numFmtId="0" fontId="11" fillId="0" borderId="0" xfId="0" applyFont="1"/>
    <xf numFmtId="0" fontId="14" fillId="0" borderId="1" xfId="0" applyFont="1" applyBorder="1" applyAlignment="1">
      <alignment vertical="center"/>
    </xf>
    <xf numFmtId="0" fontId="14" fillId="0" borderId="1" xfId="0" applyFont="1" applyBorder="1"/>
    <xf numFmtId="0" fontId="10" fillId="0" borderId="0" xfId="0" applyFont="1" applyAlignment="1">
      <alignment horizontal="justify" vertical="center"/>
    </xf>
    <xf numFmtId="0" fontId="6" fillId="0" borderId="0" xfId="0" applyFont="1" applyAlignment="1">
      <alignment horizontal="center"/>
    </xf>
    <xf numFmtId="0" fontId="12" fillId="0" borderId="1" xfId="2" applyFont="1" applyBorder="1" applyAlignment="1">
      <alignment horizontal="justify" vertical="center" wrapText="1"/>
    </xf>
    <xf numFmtId="0" fontId="8" fillId="9" borderId="1" xfId="2" applyFont="1" applyFill="1" applyBorder="1" applyAlignment="1">
      <alignment horizontal="center" vertical="center" wrapText="1"/>
    </xf>
    <xf numFmtId="14" fontId="12" fillId="9" borderId="1" xfId="2" applyNumberFormat="1" applyFont="1" applyFill="1" applyBorder="1" applyAlignment="1">
      <alignment horizontal="center" vertical="center" wrapText="1"/>
    </xf>
    <xf numFmtId="9" fontId="8" fillId="9" borderId="1" xfId="2" applyNumberFormat="1" applyFont="1" applyFill="1" applyBorder="1" applyAlignment="1">
      <alignment horizontal="center" vertical="center" wrapText="1"/>
    </xf>
    <xf numFmtId="0" fontId="1" fillId="9" borderId="0" xfId="0" applyFont="1" applyFill="1"/>
    <xf numFmtId="14" fontId="10" fillId="0" borderId="1" xfId="0" applyNumberFormat="1" applyFont="1" applyBorder="1" applyAlignment="1">
      <alignment vertical="center"/>
    </xf>
    <xf numFmtId="0" fontId="6" fillId="0" borderId="0" xfId="0" applyFont="1" applyBorder="1" applyAlignment="1">
      <alignment horizontal="center"/>
    </xf>
    <xf numFmtId="0" fontId="25" fillId="5" borderId="1" xfId="2" applyFont="1" applyFill="1" applyBorder="1" applyAlignment="1">
      <alignment horizontal="center" vertical="center" wrapText="1"/>
    </xf>
    <xf numFmtId="0" fontId="25" fillId="6" borderId="1" xfId="2" applyFont="1" applyFill="1" applyBorder="1" applyAlignment="1">
      <alignment horizontal="center" vertical="center" wrapText="1"/>
    </xf>
    <xf numFmtId="0" fontId="16" fillId="0" borderId="1" xfId="0" applyFont="1" applyBorder="1" applyAlignment="1">
      <alignment horizontal="justify" vertical="center"/>
    </xf>
    <xf numFmtId="0" fontId="16" fillId="0" borderId="1" xfId="0" applyFont="1" applyBorder="1" applyAlignment="1">
      <alignment horizontal="center" vertical="center"/>
    </xf>
    <xf numFmtId="164" fontId="16" fillId="0" borderId="1" xfId="0" applyNumberFormat="1" applyFont="1" applyBorder="1" applyAlignment="1">
      <alignment horizontal="center" vertical="center"/>
    </xf>
    <xf numFmtId="164" fontId="16"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justify" vertical="top" wrapText="1"/>
    </xf>
    <xf numFmtId="9" fontId="16" fillId="0" borderId="1" xfId="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Border="1" applyAlignment="1">
      <alignment horizontal="justify" vertical="center" wrapText="1"/>
    </xf>
    <xf numFmtId="9" fontId="16" fillId="0" borderId="5" xfId="1" applyFont="1" applyFill="1" applyBorder="1" applyAlignment="1">
      <alignment horizontal="center" vertical="center"/>
    </xf>
    <xf numFmtId="0" fontId="16" fillId="0" borderId="0" xfId="0" applyFont="1"/>
    <xf numFmtId="0" fontId="16" fillId="2" borderId="1" xfId="0" applyFont="1" applyFill="1" applyBorder="1" applyAlignment="1">
      <alignment horizontal="justify" vertical="top" wrapText="1"/>
    </xf>
    <xf numFmtId="0" fontId="16" fillId="0" borderId="1" xfId="0" applyFont="1" applyFill="1" applyBorder="1" applyAlignment="1">
      <alignment horizontal="justify" vertical="top"/>
    </xf>
    <xf numFmtId="0" fontId="28" fillId="5" borderId="2" xfId="2" applyFont="1" applyFill="1" applyBorder="1" applyAlignment="1">
      <alignment horizontal="center" vertical="center" wrapText="1"/>
    </xf>
    <xf numFmtId="0" fontId="28" fillId="12" borderId="2" xfId="2" applyFont="1" applyFill="1" applyBorder="1" applyAlignment="1">
      <alignment horizontal="center" vertical="center" wrapText="1"/>
    </xf>
    <xf numFmtId="49" fontId="10" fillId="9" borderId="4" xfId="6" applyNumberFormat="1" applyFont="1" applyFill="1" applyBorder="1" applyAlignment="1">
      <alignment horizontal="center" vertical="center"/>
    </xf>
    <xf numFmtId="0" fontId="10" fillId="9" borderId="4" xfId="6" applyFont="1" applyFill="1" applyBorder="1" applyAlignment="1">
      <alignment horizontal="center" vertical="center" wrapText="1"/>
    </xf>
    <xf numFmtId="0" fontId="10" fillId="9" borderId="4" xfId="6" applyFont="1" applyFill="1" applyBorder="1" applyAlignment="1">
      <alignment horizontal="justify" vertical="center" wrapText="1"/>
    </xf>
    <xf numFmtId="0" fontId="12" fillId="4" borderId="4" xfId="6" applyFont="1" applyFill="1" applyBorder="1" applyAlignment="1">
      <alignment horizontal="center" vertical="center"/>
    </xf>
    <xf numFmtId="49" fontId="10" fillId="0" borderId="2" xfId="6" applyNumberFormat="1" applyFont="1" applyFill="1" applyBorder="1" applyAlignment="1">
      <alignment horizontal="center" vertical="center"/>
    </xf>
    <xf numFmtId="0" fontId="10" fillId="0" borderId="2" xfId="6" applyFont="1" applyFill="1" applyBorder="1" applyAlignment="1">
      <alignment horizontal="center" vertical="center" wrapText="1"/>
    </xf>
    <xf numFmtId="0" fontId="10" fillId="0" borderId="2" xfId="6" applyFont="1" applyFill="1" applyBorder="1" applyAlignment="1">
      <alignment horizontal="justify" vertical="center" wrapText="1"/>
    </xf>
    <xf numFmtId="0" fontId="12" fillId="0" borderId="4" xfId="6" applyFont="1" applyBorder="1" applyAlignment="1" applyProtection="1">
      <alignment horizontal="justify" vertical="center" wrapText="1"/>
      <protection locked="0"/>
    </xf>
    <xf numFmtId="0" fontId="12" fillId="0" borderId="4" xfId="6" applyFont="1" applyBorder="1" applyAlignment="1" applyProtection="1">
      <alignment horizontal="center" vertical="center" wrapText="1"/>
      <protection locked="0"/>
    </xf>
    <xf numFmtId="0" fontId="10" fillId="0" borderId="4" xfId="6" applyFont="1" applyBorder="1" applyAlignment="1">
      <alignment horizontal="center" vertical="center"/>
    </xf>
    <xf numFmtId="0" fontId="10" fillId="0" borderId="4" xfId="6" applyFont="1" applyBorder="1" applyAlignment="1">
      <alignment horizontal="center" vertical="center" wrapText="1"/>
    </xf>
    <xf numFmtId="164" fontId="12" fillId="0" borderId="12" xfId="6" applyNumberFormat="1" applyFont="1" applyBorder="1" applyAlignment="1">
      <alignment horizontal="center" vertical="center"/>
    </xf>
    <xf numFmtId="49" fontId="10" fillId="0" borderId="4" xfId="6" applyNumberFormat="1" applyFont="1" applyBorder="1" applyAlignment="1">
      <alignment horizontal="center" vertical="center"/>
    </xf>
    <xf numFmtId="0" fontId="10" fillId="0" borderId="4" xfId="6" applyFont="1" applyBorder="1" applyAlignment="1">
      <alignment horizontal="justify" vertical="center" wrapText="1"/>
    </xf>
    <xf numFmtId="9" fontId="10" fillId="0" borderId="4" xfId="7" applyFont="1" applyFill="1" applyBorder="1" applyAlignment="1">
      <alignment horizontal="center" vertical="center"/>
    </xf>
    <xf numFmtId="0" fontId="10" fillId="0" borderId="4" xfId="6" applyFont="1" applyBorder="1" applyAlignment="1">
      <alignment horizontal="justify" vertical="center"/>
    </xf>
    <xf numFmtId="14" fontId="10" fillId="0" borderId="2" xfId="3" applyNumberFormat="1" applyFont="1" applyBorder="1" applyAlignment="1">
      <alignment horizontal="center" vertical="center"/>
    </xf>
    <xf numFmtId="9" fontId="10" fillId="0" borderId="2" xfId="3" applyNumberFormat="1" applyFont="1" applyBorder="1" applyAlignment="1">
      <alignment horizontal="center" vertical="center"/>
    </xf>
    <xf numFmtId="0" fontId="12" fillId="7" borderId="2" xfId="6" applyFont="1" applyFill="1" applyBorder="1" applyAlignment="1">
      <alignment horizontal="center" vertical="center"/>
    </xf>
    <xf numFmtId="0" fontId="12" fillId="0" borderId="4" xfId="3" applyFont="1" applyBorder="1" applyAlignment="1" applyProtection="1">
      <alignment horizontal="justify" vertical="center" wrapText="1"/>
      <protection locked="0"/>
    </xf>
    <xf numFmtId="0" fontId="10" fillId="0" borderId="4" xfId="3" applyFont="1" applyBorder="1" applyAlignment="1">
      <alignment horizontal="justify" vertical="center"/>
    </xf>
    <xf numFmtId="164" fontId="12" fillId="0" borderId="4" xfId="3" applyNumberFormat="1" applyFont="1" applyBorder="1" applyAlignment="1">
      <alignment horizontal="center" vertical="center" wrapText="1"/>
    </xf>
    <xf numFmtId="14" fontId="10" fillId="0" borderId="4" xfId="3" applyNumberFormat="1" applyFont="1" applyBorder="1" applyAlignment="1">
      <alignment horizontal="center" vertical="center"/>
    </xf>
    <xf numFmtId="9" fontId="10" fillId="0" borderId="4" xfId="4" applyFont="1" applyBorder="1" applyAlignment="1">
      <alignment horizontal="center" vertical="center"/>
    </xf>
    <xf numFmtId="0" fontId="12" fillId="7" borderId="4" xfId="6" applyFont="1" applyFill="1" applyBorder="1" applyAlignment="1">
      <alignment horizontal="center" vertical="center"/>
    </xf>
    <xf numFmtId="0" fontId="10" fillId="4" borderId="3" xfId="3" applyFont="1" applyFill="1" applyBorder="1" applyAlignment="1">
      <alignment horizontal="center" vertical="center"/>
    </xf>
    <xf numFmtId="0" fontId="10" fillId="13" borderId="0" xfId="3" applyFont="1" applyFill="1"/>
    <xf numFmtId="0" fontId="12" fillId="9" borderId="4" xfId="2" applyFont="1" applyFill="1" applyBorder="1" applyAlignment="1">
      <alignment horizontal="center" vertical="center" wrapText="1"/>
    </xf>
    <xf numFmtId="0" fontId="12" fillId="9" borderId="2" xfId="2" applyFont="1" applyFill="1" applyBorder="1" applyAlignment="1">
      <alignment horizontal="center" vertical="center" wrapText="1"/>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10" fillId="0" borderId="1" xfId="0" applyFont="1" applyBorder="1" applyAlignment="1">
      <alignment horizontal="center" vertical="center" wrapText="1"/>
    </xf>
    <xf numFmtId="0" fontId="7" fillId="5" borderId="1" xfId="2" applyFont="1" applyFill="1" applyBorder="1" applyAlignment="1">
      <alignment horizontal="center" vertical="center" wrapText="1"/>
    </xf>
    <xf numFmtId="0" fontId="10" fillId="9" borderId="4"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2" fillId="0" borderId="2" xfId="0" applyFont="1" applyBorder="1" applyAlignment="1" applyProtection="1">
      <alignment horizontal="justify" vertical="center" wrapText="1"/>
      <protection locked="0"/>
    </xf>
    <xf numFmtId="0" fontId="12" fillId="0" borderId="4" xfId="0" applyFont="1" applyBorder="1" applyAlignment="1" applyProtection="1">
      <alignment horizontal="justify" vertical="center" wrapText="1"/>
      <protection locked="0"/>
    </xf>
    <xf numFmtId="0" fontId="12" fillId="0" borderId="3" xfId="0" applyFont="1" applyFill="1" applyBorder="1" applyAlignment="1">
      <alignment horizontal="center" vertical="center" wrapText="1"/>
    </xf>
    <xf numFmtId="0" fontId="10" fillId="0" borderId="2" xfId="0" applyFont="1" applyBorder="1" applyAlignment="1">
      <alignment horizontal="justify" vertical="center" wrapText="1"/>
    </xf>
    <xf numFmtId="14" fontId="10" fillId="0" borderId="2"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2" fillId="7"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0" fillId="0" borderId="4" xfId="0" applyFont="1" applyBorder="1" applyAlignment="1">
      <alignment horizontal="justify" vertical="center" wrapText="1"/>
    </xf>
    <xf numFmtId="164" fontId="12" fillId="0" borderId="2" xfId="0" applyNumberFormat="1" applyFont="1" applyBorder="1" applyAlignment="1">
      <alignment horizontal="center" vertical="center"/>
    </xf>
    <xf numFmtId="164" fontId="12" fillId="0" borderId="4"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4" fillId="0" borderId="1" xfId="0" applyFont="1" applyBorder="1" applyAlignment="1">
      <alignment horizontal="justify" vertical="center" wrapText="1"/>
    </xf>
    <xf numFmtId="0" fontId="12" fillId="7" borderId="2" xfId="0" applyFont="1" applyFill="1" applyBorder="1" applyAlignment="1">
      <alignment horizontal="center" vertical="center"/>
    </xf>
    <xf numFmtId="0" fontId="12" fillId="7" borderId="4" xfId="0" applyFont="1" applyFill="1" applyBorder="1" applyAlignment="1">
      <alignment horizontal="center" vertical="center"/>
    </xf>
    <xf numFmtId="0" fontId="10" fillId="0" borderId="4" xfId="0" applyFont="1" applyBorder="1" applyAlignment="1">
      <alignment horizontal="left"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6" xfId="0" applyFont="1" applyBorder="1" applyAlignment="1">
      <alignment horizontal="justify" vertical="center" wrapText="1"/>
    </xf>
    <xf numFmtId="0" fontId="10" fillId="0" borderId="4" xfId="0" applyFont="1" applyBorder="1" applyAlignment="1">
      <alignment horizontal="left" vertical="center" wrapText="1"/>
    </xf>
    <xf numFmtId="0" fontId="25" fillId="5" borderId="1" xfId="2" applyFont="1" applyFill="1" applyBorder="1" applyAlignment="1">
      <alignment horizontal="center" vertical="center" wrapText="1"/>
    </xf>
    <xf numFmtId="164" fontId="12" fillId="0" borderId="4" xfId="0" applyNumberFormat="1" applyFont="1" applyBorder="1" applyAlignment="1">
      <alignment horizontal="center" vertical="center" wrapText="1"/>
    </xf>
    <xf numFmtId="15" fontId="10" fillId="0" borderId="4" xfId="0" applyNumberFormat="1" applyFont="1" applyBorder="1" applyAlignment="1">
      <alignment horizontal="center" vertical="center" wrapText="1"/>
    </xf>
    <xf numFmtId="15" fontId="10" fillId="0" borderId="4" xfId="0" applyNumberFormat="1" applyFont="1" applyBorder="1" applyAlignment="1">
      <alignment horizontal="justify" vertical="center" wrapText="1"/>
    </xf>
    <xf numFmtId="9" fontId="10" fillId="9" borderId="4" xfId="0" applyNumberFormat="1" applyFont="1" applyFill="1" applyBorder="1" applyAlignment="1">
      <alignment horizontal="center" vertical="center"/>
    </xf>
    <xf numFmtId="0" fontId="12" fillId="0" borderId="2" xfId="0" applyFont="1" applyBorder="1" applyAlignment="1" applyProtection="1">
      <alignment horizontal="left" vertical="center" wrapText="1"/>
      <protection locked="0"/>
    </xf>
    <xf numFmtId="164" fontId="12" fillId="0" borderId="2" xfId="0" applyNumberFormat="1" applyFont="1" applyBorder="1" applyAlignment="1">
      <alignment horizontal="center" vertical="center" wrapText="1"/>
    </xf>
    <xf numFmtId="15" fontId="10" fillId="0" borderId="2" xfId="0" applyNumberFormat="1" applyFont="1" applyBorder="1" applyAlignment="1">
      <alignment horizontal="center" vertical="center" wrapText="1"/>
    </xf>
    <xf numFmtId="15" fontId="10" fillId="0" borderId="2" xfId="0" applyNumberFormat="1" applyFont="1" applyBorder="1" applyAlignment="1">
      <alignment horizontal="justify" vertical="center" wrapText="1"/>
    </xf>
    <xf numFmtId="9" fontId="10" fillId="9" borderId="2" xfId="0" applyNumberFormat="1" applyFont="1" applyFill="1" applyBorder="1" applyAlignment="1">
      <alignment horizontal="center" vertical="center"/>
    </xf>
    <xf numFmtId="0" fontId="7" fillId="5" borderId="2" xfId="2" applyFont="1" applyFill="1" applyBorder="1" applyAlignment="1">
      <alignment horizontal="center" vertical="center" wrapText="1"/>
    </xf>
    <xf numFmtId="0" fontId="7" fillId="6" borderId="2" xfId="2" applyFont="1" applyFill="1" applyBorder="1" applyAlignment="1">
      <alignment horizontal="center" vertical="center" wrapText="1"/>
    </xf>
    <xf numFmtId="14" fontId="10" fillId="0" borderId="4" xfId="0" applyNumberFormat="1" applyFont="1" applyBorder="1" applyAlignment="1">
      <alignment horizontal="center" vertical="center"/>
    </xf>
    <xf numFmtId="0" fontId="10" fillId="0" borderId="4" xfId="3" applyFont="1" applyBorder="1" applyAlignment="1">
      <alignment vertical="center" wrapText="1"/>
    </xf>
    <xf numFmtId="9" fontId="10" fillId="0" borderId="4" xfId="0" applyNumberFormat="1" applyFont="1" applyBorder="1" applyAlignment="1">
      <alignment horizontal="center" vertical="center"/>
    </xf>
    <xf numFmtId="0" fontId="12" fillId="7" borderId="4" xfId="0" applyFont="1" applyFill="1" applyBorder="1" applyAlignment="1">
      <alignment vertical="center"/>
    </xf>
    <xf numFmtId="0" fontId="10" fillId="0" borderId="2" xfId="0" applyFont="1" applyBorder="1" applyAlignment="1">
      <alignment vertical="center" wrapText="1"/>
    </xf>
    <xf numFmtId="14" fontId="10" fillId="0" borderId="2" xfId="0" applyNumberFormat="1" applyFont="1" applyBorder="1" applyAlignment="1">
      <alignment horizontal="center" vertical="center"/>
    </xf>
    <xf numFmtId="0" fontId="10" fillId="0" borderId="2" xfId="0" applyFont="1" applyBorder="1"/>
    <xf numFmtId="0" fontId="10" fillId="0" borderId="2" xfId="3" applyFont="1" applyBorder="1" applyAlignment="1">
      <alignment vertical="center" wrapText="1"/>
    </xf>
    <xf numFmtId="9" fontId="10" fillId="0" borderId="2" xfId="0" applyNumberFormat="1" applyFont="1" applyBorder="1" applyAlignment="1">
      <alignment horizontal="center" vertical="center"/>
    </xf>
    <xf numFmtId="0" fontId="12" fillId="7" borderId="2" xfId="0" applyFont="1" applyFill="1" applyBorder="1" applyAlignment="1">
      <alignment vertical="center"/>
    </xf>
    <xf numFmtId="0" fontId="10" fillId="0" borderId="3" xfId="0" applyFont="1" applyBorder="1" applyAlignment="1">
      <alignment vertical="center"/>
    </xf>
    <xf numFmtId="0" fontId="10" fillId="0" borderId="3" xfId="0" applyFont="1" applyBorder="1" applyAlignment="1">
      <alignment vertical="center" wrapText="1"/>
    </xf>
    <xf numFmtId="0" fontId="10" fillId="0" borderId="3" xfId="0" applyFont="1" applyBorder="1"/>
    <xf numFmtId="0" fontId="10" fillId="0" borderId="3" xfId="3" applyFont="1" applyBorder="1" applyAlignment="1">
      <alignment vertical="center" wrapText="1"/>
    </xf>
    <xf numFmtId="9" fontId="10" fillId="0" borderId="3" xfId="0" applyNumberFormat="1" applyFont="1" applyBorder="1" applyAlignment="1">
      <alignment horizontal="center" vertical="center"/>
    </xf>
    <xf numFmtId="0" fontId="12" fillId="7" borderId="3" xfId="0" applyFont="1" applyFill="1" applyBorder="1" applyAlignment="1">
      <alignment horizontal="center" vertical="center"/>
    </xf>
    <xf numFmtId="0" fontId="35" fillId="0" borderId="0" xfId="0" applyFont="1" applyAlignment="1">
      <alignment horizontal="center" wrapText="1"/>
    </xf>
    <xf numFmtId="0" fontId="10" fillId="0" borderId="0" xfId="0" applyFont="1" applyAlignment="1">
      <alignment horizontal="center" wrapText="1"/>
    </xf>
    <xf numFmtId="0" fontId="6" fillId="0" borderId="0" xfId="0" applyFont="1" applyAlignment="1">
      <alignment horizontal="center" wrapText="1"/>
    </xf>
    <xf numFmtId="0" fontId="10" fillId="0" borderId="4" xfId="0" applyFont="1" applyBorder="1" applyAlignment="1">
      <alignment vertical="center" wrapText="1"/>
    </xf>
    <xf numFmtId="0" fontId="12" fillId="0" borderId="4" xfId="0" applyFont="1" applyBorder="1" applyAlignment="1" applyProtection="1">
      <alignment vertical="center" wrapText="1"/>
      <protection locked="0"/>
    </xf>
    <xf numFmtId="0" fontId="10" fillId="0" borderId="4" xfId="0" applyFont="1" applyBorder="1" applyAlignment="1">
      <alignment horizontal="justify" vertical="center"/>
    </xf>
    <xf numFmtId="165" fontId="10" fillId="0" borderId="4" xfId="0" applyNumberFormat="1" applyFont="1" applyBorder="1" applyAlignment="1">
      <alignment horizontal="center" vertical="center"/>
    </xf>
    <xf numFmtId="15" fontId="10" fillId="0" borderId="4" xfId="0" applyNumberFormat="1" applyFont="1" applyBorder="1" applyAlignment="1">
      <alignment vertical="center" wrapText="1"/>
    </xf>
    <xf numFmtId="9" fontId="10" fillId="0" borderId="4" xfId="1" applyFont="1" applyBorder="1" applyAlignment="1">
      <alignment horizontal="center" vertical="center"/>
    </xf>
    <xf numFmtId="0" fontId="12" fillId="0" borderId="2" xfId="0" applyFont="1" applyBorder="1" applyAlignment="1" applyProtection="1">
      <alignment vertical="center" wrapText="1"/>
      <protection locked="0"/>
    </xf>
    <xf numFmtId="0" fontId="10" fillId="0" borderId="2" xfId="0" applyFont="1" applyBorder="1" applyAlignment="1">
      <alignment horizontal="justify" vertical="center"/>
    </xf>
    <xf numFmtId="165" fontId="10" fillId="0" borderId="2" xfId="0" applyNumberFormat="1" applyFont="1" applyBorder="1" applyAlignment="1">
      <alignment horizontal="center" vertical="center"/>
    </xf>
    <xf numFmtId="15" fontId="10" fillId="0" borderId="2" xfId="0" applyNumberFormat="1" applyFont="1" applyBorder="1" applyAlignment="1">
      <alignment vertical="center" wrapText="1"/>
    </xf>
    <xf numFmtId="9" fontId="10" fillId="0" borderId="2" xfId="1" applyFont="1" applyBorder="1" applyAlignment="1">
      <alignment horizontal="center" vertical="center"/>
    </xf>
    <xf numFmtId="0" fontId="8" fillId="9" borderId="2" xfId="2" applyFont="1" applyFill="1" applyBorder="1" applyAlignment="1">
      <alignment horizontal="center" vertical="center" wrapText="1"/>
    </xf>
    <xf numFmtId="164" fontId="12" fillId="0" borderId="8" xfId="0" applyNumberFormat="1" applyFont="1" applyBorder="1" applyAlignment="1">
      <alignment horizontal="center" vertical="center"/>
    </xf>
    <xf numFmtId="164" fontId="10" fillId="0" borderId="2" xfId="0" applyNumberFormat="1" applyFont="1" applyBorder="1" applyAlignment="1">
      <alignment horizontal="center" vertical="center"/>
    </xf>
    <xf numFmtId="14" fontId="12" fillId="9" borderId="2" xfId="2" applyNumberFormat="1" applyFont="1" applyFill="1" applyBorder="1" applyAlignment="1">
      <alignment horizontal="center" vertical="center" wrapText="1"/>
    </xf>
    <xf numFmtId="0" fontId="8" fillId="0" borderId="4" xfId="2" applyFont="1" applyBorder="1" applyAlignment="1">
      <alignment horizontal="center" vertical="center" wrapText="1"/>
    </xf>
    <xf numFmtId="164" fontId="12" fillId="0" borderId="12" xfId="0" applyNumberFormat="1" applyFont="1" applyBorder="1" applyAlignment="1">
      <alignment horizontal="center" vertical="center"/>
    </xf>
    <xf numFmtId="164" fontId="10" fillId="0" borderId="4" xfId="0" applyNumberFormat="1" applyFont="1" applyBorder="1" applyAlignment="1">
      <alignment horizontal="center" vertical="center"/>
    </xf>
    <xf numFmtId="14" fontId="12" fillId="9" borderId="4" xfId="2" applyNumberFormat="1" applyFont="1" applyFill="1" applyBorder="1" applyAlignment="1">
      <alignment horizontal="center" vertical="center" wrapText="1"/>
    </xf>
    <xf numFmtId="14" fontId="10" fillId="0" borderId="2" xfId="0" applyNumberFormat="1" applyFont="1" applyBorder="1" applyAlignment="1">
      <alignment vertical="center"/>
    </xf>
    <xf numFmtId="0" fontId="19" fillId="0" borderId="4" xfId="0" applyFont="1" applyBorder="1" applyAlignment="1">
      <alignment horizontal="justify" vertical="center" wrapText="1"/>
    </xf>
    <xf numFmtId="14" fontId="10" fillId="0" borderId="4" xfId="0" applyNumberFormat="1" applyFont="1" applyBorder="1" applyAlignment="1">
      <alignment vertical="center"/>
    </xf>
    <xf numFmtId="0" fontId="19" fillId="0" borderId="2" xfId="0" applyFont="1" applyBorder="1" applyAlignment="1">
      <alignment horizontal="justify" vertical="center" wrapText="1"/>
    </xf>
    <xf numFmtId="0" fontId="12" fillId="2" borderId="4" xfId="0" applyFont="1" applyFill="1" applyBorder="1" applyAlignment="1">
      <alignment horizontal="center" vertical="center" wrapText="1"/>
    </xf>
    <xf numFmtId="0" fontId="12" fillId="0" borderId="4"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10" xfId="0" applyFont="1" applyBorder="1" applyAlignment="1" applyProtection="1">
      <alignment horizontal="justify" vertical="center" wrapText="1"/>
      <protection locked="0"/>
    </xf>
    <xf numFmtId="0" fontId="47" fillId="0" borderId="0" xfId="0" applyFont="1"/>
    <xf numFmtId="0" fontId="27" fillId="0" borderId="0" xfId="0" applyFont="1"/>
    <xf numFmtId="0" fontId="27" fillId="0" borderId="1" xfId="0" applyFont="1" applyBorder="1" applyAlignment="1">
      <alignment vertical="center"/>
    </xf>
    <xf numFmtId="0" fontId="27" fillId="0" borderId="1" xfId="0" applyFont="1" applyBorder="1"/>
    <xf numFmtId="0" fontId="48" fillId="0" borderId="1" xfId="0" applyFont="1" applyBorder="1" applyAlignment="1">
      <alignment vertical="center"/>
    </xf>
    <xf numFmtId="0" fontId="48" fillId="0" borderId="1" xfId="0" applyFont="1" applyBorder="1"/>
    <xf numFmtId="0" fontId="27" fillId="0" borderId="0" xfId="0" applyFont="1" applyAlignment="1">
      <alignment horizontal="justify" vertical="center"/>
    </xf>
    <xf numFmtId="0" fontId="49" fillId="0" borderId="0" xfId="0" applyFont="1" applyAlignment="1">
      <alignment horizontal="left"/>
    </xf>
    <xf numFmtId="0" fontId="10" fillId="0" borderId="44"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0" fillId="0" borderId="44" xfId="0" applyFont="1" applyFill="1" applyBorder="1" applyAlignment="1">
      <alignment horizontal="center" vertical="center"/>
    </xf>
    <xf numFmtId="0" fontId="12" fillId="0" borderId="44" xfId="0" applyFont="1" applyFill="1" applyBorder="1" applyAlignment="1">
      <alignment horizontal="center" vertical="center"/>
    </xf>
    <xf numFmtId="0" fontId="10" fillId="18" borderId="44" xfId="0" applyFont="1" applyFill="1" applyBorder="1" applyAlignment="1">
      <alignment horizontal="center" vertical="center" wrapText="1"/>
    </xf>
    <xf numFmtId="0" fontId="12" fillId="18" borderId="44" xfId="0" applyFont="1" applyFill="1" applyBorder="1" applyAlignment="1">
      <alignment horizontal="center" vertical="center" wrapText="1"/>
    </xf>
    <xf numFmtId="0" fontId="10" fillId="18" borderId="44" xfId="0" applyFont="1" applyFill="1" applyBorder="1" applyAlignment="1">
      <alignment horizontal="center" vertical="center"/>
    </xf>
    <xf numFmtId="0" fontId="12" fillId="18" borderId="44" xfId="0" applyFont="1" applyFill="1" applyBorder="1" applyAlignment="1">
      <alignment horizontal="center" vertical="center"/>
    </xf>
    <xf numFmtId="0" fontId="10" fillId="18" borderId="29" xfId="0" applyFont="1" applyFill="1" applyBorder="1" applyAlignment="1">
      <alignment horizontal="center" vertical="center" wrapText="1"/>
    </xf>
    <xf numFmtId="0" fontId="12" fillId="18" borderId="29" xfId="0" applyFont="1" applyFill="1" applyBorder="1" applyAlignment="1">
      <alignment horizontal="center" vertical="center" wrapText="1"/>
    </xf>
    <xf numFmtId="0" fontId="12" fillId="18" borderId="29" xfId="0" applyFont="1" applyFill="1" applyBorder="1" applyAlignment="1">
      <alignment horizontal="center" vertical="center"/>
    </xf>
    <xf numFmtId="0" fontId="10" fillId="18" borderId="35" xfId="0" applyFont="1" applyFill="1" applyBorder="1" applyAlignment="1">
      <alignment horizontal="center" vertical="center" wrapText="1"/>
    </xf>
    <xf numFmtId="0" fontId="12" fillId="18" borderId="35" xfId="0" applyFont="1" applyFill="1" applyBorder="1" applyAlignment="1">
      <alignment horizontal="center" vertical="center" wrapText="1"/>
    </xf>
    <xf numFmtId="0" fontId="10" fillId="18" borderId="35" xfId="0" applyFont="1" applyFill="1" applyBorder="1" applyAlignment="1">
      <alignment horizontal="center"/>
    </xf>
    <xf numFmtId="0" fontId="51" fillId="18" borderId="35" xfId="0" applyFont="1" applyFill="1" applyBorder="1" applyAlignment="1">
      <alignment horizontal="center" vertical="center" wrapText="1"/>
    </xf>
    <xf numFmtId="0" fontId="12" fillId="18" borderId="35" xfId="0" applyFont="1" applyFill="1" applyBorder="1" applyAlignment="1">
      <alignment horizontal="center" vertical="center"/>
    </xf>
    <xf numFmtId="0" fontId="10" fillId="18" borderId="42" xfId="0" applyFont="1" applyFill="1" applyBorder="1" applyAlignment="1">
      <alignment horizontal="center" vertical="center" wrapText="1"/>
    </xf>
    <xf numFmtId="0" fontId="12" fillId="18" borderId="42" xfId="0" applyFont="1" applyFill="1" applyBorder="1" applyAlignment="1">
      <alignment horizontal="center" vertical="center" wrapText="1"/>
    </xf>
    <xf numFmtId="0" fontId="10" fillId="18" borderId="42" xfId="0" applyFont="1" applyFill="1" applyBorder="1" applyAlignment="1">
      <alignment horizontal="center"/>
    </xf>
    <xf numFmtId="0" fontId="51" fillId="18" borderId="42" xfId="0" applyFont="1" applyFill="1" applyBorder="1" applyAlignment="1">
      <alignment horizontal="center" vertical="center" wrapText="1"/>
    </xf>
    <xf numFmtId="0" fontId="12" fillId="18" borderId="42" xfId="0" applyFont="1" applyFill="1" applyBorder="1" applyAlignment="1">
      <alignment horizontal="center" vertical="center"/>
    </xf>
    <xf numFmtId="0" fontId="10" fillId="0" borderId="29"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0" fillId="0" borderId="29" xfId="0" applyFont="1" applyFill="1" applyBorder="1" applyAlignment="1">
      <alignment horizontal="center"/>
    </xf>
    <xf numFmtId="0" fontId="12" fillId="0" borderId="29" xfId="0" applyFont="1" applyFill="1" applyBorder="1" applyAlignment="1">
      <alignment horizontal="center" vertical="center"/>
    </xf>
    <xf numFmtId="0" fontId="10" fillId="0" borderId="50"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0" fillId="0" borderId="50" xfId="0" applyFont="1" applyFill="1" applyBorder="1" applyAlignment="1">
      <alignment horizontal="center" vertical="center"/>
    </xf>
    <xf numFmtId="0" fontId="51" fillId="0" borderId="50" xfId="0" applyFont="1" applyFill="1" applyBorder="1" applyAlignment="1">
      <alignment horizontal="center" vertical="center" wrapText="1"/>
    </xf>
    <xf numFmtId="0" fontId="12" fillId="0" borderId="50" xfId="0" applyFont="1" applyFill="1" applyBorder="1" applyAlignment="1">
      <alignment horizontal="center" vertical="center"/>
    </xf>
    <xf numFmtId="0" fontId="51" fillId="0" borderId="50" xfId="0" applyFont="1" applyFill="1" applyBorder="1" applyAlignment="1">
      <alignment horizontal="center" vertical="center"/>
    </xf>
    <xf numFmtId="0" fontId="10" fillId="0" borderId="35"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0" fillId="0" borderId="35" xfId="0" applyFont="1" applyFill="1" applyBorder="1" applyAlignment="1">
      <alignment horizontal="center"/>
    </xf>
    <xf numFmtId="0" fontId="12" fillId="0" borderId="35" xfId="0" applyFont="1" applyFill="1" applyBorder="1" applyAlignment="1">
      <alignment horizontal="center" vertical="center"/>
    </xf>
    <xf numFmtId="0" fontId="10" fillId="0" borderId="63"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0" fillId="0" borderId="63" xfId="0" applyFont="1" applyFill="1" applyBorder="1" applyAlignment="1">
      <alignment horizontal="center"/>
    </xf>
    <xf numFmtId="0" fontId="12" fillId="0" borderId="63"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18" borderId="61" xfId="0" applyFont="1" applyFill="1" applyBorder="1" applyAlignment="1">
      <alignment horizontal="center" vertical="center" wrapText="1"/>
    </xf>
    <xf numFmtId="0" fontId="10" fillId="0" borderId="42" xfId="0" applyFont="1" applyFill="1" applyBorder="1" applyAlignment="1">
      <alignment horizontal="center"/>
    </xf>
    <xf numFmtId="0" fontId="10" fillId="18" borderId="61" xfId="0" applyFont="1" applyFill="1" applyBorder="1" applyAlignment="1">
      <alignment horizontal="center"/>
    </xf>
    <xf numFmtId="0" fontId="51" fillId="18" borderId="61"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18" borderId="61" xfId="0" applyFont="1"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6" xfId="0" applyFill="1" applyBorder="1" applyAlignment="1">
      <alignment horizontal="center" vertical="center"/>
    </xf>
    <xf numFmtId="0" fontId="0" fillId="18" borderId="6" xfId="0" applyFill="1" applyBorder="1" applyAlignment="1">
      <alignment horizontal="center" vertical="center"/>
    </xf>
    <xf numFmtId="0" fontId="10" fillId="0" borderId="49"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0" fillId="18" borderId="29" xfId="0" applyFont="1" applyFill="1" applyBorder="1" applyAlignment="1">
      <alignment horizontal="center" vertical="center"/>
    </xf>
    <xf numFmtId="0" fontId="10" fillId="18" borderId="42" xfId="0" applyFont="1" applyFill="1" applyBorder="1" applyAlignment="1">
      <alignment horizontal="center" vertical="center"/>
    </xf>
    <xf numFmtId="0" fontId="10" fillId="0" borderId="49" xfId="0" applyFont="1" applyFill="1" applyBorder="1" applyAlignment="1">
      <alignment horizontal="center" vertical="center"/>
    </xf>
    <xf numFmtId="0" fontId="51" fillId="0" borderId="3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12" fillId="0" borderId="49" xfId="0" applyFont="1" applyFill="1" applyBorder="1" applyAlignment="1">
      <alignment horizontal="center" vertical="center"/>
    </xf>
    <xf numFmtId="0" fontId="51" fillId="0" borderId="35" xfId="0" applyFont="1" applyFill="1" applyBorder="1" applyAlignment="1">
      <alignment horizontal="center" vertical="center"/>
    </xf>
    <xf numFmtId="0" fontId="51" fillId="0" borderId="63" xfId="0" applyFont="1" applyFill="1" applyBorder="1" applyAlignment="1">
      <alignment horizontal="center" vertical="center"/>
    </xf>
    <xf numFmtId="0" fontId="10" fillId="18" borderId="61" xfId="0" applyFont="1" applyFill="1" applyBorder="1" applyAlignment="1">
      <alignment horizontal="center" vertical="center"/>
    </xf>
    <xf numFmtId="0" fontId="26" fillId="0" borderId="44" xfId="5" applyFill="1" applyBorder="1" applyAlignment="1">
      <alignment horizontal="center" vertical="center" wrapText="1"/>
    </xf>
    <xf numFmtId="0" fontId="26" fillId="18" borderId="61" xfId="5" applyFill="1" applyBorder="1" applyAlignment="1">
      <alignment horizontal="center" vertical="center" wrapText="1"/>
    </xf>
    <xf numFmtId="0" fontId="26" fillId="18" borderId="42" xfId="5" applyFill="1" applyBorder="1" applyAlignment="1">
      <alignment horizontal="center" vertical="center" wrapText="1"/>
    </xf>
    <xf numFmtId="0" fontId="26" fillId="0" borderId="29" xfId="5" applyFill="1" applyBorder="1" applyAlignment="1">
      <alignment horizontal="center" vertical="center" wrapText="1"/>
    </xf>
    <xf numFmtId="0" fontId="26" fillId="0" borderId="35" xfId="5" applyFill="1" applyBorder="1" applyAlignment="1">
      <alignment horizontal="center" vertical="center"/>
    </xf>
    <xf numFmtId="0" fontId="26" fillId="0" borderId="63" xfId="5" applyFill="1" applyBorder="1" applyAlignment="1">
      <alignment horizontal="center" vertical="center"/>
    </xf>
    <xf numFmtId="0" fontId="26" fillId="18" borderId="29" xfId="5" applyFill="1" applyBorder="1" applyAlignment="1">
      <alignment horizontal="center" vertical="center" wrapText="1"/>
    </xf>
    <xf numFmtId="0" fontId="26" fillId="0" borderId="49" xfId="5" applyFill="1" applyBorder="1" applyAlignment="1">
      <alignment horizontal="center" vertical="center" wrapText="1"/>
    </xf>
    <xf numFmtId="0" fontId="26" fillId="18" borderId="44" xfId="5" applyFill="1" applyBorder="1" applyAlignment="1">
      <alignment horizontal="center" vertical="center" wrapText="1"/>
    </xf>
    <xf numFmtId="0" fontId="26" fillId="0" borderId="52" xfId="5" applyFill="1" applyBorder="1" applyAlignment="1">
      <alignment horizontal="center" vertical="center" wrapText="1"/>
    </xf>
    <xf numFmtId="0" fontId="26" fillId="0" borderId="64" xfId="5" applyFill="1" applyBorder="1" applyAlignment="1">
      <alignment horizontal="center" vertical="center" wrapText="1"/>
    </xf>
    <xf numFmtId="0" fontId="26" fillId="0" borderId="53" xfId="5" applyFill="1" applyBorder="1" applyAlignment="1">
      <alignment horizontal="center" vertical="center" wrapText="1"/>
    </xf>
    <xf numFmtId="0" fontId="26" fillId="18" borderId="65" xfId="5" applyFill="1" applyBorder="1" applyAlignment="1">
      <alignment horizontal="center" vertical="center" wrapText="1"/>
    </xf>
    <xf numFmtId="0" fontId="26" fillId="18" borderId="64" xfId="5" applyFill="1" applyBorder="1" applyAlignment="1">
      <alignment horizontal="center" vertical="center" wrapText="1"/>
    </xf>
    <xf numFmtId="0" fontId="26" fillId="18" borderId="53" xfId="5" applyFill="1" applyBorder="1" applyAlignment="1">
      <alignment horizontal="center" vertical="center" wrapText="1"/>
    </xf>
    <xf numFmtId="0" fontId="26" fillId="0" borderId="22" xfId="5" applyFill="1" applyBorder="1" applyAlignment="1">
      <alignment horizontal="center" vertical="center" wrapText="1"/>
    </xf>
    <xf numFmtId="0" fontId="26" fillId="18" borderId="33" xfId="5" applyFill="1" applyBorder="1" applyAlignment="1">
      <alignment horizontal="center" vertical="center" wrapText="1"/>
    </xf>
    <xf numFmtId="9" fontId="0" fillId="0" borderId="0" xfId="1" applyFont="1"/>
    <xf numFmtId="0" fontId="0" fillId="9" borderId="13" xfId="0" applyFill="1" applyBorder="1" applyAlignment="1">
      <alignment horizontal="center"/>
    </xf>
    <xf numFmtId="0" fontId="0" fillId="9" borderId="15" xfId="0" applyFill="1" applyBorder="1" applyAlignment="1">
      <alignment horizontal="center"/>
    </xf>
    <xf numFmtId="0" fontId="0" fillId="9" borderId="19" xfId="0" applyFill="1" applyBorder="1" applyAlignment="1">
      <alignment horizontal="center"/>
    </xf>
    <xf numFmtId="0" fontId="0" fillId="9" borderId="20"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22" fillId="9" borderId="16"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25"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61"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62"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24" fillId="14" borderId="37" xfId="0" applyFont="1" applyFill="1" applyBorder="1" applyAlignment="1">
      <alignment horizontal="center" vertical="center" wrapText="1"/>
    </xf>
    <xf numFmtId="0" fontId="24" fillId="14" borderId="38" xfId="0" applyFont="1" applyFill="1" applyBorder="1" applyAlignment="1">
      <alignment horizontal="center" vertical="center" wrapText="1"/>
    </xf>
    <xf numFmtId="0" fontId="24" fillId="14" borderId="39" xfId="0" applyFont="1" applyFill="1" applyBorder="1" applyAlignment="1">
      <alignment horizontal="center" vertical="center" wrapText="1"/>
    </xf>
    <xf numFmtId="0" fontId="14" fillId="9" borderId="65" xfId="0" applyFont="1" applyFill="1" applyBorder="1" applyAlignment="1">
      <alignment horizontal="center" vertical="center"/>
    </xf>
    <xf numFmtId="0" fontId="14" fillId="9" borderId="53" xfId="0" applyFont="1" applyFill="1" applyBorder="1" applyAlignment="1">
      <alignment horizontal="center" vertical="center"/>
    </xf>
    <xf numFmtId="0" fontId="10" fillId="18" borderId="19" xfId="0" applyFont="1" applyFill="1" applyBorder="1" applyAlignment="1">
      <alignment horizontal="left" vertical="center" wrapText="1"/>
    </xf>
    <xf numFmtId="0" fontId="10" fillId="18" borderId="0" xfId="0" applyFont="1" applyFill="1" applyBorder="1" applyAlignment="1">
      <alignment horizontal="left" vertical="center" wrapText="1"/>
    </xf>
    <xf numFmtId="0" fontId="10" fillId="18" borderId="47" xfId="0" applyFont="1" applyFill="1" applyBorder="1" applyAlignment="1">
      <alignment horizontal="left" vertical="center" wrapText="1"/>
    </xf>
    <xf numFmtId="0" fontId="10" fillId="18" borderId="22" xfId="0" applyFont="1" applyFill="1" applyBorder="1" applyAlignment="1">
      <alignment horizontal="left" vertical="center" wrapText="1"/>
    </xf>
    <xf numFmtId="0" fontId="10" fillId="18" borderId="23" xfId="0" applyFont="1" applyFill="1" applyBorder="1" applyAlignment="1">
      <alignment horizontal="left" vertical="center" wrapText="1"/>
    </xf>
    <xf numFmtId="0" fontId="10" fillId="18" borderId="46" xfId="0" applyFont="1" applyFill="1" applyBorder="1" applyAlignment="1">
      <alignment horizontal="left" vertical="center" wrapText="1"/>
    </xf>
    <xf numFmtId="0" fontId="10" fillId="18" borderId="13" xfId="0" applyFont="1" applyFill="1" applyBorder="1" applyAlignment="1">
      <alignment horizontal="left" vertical="center" wrapText="1"/>
    </xf>
    <xf numFmtId="0" fontId="10" fillId="18" borderId="14"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18" borderId="37" xfId="0" applyFont="1" applyFill="1" applyBorder="1" applyAlignment="1">
      <alignment horizontal="left" vertical="center" wrapText="1"/>
    </xf>
    <xf numFmtId="0" fontId="10" fillId="18" borderId="38" xfId="0" applyFont="1" applyFill="1" applyBorder="1" applyAlignment="1">
      <alignment horizontal="left" vertical="center" wrapText="1"/>
    </xf>
    <xf numFmtId="0" fontId="10" fillId="18" borderId="68" xfId="0" applyFont="1" applyFill="1" applyBorder="1" applyAlignment="1">
      <alignment horizontal="left" vertical="center" wrapText="1"/>
    </xf>
    <xf numFmtId="0" fontId="14" fillId="9" borderId="14" xfId="0" applyFont="1" applyFill="1" applyBorder="1" applyAlignment="1">
      <alignment horizontal="center" vertical="center"/>
    </xf>
    <xf numFmtId="0" fontId="14" fillId="9" borderId="23" xfId="0" applyFont="1" applyFill="1" applyBorder="1" applyAlignment="1">
      <alignment horizontal="center" vertical="center"/>
    </xf>
    <xf numFmtId="0" fontId="10" fillId="18" borderId="39" xfId="0" applyFont="1" applyFill="1" applyBorder="1" applyAlignment="1">
      <alignment horizontal="left" vertical="center" wrapText="1"/>
    </xf>
    <xf numFmtId="0" fontId="10" fillId="18" borderId="28" xfId="0" applyFont="1" applyFill="1" applyBorder="1" applyAlignment="1">
      <alignment horizontal="left" vertical="center" wrapText="1"/>
    </xf>
    <xf numFmtId="0" fontId="10" fillId="18" borderId="17" xfId="0" applyFont="1" applyFill="1" applyBorder="1" applyAlignment="1">
      <alignment horizontal="left" vertical="center" wrapText="1"/>
    </xf>
    <xf numFmtId="0" fontId="10" fillId="18" borderId="18" xfId="0" applyFont="1" applyFill="1" applyBorder="1" applyAlignment="1">
      <alignment horizontal="left" vertical="center" wrapText="1"/>
    </xf>
    <xf numFmtId="0" fontId="10" fillId="18" borderId="34" xfId="0" applyFont="1" applyFill="1" applyBorder="1" applyAlignment="1">
      <alignment horizontal="left" vertical="center" wrapText="1"/>
    </xf>
    <xf numFmtId="0" fontId="10" fillId="18" borderId="1" xfId="0" applyFont="1" applyFill="1" applyBorder="1" applyAlignment="1">
      <alignment horizontal="left" vertical="center" wrapText="1"/>
    </xf>
    <xf numFmtId="0" fontId="10" fillId="18" borderId="21" xfId="0" applyFont="1" applyFill="1" applyBorder="1" applyAlignment="1">
      <alignment horizontal="left" vertical="center" wrapText="1"/>
    </xf>
    <xf numFmtId="0" fontId="10" fillId="18" borderId="40" xfId="0" applyFont="1" applyFill="1" applyBorder="1" applyAlignment="1">
      <alignment horizontal="left" vertical="center" wrapText="1"/>
    </xf>
    <xf numFmtId="0" fontId="10" fillId="18" borderId="26" xfId="0" applyFont="1" applyFill="1" applyBorder="1" applyAlignment="1">
      <alignment horizontal="left" vertical="center" wrapText="1"/>
    </xf>
    <xf numFmtId="0" fontId="10" fillId="18"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51" fillId="9" borderId="65" xfId="0" applyFont="1" applyFill="1" applyBorder="1" applyAlignment="1">
      <alignment horizontal="center" vertical="center"/>
    </xf>
    <xf numFmtId="0" fontId="51" fillId="9" borderId="53" xfId="0" applyFont="1" applyFill="1" applyBorder="1" applyAlignment="1">
      <alignment horizontal="center" vertical="center"/>
    </xf>
    <xf numFmtId="0" fontId="24" fillId="19" borderId="30" xfId="0" applyFont="1" applyFill="1" applyBorder="1" applyAlignment="1">
      <alignment horizontal="center" vertical="center" wrapText="1"/>
    </xf>
    <xf numFmtId="0" fontId="24" fillId="19" borderId="43"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31"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45"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47" xfId="0" applyFont="1" applyFill="1" applyBorder="1" applyAlignment="1">
      <alignment horizontal="center" vertical="center" wrapText="1"/>
    </xf>
    <xf numFmtId="0" fontId="23" fillId="9" borderId="25" xfId="0" applyFont="1" applyFill="1" applyBorder="1" applyAlignment="1">
      <alignment horizontal="center" vertical="center" wrapText="1"/>
    </xf>
    <xf numFmtId="0" fontId="23" fillId="9" borderId="23" xfId="0" applyFont="1" applyFill="1" applyBorder="1" applyAlignment="1">
      <alignment horizontal="center" vertical="center" wrapText="1"/>
    </xf>
    <xf numFmtId="0" fontId="23" fillId="9" borderId="46" xfId="0" applyFont="1" applyFill="1" applyBorder="1" applyAlignment="1">
      <alignment horizontal="center" vertical="center" wrapText="1"/>
    </xf>
    <xf numFmtId="0" fontId="51" fillId="9" borderId="29" xfId="0" applyFont="1" applyFill="1" applyBorder="1" applyAlignment="1">
      <alignment horizontal="center" vertical="center"/>
    </xf>
    <xf numFmtId="0" fontId="51" fillId="9" borderId="42" xfId="0" applyFont="1" applyFill="1" applyBorder="1" applyAlignment="1">
      <alignment horizontal="center" vertical="center"/>
    </xf>
    <xf numFmtId="0" fontId="14" fillId="9" borderId="29" xfId="0" applyFont="1" applyFill="1" applyBorder="1" applyAlignment="1">
      <alignment horizontal="center" vertical="center"/>
    </xf>
    <xf numFmtId="0" fontId="14" fillId="9" borderId="42" xfId="0" applyFont="1" applyFill="1" applyBorder="1" applyAlignment="1">
      <alignment horizontal="center" vertical="center"/>
    </xf>
    <xf numFmtId="0" fontId="24" fillId="4" borderId="29" xfId="0" applyFont="1" applyFill="1" applyBorder="1" applyAlignment="1">
      <alignment horizontal="center" vertical="center" wrapText="1"/>
    </xf>
    <xf numFmtId="0" fontId="24" fillId="4" borderId="30" xfId="0" applyFont="1" applyFill="1" applyBorder="1" applyAlignment="1">
      <alignment horizontal="center" vertical="center" wrapText="1"/>
    </xf>
    <xf numFmtId="0" fontId="50" fillId="20" borderId="14" xfId="0" applyFont="1" applyFill="1" applyBorder="1" applyAlignment="1">
      <alignment horizontal="center" vertical="center"/>
    </xf>
    <xf numFmtId="0" fontId="50" fillId="21" borderId="0" xfId="0" applyFont="1" applyFill="1" applyBorder="1" applyAlignment="1">
      <alignment horizontal="center" vertical="center"/>
    </xf>
    <xf numFmtId="0" fontId="50" fillId="19" borderId="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47" xfId="0" applyFont="1" applyFill="1" applyBorder="1" applyAlignment="1">
      <alignment horizontal="center" vertical="center"/>
    </xf>
    <xf numFmtId="0" fontId="21" fillId="4" borderId="23" xfId="0" applyFont="1" applyFill="1" applyBorder="1" applyAlignment="1">
      <alignment horizontal="center" vertical="center"/>
    </xf>
    <xf numFmtId="0" fontId="21" fillId="4" borderId="46" xfId="0" applyFont="1" applyFill="1" applyBorder="1" applyAlignment="1">
      <alignment horizontal="center" vertical="center"/>
    </xf>
    <xf numFmtId="0" fontId="10" fillId="0" borderId="37" xfId="0" applyFont="1" applyFill="1" applyBorder="1" applyAlignment="1">
      <alignment horizontal="justify" vertical="center"/>
    </xf>
    <xf numFmtId="0" fontId="10" fillId="0" borderId="38" xfId="0" applyFont="1" applyFill="1" applyBorder="1" applyAlignment="1">
      <alignment horizontal="justify" vertical="center"/>
    </xf>
    <xf numFmtId="0" fontId="10" fillId="0" borderId="39" xfId="0" applyFont="1" applyFill="1" applyBorder="1" applyAlignment="1">
      <alignment horizontal="justify" vertical="center"/>
    </xf>
    <xf numFmtId="0" fontId="3" fillId="0" borderId="1" xfId="2" applyFont="1" applyBorder="1" applyAlignment="1">
      <alignment horizontal="center" vertical="center" wrapText="1"/>
    </xf>
    <xf numFmtId="0" fontId="4" fillId="0" borderId="5" xfId="2" applyFont="1" applyBorder="1" applyAlignment="1">
      <alignment horizontal="center" vertical="center" wrapText="1"/>
    </xf>
    <xf numFmtId="0" fontId="5" fillId="0" borderId="7" xfId="2" applyFont="1" applyBorder="1" applyAlignment="1">
      <alignment horizontal="center" vertical="center" wrapText="1"/>
    </xf>
    <xf numFmtId="0" fontId="5" fillId="0" borderId="6" xfId="2" applyFont="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7" fillId="3" borderId="1" xfId="2" applyFont="1" applyFill="1" applyBorder="1" applyAlignment="1">
      <alignment horizontal="center" vertical="center" wrapText="1"/>
    </xf>
    <xf numFmtId="0" fontId="8" fillId="0" borderId="1" xfId="2" applyFont="1" applyBorder="1" applyAlignment="1">
      <alignment horizontal="center" vertical="center" wrapText="1"/>
    </xf>
    <xf numFmtId="0" fontId="8" fillId="0" borderId="1" xfId="0" applyFont="1" applyBorder="1" applyAlignment="1">
      <alignment horizontal="center" vertical="center"/>
    </xf>
    <xf numFmtId="0" fontId="7" fillId="5"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33" fillId="4" borderId="37" xfId="2" applyFont="1" applyFill="1" applyBorder="1" applyAlignment="1">
      <alignment horizontal="left" vertical="center" wrapText="1"/>
    </xf>
    <xf numFmtId="0" fontId="33" fillId="4" borderId="38" xfId="2" applyFont="1" applyFill="1" applyBorder="1" applyAlignment="1">
      <alignment horizontal="left" vertical="center" wrapText="1"/>
    </xf>
    <xf numFmtId="0" fontId="33" fillId="4" borderId="39" xfId="2" applyFont="1" applyFill="1" applyBorder="1" applyAlignment="1">
      <alignment horizontal="left"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15" fontId="10" fillId="0" borderId="3" xfId="0" applyNumberFormat="1" applyFont="1" applyBorder="1" applyAlignment="1">
      <alignment horizontal="left" vertical="center" wrapText="1"/>
    </xf>
    <xf numFmtId="0" fontId="10" fillId="9" borderId="3" xfId="0" applyFont="1" applyFill="1" applyBorder="1" applyAlignment="1">
      <alignment horizontal="center" vertical="center"/>
    </xf>
    <xf numFmtId="0" fontId="10" fillId="8" borderId="37"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39" xfId="0" applyFont="1" applyFill="1" applyBorder="1" applyAlignment="1">
      <alignment horizontal="center" vertical="center"/>
    </xf>
    <xf numFmtId="15" fontId="10" fillId="0" borderId="4" xfId="0" applyNumberFormat="1" applyFont="1" applyBorder="1" applyAlignment="1">
      <alignment horizontal="left" vertical="center" wrapText="1"/>
    </xf>
    <xf numFmtId="15" fontId="10" fillId="0" borderId="2" xfId="0" applyNumberFormat="1" applyFont="1" applyBorder="1" applyAlignment="1">
      <alignment horizontal="left" vertical="center" wrapText="1"/>
    </xf>
    <xf numFmtId="0" fontId="14" fillId="15" borderId="1" xfId="0" applyFont="1" applyFill="1" applyBorder="1" applyAlignment="1">
      <alignment horizontal="center"/>
    </xf>
    <xf numFmtId="15" fontId="10" fillId="0" borderId="3" xfId="0" applyNumberFormat="1" applyFont="1" applyBorder="1" applyAlignment="1">
      <alignment horizontal="justify" vertical="center" wrapText="1"/>
    </xf>
    <xf numFmtId="0" fontId="10" fillId="13" borderId="37" xfId="0" applyFont="1" applyFill="1" applyBorder="1" applyAlignment="1">
      <alignment horizontal="center" vertical="center"/>
    </xf>
    <xf numFmtId="0" fontId="10" fillId="13" borderId="38" xfId="0" applyFont="1" applyFill="1" applyBorder="1" applyAlignment="1">
      <alignment horizontal="center" vertical="center"/>
    </xf>
    <xf numFmtId="0" fontId="10" fillId="13" borderId="39" xfId="0" applyFont="1" applyFill="1" applyBorder="1" applyAlignment="1">
      <alignment horizontal="center" vertical="center"/>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7" fillId="3" borderId="7" xfId="2" applyFont="1" applyFill="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33" fillId="4" borderId="33" xfId="2" applyFont="1" applyFill="1" applyBorder="1" applyAlignment="1">
      <alignment horizontal="left" vertical="center" wrapText="1"/>
    </xf>
    <xf numFmtId="0" fontId="33" fillId="4" borderId="31" xfId="2" applyFont="1" applyFill="1" applyBorder="1" applyAlignment="1">
      <alignment horizontal="left" vertical="center" wrapText="1"/>
    </xf>
    <xf numFmtId="0" fontId="33" fillId="4" borderId="32" xfId="2" applyFont="1" applyFill="1" applyBorder="1" applyAlignment="1">
      <alignment horizontal="left"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2" fillId="9" borderId="2" xfId="2" applyFont="1" applyFill="1" applyBorder="1" applyAlignment="1">
      <alignment horizontal="justify" vertical="center" wrapText="1"/>
    </xf>
    <xf numFmtId="0" fontId="12" fillId="9" borderId="3" xfId="2" applyFont="1" applyFill="1" applyBorder="1" applyAlignment="1">
      <alignment horizontal="justify"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0" fillId="8" borderId="33" xfId="0" applyFont="1" applyFill="1" applyBorder="1" applyAlignment="1">
      <alignment horizontal="center" vertical="center"/>
    </xf>
    <xf numFmtId="0" fontId="10" fillId="8" borderId="31" xfId="0" applyFont="1" applyFill="1" applyBorder="1" applyAlignment="1">
      <alignment horizontal="center" vertical="center"/>
    </xf>
    <xf numFmtId="0" fontId="10" fillId="8" borderId="32" xfId="0" applyFont="1" applyFill="1" applyBorder="1" applyAlignment="1">
      <alignment horizontal="center" vertical="center"/>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2" fillId="0" borderId="4" xfId="0" applyFont="1" applyBorder="1" applyAlignment="1">
      <alignment horizontal="center" vertical="center" wrapText="1"/>
    </xf>
    <xf numFmtId="0" fontId="10" fillId="8" borderId="5" xfId="0" applyFont="1" applyFill="1" applyBorder="1" applyAlignment="1">
      <alignment horizontal="center" vertical="center"/>
    </xf>
    <xf numFmtId="0" fontId="10" fillId="8" borderId="7" xfId="0" applyFont="1" applyFill="1" applyBorder="1" applyAlignment="1">
      <alignment horizontal="center" vertical="center"/>
    </xf>
    <xf numFmtId="0" fontId="10" fillId="8" borderId="6" xfId="0" applyFont="1" applyFill="1" applyBorder="1" applyAlignment="1">
      <alignment horizontal="center" vertical="center"/>
    </xf>
    <xf numFmtId="0" fontId="10"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0" fillId="13" borderId="33" xfId="0" applyFont="1" applyFill="1" applyBorder="1" applyAlignment="1">
      <alignment horizontal="center" vertical="center"/>
    </xf>
    <xf numFmtId="0" fontId="10" fillId="13" borderId="31" xfId="0" applyFont="1" applyFill="1" applyBorder="1" applyAlignment="1">
      <alignment horizontal="center" vertical="center"/>
    </xf>
    <xf numFmtId="0" fontId="10" fillId="13" borderId="32" xfId="0" applyFont="1" applyFill="1" applyBorder="1" applyAlignment="1">
      <alignment horizontal="center" vertical="center"/>
    </xf>
    <xf numFmtId="0" fontId="10" fillId="0" borderId="1" xfId="0" applyFont="1" applyBorder="1" applyAlignment="1">
      <alignment horizontal="justify" vertical="center" wrapText="1"/>
    </xf>
    <xf numFmtId="0" fontId="28" fillId="0" borderId="2"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3" xfId="0" applyFont="1" applyBorder="1" applyAlignment="1">
      <alignment horizontal="justify" vertical="center"/>
    </xf>
    <xf numFmtId="0" fontId="36" fillId="0" borderId="1" xfId="2" applyFont="1" applyBorder="1" applyAlignment="1">
      <alignment horizontal="center" vertical="center" wrapText="1"/>
    </xf>
    <xf numFmtId="0" fontId="28" fillId="0" borderId="5"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6" xfId="2" applyFont="1" applyBorder="1" applyAlignment="1">
      <alignment horizontal="center" vertical="center" wrapText="1"/>
    </xf>
    <xf numFmtId="0" fontId="36" fillId="0" borderId="5" xfId="2" applyFont="1" applyBorder="1" applyAlignment="1">
      <alignment horizontal="center" vertical="center" wrapText="1"/>
    </xf>
    <xf numFmtId="0" fontId="36" fillId="0" borderId="7" xfId="2" applyFont="1" applyBorder="1" applyAlignment="1">
      <alignment horizontal="center" vertical="center" wrapText="1"/>
    </xf>
    <xf numFmtId="0" fontId="36" fillId="0" borderId="6" xfId="2" applyFont="1" applyBorder="1" applyAlignment="1">
      <alignment horizontal="center" vertical="center" wrapText="1"/>
    </xf>
    <xf numFmtId="0" fontId="28" fillId="3" borderId="5" xfId="2" applyFont="1" applyFill="1" applyBorder="1" applyAlignment="1">
      <alignment horizontal="center" vertical="center" wrapText="1"/>
    </xf>
    <xf numFmtId="0" fontId="28" fillId="3" borderId="6" xfId="2" applyFont="1" applyFill="1" applyBorder="1" applyAlignment="1">
      <alignment horizontal="center" vertical="center" wrapText="1"/>
    </xf>
    <xf numFmtId="0" fontId="12" fillId="0" borderId="5" xfId="2" applyFont="1" applyBorder="1" applyAlignment="1">
      <alignment horizontal="center" vertical="center" wrapText="1"/>
    </xf>
    <xf numFmtId="0" fontId="28" fillId="3" borderId="7" xfId="2" applyFont="1" applyFill="1" applyBorder="1" applyAlignment="1">
      <alignment horizontal="center" vertical="center" wrapText="1"/>
    </xf>
    <xf numFmtId="0" fontId="12" fillId="0" borderId="1" xfId="2"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28" fillId="4" borderId="1" xfId="2" applyFont="1" applyFill="1" applyBorder="1" applyAlignment="1">
      <alignment horizontal="center" vertical="center" wrapText="1"/>
    </xf>
    <xf numFmtId="0" fontId="28" fillId="4" borderId="2" xfId="2" applyFont="1" applyFill="1" applyBorder="1" applyAlignment="1">
      <alignment horizontal="center" vertical="center" wrapText="1"/>
    </xf>
    <xf numFmtId="0" fontId="28" fillId="5" borderId="1" xfId="2"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0" fillId="9" borderId="4" xfId="0" applyFont="1" applyFill="1" applyBorder="1" applyAlignment="1">
      <alignment horizontal="center" vertical="center"/>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justify" vertical="center" wrapText="1"/>
      <protection locked="0"/>
    </xf>
    <xf numFmtId="0" fontId="10" fillId="9" borderId="2" xfId="0" applyFont="1" applyFill="1" applyBorder="1" applyAlignment="1">
      <alignment horizontal="center" vertical="center"/>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2" xfId="0" applyFont="1" applyBorder="1" applyAlignment="1" applyProtection="1">
      <alignment horizontal="justify" vertical="center" wrapText="1"/>
      <protection locked="0"/>
    </xf>
    <xf numFmtId="0" fontId="12" fillId="0" borderId="4" xfId="0" applyFont="1" applyBorder="1" applyAlignment="1" applyProtection="1">
      <alignment horizontal="justify" vertical="center" wrapText="1"/>
      <protection locked="0"/>
    </xf>
    <xf numFmtId="0" fontId="12" fillId="0" borderId="3" xfId="0" applyFont="1" applyBorder="1" applyAlignment="1" applyProtection="1">
      <alignment horizontal="justify" vertical="center" wrapText="1"/>
      <protection locked="0"/>
    </xf>
    <xf numFmtId="0" fontId="14" fillId="13" borderId="33" xfId="0" applyFont="1" applyFill="1" applyBorder="1" applyAlignment="1">
      <alignment horizontal="center" vertical="center" wrapText="1"/>
    </xf>
    <xf numFmtId="0" fontId="14" fillId="13" borderId="31" xfId="0" applyFont="1" applyFill="1" applyBorder="1" applyAlignment="1">
      <alignment horizontal="center" vertical="center" wrapText="1"/>
    </xf>
    <xf numFmtId="0" fontId="14" fillId="13" borderId="32" xfId="0" applyFont="1" applyFill="1" applyBorder="1" applyAlignment="1">
      <alignment horizontal="center" vertical="center" wrapText="1"/>
    </xf>
    <xf numFmtId="0" fontId="18" fillId="0" borderId="1" xfId="0" applyFont="1" applyBorder="1" applyAlignment="1" applyProtection="1">
      <alignment horizontal="justify" vertical="center" wrapText="1"/>
      <protection locked="0"/>
    </xf>
    <xf numFmtId="0" fontId="10" fillId="0" borderId="1" xfId="0" applyFont="1" applyBorder="1" applyAlignment="1">
      <alignment horizontal="left" vertical="center" wrapText="1"/>
    </xf>
    <xf numFmtId="0" fontId="10" fillId="0" borderId="1" xfId="0" applyFont="1" applyBorder="1" applyAlignment="1">
      <alignment horizontal="justify" vertical="center"/>
    </xf>
    <xf numFmtId="0" fontId="14" fillId="15" borderId="54" xfId="3" applyFont="1" applyFill="1" applyBorder="1" applyAlignment="1">
      <alignment horizontal="center" vertical="center"/>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2" xfId="0" applyNumberFormat="1" applyFont="1" applyBorder="1" applyAlignment="1">
      <alignment horizontal="center" vertical="center"/>
    </xf>
    <xf numFmtId="164" fontId="12" fillId="0" borderId="4" xfId="0" applyNumberFormat="1" applyFont="1" applyBorder="1" applyAlignment="1">
      <alignment horizontal="center" vertical="center"/>
    </xf>
    <xf numFmtId="9" fontId="10" fillId="9" borderId="2" xfId="1" applyFont="1" applyFill="1" applyBorder="1" applyAlignment="1">
      <alignment horizontal="center" vertical="center" wrapText="1"/>
    </xf>
    <xf numFmtId="9" fontId="10" fillId="9" borderId="4" xfId="1"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8" xfId="0" applyFont="1" applyBorder="1" applyAlignment="1">
      <alignment horizontal="justify" vertical="center" wrapText="1"/>
    </xf>
    <xf numFmtId="0" fontId="10" fillId="0" borderId="11" xfId="0" applyFont="1" applyBorder="1" applyAlignment="1">
      <alignment horizontal="justify" vertical="center" wrapText="1"/>
    </xf>
    <xf numFmtId="0" fontId="10" fillId="8" borderId="33"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9" borderId="1" xfId="0" applyFont="1" applyFill="1" applyBorder="1" applyAlignment="1">
      <alignment horizontal="center" vertical="center"/>
    </xf>
    <xf numFmtId="9" fontId="10" fillId="9" borderId="2" xfId="0" applyNumberFormat="1" applyFont="1" applyFill="1" applyBorder="1" applyAlignment="1">
      <alignment horizontal="center" vertical="center" wrapText="1"/>
    </xf>
    <xf numFmtId="9" fontId="10" fillId="9" borderId="2" xfId="1" applyFont="1" applyFill="1" applyBorder="1" applyAlignment="1">
      <alignment horizontal="center" vertical="center"/>
    </xf>
    <xf numFmtId="9" fontId="10" fillId="9" borderId="4" xfId="1" applyFont="1" applyFill="1" applyBorder="1" applyAlignment="1">
      <alignment horizontal="center" vertical="center"/>
    </xf>
    <xf numFmtId="0" fontId="10" fillId="9" borderId="11" xfId="0" applyFont="1" applyFill="1" applyBorder="1" applyAlignment="1">
      <alignment horizontal="justify" vertical="center" wrapText="1"/>
    </xf>
    <xf numFmtId="9" fontId="10" fillId="9" borderId="9" xfId="1" applyFont="1" applyFill="1" applyBorder="1" applyAlignment="1">
      <alignment horizontal="center" vertical="center"/>
    </xf>
    <xf numFmtId="9" fontId="10" fillId="9" borderId="54" xfId="1" applyFont="1" applyFill="1" applyBorder="1" applyAlignment="1">
      <alignment horizontal="center" vertical="center"/>
    </xf>
    <xf numFmtId="14" fontId="10" fillId="0" borderId="2"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2" fillId="0" borderId="8" xfId="0" applyFont="1" applyBorder="1" applyAlignment="1" applyProtection="1">
      <alignment horizontal="justify" vertical="center" wrapText="1"/>
      <protection locked="0"/>
    </xf>
    <xf numFmtId="0" fontId="12" fillId="0" borderId="11" xfId="0" applyFont="1" applyBorder="1" applyAlignment="1" applyProtection="1">
      <alignment horizontal="justify" vertical="center" wrapText="1"/>
      <protection locked="0"/>
    </xf>
    <xf numFmtId="0" fontId="12" fillId="0" borderId="12" xfId="0" applyFont="1" applyBorder="1" applyAlignment="1" applyProtection="1">
      <alignment horizontal="justify" vertical="center" wrapText="1"/>
      <protection locked="0"/>
    </xf>
    <xf numFmtId="9" fontId="10" fillId="9" borderId="4" xfId="0" applyNumberFormat="1" applyFont="1" applyFill="1" applyBorder="1" applyAlignment="1">
      <alignment horizontal="center" vertical="center" wrapText="1"/>
    </xf>
    <xf numFmtId="0" fontId="10" fillId="0" borderId="3" xfId="0" applyFont="1" applyFill="1" applyBorder="1" applyAlignment="1">
      <alignment horizontal="justify" vertical="center" wrapText="1"/>
    </xf>
    <xf numFmtId="0" fontId="0" fillId="0" borderId="11" xfId="0" applyBorder="1" applyAlignment="1">
      <alignment horizontal="center" vertical="center" wrapText="1"/>
    </xf>
    <xf numFmtId="0" fontId="10" fillId="9" borderId="1" xfId="0" applyFont="1" applyFill="1" applyBorder="1" applyAlignment="1">
      <alignment horizontal="center" vertical="center" wrapText="1"/>
    </xf>
    <xf numFmtId="0" fontId="0" fillId="0" borderId="0" xfId="0" applyAlignment="1">
      <alignment horizontal="left" vertical="center" wrapText="1"/>
    </xf>
    <xf numFmtId="9" fontId="10" fillId="9" borderId="8" xfId="1" applyFont="1" applyFill="1" applyBorder="1" applyAlignment="1">
      <alignment horizontal="center" vertical="center"/>
    </xf>
    <xf numFmtId="9" fontId="10" fillId="9" borderId="12" xfId="1" applyFont="1" applyFill="1" applyBorder="1" applyAlignment="1">
      <alignment horizontal="center" vertical="center"/>
    </xf>
    <xf numFmtId="0" fontId="12" fillId="7" borderId="10"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0" fillId="13" borderId="33" xfId="0" applyFont="1" applyFill="1" applyBorder="1" applyAlignment="1">
      <alignment horizontal="center" vertical="center" wrapText="1"/>
    </xf>
    <xf numFmtId="0" fontId="10" fillId="13" borderId="31" xfId="0" applyFont="1" applyFill="1" applyBorder="1" applyAlignment="1">
      <alignment horizontal="center" vertical="center" wrapText="1"/>
    </xf>
    <xf numFmtId="0" fontId="10" fillId="13" borderId="32" xfId="0" applyFont="1" applyFill="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30" fillId="15" borderId="54" xfId="0" applyFont="1" applyFill="1" applyBorder="1" applyAlignment="1">
      <alignment horizontal="center"/>
    </xf>
    <xf numFmtId="0" fontId="10" fillId="0" borderId="20" xfId="0" applyFont="1" applyBorder="1" applyAlignment="1">
      <alignment horizontal="center" vertical="center"/>
    </xf>
    <xf numFmtId="0" fontId="30" fillId="15" borderId="54" xfId="3" applyFont="1" applyFill="1" applyBorder="1" applyAlignment="1">
      <alignment horizontal="center"/>
    </xf>
    <xf numFmtId="0" fontId="10" fillId="0" borderId="3" xfId="0" applyFont="1" applyBorder="1" applyAlignment="1">
      <alignment horizontal="left" vertical="center" wrapText="1"/>
    </xf>
    <xf numFmtId="0" fontId="7" fillId="4" borderId="5" xfId="2" applyFont="1" applyFill="1" applyBorder="1" applyAlignment="1">
      <alignment horizontal="left" vertical="center" wrapText="1"/>
    </xf>
    <xf numFmtId="0" fontId="7" fillId="4" borderId="7" xfId="2" applyFont="1" applyFill="1" applyBorder="1" applyAlignment="1">
      <alignment horizontal="left" vertical="center" wrapText="1"/>
    </xf>
    <xf numFmtId="0" fontId="7" fillId="4" borderId="6" xfId="2" applyFont="1" applyFill="1" applyBorder="1" applyAlignment="1">
      <alignment horizontal="left" vertical="center" wrapText="1"/>
    </xf>
    <xf numFmtId="0" fontId="10" fillId="0" borderId="1" xfId="0" applyFont="1" applyBorder="1" applyAlignment="1">
      <alignment vertical="center" wrapText="1"/>
    </xf>
    <xf numFmtId="0" fontId="10" fillId="8" borderId="5"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4" fillId="0" borderId="1" xfId="0" applyFont="1" applyBorder="1" applyAlignment="1">
      <alignment horizontal="justify" vertical="center" wrapText="1"/>
    </xf>
    <xf numFmtId="17" fontId="10" fillId="0" borderId="1" xfId="0" applyNumberFormat="1" applyFont="1" applyBorder="1" applyAlignment="1">
      <alignment horizontal="center" vertical="center" wrapText="1"/>
    </xf>
    <xf numFmtId="0" fontId="10" fillId="0" borderId="2" xfId="3" applyFont="1" applyBorder="1" applyAlignment="1">
      <alignment horizontal="center" vertical="center"/>
    </xf>
    <xf numFmtId="0" fontId="10" fillId="0" borderId="4" xfId="3" applyFont="1" applyBorder="1" applyAlignment="1">
      <alignment horizontal="center" vertical="center"/>
    </xf>
    <xf numFmtId="0" fontId="12" fillId="7" borderId="2"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3" xfId="0" applyFont="1" applyFill="1" applyBorder="1" applyAlignment="1">
      <alignment horizontal="center" vertical="center"/>
    </xf>
    <xf numFmtId="0" fontId="10" fillId="0" borderId="3" xfId="3" applyFont="1" applyBorder="1" applyAlignment="1">
      <alignment horizontal="center" vertical="center"/>
    </xf>
    <xf numFmtId="0" fontId="12" fillId="0" borderId="5" xfId="6" applyFont="1" applyBorder="1" applyAlignment="1">
      <alignment horizontal="center" vertical="center"/>
    </xf>
    <xf numFmtId="0" fontId="12" fillId="0" borderId="7" xfId="6" applyFont="1" applyBorder="1" applyAlignment="1">
      <alignment horizontal="center" vertical="center"/>
    </xf>
    <xf numFmtId="0" fontId="12" fillId="0" borderId="6" xfId="6" applyFont="1" applyBorder="1" applyAlignment="1">
      <alignment horizontal="center" vertical="center"/>
    </xf>
    <xf numFmtId="0" fontId="12" fillId="9" borderId="4" xfId="6" applyFont="1" applyFill="1" applyBorder="1" applyAlignment="1" applyProtection="1">
      <alignment horizontal="center" vertical="center" wrapText="1"/>
      <protection locked="0"/>
    </xf>
    <xf numFmtId="0" fontId="12" fillId="9" borderId="2" xfId="6" applyFont="1" applyFill="1" applyBorder="1" applyAlignment="1" applyProtection="1">
      <alignment horizontal="center" vertical="center" wrapText="1"/>
      <protection locked="0"/>
    </xf>
    <xf numFmtId="0" fontId="12" fillId="9" borderId="4" xfId="2" applyFont="1" applyFill="1" applyBorder="1" applyAlignment="1">
      <alignment horizontal="center" vertical="center" wrapText="1"/>
    </xf>
    <xf numFmtId="0" fontId="12" fillId="9" borderId="2" xfId="2" applyFont="1" applyFill="1" applyBorder="1" applyAlignment="1">
      <alignment horizontal="center" vertical="center" wrapText="1"/>
    </xf>
    <xf numFmtId="0" fontId="12" fillId="9" borderId="4" xfId="2" applyFont="1" applyFill="1" applyBorder="1" applyAlignment="1">
      <alignment horizontal="justify" vertical="center" wrapText="1"/>
    </xf>
    <xf numFmtId="0" fontId="10" fillId="9" borderId="3" xfId="6" applyFont="1" applyFill="1" applyBorder="1" applyAlignment="1">
      <alignment horizontal="center" vertical="center"/>
    </xf>
    <xf numFmtId="0" fontId="12" fillId="4" borderId="60" xfId="6" applyFont="1" applyFill="1" applyBorder="1" applyAlignment="1">
      <alignment horizontal="center" vertical="center"/>
    </xf>
    <xf numFmtId="0" fontId="12" fillId="4" borderId="51" xfId="6" applyFont="1" applyFill="1" applyBorder="1" applyAlignment="1">
      <alignment horizontal="center" vertical="center"/>
    </xf>
    <xf numFmtId="0" fontId="10" fillId="8" borderId="33" xfId="6" applyFont="1" applyFill="1" applyBorder="1" applyAlignment="1">
      <alignment horizontal="center" vertical="center" wrapText="1"/>
    </xf>
    <xf numFmtId="0" fontId="10" fillId="8" borderId="31" xfId="6" applyFont="1" applyFill="1" applyBorder="1" applyAlignment="1">
      <alignment horizontal="center" vertical="center" wrapText="1"/>
    </xf>
    <xf numFmtId="0" fontId="10" fillId="8" borderId="32" xfId="6" applyFont="1" applyFill="1" applyBorder="1" applyAlignment="1">
      <alignment horizontal="center" vertical="center" wrapText="1"/>
    </xf>
    <xf numFmtId="0" fontId="10" fillId="0" borderId="3" xfId="6" applyFont="1" applyBorder="1" applyAlignment="1">
      <alignment horizontal="center" vertical="center" wrapText="1"/>
    </xf>
    <xf numFmtId="0" fontId="10" fillId="0" borderId="4" xfId="6" applyFont="1" applyBorder="1" applyAlignment="1">
      <alignment horizontal="center" vertical="center" wrapText="1"/>
    </xf>
    <xf numFmtId="0" fontId="10" fillId="0" borderId="3" xfId="6" applyFont="1" applyBorder="1" applyAlignment="1">
      <alignment horizontal="justify" vertical="center" wrapText="1"/>
    </xf>
    <xf numFmtId="0" fontId="10" fillId="0" borderId="4" xfId="6" applyFont="1" applyBorder="1" applyAlignment="1">
      <alignment horizontal="justify" vertical="center" wrapText="1"/>
    </xf>
    <xf numFmtId="0" fontId="10" fillId="0" borderId="3" xfId="6" applyFont="1" applyBorder="1" applyAlignment="1">
      <alignment horizontal="center" vertical="center"/>
    </xf>
    <xf numFmtId="0" fontId="10" fillId="0" borderId="4" xfId="6" applyFont="1" applyBorder="1" applyAlignment="1">
      <alignment horizontal="center" vertical="center"/>
    </xf>
    <xf numFmtId="0" fontId="10" fillId="9" borderId="4" xfId="6" applyFont="1" applyFill="1" applyBorder="1" applyAlignment="1">
      <alignment horizontal="center" vertical="center"/>
    </xf>
    <xf numFmtId="0" fontId="12" fillId="0" borderId="2" xfId="6" applyFont="1" applyBorder="1" applyAlignment="1" applyProtection="1">
      <alignment horizontal="justify" vertical="center" wrapText="1"/>
      <protection locked="0"/>
    </xf>
    <xf numFmtId="0" fontId="12" fillId="0" borderId="4" xfId="6" applyFont="1" applyBorder="1" applyAlignment="1" applyProtection="1">
      <alignment horizontal="justify" vertical="center" wrapText="1"/>
      <protection locked="0"/>
    </xf>
    <xf numFmtId="0" fontId="10" fillId="0" borderId="2" xfId="6" applyFont="1" applyBorder="1" applyAlignment="1">
      <alignment horizontal="center" vertical="center"/>
    </xf>
    <xf numFmtId="0" fontId="10" fillId="0" borderId="2" xfId="6" applyFont="1" applyBorder="1" applyAlignment="1">
      <alignment horizontal="justify" vertical="center" wrapText="1"/>
    </xf>
    <xf numFmtId="164" fontId="12" fillId="0" borderId="2" xfId="6" applyNumberFormat="1" applyFont="1" applyBorder="1" applyAlignment="1">
      <alignment horizontal="center" vertical="center"/>
    </xf>
    <xf numFmtId="164" fontId="12" fillId="0" borderId="4" xfId="6" applyNumberFormat="1" applyFont="1" applyBorder="1" applyAlignment="1">
      <alignment horizontal="center" vertical="center"/>
    </xf>
    <xf numFmtId="0" fontId="12" fillId="4" borderId="2" xfId="6" applyFont="1" applyFill="1" applyBorder="1" applyAlignment="1">
      <alignment horizontal="center" vertical="center"/>
    </xf>
    <xf numFmtId="0" fontId="12" fillId="4" borderId="4" xfId="6" applyFont="1" applyFill="1" applyBorder="1" applyAlignment="1">
      <alignment horizontal="center" vertical="center"/>
    </xf>
    <xf numFmtId="0" fontId="10" fillId="0" borderId="2" xfId="6" applyFont="1" applyBorder="1" applyAlignment="1">
      <alignment horizontal="center" vertical="center" wrapText="1"/>
    </xf>
    <xf numFmtId="0" fontId="12" fillId="0" borderId="3" xfId="6" applyFont="1" applyBorder="1" applyAlignment="1" applyProtection="1">
      <alignment horizontal="justify" vertical="center" wrapText="1"/>
      <protection locked="0"/>
    </xf>
    <xf numFmtId="0" fontId="10" fillId="9" borderId="2" xfId="6" applyFont="1" applyFill="1" applyBorder="1" applyAlignment="1">
      <alignment horizontal="center" vertical="center"/>
    </xf>
    <xf numFmtId="0" fontId="12" fillId="0" borderId="2" xfId="6" applyFont="1" applyBorder="1" applyAlignment="1" applyProtection="1">
      <alignment horizontal="center" vertical="center" wrapText="1"/>
      <protection locked="0"/>
    </xf>
    <xf numFmtId="0" fontId="12" fillId="0" borderId="3" xfId="6" applyFont="1" applyBorder="1" applyAlignment="1" applyProtection="1">
      <alignment horizontal="center" vertical="center" wrapText="1"/>
      <protection locked="0"/>
    </xf>
    <xf numFmtId="0" fontId="12" fillId="0" borderId="4" xfId="6" applyFont="1" applyBorder="1" applyAlignment="1" applyProtection="1">
      <alignment horizontal="center" vertical="center" wrapText="1"/>
      <protection locked="0"/>
    </xf>
    <xf numFmtId="0" fontId="10" fillId="0" borderId="1" xfId="6" applyFont="1" applyBorder="1" applyAlignment="1">
      <alignment horizontal="center" vertical="center"/>
    </xf>
    <xf numFmtId="0" fontId="12" fillId="0" borderId="1" xfId="6" applyFont="1" applyBorder="1" applyAlignment="1" applyProtection="1">
      <alignment horizontal="center" vertical="center" wrapText="1"/>
      <protection locked="0"/>
    </xf>
    <xf numFmtId="0" fontId="12" fillId="0" borderId="1" xfId="6" applyFont="1" applyBorder="1" applyAlignment="1" applyProtection="1">
      <alignment horizontal="justify" vertical="center" wrapText="1"/>
      <protection locked="0"/>
    </xf>
    <xf numFmtId="0" fontId="10" fillId="0" borderId="2" xfId="6" applyFont="1" applyBorder="1" applyAlignment="1">
      <alignment horizontal="justify" vertical="center"/>
    </xf>
    <xf numFmtId="0" fontId="10" fillId="0" borderId="4" xfId="6" applyFont="1" applyBorder="1" applyAlignment="1">
      <alignment horizontal="justify" vertical="center"/>
    </xf>
    <xf numFmtId="164" fontId="12" fillId="0" borderId="1" xfId="6" applyNumberFormat="1" applyFont="1" applyBorder="1" applyAlignment="1">
      <alignment horizontal="center" vertical="center"/>
    </xf>
    <xf numFmtId="0" fontId="12" fillId="7" borderId="2" xfId="6" applyFont="1" applyFill="1" applyBorder="1" applyAlignment="1">
      <alignment horizontal="center" vertical="center"/>
    </xf>
    <xf numFmtId="0" fontId="12" fillId="7" borderId="51" xfId="6" applyFont="1" applyFill="1" applyBorder="1" applyAlignment="1">
      <alignment horizontal="center" vertical="center"/>
    </xf>
    <xf numFmtId="0" fontId="12" fillId="7" borderId="4" xfId="6" applyFont="1" applyFill="1" applyBorder="1" applyAlignment="1">
      <alignment horizontal="center" vertical="center"/>
    </xf>
    <xf numFmtId="0" fontId="10" fillId="13" borderId="33" xfId="6" applyFont="1" applyFill="1" applyBorder="1" applyAlignment="1">
      <alignment horizontal="center" vertical="center" wrapText="1"/>
    </xf>
    <xf numFmtId="0" fontId="10" fillId="13" borderId="31" xfId="6" applyFont="1" applyFill="1" applyBorder="1" applyAlignment="1">
      <alignment horizontal="center" vertical="center" wrapText="1"/>
    </xf>
    <xf numFmtId="0" fontId="10" fillId="13" borderId="32" xfId="6" applyFont="1" applyFill="1" applyBorder="1" applyAlignment="1">
      <alignment horizontal="center" vertical="center" wrapText="1"/>
    </xf>
    <xf numFmtId="0" fontId="10" fillId="9" borderId="2" xfId="6" applyFont="1" applyFill="1" applyBorder="1" applyAlignment="1">
      <alignment horizontal="center" vertical="center" wrapText="1"/>
    </xf>
    <xf numFmtId="0" fontId="10" fillId="9" borderId="4" xfId="6" applyFont="1" applyFill="1" applyBorder="1" applyAlignment="1">
      <alignment horizontal="center" vertical="center" wrapText="1"/>
    </xf>
    <xf numFmtId="0" fontId="10" fillId="9" borderId="3" xfId="6" applyFont="1" applyFill="1" applyBorder="1" applyAlignment="1">
      <alignment horizontal="center" vertical="center" wrapText="1"/>
    </xf>
    <xf numFmtId="0" fontId="12" fillId="0" borderId="2" xfId="6" applyFont="1" applyBorder="1" applyAlignment="1">
      <alignment horizontal="center" vertical="center" wrapText="1"/>
    </xf>
    <xf numFmtId="0" fontId="12" fillId="0" borderId="4" xfId="6" applyFont="1" applyBorder="1" applyAlignment="1">
      <alignment horizontal="center" vertical="center" wrapText="1"/>
    </xf>
    <xf numFmtId="0" fontId="10" fillId="9" borderId="2" xfId="6" applyFont="1" applyFill="1" applyBorder="1" applyAlignment="1">
      <alignment horizontal="left" vertical="center" wrapText="1"/>
    </xf>
    <xf numFmtId="0" fontId="10" fillId="9" borderId="4" xfId="6" applyFont="1" applyFill="1" applyBorder="1" applyAlignment="1">
      <alignment horizontal="left" vertical="center" wrapText="1"/>
    </xf>
    <xf numFmtId="164" fontId="10" fillId="0" borderId="2" xfId="6" applyNumberFormat="1" applyFont="1" applyBorder="1" applyAlignment="1">
      <alignment horizontal="center" vertical="center"/>
    </xf>
    <xf numFmtId="164" fontId="10" fillId="0" borderId="4" xfId="6" applyNumberFormat="1" applyFont="1" applyBorder="1" applyAlignment="1">
      <alignment horizontal="center" vertical="center"/>
    </xf>
    <xf numFmtId="164" fontId="10" fillId="9" borderId="2" xfId="6" applyNumberFormat="1" applyFont="1" applyFill="1" applyBorder="1" applyAlignment="1">
      <alignment horizontal="center" vertical="center"/>
    </xf>
    <xf numFmtId="164" fontId="10" fillId="9" borderId="4" xfId="6" applyNumberFormat="1" applyFont="1" applyFill="1" applyBorder="1" applyAlignment="1">
      <alignment horizontal="center" vertical="center"/>
    </xf>
    <xf numFmtId="0" fontId="10" fillId="0" borderId="2" xfId="6" applyFont="1" applyBorder="1" applyAlignment="1">
      <alignment horizontal="left" vertical="center" wrapText="1"/>
    </xf>
    <xf numFmtId="0" fontId="10" fillId="0" borderId="4" xfId="6" applyFont="1" applyBorder="1" applyAlignment="1">
      <alignment horizontal="left" vertical="center" wrapText="1"/>
    </xf>
    <xf numFmtId="9" fontId="10" fillId="9" borderId="2" xfId="7" applyFont="1" applyFill="1" applyBorder="1" applyAlignment="1">
      <alignment horizontal="center" vertical="center"/>
    </xf>
    <xf numFmtId="9" fontId="10" fillId="9" borderId="4" xfId="7" applyFont="1" applyFill="1" applyBorder="1" applyAlignment="1">
      <alignment horizontal="center" vertical="center"/>
    </xf>
    <xf numFmtId="0" fontId="10" fillId="0" borderId="1" xfId="6" applyFont="1" applyBorder="1" applyAlignment="1">
      <alignment horizontal="center" vertical="center" wrapText="1"/>
    </xf>
    <xf numFmtId="0" fontId="10" fillId="0" borderId="1" xfId="6" applyFont="1" applyBorder="1" applyAlignment="1">
      <alignment horizontal="left" vertical="center" wrapText="1"/>
    </xf>
    <xf numFmtId="0" fontId="14" fillId="15" borderId="54" xfId="3" applyFont="1" applyFill="1" applyBorder="1" applyAlignment="1">
      <alignment horizontal="center"/>
    </xf>
    <xf numFmtId="0" fontId="10" fillId="9" borderId="1" xfId="6" applyFont="1" applyFill="1" applyBorder="1" applyAlignment="1">
      <alignment horizontal="center" vertical="center"/>
    </xf>
    <xf numFmtId="0" fontId="10" fillId="0" borderId="1" xfId="6" applyFont="1" applyBorder="1" applyAlignment="1">
      <alignment horizontal="left" vertical="center"/>
    </xf>
    <xf numFmtId="0" fontId="12" fillId="7" borderId="60" xfId="6" applyFont="1" applyFill="1" applyBorder="1" applyAlignment="1">
      <alignment horizontal="center" vertical="center"/>
    </xf>
    <xf numFmtId="0" fontId="10" fillId="0" borderId="60" xfId="3" applyFont="1" applyBorder="1" applyAlignment="1">
      <alignment horizontal="left" vertical="center" wrapText="1"/>
    </xf>
    <xf numFmtId="0" fontId="10" fillId="0" borderId="4" xfId="3" applyFont="1" applyBorder="1" applyAlignment="1">
      <alignment horizontal="left" vertical="center" wrapText="1"/>
    </xf>
    <xf numFmtId="0" fontId="12" fillId="7" borderId="3" xfId="6" applyFont="1" applyFill="1" applyBorder="1" applyAlignment="1">
      <alignment horizontal="center" vertical="center"/>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28" fillId="0" borderId="1" xfId="2" applyFont="1" applyBorder="1" applyAlignment="1">
      <alignment horizontal="center" vertical="center" wrapText="1"/>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0" borderId="6" xfId="3" applyFont="1" applyBorder="1" applyAlignment="1">
      <alignment horizontal="center" vertical="center"/>
    </xf>
    <xf numFmtId="0" fontId="10" fillId="0" borderId="2" xfId="3" applyFont="1" applyBorder="1" applyAlignment="1">
      <alignment horizontal="justify" vertical="center" wrapText="1"/>
    </xf>
    <xf numFmtId="0" fontId="10" fillId="0" borderId="3" xfId="3" applyFont="1" applyBorder="1" applyAlignment="1">
      <alignment horizontal="justify" vertical="center" wrapText="1"/>
    </xf>
    <xf numFmtId="0" fontId="10" fillId="0" borderId="4" xfId="3" applyFont="1" applyBorder="1" applyAlignment="1">
      <alignment horizontal="justify" vertical="center" wrapText="1"/>
    </xf>
    <xf numFmtId="0" fontId="10" fillId="0" borderId="8"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2" fillId="0" borderId="1" xfId="3" applyFont="1" applyBorder="1" applyAlignment="1" applyProtection="1">
      <alignment horizontal="justify" vertical="center" wrapText="1"/>
      <protection locked="0"/>
    </xf>
    <xf numFmtId="0" fontId="10" fillId="0" borderId="1" xfId="3" applyFont="1" applyBorder="1" applyAlignment="1">
      <alignment horizontal="center" vertical="center"/>
    </xf>
    <xf numFmtId="0" fontId="10" fillId="0" borderId="1"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2" fillId="0" borderId="2" xfId="3" applyFont="1" applyBorder="1" applyAlignment="1" applyProtection="1">
      <alignment horizontal="justify" vertical="center" wrapText="1"/>
      <protection locked="0"/>
    </xf>
    <xf numFmtId="0" fontId="10" fillId="0" borderId="4" xfId="3" applyFont="1" applyBorder="1" applyAlignment="1">
      <alignment horizontal="center" vertical="center" wrapText="1"/>
    </xf>
    <xf numFmtId="0" fontId="10" fillId="8" borderId="33" xfId="3" applyFont="1" applyFill="1" applyBorder="1" applyAlignment="1">
      <alignment horizontal="center" vertical="center" wrapText="1"/>
    </xf>
    <xf numFmtId="0" fontId="10" fillId="8" borderId="31" xfId="3" applyFont="1" applyFill="1" applyBorder="1" applyAlignment="1">
      <alignment horizontal="center" vertical="center" wrapText="1"/>
    </xf>
    <xf numFmtId="0" fontId="10" fillId="8" borderId="32" xfId="3" applyFont="1" applyFill="1" applyBorder="1" applyAlignment="1">
      <alignment horizontal="center" vertical="center" wrapText="1"/>
    </xf>
    <xf numFmtId="0" fontId="10" fillId="13" borderId="33" xfId="3" applyFont="1" applyFill="1" applyBorder="1" applyAlignment="1">
      <alignment horizontal="center" vertical="center" wrapText="1"/>
    </xf>
    <xf numFmtId="0" fontId="10" fillId="13" borderId="31" xfId="3" applyFont="1" applyFill="1" applyBorder="1" applyAlignment="1">
      <alignment horizontal="center" vertical="center" wrapText="1"/>
    </xf>
    <xf numFmtId="0" fontId="10" fillId="13" borderId="32" xfId="3" applyFont="1" applyFill="1" applyBorder="1" applyAlignment="1">
      <alignment horizontal="center" vertical="center" wrapText="1"/>
    </xf>
    <xf numFmtId="0" fontId="10" fillId="9" borderId="2" xfId="3" applyFont="1" applyFill="1" applyBorder="1" applyAlignment="1">
      <alignment horizontal="center" vertical="center"/>
    </xf>
    <xf numFmtId="0" fontId="10" fillId="9" borderId="4" xfId="3" applyFont="1" applyFill="1" applyBorder="1" applyAlignment="1">
      <alignment horizontal="center" vertical="center"/>
    </xf>
    <xf numFmtId="0" fontId="10" fillId="9" borderId="2" xfId="3" applyFont="1" applyFill="1" applyBorder="1" applyAlignment="1">
      <alignment horizontal="center" vertical="center" wrapText="1"/>
    </xf>
    <xf numFmtId="0" fontId="10" fillId="9" borderId="4" xfId="3" applyFont="1" applyFill="1" applyBorder="1" applyAlignment="1">
      <alignment horizontal="center" vertical="center" wrapText="1"/>
    </xf>
    <xf numFmtId="0" fontId="10" fillId="9" borderId="2" xfId="3" applyFont="1" applyFill="1" applyBorder="1" applyAlignment="1">
      <alignment horizontal="justify" vertical="center" wrapText="1"/>
    </xf>
    <xf numFmtId="0" fontId="10" fillId="9" borderId="4" xfId="3" applyFont="1" applyFill="1" applyBorder="1" applyAlignment="1">
      <alignment horizontal="justify" vertical="center" wrapText="1"/>
    </xf>
    <xf numFmtId="0" fontId="10" fillId="0" borderId="11" xfId="3" applyFont="1" applyBorder="1" applyAlignment="1">
      <alignment horizontal="center" vertical="center" wrapText="1"/>
    </xf>
    <xf numFmtId="0" fontId="10" fillId="9" borderId="1" xfId="3" applyFont="1" applyFill="1" applyBorder="1" applyAlignment="1">
      <alignment horizontal="center" vertical="center"/>
    </xf>
    <xf numFmtId="0" fontId="10" fillId="9" borderId="1" xfId="3" applyFont="1" applyFill="1" applyBorder="1" applyAlignment="1">
      <alignment horizontal="center" vertical="center" wrapText="1"/>
    </xf>
    <xf numFmtId="0" fontId="10" fillId="9" borderId="1" xfId="3" applyFont="1" applyFill="1" applyBorder="1" applyAlignment="1">
      <alignment horizontal="justify" vertical="center"/>
    </xf>
    <xf numFmtId="0" fontId="10" fillId="9" borderId="2" xfId="3" applyFont="1" applyFill="1" applyBorder="1" applyAlignment="1">
      <alignment horizontal="left" vertical="center" wrapText="1"/>
    </xf>
    <xf numFmtId="0" fontId="10" fillId="9" borderId="4" xfId="3" applyFont="1" applyFill="1" applyBorder="1" applyAlignment="1">
      <alignment horizontal="left" vertical="center" wrapText="1"/>
    </xf>
    <xf numFmtId="0" fontId="10" fillId="4" borderId="2" xfId="3" applyFont="1" applyFill="1" applyBorder="1" applyAlignment="1">
      <alignment horizontal="center" vertical="center"/>
    </xf>
    <xf numFmtId="0" fontId="10" fillId="4" borderId="4" xfId="3" applyFont="1" applyFill="1" applyBorder="1" applyAlignment="1">
      <alignment horizontal="center" vertical="center"/>
    </xf>
    <xf numFmtId="0" fontId="10" fillId="9" borderId="1" xfId="3" applyFont="1" applyFill="1" applyBorder="1" applyAlignment="1">
      <alignment horizontal="justify" vertical="center" wrapText="1"/>
    </xf>
    <xf numFmtId="0" fontId="10" fillId="9" borderId="8" xfId="3" applyFont="1" applyFill="1" applyBorder="1" applyAlignment="1">
      <alignment horizontal="center" vertical="center" wrapText="1"/>
    </xf>
    <xf numFmtId="0" fontId="10" fillId="9" borderId="9" xfId="3" applyFont="1" applyFill="1" applyBorder="1" applyAlignment="1">
      <alignment horizontal="center" vertical="center" wrapText="1"/>
    </xf>
    <xf numFmtId="0" fontId="10" fillId="0" borderId="1" xfId="3" applyFont="1" applyBorder="1" applyAlignment="1">
      <alignment horizontal="justify" vertical="center" wrapText="1"/>
    </xf>
    <xf numFmtId="15" fontId="10" fillId="0" borderId="1" xfId="3" applyNumberFormat="1" applyFont="1" applyBorder="1" applyAlignment="1">
      <alignment horizontal="center" vertical="center" wrapText="1"/>
    </xf>
    <xf numFmtId="0" fontId="10" fillId="0" borderId="1" xfId="3" applyFont="1" applyBorder="1" applyAlignment="1">
      <alignment horizontal="left" vertical="center" wrapText="1"/>
    </xf>
    <xf numFmtId="0" fontId="10" fillId="0" borderId="1" xfId="3" applyFont="1" applyBorder="1" applyAlignment="1">
      <alignment horizontal="left" vertical="center"/>
    </xf>
    <xf numFmtId="0" fontId="10" fillId="0" borderId="2" xfId="3" applyFont="1" applyBorder="1" applyAlignment="1">
      <alignment horizontal="left" vertical="center"/>
    </xf>
    <xf numFmtId="15" fontId="10" fillId="0" borderId="2" xfId="3" applyNumberFormat="1" applyFont="1" applyBorder="1" applyAlignment="1">
      <alignment horizontal="center" vertical="center" wrapText="1"/>
    </xf>
    <xf numFmtId="15" fontId="10" fillId="0" borderId="4" xfId="3" applyNumberFormat="1" applyFont="1" applyBorder="1" applyAlignment="1">
      <alignment horizontal="center" vertical="center" wrapText="1"/>
    </xf>
    <xf numFmtId="0" fontId="19" fillId="0" borderId="2" xfId="3" applyFont="1" applyBorder="1" applyAlignment="1">
      <alignment horizontal="center" vertical="center" wrapText="1"/>
    </xf>
    <xf numFmtId="0" fontId="19" fillId="0" borderId="4" xfId="3" applyFont="1" applyBorder="1" applyAlignment="1">
      <alignment horizontal="center" vertical="center" wrapText="1"/>
    </xf>
    <xf numFmtId="9" fontId="10" fillId="0" borderId="2" xfId="4" applyFont="1" applyBorder="1" applyAlignment="1">
      <alignment horizontal="center" vertical="center"/>
    </xf>
    <xf numFmtId="9" fontId="10" fillId="0" borderId="3" xfId="4" applyFont="1" applyBorder="1" applyAlignment="1">
      <alignment horizontal="center" vertical="center"/>
    </xf>
    <xf numFmtId="9" fontId="10" fillId="0" borderId="4" xfId="4" applyFont="1" applyBorder="1" applyAlignment="1">
      <alignment horizontal="center" vertical="center"/>
    </xf>
    <xf numFmtId="0" fontId="10" fillId="0" borderId="51" xfId="3" applyFont="1" applyBorder="1" applyAlignment="1">
      <alignment horizontal="left" vertical="center" wrapText="1"/>
    </xf>
    <xf numFmtId="0" fontId="10" fillId="0" borderId="3" xfId="3" applyFont="1" applyBorder="1" applyAlignment="1">
      <alignment horizontal="left" vertical="center"/>
    </xf>
    <xf numFmtId="0" fontId="10" fillId="0" borderId="4" xfId="3"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0" fillId="0" borderId="5" xfId="0" applyFont="1" applyBorder="1" applyAlignment="1">
      <alignment horizontal="center" vertical="center" wrapText="1"/>
    </xf>
    <xf numFmtId="0" fontId="6" fillId="0" borderId="55" xfId="0" applyFont="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0" fontId="6" fillId="0" borderId="58" xfId="0" applyFont="1" applyBorder="1" applyAlignment="1">
      <alignment horizontal="center"/>
    </xf>
    <xf numFmtId="0" fontId="6" fillId="0" borderId="0" xfId="0" applyFont="1" applyBorder="1" applyAlignment="1">
      <alignment horizontal="center"/>
    </xf>
    <xf numFmtId="0" fontId="6" fillId="0" borderId="59" xfId="0" applyFont="1" applyBorder="1" applyAlignment="1">
      <alignment horizontal="center"/>
    </xf>
    <xf numFmtId="0" fontId="3" fillId="0" borderId="1" xfId="2" applyFont="1" applyFill="1" applyBorder="1" applyAlignment="1">
      <alignment horizontal="center" vertical="center" wrapText="1"/>
    </xf>
    <xf numFmtId="0" fontId="42"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25" fillId="5" borderId="1" xfId="2" applyFont="1" applyFill="1" applyBorder="1" applyAlignment="1">
      <alignment horizontal="center" vertical="center" wrapText="1"/>
    </xf>
    <xf numFmtId="0" fontId="25" fillId="4" borderId="1" xfId="2"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2" xfId="0" applyFont="1" applyBorder="1" applyAlignment="1">
      <alignment horizontal="justify" vertical="center"/>
    </xf>
    <xf numFmtId="0" fontId="16" fillId="0" borderId="4" xfId="0" applyFont="1" applyBorder="1" applyAlignment="1">
      <alignment horizontal="justify" vertical="center"/>
    </xf>
    <xf numFmtId="0" fontId="48" fillId="15" borderId="1" xfId="0" applyFont="1" applyFill="1" applyBorder="1" applyAlignment="1">
      <alignment horizontal="center"/>
    </xf>
  </cellXfs>
  <cellStyles count="8">
    <cellStyle name="Hipervínculo" xfId="5" builtinId="8"/>
    <cellStyle name="Normal" xfId="0" builtinId="0"/>
    <cellStyle name="Normal 2" xfId="2"/>
    <cellStyle name="Normal 3" xfId="6"/>
    <cellStyle name="Normal 3 2" xfId="3"/>
    <cellStyle name="Porcentaje" xfId="1" builtinId="5"/>
    <cellStyle name="Porcentaje 2" xfId="4"/>
    <cellStyle name="Porcentaje 2 2" xfId="7"/>
  </cellStyles>
  <dxfs count="724">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8" tint="0.59996337778862885"/>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278493</xdr:colOff>
      <xdr:row>0</xdr:row>
      <xdr:rowOff>0</xdr:rowOff>
    </xdr:from>
    <xdr:to>
      <xdr:col>1</xdr:col>
      <xdr:colOff>997351</xdr:colOff>
      <xdr:row>3</xdr:row>
      <xdr:rowOff>69053</xdr:rowOff>
    </xdr:to>
    <xdr:pic>
      <xdr:nvPicPr>
        <xdr:cNvPr id="2" name="3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278493" y="0"/>
          <a:ext cx="1980921" cy="747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1393031</xdr:colOff>
      <xdr:row>0</xdr:row>
      <xdr:rowOff>119062</xdr:rowOff>
    </xdr:from>
    <xdr:to>
      <xdr:col>13</xdr:col>
      <xdr:colOff>528633</xdr:colOff>
      <xdr:row>3</xdr:row>
      <xdr:rowOff>47624</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44312" y="119062"/>
          <a:ext cx="3802852" cy="6072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637418</xdr:colOff>
      <xdr:row>0</xdr:row>
      <xdr:rowOff>49898</xdr:rowOff>
    </xdr:from>
    <xdr:to>
      <xdr:col>3</xdr:col>
      <xdr:colOff>27214</xdr:colOff>
      <xdr:row>0</xdr:row>
      <xdr:rowOff>974046</xdr:rowOff>
    </xdr:to>
    <xdr:pic>
      <xdr:nvPicPr>
        <xdr:cNvPr id="6" name="Imagen 5">
          <a:extLst>
            <a:ext uri="{FF2B5EF4-FFF2-40B4-BE49-F238E27FC236}">
              <a16:creationId xmlns="" xmlns:a16="http://schemas.microsoft.com/office/drawing/2014/main" id="{AE35D383-7614-4183-9F47-3B70B4F485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2061" y="49898"/>
          <a:ext cx="2274510" cy="924148"/>
        </a:xfrm>
        <a:prstGeom prst="rect">
          <a:avLst/>
        </a:prstGeom>
        <a:noFill/>
        <a:ln>
          <a:noFill/>
        </a:ln>
      </xdr:spPr>
    </xdr:pic>
    <xdr:clientData/>
  </xdr:twoCellAnchor>
  <xdr:twoCellAnchor editAs="oneCell">
    <xdr:from>
      <xdr:col>16</xdr:col>
      <xdr:colOff>1950585</xdr:colOff>
      <xdr:row>0</xdr:row>
      <xdr:rowOff>0</xdr:rowOff>
    </xdr:from>
    <xdr:to>
      <xdr:col>16</xdr:col>
      <xdr:colOff>4708527</xdr:colOff>
      <xdr:row>0</xdr:row>
      <xdr:rowOff>936625</xdr:rowOff>
    </xdr:to>
    <xdr:pic>
      <xdr:nvPicPr>
        <xdr:cNvPr id="7" name="Imagen 6">
          <a:extLst>
            <a:ext uri="{FF2B5EF4-FFF2-40B4-BE49-F238E27FC236}">
              <a16:creationId xmlns="" xmlns:a16="http://schemas.microsoft.com/office/drawing/2014/main" id="{150650E7-4A7B-4DC2-A564-C23D40924CD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82485" y="0"/>
          <a:ext cx="2757942" cy="936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402168</xdr:colOff>
      <xdr:row>6</xdr:row>
      <xdr:rowOff>52915</xdr:rowOff>
    </xdr:from>
    <xdr:to>
      <xdr:col>3</xdr:col>
      <xdr:colOff>204107</xdr:colOff>
      <xdr:row>6</xdr:row>
      <xdr:rowOff>677333</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418" y="52915"/>
          <a:ext cx="2131482" cy="624418"/>
        </a:xfrm>
        <a:prstGeom prst="rect">
          <a:avLst/>
        </a:prstGeom>
        <a:noFill/>
        <a:ln>
          <a:noFill/>
        </a:ln>
      </xdr:spPr>
    </xdr:pic>
    <xdr:clientData/>
  </xdr:twoCellAnchor>
  <xdr:twoCellAnchor editAs="oneCell">
    <xdr:from>
      <xdr:col>15</xdr:col>
      <xdr:colOff>1301750</xdr:colOff>
      <xdr:row>6</xdr:row>
      <xdr:rowOff>52915</xdr:rowOff>
    </xdr:from>
    <xdr:to>
      <xdr:col>16</xdr:col>
      <xdr:colOff>2243667</xdr:colOff>
      <xdr:row>6</xdr:row>
      <xdr:rowOff>687917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00075" y="52915"/>
          <a:ext cx="2646892" cy="635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501347</xdr:colOff>
      <xdr:row>0</xdr:row>
      <xdr:rowOff>87312</xdr:rowOff>
    </xdr:from>
    <xdr:to>
      <xdr:col>3</xdr:col>
      <xdr:colOff>577478</xdr:colOff>
      <xdr:row>0</xdr:row>
      <xdr:rowOff>679979</xdr:rowOff>
    </xdr:to>
    <xdr:pic>
      <xdr:nvPicPr>
        <xdr:cNvPr id="3" name="Imagen 2">
          <a:extLst>
            <a:ext uri="{FF2B5EF4-FFF2-40B4-BE49-F238E27FC236}">
              <a16:creationId xmlns:a16="http://schemas.microsoft.com/office/drawing/2014/main" xmlns="" id="{E986103E-8D4C-459E-BBFC-B176A0DBB7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147" y="87312"/>
          <a:ext cx="2143056" cy="592667"/>
        </a:xfrm>
        <a:prstGeom prst="rect">
          <a:avLst/>
        </a:prstGeom>
        <a:noFill/>
        <a:ln>
          <a:noFill/>
        </a:ln>
      </xdr:spPr>
    </xdr:pic>
    <xdr:clientData/>
  </xdr:twoCellAnchor>
  <xdr:twoCellAnchor editAs="oneCell">
    <xdr:from>
      <xdr:col>16</xdr:col>
      <xdr:colOff>571501</xdr:colOff>
      <xdr:row>0</xdr:row>
      <xdr:rowOff>1</xdr:rowOff>
    </xdr:from>
    <xdr:to>
      <xdr:col>16</xdr:col>
      <xdr:colOff>3291523</xdr:colOff>
      <xdr:row>0</xdr:row>
      <xdr:rowOff>603251</xdr:rowOff>
    </xdr:to>
    <xdr:pic>
      <xdr:nvPicPr>
        <xdr:cNvPr id="4" name="Imagen 3">
          <a:extLst>
            <a:ext uri="{FF2B5EF4-FFF2-40B4-BE49-F238E27FC236}">
              <a16:creationId xmlns:a16="http://schemas.microsoft.com/office/drawing/2014/main" xmlns="" id="{9B0E0E86-6779-4EA7-91BE-A6C0C45F453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936951" y="1"/>
          <a:ext cx="2720022" cy="603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1065424</xdr:colOff>
      <xdr:row>0</xdr:row>
      <xdr:rowOff>88244</xdr:rowOff>
    </xdr:from>
    <xdr:ext cx="2363576" cy="1000031"/>
    <xdr:pic>
      <xdr:nvPicPr>
        <xdr:cNvPr id="4" name="Imagen 3">
          <a:extLst>
            <a:ext uri="{FF2B5EF4-FFF2-40B4-BE49-F238E27FC236}">
              <a16:creationId xmlns:a16="http://schemas.microsoft.com/office/drawing/2014/main" xmlns="" id="{6D3D98C9-A10C-4D2C-B778-4FDF9B36E0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2333" y="88244"/>
          <a:ext cx="2363576" cy="1000031"/>
        </a:xfrm>
        <a:prstGeom prst="rect">
          <a:avLst/>
        </a:prstGeom>
        <a:noFill/>
        <a:ln>
          <a:noFill/>
        </a:ln>
      </xdr:spPr>
    </xdr:pic>
    <xdr:clientData/>
  </xdr:oneCellAnchor>
  <xdr:oneCellAnchor>
    <xdr:from>
      <xdr:col>16</xdr:col>
      <xdr:colOff>3400880</xdr:colOff>
      <xdr:row>0</xdr:row>
      <xdr:rowOff>0</xdr:rowOff>
    </xdr:from>
    <xdr:ext cx="2760663" cy="916214"/>
    <xdr:pic>
      <xdr:nvPicPr>
        <xdr:cNvPr id="5" name="Imagen 4">
          <a:extLst>
            <a:ext uri="{FF2B5EF4-FFF2-40B4-BE49-F238E27FC236}">
              <a16:creationId xmlns:a16="http://schemas.microsoft.com/office/drawing/2014/main" xmlns="" id="{5C4F7D2C-BD10-4C7B-B113-592D135D67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149705" y="0"/>
          <a:ext cx="2760663" cy="91621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1376740</xdr:colOff>
      <xdr:row>0</xdr:row>
      <xdr:rowOff>158750</xdr:rowOff>
    </xdr:from>
    <xdr:to>
      <xdr:col>3</xdr:col>
      <xdr:colOff>509030</xdr:colOff>
      <xdr:row>0</xdr:row>
      <xdr:rowOff>783168</xdr:rowOff>
    </xdr:to>
    <xdr:pic>
      <xdr:nvPicPr>
        <xdr:cNvPr id="3" name="Imagen 2">
          <a:extLst>
            <a:ext uri="{FF2B5EF4-FFF2-40B4-BE49-F238E27FC236}">
              <a16:creationId xmlns:a16="http://schemas.microsoft.com/office/drawing/2014/main" xmlns=""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0740" y="158750"/>
          <a:ext cx="2139469" cy="624418"/>
        </a:xfrm>
        <a:prstGeom prst="rect">
          <a:avLst/>
        </a:prstGeom>
        <a:noFill/>
        <a:ln>
          <a:noFill/>
        </a:ln>
      </xdr:spPr>
    </xdr:pic>
    <xdr:clientData/>
  </xdr:twoCellAnchor>
  <xdr:twoCellAnchor editAs="oneCell">
    <xdr:from>
      <xdr:col>16</xdr:col>
      <xdr:colOff>571501</xdr:colOff>
      <xdr:row>0</xdr:row>
      <xdr:rowOff>0</xdr:rowOff>
    </xdr:from>
    <xdr:to>
      <xdr:col>16</xdr:col>
      <xdr:colOff>3332163</xdr:colOff>
      <xdr:row>0</xdr:row>
      <xdr:rowOff>635002</xdr:rowOff>
    </xdr:to>
    <xdr:pic>
      <xdr:nvPicPr>
        <xdr:cNvPr id="4" name="Imagen 3">
          <a:extLst>
            <a:ext uri="{FF2B5EF4-FFF2-40B4-BE49-F238E27FC236}">
              <a16:creationId xmlns:a16="http://schemas.microsoft.com/office/drawing/2014/main" xmlns="" id="{00000000-0008-0000-0A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273451" y="0"/>
          <a:ext cx="2760662" cy="635002"/>
        </a:xfrm>
        <a:prstGeom prst="rect">
          <a:avLst/>
        </a:prstGeom>
      </xdr:spPr>
    </xdr:pic>
    <xdr:clientData/>
  </xdr:twoCellAnchor>
  <xdr:twoCellAnchor editAs="oneCell">
    <xdr:from>
      <xdr:col>16</xdr:col>
      <xdr:colOff>571501</xdr:colOff>
      <xdr:row>0</xdr:row>
      <xdr:rowOff>0</xdr:rowOff>
    </xdr:from>
    <xdr:to>
      <xdr:col>16</xdr:col>
      <xdr:colOff>3332163</xdr:colOff>
      <xdr:row>0</xdr:row>
      <xdr:rowOff>635002</xdr:rowOff>
    </xdr:to>
    <xdr:pic>
      <xdr:nvPicPr>
        <xdr:cNvPr id="5" name="Imagen 4">
          <a:extLst>
            <a:ext uri="{FF2B5EF4-FFF2-40B4-BE49-F238E27FC236}">
              <a16:creationId xmlns:a16="http://schemas.microsoft.com/office/drawing/2014/main" xmlns="" id="{00000000-0008-0000-0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273451" y="0"/>
          <a:ext cx="2760662" cy="6350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1154489</xdr:colOff>
      <xdr:row>0</xdr:row>
      <xdr:rowOff>22683</xdr:rowOff>
    </xdr:from>
    <xdr:to>
      <xdr:col>3</xdr:col>
      <xdr:colOff>56030</xdr:colOff>
      <xdr:row>0</xdr:row>
      <xdr:rowOff>728383</xdr:rowOff>
    </xdr:to>
    <xdr:pic>
      <xdr:nvPicPr>
        <xdr:cNvPr id="2" name="Imagen 1">
          <a:extLst>
            <a:ext uri="{FF2B5EF4-FFF2-40B4-BE49-F238E27FC236}">
              <a16:creationId xmlns:a16="http://schemas.microsoft.com/office/drawing/2014/main" xmlns="" id="{AE35D383-7614-4183-9F47-3B70B4F485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7964" y="22683"/>
          <a:ext cx="2140041" cy="705700"/>
        </a:xfrm>
        <a:prstGeom prst="rect">
          <a:avLst/>
        </a:prstGeom>
        <a:noFill/>
        <a:ln>
          <a:noFill/>
        </a:ln>
      </xdr:spPr>
    </xdr:pic>
    <xdr:clientData/>
  </xdr:twoCellAnchor>
  <xdr:twoCellAnchor editAs="oneCell">
    <xdr:from>
      <xdr:col>16</xdr:col>
      <xdr:colOff>1181100</xdr:colOff>
      <xdr:row>0</xdr:row>
      <xdr:rowOff>152401</xdr:rowOff>
    </xdr:from>
    <xdr:to>
      <xdr:col>16</xdr:col>
      <xdr:colOff>4981423</xdr:colOff>
      <xdr:row>1</xdr:row>
      <xdr:rowOff>38848</xdr:rowOff>
    </xdr:to>
    <xdr:pic>
      <xdr:nvPicPr>
        <xdr:cNvPr id="3" name="Imagen 2">
          <a:extLst>
            <a:ext uri="{FF2B5EF4-FFF2-40B4-BE49-F238E27FC236}">
              <a16:creationId xmlns:a16="http://schemas.microsoft.com/office/drawing/2014/main" xmlns="" id="{B1038A5E-1FC5-6147-AA8B-C4475B69A0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165925" y="152401"/>
          <a:ext cx="3800323" cy="7532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1039282</xdr:colOff>
      <xdr:row>0</xdr:row>
      <xdr:rowOff>76200</xdr:rowOff>
    </xdr:from>
    <xdr:to>
      <xdr:col>3</xdr:col>
      <xdr:colOff>476250</xdr:colOff>
      <xdr:row>0</xdr:row>
      <xdr:rowOff>1103762</xdr:rowOff>
    </xdr:to>
    <xdr:pic>
      <xdr:nvPicPr>
        <xdr:cNvPr id="6" name="Imagen 5">
          <a:extLst>
            <a:ext uri="{FF2B5EF4-FFF2-40B4-BE49-F238E27FC236}">
              <a16:creationId xmlns="" xmlns:a16="http://schemas.microsoft.com/office/drawing/2014/main" id="{AE35D383-7614-4183-9F47-3B70B4F485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2782" y="76200"/>
          <a:ext cx="2427818" cy="1027562"/>
        </a:xfrm>
        <a:prstGeom prst="rect">
          <a:avLst/>
        </a:prstGeom>
        <a:noFill/>
        <a:ln>
          <a:noFill/>
        </a:ln>
      </xdr:spPr>
    </xdr:pic>
    <xdr:clientData/>
  </xdr:twoCellAnchor>
  <xdr:twoCellAnchor editAs="oneCell">
    <xdr:from>
      <xdr:col>16</xdr:col>
      <xdr:colOff>709614</xdr:colOff>
      <xdr:row>0</xdr:row>
      <xdr:rowOff>151492</xdr:rowOff>
    </xdr:from>
    <xdr:to>
      <xdr:col>16</xdr:col>
      <xdr:colOff>3365956</xdr:colOff>
      <xdr:row>0</xdr:row>
      <xdr:rowOff>1088117</xdr:rowOff>
    </xdr:to>
    <xdr:pic>
      <xdr:nvPicPr>
        <xdr:cNvPr id="7" name="Imagen 6">
          <a:extLst>
            <a:ext uri="{FF2B5EF4-FFF2-40B4-BE49-F238E27FC236}">
              <a16:creationId xmlns="" xmlns:a16="http://schemas.microsoft.com/office/drawing/2014/main" id="{150650E7-4A7B-4DC2-A564-C23D40924CD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770264" y="151492"/>
          <a:ext cx="2656342" cy="936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1709494</xdr:colOff>
      <xdr:row>0</xdr:row>
      <xdr:rowOff>103909</xdr:rowOff>
    </xdr:from>
    <xdr:to>
      <xdr:col>3</xdr:col>
      <xdr:colOff>908337</xdr:colOff>
      <xdr:row>0</xdr:row>
      <xdr:rowOff>971742</xdr:rowOff>
    </xdr:to>
    <xdr:pic>
      <xdr:nvPicPr>
        <xdr:cNvPr id="6" name="Imagen 5">
          <a:extLst>
            <a:ext uri="{FF2B5EF4-FFF2-40B4-BE49-F238E27FC236}">
              <a16:creationId xmlns="" xmlns:a16="http://schemas.microsoft.com/office/drawing/2014/main" id="{AE35D383-7614-4183-9F47-3B70B4F485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0312" y="103909"/>
          <a:ext cx="2333434" cy="867833"/>
        </a:xfrm>
        <a:prstGeom prst="rect">
          <a:avLst/>
        </a:prstGeom>
        <a:noFill/>
        <a:ln>
          <a:noFill/>
        </a:ln>
      </xdr:spPr>
    </xdr:pic>
    <xdr:clientData/>
  </xdr:twoCellAnchor>
  <xdr:twoCellAnchor editAs="oneCell">
    <xdr:from>
      <xdr:col>15</xdr:col>
      <xdr:colOff>184680</xdr:colOff>
      <xdr:row>0</xdr:row>
      <xdr:rowOff>261559</xdr:rowOff>
    </xdr:from>
    <xdr:to>
      <xdr:col>16</xdr:col>
      <xdr:colOff>294480</xdr:colOff>
      <xdr:row>0</xdr:row>
      <xdr:rowOff>931334</xdr:rowOff>
    </xdr:to>
    <xdr:pic>
      <xdr:nvPicPr>
        <xdr:cNvPr id="7" name="Imagen 6">
          <a:extLst>
            <a:ext uri="{FF2B5EF4-FFF2-40B4-BE49-F238E27FC236}">
              <a16:creationId xmlns="" xmlns:a16="http://schemas.microsoft.com/office/drawing/2014/main" id="{150650E7-4A7B-4DC2-A564-C23D40924CD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207480" y="261559"/>
          <a:ext cx="2690209" cy="669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3724220</xdr:colOff>
      <xdr:row>0</xdr:row>
      <xdr:rowOff>69273</xdr:rowOff>
    </xdr:from>
    <xdr:to>
      <xdr:col>2</xdr:col>
      <xdr:colOff>156895</xdr:colOff>
      <xdr:row>0</xdr:row>
      <xdr:rowOff>693691</xdr:rowOff>
    </xdr:to>
    <xdr:pic>
      <xdr:nvPicPr>
        <xdr:cNvPr id="2" name="Imagen 1">
          <a:extLst>
            <a:ext uri="{FF2B5EF4-FFF2-40B4-BE49-F238E27FC236}">
              <a16:creationId xmlns="" xmlns:a16="http://schemas.microsoft.com/office/drawing/2014/main" id="{0F4E21CE-5A28-4A49-A5E1-3F8E56375F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4220" y="69273"/>
          <a:ext cx="2164993" cy="624418"/>
        </a:xfrm>
        <a:prstGeom prst="rect">
          <a:avLst/>
        </a:prstGeom>
        <a:noFill/>
        <a:ln>
          <a:noFill/>
        </a:ln>
      </xdr:spPr>
    </xdr:pic>
    <xdr:clientData/>
  </xdr:twoCellAnchor>
  <xdr:twoCellAnchor editAs="oneCell">
    <xdr:from>
      <xdr:col>16</xdr:col>
      <xdr:colOff>571501</xdr:colOff>
      <xdr:row>0</xdr:row>
      <xdr:rowOff>0</xdr:rowOff>
    </xdr:from>
    <xdr:to>
      <xdr:col>16</xdr:col>
      <xdr:colOff>3332163</xdr:colOff>
      <xdr:row>0</xdr:row>
      <xdr:rowOff>635002</xdr:rowOff>
    </xdr:to>
    <xdr:pic>
      <xdr:nvPicPr>
        <xdr:cNvPr id="3" name="Imagen 2">
          <a:extLst>
            <a:ext uri="{FF2B5EF4-FFF2-40B4-BE49-F238E27FC236}">
              <a16:creationId xmlns="" xmlns:a16="http://schemas.microsoft.com/office/drawing/2014/main" id="{7B841B22-EFB7-4075-A353-A25D7B7F77C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082201" y="0"/>
          <a:ext cx="2760662" cy="635002"/>
        </a:xfrm>
        <a:prstGeom prst="rect">
          <a:avLst/>
        </a:prstGeom>
      </xdr:spPr>
    </xdr:pic>
    <xdr:clientData/>
  </xdr:twoCellAnchor>
  <xdr:twoCellAnchor editAs="oneCell">
    <xdr:from>
      <xdr:col>16</xdr:col>
      <xdr:colOff>571501</xdr:colOff>
      <xdr:row>0</xdr:row>
      <xdr:rowOff>0</xdr:rowOff>
    </xdr:from>
    <xdr:to>
      <xdr:col>16</xdr:col>
      <xdr:colOff>3332163</xdr:colOff>
      <xdr:row>0</xdr:row>
      <xdr:rowOff>635002</xdr:rowOff>
    </xdr:to>
    <xdr:pic>
      <xdr:nvPicPr>
        <xdr:cNvPr id="4" name="Imagen 3">
          <a:extLst>
            <a:ext uri="{FF2B5EF4-FFF2-40B4-BE49-F238E27FC236}">
              <a16:creationId xmlns="" xmlns:a16="http://schemas.microsoft.com/office/drawing/2014/main" id="{B01BE7ED-5B64-44C3-8757-0442A6FD76C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082201" y="0"/>
          <a:ext cx="2760662" cy="6350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3319099</xdr:colOff>
      <xdr:row>0</xdr:row>
      <xdr:rowOff>144291</xdr:rowOff>
    </xdr:from>
    <xdr:to>
      <xdr:col>2</xdr:col>
      <xdr:colOff>1121972</xdr:colOff>
      <xdr:row>0</xdr:row>
      <xdr:rowOff>954976</xdr:rowOff>
    </xdr:to>
    <xdr:pic>
      <xdr:nvPicPr>
        <xdr:cNvPr id="2" name="Imagen 1">
          <a:extLst>
            <a:ext uri="{FF2B5EF4-FFF2-40B4-BE49-F238E27FC236}">
              <a16:creationId xmlns:a16="http://schemas.microsoft.com/office/drawing/2014/main" xmlns="" id="{18C194CD-A875-A34D-84BE-A58A8F22A6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9099" y="144291"/>
          <a:ext cx="2669282" cy="810685"/>
        </a:xfrm>
        <a:prstGeom prst="rect">
          <a:avLst/>
        </a:prstGeom>
        <a:noFill/>
        <a:ln>
          <a:noFill/>
        </a:ln>
      </xdr:spPr>
    </xdr:pic>
    <xdr:clientData/>
  </xdr:twoCellAnchor>
  <xdr:twoCellAnchor editAs="oneCell">
    <xdr:from>
      <xdr:col>16</xdr:col>
      <xdr:colOff>116972</xdr:colOff>
      <xdr:row>0</xdr:row>
      <xdr:rowOff>25288</xdr:rowOff>
    </xdr:from>
    <xdr:to>
      <xdr:col>17</xdr:col>
      <xdr:colOff>300790</xdr:colOff>
      <xdr:row>0</xdr:row>
      <xdr:rowOff>939688</xdr:rowOff>
    </xdr:to>
    <xdr:pic>
      <xdr:nvPicPr>
        <xdr:cNvPr id="3" name="Imagen 2">
          <a:extLst>
            <a:ext uri="{FF2B5EF4-FFF2-40B4-BE49-F238E27FC236}">
              <a16:creationId xmlns:a16="http://schemas.microsoft.com/office/drawing/2014/main" xmlns="" id="{38092DAF-BA6C-3745-B007-CBEDE7A5D6D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009547" y="25288"/>
          <a:ext cx="5508293"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icol.zipamocha/OneDrive%20-%20Agencia%20de%20Desarrollo%20Rural-ADR/2023/5.%20SEGUIMIENTO%20PLANES%20DE%20MEJORA/Plan%20de%20Mejoramiento%20Suscrito%20con%20la%20Oficina%20de%20Control%20Interno-%2020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12">
        <row r="1">
          <cell r="G1">
            <v>0</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COM"/>
      <sheetName val="2.DER"/>
      <sheetName val="3.PAC"/>
      <sheetName val="4.EFP"/>
      <sheetName val="5.GTH"/>
      <sheetName val="6.ADJ"/>
      <sheetName val="7.ECC"/>
      <sheetName val="8.IMP"/>
      <sheetName val="9.ADT"/>
      <sheetName val="10.SCP"/>
      <sheetName val="11. ASI"/>
      <sheetName val="12.SIG"/>
      <sheetName val="13.GCO"/>
      <sheetName val="14.PID"/>
      <sheetName val="15.FIN"/>
      <sheetName val="16. GAD"/>
      <sheetName val="17.BcoPry"/>
      <sheetName val="18.DOC"/>
      <sheetName val="19.PAA"/>
      <sheetName val="20.GTI"/>
      <sheetName val="21.CDI"/>
      <sheetName val="22.SUP-CTOs"/>
      <sheetName val="23. UTT BOY"/>
      <sheetName val="24. EPSEA+"/>
      <sheetName val="25. GEST CARTERA"/>
      <sheetName val="26. Superv Convenios Coop"/>
      <sheetName val="27. INV DAT"/>
      <sheetName val="28. FACT&amp;REC"/>
      <sheetName val="8. IMP"/>
      <sheetName val="8. IMP V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A4" zoomScale="85" zoomScaleNormal="85" workbookViewId="0">
      <selection activeCell="F27" sqref="F27"/>
    </sheetView>
  </sheetViews>
  <sheetFormatPr baseColWidth="10" defaultColWidth="11.42578125" defaultRowHeight="15" x14ac:dyDescent="0.25"/>
  <cols>
    <col min="1" max="1" width="18.85546875" customWidth="1"/>
    <col min="2" max="2" width="18.28515625" customWidth="1"/>
    <col min="3" max="3" width="18.140625" customWidth="1"/>
    <col min="4" max="4" width="15.85546875" customWidth="1"/>
    <col min="5" max="5" width="14.42578125" customWidth="1"/>
    <col min="6" max="6" width="16.7109375" customWidth="1"/>
    <col min="7" max="7" width="11.5703125" customWidth="1"/>
    <col min="8" max="8" width="25.7109375" customWidth="1"/>
    <col min="9" max="9" width="14" customWidth="1"/>
    <col min="10" max="11" width="21.28515625" customWidth="1"/>
    <col min="12" max="12" width="14.5703125" customWidth="1"/>
    <col min="13" max="14" width="12.85546875" customWidth="1"/>
    <col min="15" max="15" width="15.85546875" customWidth="1"/>
    <col min="16" max="16" width="25.140625" customWidth="1"/>
  </cols>
  <sheetData>
    <row r="1" spans="1:16" ht="23.25" customHeight="1" x14ac:dyDescent="0.25">
      <c r="A1" s="473"/>
      <c r="B1" s="474"/>
      <c r="C1" s="479" t="s">
        <v>493</v>
      </c>
      <c r="D1" s="480"/>
      <c r="E1" s="480"/>
      <c r="F1" s="480"/>
      <c r="G1" s="480"/>
      <c r="H1" s="480"/>
      <c r="I1" s="480"/>
      <c r="J1" s="551"/>
      <c r="K1" s="552"/>
      <c r="L1" s="552"/>
      <c r="M1" s="552"/>
      <c r="N1" s="552"/>
      <c r="O1" s="553"/>
    </row>
    <row r="2" spans="1:16" ht="15" customHeight="1" x14ac:dyDescent="0.25">
      <c r="A2" s="475"/>
      <c r="B2" s="476"/>
      <c r="C2" s="481"/>
      <c r="D2" s="482"/>
      <c r="E2" s="482"/>
      <c r="F2" s="482"/>
      <c r="G2" s="482"/>
      <c r="H2" s="482"/>
      <c r="I2" s="482"/>
      <c r="J2" s="554"/>
      <c r="K2" s="555"/>
      <c r="L2" s="555"/>
      <c r="M2" s="555"/>
      <c r="N2" s="555"/>
      <c r="O2" s="556"/>
    </row>
    <row r="3" spans="1:16" ht="15" customHeight="1" x14ac:dyDescent="0.25">
      <c r="A3" s="475"/>
      <c r="B3" s="476"/>
      <c r="C3" s="481"/>
      <c r="D3" s="482"/>
      <c r="E3" s="482"/>
      <c r="F3" s="482"/>
      <c r="G3" s="482"/>
      <c r="H3" s="482"/>
      <c r="I3" s="482"/>
      <c r="J3" s="554"/>
      <c r="K3" s="555"/>
      <c r="L3" s="555"/>
      <c r="M3" s="555"/>
      <c r="N3" s="555"/>
      <c r="O3" s="556"/>
    </row>
    <row r="4" spans="1:16" ht="15.75" customHeight="1" thickBot="1" x14ac:dyDescent="0.3">
      <c r="A4" s="477"/>
      <c r="B4" s="478"/>
      <c r="C4" s="483"/>
      <c r="D4" s="484"/>
      <c r="E4" s="484"/>
      <c r="F4" s="484"/>
      <c r="G4" s="484"/>
      <c r="H4" s="484"/>
      <c r="I4" s="484"/>
      <c r="J4" s="557"/>
      <c r="K4" s="558"/>
      <c r="L4" s="558"/>
      <c r="M4" s="558"/>
      <c r="N4" s="558"/>
      <c r="O4" s="559"/>
    </row>
    <row r="5" spans="1:16" ht="15" customHeight="1" thickBot="1" x14ac:dyDescent="0.3">
      <c r="A5" s="569" t="s">
        <v>494</v>
      </c>
      <c r="B5" s="569"/>
      <c r="C5" s="570"/>
      <c r="D5" s="485" t="s">
        <v>0</v>
      </c>
      <c r="E5" s="488" t="s">
        <v>495</v>
      </c>
      <c r="F5" s="491" t="s">
        <v>496</v>
      </c>
      <c r="G5" s="494" t="s">
        <v>497</v>
      </c>
      <c r="H5" s="494"/>
      <c r="I5" s="494"/>
      <c r="J5" s="494"/>
      <c r="K5" s="494"/>
      <c r="L5" s="495"/>
      <c r="M5" s="548" t="s">
        <v>498</v>
      </c>
      <c r="N5" s="549"/>
      <c r="O5" s="550"/>
    </row>
    <row r="6" spans="1:16" ht="15" customHeight="1" thickBot="1" x14ac:dyDescent="0.3">
      <c r="A6" s="569"/>
      <c r="B6" s="569"/>
      <c r="C6" s="570"/>
      <c r="D6" s="486"/>
      <c r="E6" s="489"/>
      <c r="F6" s="492"/>
      <c r="G6" s="496" t="s">
        <v>499</v>
      </c>
      <c r="H6" s="497"/>
      <c r="I6" s="498"/>
      <c r="J6" s="564" t="s">
        <v>500</v>
      </c>
      <c r="K6" s="564" t="s">
        <v>501</v>
      </c>
      <c r="L6" s="564" t="s">
        <v>31</v>
      </c>
      <c r="M6" s="564" t="s">
        <v>62</v>
      </c>
      <c r="N6" s="565" t="s">
        <v>32</v>
      </c>
      <c r="O6" s="546" t="s">
        <v>1580</v>
      </c>
      <c r="P6" s="546" t="s">
        <v>1584</v>
      </c>
    </row>
    <row r="7" spans="1:16" ht="36" customHeight="1" thickBot="1" x14ac:dyDescent="0.3">
      <c r="A7" s="571"/>
      <c r="B7" s="571"/>
      <c r="C7" s="572"/>
      <c r="D7" s="487"/>
      <c r="E7" s="490"/>
      <c r="F7" s="493"/>
      <c r="G7" s="82" t="s">
        <v>502</v>
      </c>
      <c r="H7" s="82" t="s">
        <v>503</v>
      </c>
      <c r="I7" s="83" t="s">
        <v>504</v>
      </c>
      <c r="J7" s="490"/>
      <c r="K7" s="490"/>
      <c r="L7" s="490"/>
      <c r="M7" s="490"/>
      <c r="N7" s="493"/>
      <c r="O7" s="547"/>
      <c r="P7" s="547"/>
    </row>
    <row r="8" spans="1:16" s="390" customFormat="1" ht="24" customHeight="1" thickBot="1" x14ac:dyDescent="0.35">
      <c r="A8" s="566" t="s">
        <v>1578</v>
      </c>
      <c r="B8" s="566"/>
      <c r="C8" s="566"/>
      <c r="D8" s="566"/>
      <c r="E8" s="566"/>
      <c r="F8" s="566"/>
      <c r="G8" s="566"/>
      <c r="H8" s="566"/>
      <c r="I8" s="566"/>
      <c r="J8" s="566"/>
      <c r="K8" s="566"/>
      <c r="L8" s="566"/>
      <c r="M8" s="566"/>
      <c r="N8" s="566"/>
      <c r="O8" s="566"/>
      <c r="P8" s="566"/>
    </row>
    <row r="9" spans="1:16" s="10" customFormat="1" ht="40.5" customHeight="1" thickBot="1" x14ac:dyDescent="0.3">
      <c r="A9" s="573" t="s">
        <v>511</v>
      </c>
      <c r="B9" s="574"/>
      <c r="C9" s="575"/>
      <c r="D9" s="455" t="s">
        <v>512</v>
      </c>
      <c r="E9" s="391">
        <f>+ASI!E33</f>
        <v>4</v>
      </c>
      <c r="F9" s="392">
        <f>+ASI!E28</f>
        <v>8</v>
      </c>
      <c r="G9" s="392">
        <f>+ASI!E23</f>
        <v>6</v>
      </c>
      <c r="H9" s="393">
        <f>+ASI!E24</f>
        <v>0</v>
      </c>
      <c r="I9" s="393">
        <f>+ASI!E25</f>
        <v>0</v>
      </c>
      <c r="J9" s="392">
        <f>+ASI!E26</f>
        <v>2</v>
      </c>
      <c r="K9" s="392">
        <f>+ASI!E22</f>
        <v>0</v>
      </c>
      <c r="L9" s="392">
        <f>+ASI!E27</f>
        <v>0</v>
      </c>
      <c r="M9" s="394">
        <f>+ASI!E32</f>
        <v>3</v>
      </c>
      <c r="N9" s="392">
        <f>+ASI!E31</f>
        <v>1</v>
      </c>
      <c r="O9" s="392">
        <v>0</v>
      </c>
      <c r="P9" s="440" t="s">
        <v>1582</v>
      </c>
    </row>
    <row r="10" spans="1:16" s="10" customFormat="1" ht="23.25" customHeight="1" x14ac:dyDescent="0.25">
      <c r="A10" s="501" t="s">
        <v>515</v>
      </c>
      <c r="B10" s="502"/>
      <c r="C10" s="503"/>
      <c r="D10" s="456" t="s">
        <v>516</v>
      </c>
      <c r="E10" s="431">
        <v>6</v>
      </c>
      <c r="F10" s="433">
        <f>+EPSEA!$E$47</f>
        <v>14</v>
      </c>
      <c r="G10" s="433">
        <f>+EPSEA!$E$42</f>
        <v>10</v>
      </c>
      <c r="H10" s="454">
        <f>+EPSEA!$E$43</f>
        <v>1</v>
      </c>
      <c r="I10" s="454">
        <f>+EPSEA!$E$44</f>
        <v>2</v>
      </c>
      <c r="J10" s="433">
        <f>+EPSEA!$E$45</f>
        <v>0</v>
      </c>
      <c r="K10" s="433">
        <f>+EPSEA!$E$41</f>
        <v>1</v>
      </c>
      <c r="L10" s="433">
        <f>+EPSEA!$E$46</f>
        <v>0</v>
      </c>
      <c r="M10" s="438">
        <f>+EPSEA!$E$51</f>
        <v>4</v>
      </c>
      <c r="N10" s="433">
        <f>+EPSEA!$E$50</f>
        <v>2</v>
      </c>
      <c r="O10" s="433">
        <v>0</v>
      </c>
      <c r="P10" s="442" t="s">
        <v>1582</v>
      </c>
    </row>
    <row r="11" spans="1:16" s="10" customFormat="1" ht="26.25" customHeight="1" thickBot="1" x14ac:dyDescent="0.3">
      <c r="A11" s="504"/>
      <c r="B11" s="505"/>
      <c r="C11" s="506"/>
      <c r="D11" s="457" t="s">
        <v>517</v>
      </c>
      <c r="E11" s="407">
        <v>2</v>
      </c>
      <c r="F11" s="408">
        <f>+EPSEA!$G$47</f>
        <v>8</v>
      </c>
      <c r="G11" s="408">
        <f>+EPSEA!$G$42</f>
        <v>0</v>
      </c>
      <c r="H11" s="446">
        <f>+EPSEA!$G$43</f>
        <v>2</v>
      </c>
      <c r="I11" s="446">
        <f>+EPSEA!$G$44</f>
        <v>0</v>
      </c>
      <c r="J11" s="408">
        <v>0</v>
      </c>
      <c r="K11" s="408">
        <f>+EPSEA!$G$41</f>
        <v>6</v>
      </c>
      <c r="L11" s="408">
        <f>+EPSEA!$G$46</f>
        <v>0</v>
      </c>
      <c r="M11" s="411">
        <f>+EPSEA!$G$51</f>
        <v>0</v>
      </c>
      <c r="N11" s="408">
        <f>+EPSEA!$G$50</f>
        <v>2</v>
      </c>
      <c r="O11" s="408">
        <v>0</v>
      </c>
      <c r="P11" s="442" t="s">
        <v>1582</v>
      </c>
    </row>
    <row r="12" spans="1:16" s="390" customFormat="1" ht="26.25" customHeight="1" thickBot="1" x14ac:dyDescent="0.35">
      <c r="A12" s="567" t="s">
        <v>1579</v>
      </c>
      <c r="B12" s="567"/>
      <c r="C12" s="567"/>
      <c r="D12" s="567"/>
      <c r="E12" s="567"/>
      <c r="F12" s="567"/>
      <c r="G12" s="567"/>
      <c r="H12" s="567"/>
      <c r="I12" s="567"/>
      <c r="J12" s="567"/>
      <c r="K12" s="567"/>
      <c r="L12" s="567"/>
      <c r="M12" s="567"/>
      <c r="N12" s="567"/>
      <c r="O12" s="567"/>
      <c r="P12" s="567"/>
    </row>
    <row r="13" spans="1:16" ht="15.75" x14ac:dyDescent="0.25">
      <c r="A13" s="530" t="s">
        <v>507</v>
      </c>
      <c r="B13" s="531"/>
      <c r="C13" s="532"/>
      <c r="D13" s="458" t="s">
        <v>508</v>
      </c>
      <c r="E13" s="412">
        <f>+ADT!E125</f>
        <v>9</v>
      </c>
      <c r="F13" s="413">
        <f>+ADT!E120</f>
        <v>24</v>
      </c>
      <c r="G13" s="414">
        <f>+ADT!E115</f>
        <v>17</v>
      </c>
      <c r="H13" s="414">
        <f>+ADT!E116</f>
        <v>3</v>
      </c>
      <c r="I13" s="414">
        <f>+ADT!E117</f>
        <v>0</v>
      </c>
      <c r="J13" s="414">
        <f>+ADT!E118</f>
        <v>4</v>
      </c>
      <c r="K13" s="414">
        <f>+ADT!E114</f>
        <v>0</v>
      </c>
      <c r="L13" s="414">
        <f>+ADT!E119</f>
        <v>0</v>
      </c>
      <c r="M13" s="414">
        <f>+ADT!E124</f>
        <v>4</v>
      </c>
      <c r="N13" s="414">
        <f>+ADT!E123</f>
        <v>5</v>
      </c>
      <c r="O13" s="413">
        <v>0</v>
      </c>
      <c r="P13" s="441" t="s">
        <v>1585</v>
      </c>
    </row>
    <row r="14" spans="1:16" ht="15.75" x14ac:dyDescent="0.25">
      <c r="A14" s="533"/>
      <c r="B14" s="534"/>
      <c r="C14" s="535"/>
      <c r="D14" s="459" t="s">
        <v>509</v>
      </c>
      <c r="E14" s="422">
        <f>+ADT!G125</f>
        <v>9</v>
      </c>
      <c r="F14" s="423">
        <f>+ADT!G120-ADT!G119</f>
        <v>24</v>
      </c>
      <c r="G14" s="424">
        <f>+ADT!G115</f>
        <v>14</v>
      </c>
      <c r="H14" s="424">
        <f>+ADT!G116</f>
        <v>1</v>
      </c>
      <c r="I14" s="424">
        <f>+ADT!G117</f>
        <v>0</v>
      </c>
      <c r="J14" s="424">
        <f>+ADT!G118</f>
        <v>9</v>
      </c>
      <c r="K14" s="424">
        <f>+ADT!G114</f>
        <v>0</v>
      </c>
      <c r="L14" s="448">
        <f>+ADT!G119</f>
        <v>1</v>
      </c>
      <c r="M14" s="424">
        <f>+ADT!G124</f>
        <v>4</v>
      </c>
      <c r="N14" s="424">
        <f>+ADT!G123</f>
        <v>5</v>
      </c>
      <c r="O14" s="452">
        <v>1</v>
      </c>
      <c r="P14" s="441" t="s">
        <v>1585</v>
      </c>
    </row>
    <row r="15" spans="1:16" ht="16.5" thickBot="1" x14ac:dyDescent="0.3">
      <c r="A15" s="536"/>
      <c r="B15" s="537"/>
      <c r="C15" s="538"/>
      <c r="D15" s="460" t="s">
        <v>510</v>
      </c>
      <c r="E15" s="426">
        <f>+ADT!I125</f>
        <v>10</v>
      </c>
      <c r="F15" s="427">
        <f>+ADT!I120-ADT!I119</f>
        <v>13</v>
      </c>
      <c r="G15" s="427">
        <f>+ADT!I115</f>
        <v>0</v>
      </c>
      <c r="H15" s="428">
        <f>+ADT!I116</f>
        <v>1</v>
      </c>
      <c r="I15" s="428">
        <f>+ADT!I117</f>
        <v>0</v>
      </c>
      <c r="J15" s="427">
        <f>+ADT!I118</f>
        <v>12</v>
      </c>
      <c r="K15" s="427">
        <f>+ADT!I114</f>
        <v>0</v>
      </c>
      <c r="L15" s="449">
        <f>+ADT!I119</f>
        <v>5</v>
      </c>
      <c r="M15" s="429">
        <f>+ADT!I124</f>
        <v>0</v>
      </c>
      <c r="N15" s="427">
        <f>+ADT!I123</f>
        <v>10</v>
      </c>
      <c r="O15" s="453">
        <f>+L15</f>
        <v>5</v>
      </c>
      <c r="P15" s="441" t="s">
        <v>1585</v>
      </c>
    </row>
    <row r="16" spans="1:16" s="10" customFormat="1" ht="29.25" customHeight="1" thickBot="1" x14ac:dyDescent="0.3">
      <c r="A16" s="507" t="s">
        <v>1574</v>
      </c>
      <c r="B16" s="508"/>
      <c r="C16" s="508"/>
      <c r="D16" s="461" t="s">
        <v>519</v>
      </c>
      <c r="E16" s="399">
        <f>+'Gest Cartera'!E113</f>
        <v>7</v>
      </c>
      <c r="F16" s="400">
        <f>+'Gest Cartera'!E108</f>
        <v>30</v>
      </c>
      <c r="G16" s="400">
        <f>+'Gest Cartera'!E103</f>
        <v>1</v>
      </c>
      <c r="H16" s="445">
        <f>+'Gest Cartera'!E104</f>
        <v>5</v>
      </c>
      <c r="I16" s="445">
        <f>+'Gest Cartera'!E105</f>
        <v>0</v>
      </c>
      <c r="J16" s="400">
        <f>+'Gest Cartera'!E106</f>
        <v>24</v>
      </c>
      <c r="K16" s="400">
        <f>+'Gest Cartera'!E102</f>
        <v>0</v>
      </c>
      <c r="L16" s="400">
        <f>+'Gest Cartera'!E107</f>
        <v>0</v>
      </c>
      <c r="M16" s="401">
        <f>+'Gest Cartera'!E112</f>
        <v>0</v>
      </c>
      <c r="N16" s="400">
        <f>+'Gest Cartera'!E111</f>
        <v>7</v>
      </c>
      <c r="O16" s="400">
        <v>0</v>
      </c>
      <c r="P16" s="442" t="s">
        <v>1585</v>
      </c>
    </row>
    <row r="17" spans="1:16" s="10" customFormat="1" ht="27" customHeight="1" thickBot="1" x14ac:dyDescent="0.3">
      <c r="A17" s="504"/>
      <c r="B17" s="505"/>
      <c r="C17" s="505"/>
      <c r="D17" s="457" t="s">
        <v>520</v>
      </c>
      <c r="E17" s="407">
        <f>+'Gest Cartera'!G113</f>
        <v>5</v>
      </c>
      <c r="F17" s="408">
        <f>+'Gest Cartera'!G108-'Gest Cartera'!G107</f>
        <v>11</v>
      </c>
      <c r="G17" s="408">
        <f>+'Gest Cartera'!G103</f>
        <v>0</v>
      </c>
      <c r="H17" s="446">
        <f>+'Gest Cartera'!G104</f>
        <v>3</v>
      </c>
      <c r="I17" s="446">
        <f>+'Gest Cartera'!G105</f>
        <v>0</v>
      </c>
      <c r="J17" s="408">
        <f>+'Gest Cartera'!G106</f>
        <v>8</v>
      </c>
      <c r="K17" s="408">
        <f>+'Gest Cartera'!G102</f>
        <v>0</v>
      </c>
      <c r="L17" s="410">
        <f>+'Gest Cartera'!G107</f>
        <v>1</v>
      </c>
      <c r="M17" s="411">
        <f>+'Gest Cartera'!G112</f>
        <v>0</v>
      </c>
      <c r="N17" s="408">
        <f>+'Gest Cartera'!G111</f>
        <v>5</v>
      </c>
      <c r="O17" s="400">
        <v>0</v>
      </c>
      <c r="P17" s="442" t="s">
        <v>1585</v>
      </c>
    </row>
    <row r="18" spans="1:16" ht="32.25" customHeight="1" thickBot="1" x14ac:dyDescent="0.3">
      <c r="A18" s="512" t="s">
        <v>1576</v>
      </c>
      <c r="B18" s="513"/>
      <c r="C18" s="514"/>
      <c r="D18" s="462" t="s">
        <v>521</v>
      </c>
      <c r="E18" s="443">
        <f>+'INV DAT'!C26</f>
        <v>2</v>
      </c>
      <c r="F18" s="444">
        <f>+'INV DAT'!F21-'INV DAT'!F20</f>
        <v>2</v>
      </c>
      <c r="G18" s="444">
        <f>+'INV DAT'!F16</f>
        <v>0</v>
      </c>
      <c r="H18" s="447">
        <f>+'INV DAT'!F17</f>
        <v>0</v>
      </c>
      <c r="I18" s="447">
        <f>+'INV DAT'!F18</f>
        <v>0</v>
      </c>
      <c r="J18" s="444">
        <f>+'INV DAT'!F19</f>
        <v>2</v>
      </c>
      <c r="K18" s="444">
        <f>+'INV DAT'!F15</f>
        <v>0</v>
      </c>
      <c r="L18" s="450">
        <f>+'INV DAT'!F20</f>
        <v>1</v>
      </c>
      <c r="M18" s="451">
        <f>+'INV DAT'!F25</f>
        <v>0</v>
      </c>
      <c r="N18" s="444">
        <f>+'INV DAT'!F24</f>
        <v>2</v>
      </c>
      <c r="O18" s="450">
        <v>1</v>
      </c>
      <c r="P18" s="441" t="s">
        <v>1583</v>
      </c>
    </row>
    <row r="19" spans="1:16" s="10" customFormat="1" ht="48" customHeight="1" thickBot="1" x14ac:dyDescent="0.3">
      <c r="A19" s="515" t="s">
        <v>1577</v>
      </c>
      <c r="B19" s="516"/>
      <c r="C19" s="517"/>
      <c r="D19" s="463" t="s">
        <v>523</v>
      </c>
      <c r="E19" s="395">
        <f>+'FACT&amp;REC'!C63</f>
        <v>4</v>
      </c>
      <c r="F19" s="396">
        <f>+'FACT&amp;REC'!C58</f>
        <v>25</v>
      </c>
      <c r="G19" s="396">
        <f>+'FACT&amp;REC'!F53</f>
        <v>0</v>
      </c>
      <c r="H19" s="397">
        <f>+'FACT&amp;REC'!F54</f>
        <v>0</v>
      </c>
      <c r="I19" s="397">
        <f>+'FACT&amp;REC'!F55</f>
        <v>0</v>
      </c>
      <c r="J19" s="396">
        <f>+'FACT&amp;REC'!F56</f>
        <v>25</v>
      </c>
      <c r="K19" s="396">
        <f>+'FACT&amp;REC'!F52</f>
        <v>0</v>
      </c>
      <c r="L19" s="396">
        <f>+'FACT&amp;REC'!F57</f>
        <v>0</v>
      </c>
      <c r="M19" s="398">
        <f>+'FACT&amp;REC'!F62</f>
        <v>0</v>
      </c>
      <c r="N19" s="396">
        <f>+'FACT&amp;REC'!F61</f>
        <v>4</v>
      </c>
      <c r="O19" s="396">
        <v>0</v>
      </c>
      <c r="P19" s="442" t="s">
        <v>1583</v>
      </c>
    </row>
    <row r="20" spans="1:16" s="390" customFormat="1" ht="25.5" customHeight="1" thickBot="1" x14ac:dyDescent="0.35">
      <c r="A20" s="568" t="s">
        <v>1581</v>
      </c>
      <c r="B20" s="568"/>
      <c r="C20" s="568"/>
      <c r="D20" s="568"/>
      <c r="E20" s="568"/>
      <c r="F20" s="568"/>
      <c r="G20" s="568"/>
      <c r="H20" s="568"/>
      <c r="I20" s="568"/>
      <c r="J20" s="568"/>
      <c r="K20" s="568"/>
      <c r="L20" s="568"/>
      <c r="M20" s="568"/>
      <c r="N20" s="568"/>
      <c r="O20" s="568"/>
      <c r="P20" s="568"/>
    </row>
    <row r="21" spans="1:16" ht="15" customHeight="1" x14ac:dyDescent="0.25">
      <c r="A21" s="530" t="s">
        <v>505</v>
      </c>
      <c r="B21" s="531"/>
      <c r="C21" s="539"/>
      <c r="D21" s="464" t="s">
        <v>52</v>
      </c>
      <c r="E21" s="412">
        <f>+EFP!E105</f>
        <v>5</v>
      </c>
      <c r="F21" s="413">
        <f>+EFP!E100</f>
        <v>18</v>
      </c>
      <c r="G21" s="413">
        <f>+EFP!E95</f>
        <v>18</v>
      </c>
      <c r="H21" s="414">
        <f>+EFP!E96</f>
        <v>0</v>
      </c>
      <c r="I21" s="414">
        <f>+EFP!E97</f>
        <v>0</v>
      </c>
      <c r="J21" s="413">
        <f>+EFP!E98</f>
        <v>0</v>
      </c>
      <c r="K21" s="413">
        <f>+EFP!E94</f>
        <v>0</v>
      </c>
      <c r="L21" s="413">
        <f>+EFP!E99</f>
        <v>0</v>
      </c>
      <c r="M21" s="415">
        <f>+EFP!E104</f>
        <v>5</v>
      </c>
      <c r="N21" s="413">
        <f>+EFP!E103</f>
        <v>0</v>
      </c>
      <c r="O21" s="413">
        <v>0</v>
      </c>
      <c r="P21" s="441" t="s">
        <v>1583</v>
      </c>
    </row>
    <row r="22" spans="1:16" ht="15.75" x14ac:dyDescent="0.25">
      <c r="A22" s="533"/>
      <c r="B22" s="534"/>
      <c r="C22" s="540"/>
      <c r="D22" s="465" t="s">
        <v>162</v>
      </c>
      <c r="E22" s="422">
        <f>+EFP!G105</f>
        <v>4</v>
      </c>
      <c r="F22" s="423">
        <f>+EFP!G100</f>
        <v>13</v>
      </c>
      <c r="G22" s="423">
        <f>+EFP!G95</f>
        <v>3</v>
      </c>
      <c r="H22" s="424">
        <f>+EFP!G96</f>
        <v>0</v>
      </c>
      <c r="I22" s="424">
        <f>+EFP!G97</f>
        <v>0</v>
      </c>
      <c r="J22" s="423">
        <f>+EFP!G98</f>
        <v>10</v>
      </c>
      <c r="K22" s="423">
        <f>+EFP!G94</f>
        <v>0</v>
      </c>
      <c r="L22" s="423">
        <f>+EFP!G99</f>
        <v>0</v>
      </c>
      <c r="M22" s="425">
        <f>+EFP!G104</f>
        <v>0</v>
      </c>
      <c r="N22" s="423">
        <f>+EFP!G103</f>
        <v>4</v>
      </c>
      <c r="O22" s="423">
        <v>0</v>
      </c>
      <c r="P22" s="441" t="s">
        <v>1583</v>
      </c>
    </row>
    <row r="23" spans="1:16" ht="16.5" thickBot="1" x14ac:dyDescent="0.3">
      <c r="A23" s="541"/>
      <c r="B23" s="542"/>
      <c r="C23" s="543"/>
      <c r="D23" s="466" t="s">
        <v>240</v>
      </c>
      <c r="E23" s="430">
        <f>+EFP!I105</f>
        <v>6</v>
      </c>
      <c r="F23" s="432">
        <f>+EFP!I100</f>
        <v>18</v>
      </c>
      <c r="G23" s="432">
        <f>+EFP!I95</f>
        <v>0</v>
      </c>
      <c r="H23" s="434">
        <f>+EFP!I96</f>
        <v>0</v>
      </c>
      <c r="I23" s="434">
        <f>+EFP!I97</f>
        <v>0</v>
      </c>
      <c r="J23" s="432">
        <f>+EFP!I98</f>
        <v>18</v>
      </c>
      <c r="K23" s="432">
        <f>+EFP!I94</f>
        <v>0</v>
      </c>
      <c r="L23" s="432">
        <f>+EFP!I99</f>
        <v>0</v>
      </c>
      <c r="M23" s="437">
        <f>+EFP!I104</f>
        <v>0</v>
      </c>
      <c r="N23" s="432">
        <f>+EFP!I103</f>
        <v>6</v>
      </c>
      <c r="O23" s="432">
        <v>0</v>
      </c>
      <c r="P23" s="441" t="s">
        <v>1583</v>
      </c>
    </row>
    <row r="24" spans="1:16" ht="15" customHeight="1" x14ac:dyDescent="0.25">
      <c r="A24" s="521" t="s">
        <v>506</v>
      </c>
      <c r="B24" s="522"/>
      <c r="C24" s="523"/>
      <c r="D24" s="467" t="s">
        <v>309</v>
      </c>
      <c r="E24" s="431">
        <v>8</v>
      </c>
      <c r="F24" s="433">
        <f>+IMP!E109-IMP!E108</f>
        <v>17</v>
      </c>
      <c r="G24" s="433">
        <f>+IMP!E104</f>
        <v>4</v>
      </c>
      <c r="H24" s="435">
        <f>+IMP!E105</f>
        <v>0</v>
      </c>
      <c r="I24" s="435">
        <f>+IMP!E106</f>
        <v>0</v>
      </c>
      <c r="J24" s="433">
        <f>+IMP!E107</f>
        <v>13</v>
      </c>
      <c r="K24" s="433">
        <f>+IMP!E103</f>
        <v>0</v>
      </c>
      <c r="L24" s="436">
        <v>1</v>
      </c>
      <c r="M24" s="438">
        <f>+IMP!E113</f>
        <v>1</v>
      </c>
      <c r="N24" s="433">
        <f>+IMP!E112</f>
        <v>7</v>
      </c>
      <c r="O24" s="436">
        <v>1</v>
      </c>
      <c r="P24" s="442" t="s">
        <v>1583</v>
      </c>
    </row>
    <row r="25" spans="1:16" ht="15.75" x14ac:dyDescent="0.25">
      <c r="A25" s="524"/>
      <c r="B25" s="525"/>
      <c r="C25" s="526"/>
      <c r="D25" s="468" t="s">
        <v>372</v>
      </c>
      <c r="E25" s="402">
        <v>6</v>
      </c>
      <c r="F25" s="403">
        <f>+IMP!G109-IMP!G108</f>
        <v>14</v>
      </c>
      <c r="G25" s="403">
        <f>+IMP!G104</f>
        <v>5</v>
      </c>
      <c r="H25" s="404">
        <f>+IMP!G105</f>
        <v>0</v>
      </c>
      <c r="I25" s="404">
        <f>+IMP!G106</f>
        <v>0</v>
      </c>
      <c r="J25" s="403">
        <f>+IMP!G107</f>
        <v>9</v>
      </c>
      <c r="K25" s="403">
        <f>+IMP!G103</f>
        <v>0</v>
      </c>
      <c r="L25" s="405">
        <v>1</v>
      </c>
      <c r="M25" s="406">
        <f>+IMP!G113</f>
        <v>1</v>
      </c>
      <c r="N25" s="403">
        <f>+IMP!G112</f>
        <v>5</v>
      </c>
      <c r="O25" s="405">
        <v>1</v>
      </c>
      <c r="P25" s="442" t="s">
        <v>1583</v>
      </c>
    </row>
    <row r="26" spans="1:16" ht="15.75" x14ac:dyDescent="0.25">
      <c r="A26" s="524"/>
      <c r="B26" s="525"/>
      <c r="C26" s="526"/>
      <c r="D26" s="468" t="s">
        <v>438</v>
      </c>
      <c r="E26" s="402">
        <v>5</v>
      </c>
      <c r="F26" s="403">
        <f>+IMP!I109-IMP!I108</f>
        <v>12</v>
      </c>
      <c r="G26" s="403">
        <f>+IMP!I104</f>
        <v>0</v>
      </c>
      <c r="H26" s="404">
        <f>+IMP!I105</f>
        <v>0</v>
      </c>
      <c r="I26" s="404">
        <f>+IMP!G106</f>
        <v>0</v>
      </c>
      <c r="J26" s="403">
        <f>+IMP!I107</f>
        <v>12</v>
      </c>
      <c r="K26" s="403">
        <f>+IMP!I103</f>
        <v>0</v>
      </c>
      <c r="L26" s="405">
        <v>0</v>
      </c>
      <c r="M26" s="406">
        <f>+IMP!I113</f>
        <v>0</v>
      </c>
      <c r="N26" s="403">
        <f>+IMP!I112</f>
        <v>5</v>
      </c>
      <c r="O26" s="405">
        <v>0</v>
      </c>
      <c r="P26" s="442" t="s">
        <v>1583</v>
      </c>
    </row>
    <row r="27" spans="1:16" ht="16.5" thickBot="1" x14ac:dyDescent="0.3">
      <c r="A27" s="527"/>
      <c r="B27" s="528"/>
      <c r="C27" s="529"/>
      <c r="D27" s="469" t="s">
        <v>482</v>
      </c>
      <c r="E27" s="407">
        <v>4</v>
      </c>
      <c r="F27" s="408">
        <f>+IMP!K109-IMP!K108</f>
        <v>1</v>
      </c>
      <c r="G27" s="408">
        <f>+IMP!K104</f>
        <v>0</v>
      </c>
      <c r="H27" s="409">
        <f>+IMP!K105</f>
        <v>0</v>
      </c>
      <c r="I27" s="409">
        <f>+IMP!K106</f>
        <v>0</v>
      </c>
      <c r="J27" s="408">
        <f>+IMP!K107</f>
        <v>0</v>
      </c>
      <c r="K27" s="408">
        <f>+IMP!K103</f>
        <v>1</v>
      </c>
      <c r="L27" s="410">
        <v>3</v>
      </c>
      <c r="M27" s="411">
        <f>+IMP!K113</f>
        <v>0</v>
      </c>
      <c r="N27" s="408">
        <f>+IMP!K112</f>
        <v>4</v>
      </c>
      <c r="O27" s="410">
        <v>3</v>
      </c>
      <c r="P27" s="442" t="s">
        <v>1583</v>
      </c>
    </row>
    <row r="28" spans="1:16" s="10" customFormat="1" ht="34.5" customHeight="1" thickBot="1" x14ac:dyDescent="0.3">
      <c r="A28" s="509" t="s">
        <v>1575</v>
      </c>
      <c r="B28" s="510"/>
      <c r="C28" s="511"/>
      <c r="D28" s="470" t="s">
        <v>27</v>
      </c>
      <c r="E28" s="416">
        <f>+'Superv Conv. Coop'!C32</f>
        <v>5</v>
      </c>
      <c r="F28" s="417">
        <v>3</v>
      </c>
      <c r="G28" s="417">
        <f>+'Superv Conv. Coop'!C22</f>
        <v>0</v>
      </c>
      <c r="H28" s="418">
        <f>+'Superv Conv. Coop'!C23</f>
        <v>0</v>
      </c>
      <c r="I28" s="418">
        <f>+'Superv Conv. Coop'!F24</f>
        <v>0</v>
      </c>
      <c r="J28" s="417">
        <f>+'Superv Conv. Coop'!F25</f>
        <v>3</v>
      </c>
      <c r="K28" s="417">
        <f>+'Superv Conv. Coop'!F21</f>
        <v>0</v>
      </c>
      <c r="L28" s="419">
        <v>3</v>
      </c>
      <c r="M28" s="420">
        <f>+'Superv Conv. Coop'!F31</f>
        <v>0</v>
      </c>
      <c r="N28" s="417">
        <f>+'Superv Conv. Coop'!F30</f>
        <v>5</v>
      </c>
      <c r="O28" s="421">
        <v>3</v>
      </c>
      <c r="P28" s="440" t="s">
        <v>1583</v>
      </c>
    </row>
    <row r="29" spans="1:16" s="10" customFormat="1" ht="36.75" customHeight="1" thickBot="1" x14ac:dyDescent="0.3">
      <c r="A29" s="515" t="s">
        <v>513</v>
      </c>
      <c r="B29" s="516"/>
      <c r="C29" s="520"/>
      <c r="D29" s="471" t="s">
        <v>514</v>
      </c>
      <c r="E29" s="395">
        <f>+PID!C46</f>
        <v>6</v>
      </c>
      <c r="F29" s="396">
        <f>+PID!C41</f>
        <v>14</v>
      </c>
      <c r="G29" s="396">
        <f>+PID!C36</f>
        <v>6</v>
      </c>
      <c r="H29" s="397">
        <f>+PID!C37</f>
        <v>0</v>
      </c>
      <c r="I29" s="397">
        <f>+PID!C38</f>
        <v>2</v>
      </c>
      <c r="J29" s="396">
        <f>+PID!C39</f>
        <v>6</v>
      </c>
      <c r="K29" s="396">
        <v>0</v>
      </c>
      <c r="L29" s="396">
        <v>0</v>
      </c>
      <c r="M29" s="398">
        <f>+PID!C45</f>
        <v>2</v>
      </c>
      <c r="N29" s="396">
        <f>+PID!C44</f>
        <v>4</v>
      </c>
      <c r="O29" s="396">
        <v>0</v>
      </c>
      <c r="P29" s="442" t="s">
        <v>1583</v>
      </c>
    </row>
    <row r="30" spans="1:16" ht="15" customHeight="1" x14ac:dyDescent="0.25">
      <c r="A30" s="518"/>
      <c r="B30" s="518"/>
      <c r="C30" s="518"/>
      <c r="D30" s="518"/>
      <c r="E30" s="499">
        <f t="shared" ref="E30:O30" si="0">SUM(E9:E29)</f>
        <v>107</v>
      </c>
      <c r="F30" s="499">
        <f t="shared" si="0"/>
        <v>269</v>
      </c>
      <c r="G30" s="499">
        <f t="shared" si="0"/>
        <v>84</v>
      </c>
      <c r="H30" s="499">
        <f t="shared" si="0"/>
        <v>16</v>
      </c>
      <c r="I30" s="499">
        <f t="shared" si="0"/>
        <v>4</v>
      </c>
      <c r="J30" s="499">
        <f t="shared" si="0"/>
        <v>157</v>
      </c>
      <c r="K30" s="499">
        <f t="shared" si="0"/>
        <v>8</v>
      </c>
      <c r="L30" s="544">
        <f>SUM(L9:L29)</f>
        <v>16</v>
      </c>
      <c r="M30" s="562">
        <f t="shared" si="0"/>
        <v>24</v>
      </c>
      <c r="N30" s="562">
        <f t="shared" si="0"/>
        <v>83</v>
      </c>
      <c r="O30" s="560">
        <f t="shared" si="0"/>
        <v>15</v>
      </c>
    </row>
    <row r="31" spans="1:16" ht="15.75" customHeight="1" thickBot="1" x14ac:dyDescent="0.3">
      <c r="A31" s="519"/>
      <c r="B31" s="519"/>
      <c r="C31" s="519"/>
      <c r="D31" s="519"/>
      <c r="E31" s="500"/>
      <c r="F31" s="500"/>
      <c r="G31" s="500"/>
      <c r="H31" s="500"/>
      <c r="I31" s="500"/>
      <c r="J31" s="500"/>
      <c r="K31" s="500"/>
      <c r="L31" s="545"/>
      <c r="M31" s="563"/>
      <c r="N31" s="563"/>
      <c r="O31" s="561"/>
    </row>
    <row r="34" spans="4:5" x14ac:dyDescent="0.25">
      <c r="D34" s="472"/>
      <c r="E34" s="472"/>
    </row>
  </sheetData>
  <autoFilter ref="A7:N7">
    <filterColumn colId="0" showButton="0"/>
    <filterColumn colId="1" showButton="0"/>
  </autoFilter>
  <mergeCells count="42">
    <mergeCell ref="A9:C9"/>
    <mergeCell ref="O6:O7"/>
    <mergeCell ref="M5:O5"/>
    <mergeCell ref="J1:O4"/>
    <mergeCell ref="O30:O31"/>
    <mergeCell ref="M30:M31"/>
    <mergeCell ref="N30:N31"/>
    <mergeCell ref="J6:J7"/>
    <mergeCell ref="L6:L7"/>
    <mergeCell ref="M6:M7"/>
    <mergeCell ref="N6:N7"/>
    <mergeCell ref="A8:P8"/>
    <mergeCell ref="A12:P12"/>
    <mergeCell ref="A20:P20"/>
    <mergeCell ref="P6:P7"/>
    <mergeCell ref="K6:K7"/>
    <mergeCell ref="A5:C7"/>
    <mergeCell ref="G30:G31"/>
    <mergeCell ref="H30:H31"/>
    <mergeCell ref="I30:I31"/>
    <mergeCell ref="J30:J31"/>
    <mergeCell ref="L30:L31"/>
    <mergeCell ref="K30:K31"/>
    <mergeCell ref="F30:F31"/>
    <mergeCell ref="A10:C11"/>
    <mergeCell ref="A16:C17"/>
    <mergeCell ref="A28:C28"/>
    <mergeCell ref="A18:C18"/>
    <mergeCell ref="A19:C19"/>
    <mergeCell ref="A30:D31"/>
    <mergeCell ref="E30:E31"/>
    <mergeCell ref="A29:C29"/>
    <mergeCell ref="A24:C27"/>
    <mergeCell ref="A13:C15"/>
    <mergeCell ref="A21:C23"/>
    <mergeCell ref="A1:B4"/>
    <mergeCell ref="C1:I4"/>
    <mergeCell ref="D5:D7"/>
    <mergeCell ref="E5:E7"/>
    <mergeCell ref="F5:F7"/>
    <mergeCell ref="G5:L5"/>
    <mergeCell ref="G6:I6"/>
  </mergeCells>
  <hyperlinks>
    <hyperlink ref="D21" location="EFP!A1" display="OCI-2018-016"/>
    <hyperlink ref="D24" location="IMP!A1" display="OCI-2018-026"/>
    <hyperlink ref="D13" location="ADT!A1" display="OCI-2018-028"/>
    <hyperlink ref="D29" location="PID!A1" display="OCI-2019-011"/>
    <hyperlink ref="D14" location="ADT!A39" display="OCI-2019-031"/>
    <hyperlink ref="D22" location="EFP!A34" display="OCI-2020-014"/>
    <hyperlink ref="D16" location="'Gest Cartera'!A1" display="OCI-2020-022"/>
    <hyperlink ref="D28" location="'Superv Conv. Coop'!A1" display="OCI-2021-025"/>
    <hyperlink ref="D26" location="IMP!A56" display="OCI-2021-014"/>
    <hyperlink ref="D15" location="ADT!A76" display="OCI-2021-030"/>
    <hyperlink ref="D23" location="EFP!A56" display="OCI-2022-011"/>
    <hyperlink ref="D18" location="'INV DAT'!A1" display="OCI-2022-010"/>
    <hyperlink ref="D19" location="'FACT&amp;REC'!A1" display="OCI-2022-015"/>
    <hyperlink ref="D25" location="IMP!A32" display="OCI-2019-028"/>
    <hyperlink ref="D17" location="'Gest Cartera'!A74" display="OCI-2022-025"/>
    <hyperlink ref="D9" location="ASI!A1" display="OCI-2018-032"/>
    <hyperlink ref="D10" location="EPSEA!A1" display="OCI-2019-036"/>
    <hyperlink ref="D11" location="EPSEA!A26" display="OCI-2022-029"/>
    <hyperlink ref="D27" location="IMP!A85" display="OCI-2022-02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36"/>
  <sheetViews>
    <sheetView zoomScale="70" zoomScaleNormal="70" workbookViewId="0">
      <selection sqref="A1:D1"/>
    </sheetView>
  </sheetViews>
  <sheetFormatPr baseColWidth="10" defaultColWidth="11.42578125" defaultRowHeight="15" x14ac:dyDescent="0.25"/>
  <cols>
    <col min="1" max="1" width="18.42578125" customWidth="1"/>
    <col min="2" max="2" width="26.28515625" customWidth="1"/>
    <col min="3" max="3" width="17" customWidth="1"/>
    <col min="4" max="4" width="28.5703125" customWidth="1"/>
    <col min="5" max="5" width="37.42578125" customWidth="1"/>
    <col min="6" max="6" width="39" customWidth="1"/>
    <col min="7" max="7" width="27.5703125" customWidth="1"/>
    <col min="8" max="8" width="13.5703125" customWidth="1"/>
    <col min="9" max="9" width="26.85546875" customWidth="1"/>
    <col min="10" max="10" width="15.85546875" customWidth="1"/>
    <col min="11" max="11" width="16.85546875" customWidth="1"/>
    <col min="12" max="12" width="14.140625" customWidth="1"/>
    <col min="13" max="13" width="13.5703125" bestFit="1" customWidth="1"/>
    <col min="14" max="14" width="23" customWidth="1"/>
    <col min="15" max="15" width="74.7109375" customWidth="1"/>
    <col min="16" max="16" width="31.5703125" style="205" customWidth="1"/>
    <col min="17" max="17" width="84.42578125" customWidth="1"/>
    <col min="18" max="18" width="26.7109375" style="84" customWidth="1"/>
  </cols>
  <sheetData>
    <row r="1" spans="1:19" s="1" customFormat="1" ht="81.95" customHeight="1" x14ac:dyDescent="0.25">
      <c r="A1" s="576"/>
      <c r="B1" s="576"/>
      <c r="C1" s="576"/>
      <c r="D1" s="576"/>
      <c r="E1" s="577" t="s">
        <v>1</v>
      </c>
      <c r="F1" s="578"/>
      <c r="G1" s="578"/>
      <c r="H1" s="578"/>
      <c r="I1" s="578"/>
      <c r="J1" s="578"/>
      <c r="K1" s="578"/>
      <c r="L1" s="578"/>
      <c r="M1" s="578"/>
      <c r="N1" s="578"/>
      <c r="O1" s="579"/>
      <c r="P1" s="580"/>
      <c r="Q1" s="581"/>
      <c r="R1" s="582"/>
    </row>
    <row r="2" spans="1:19" s="1" customFormat="1" ht="27.75" customHeight="1" x14ac:dyDescent="0.25">
      <c r="A2" s="610" t="s">
        <v>2</v>
      </c>
      <c r="B2" s="611"/>
      <c r="C2" s="612" t="s">
        <v>3</v>
      </c>
      <c r="D2" s="613"/>
      <c r="E2" s="610" t="s">
        <v>4</v>
      </c>
      <c r="F2" s="614"/>
      <c r="G2" s="614"/>
      <c r="H2" s="614"/>
      <c r="I2" s="611"/>
      <c r="J2" s="584">
        <v>6</v>
      </c>
      <c r="K2" s="584"/>
      <c r="L2" s="584"/>
      <c r="M2" s="584"/>
      <c r="N2" s="610" t="s">
        <v>5</v>
      </c>
      <c r="O2" s="611"/>
      <c r="P2" s="615" t="s">
        <v>6</v>
      </c>
      <c r="Q2" s="616"/>
      <c r="R2" s="617"/>
    </row>
    <row r="3" spans="1:19" s="2" customFormat="1" ht="59.25" customHeight="1" x14ac:dyDescent="0.25">
      <c r="A3" s="587" t="s">
        <v>7</v>
      </c>
      <c r="B3" s="587" t="s">
        <v>8</v>
      </c>
      <c r="C3" s="587" t="s">
        <v>9</v>
      </c>
      <c r="D3" s="587" t="s">
        <v>10</v>
      </c>
      <c r="E3" s="587" t="s">
        <v>11</v>
      </c>
      <c r="F3" s="587" t="s">
        <v>12</v>
      </c>
      <c r="G3" s="587" t="s">
        <v>13</v>
      </c>
      <c r="H3" s="587" t="s">
        <v>14</v>
      </c>
      <c r="I3" s="587" t="s">
        <v>15</v>
      </c>
      <c r="J3" s="587" t="s">
        <v>16</v>
      </c>
      <c r="K3" s="587" t="s">
        <v>17</v>
      </c>
      <c r="L3" s="586" t="s">
        <v>18</v>
      </c>
      <c r="M3" s="586"/>
      <c r="N3" s="586"/>
      <c r="O3" s="586"/>
      <c r="P3" s="586"/>
      <c r="Q3" s="586"/>
      <c r="R3" s="586"/>
      <c r="S3" s="1"/>
    </row>
    <row r="4" spans="1:19" s="2" customFormat="1" ht="93.95" customHeight="1" x14ac:dyDescent="0.25">
      <c r="A4" s="587"/>
      <c r="B4" s="587"/>
      <c r="C4" s="587"/>
      <c r="D4" s="587"/>
      <c r="E4" s="587"/>
      <c r="F4" s="587"/>
      <c r="G4" s="587"/>
      <c r="H4" s="587"/>
      <c r="I4" s="587"/>
      <c r="J4" s="587"/>
      <c r="K4" s="587"/>
      <c r="L4" s="3" t="s">
        <v>19</v>
      </c>
      <c r="M4" s="3" t="s">
        <v>20</v>
      </c>
      <c r="N4" s="3" t="s">
        <v>21</v>
      </c>
      <c r="O4" s="3" t="s">
        <v>22</v>
      </c>
      <c r="P4" s="43" t="s">
        <v>23</v>
      </c>
      <c r="Q4" s="3" t="s">
        <v>24</v>
      </c>
      <c r="R4" s="4" t="s">
        <v>25</v>
      </c>
    </row>
    <row r="5" spans="1:19" s="2" customFormat="1" ht="18" x14ac:dyDescent="0.25">
      <c r="A5" s="736" t="s">
        <v>26</v>
      </c>
      <c r="B5" s="737"/>
      <c r="C5" s="737"/>
      <c r="D5" s="737"/>
      <c r="E5" s="737"/>
      <c r="F5" s="737"/>
      <c r="G5" s="737"/>
      <c r="H5" s="737"/>
      <c r="I5" s="737"/>
      <c r="J5" s="737"/>
      <c r="K5" s="737"/>
      <c r="L5" s="737"/>
      <c r="M5" s="737"/>
      <c r="N5" s="737"/>
      <c r="O5" s="737"/>
      <c r="P5" s="737"/>
      <c r="Q5" s="737"/>
      <c r="R5" s="738"/>
    </row>
    <row r="6" spans="1:19" s="10" customFormat="1" ht="345.75" customHeight="1" x14ac:dyDescent="0.25">
      <c r="A6" s="5" t="s">
        <v>27</v>
      </c>
      <c r="B6" s="6" t="s">
        <v>28</v>
      </c>
      <c r="C6" s="5">
        <v>1</v>
      </c>
      <c r="D6" s="7" t="s">
        <v>29</v>
      </c>
      <c r="E6" s="685" t="s">
        <v>30</v>
      </c>
      <c r="F6" s="879"/>
      <c r="G6" s="879"/>
      <c r="H6" s="879"/>
      <c r="I6" s="879"/>
      <c r="J6" s="879"/>
      <c r="K6" s="879"/>
      <c r="L6" s="55" t="s">
        <v>543</v>
      </c>
      <c r="M6" s="8"/>
      <c r="N6" s="189">
        <v>0</v>
      </c>
      <c r="O6" s="96" t="s">
        <v>1540</v>
      </c>
      <c r="P6" s="46" t="s">
        <v>31</v>
      </c>
      <c r="Q6" s="96" t="s">
        <v>1540</v>
      </c>
      <c r="R6" s="161" t="s">
        <v>32</v>
      </c>
    </row>
    <row r="7" spans="1:19" s="10" customFormat="1" x14ac:dyDescent="0.25">
      <c r="A7" s="740">
        <v>5</v>
      </c>
      <c r="B7" s="741"/>
      <c r="C7" s="741"/>
      <c r="D7" s="741"/>
      <c r="E7" s="741"/>
      <c r="F7" s="741"/>
      <c r="G7" s="741"/>
      <c r="H7" s="741"/>
      <c r="I7" s="741"/>
      <c r="J7" s="741"/>
      <c r="K7" s="741"/>
      <c r="L7" s="741"/>
      <c r="M7" s="741"/>
      <c r="N7" s="741"/>
      <c r="O7" s="741"/>
      <c r="P7" s="741"/>
      <c r="Q7" s="741"/>
      <c r="R7" s="742"/>
    </row>
    <row r="8" spans="1:19" s="13" customFormat="1" ht="175.5" customHeight="1" x14ac:dyDescent="0.25">
      <c r="A8" s="5" t="s">
        <v>27</v>
      </c>
      <c r="B8" s="6" t="s">
        <v>28</v>
      </c>
      <c r="C8" s="5">
        <v>2</v>
      </c>
      <c r="D8" s="11" t="s">
        <v>33</v>
      </c>
      <c r="E8" s="880" t="s">
        <v>34</v>
      </c>
      <c r="F8" s="881"/>
      <c r="G8" s="881"/>
      <c r="H8" s="881"/>
      <c r="I8" s="881"/>
      <c r="J8" s="881"/>
      <c r="K8" s="881"/>
      <c r="L8" s="55" t="s">
        <v>543</v>
      </c>
      <c r="M8" s="5"/>
      <c r="N8" s="189">
        <v>0</v>
      </c>
      <c r="O8" s="96" t="s">
        <v>1540</v>
      </c>
      <c r="P8" s="46" t="s">
        <v>31</v>
      </c>
      <c r="Q8" s="96" t="s">
        <v>1540</v>
      </c>
      <c r="R8" s="161" t="s">
        <v>32</v>
      </c>
    </row>
    <row r="9" spans="1:19" s="13" customFormat="1" x14ac:dyDescent="0.25">
      <c r="A9" s="740"/>
      <c r="B9" s="741"/>
      <c r="C9" s="741"/>
      <c r="D9" s="741"/>
      <c r="E9" s="741"/>
      <c r="F9" s="741"/>
      <c r="G9" s="741"/>
      <c r="H9" s="741"/>
      <c r="I9" s="741"/>
      <c r="J9" s="741"/>
      <c r="K9" s="741"/>
      <c r="L9" s="741"/>
      <c r="M9" s="741"/>
      <c r="N9" s="741"/>
      <c r="O9" s="741"/>
      <c r="P9" s="741"/>
      <c r="Q9" s="741"/>
      <c r="R9" s="742"/>
    </row>
    <row r="10" spans="1:19" s="13" customFormat="1" ht="102" customHeight="1" x14ac:dyDescent="0.25">
      <c r="A10" s="5" t="s">
        <v>27</v>
      </c>
      <c r="B10" s="6" t="s">
        <v>28</v>
      </c>
      <c r="C10" s="5">
        <v>3</v>
      </c>
      <c r="D10" s="14" t="s">
        <v>35</v>
      </c>
      <c r="E10" s="15" t="s">
        <v>36</v>
      </c>
      <c r="F10" s="15" t="s">
        <v>37</v>
      </c>
      <c r="G10" s="6">
        <v>2</v>
      </c>
      <c r="H10" s="6" t="s">
        <v>38</v>
      </c>
      <c r="I10" s="6" t="s">
        <v>39</v>
      </c>
      <c r="J10" s="16">
        <v>44887</v>
      </c>
      <c r="K10" s="16">
        <v>44896</v>
      </c>
      <c r="L10" s="55" t="s">
        <v>543</v>
      </c>
      <c r="M10" s="5"/>
      <c r="N10" s="189">
        <v>0</v>
      </c>
      <c r="O10" s="96" t="s">
        <v>1540</v>
      </c>
      <c r="P10" s="46" t="s">
        <v>40</v>
      </c>
      <c r="Q10" s="96" t="s">
        <v>1540</v>
      </c>
      <c r="R10" s="161" t="s">
        <v>32</v>
      </c>
    </row>
    <row r="11" spans="1:19" s="13" customFormat="1" x14ac:dyDescent="0.25">
      <c r="A11" s="740"/>
      <c r="B11" s="741"/>
      <c r="C11" s="741"/>
      <c r="D11" s="741"/>
      <c r="E11" s="741"/>
      <c r="F11" s="741"/>
      <c r="G11" s="741"/>
      <c r="H11" s="741"/>
      <c r="I11" s="741"/>
      <c r="J11" s="741"/>
      <c r="K11" s="741"/>
      <c r="L11" s="741"/>
      <c r="M11" s="741"/>
      <c r="N11" s="741"/>
      <c r="O11" s="741"/>
      <c r="P11" s="741"/>
      <c r="Q11" s="741"/>
      <c r="R11" s="742"/>
    </row>
    <row r="12" spans="1:19" s="13" customFormat="1" ht="247.5" customHeight="1" x14ac:dyDescent="0.25">
      <c r="A12" s="5" t="s">
        <v>27</v>
      </c>
      <c r="B12" s="6" t="s">
        <v>28</v>
      </c>
      <c r="C12" s="5">
        <v>4</v>
      </c>
      <c r="D12" s="11" t="s">
        <v>41</v>
      </c>
      <c r="E12" s="880" t="s">
        <v>42</v>
      </c>
      <c r="F12" s="881"/>
      <c r="G12" s="881"/>
      <c r="H12" s="881"/>
      <c r="I12" s="881"/>
      <c r="J12" s="881"/>
      <c r="K12" s="881"/>
      <c r="L12" s="55" t="s">
        <v>543</v>
      </c>
      <c r="M12" s="5"/>
      <c r="N12" s="189">
        <v>0</v>
      </c>
      <c r="O12" s="96" t="s">
        <v>1540</v>
      </c>
      <c r="P12" s="46" t="s">
        <v>31</v>
      </c>
      <c r="Q12" s="96" t="s">
        <v>1540</v>
      </c>
      <c r="R12" s="161" t="s">
        <v>32</v>
      </c>
    </row>
    <row r="13" spans="1:19" s="13" customFormat="1" x14ac:dyDescent="0.25">
      <c r="A13" s="740"/>
      <c r="B13" s="741"/>
      <c r="C13" s="741"/>
      <c r="D13" s="741"/>
      <c r="E13" s="741"/>
      <c r="F13" s="741"/>
      <c r="G13" s="741"/>
      <c r="H13" s="741"/>
      <c r="I13" s="741"/>
      <c r="J13" s="741"/>
      <c r="K13" s="741"/>
      <c r="L13" s="741"/>
      <c r="M13" s="741"/>
      <c r="N13" s="741"/>
      <c r="O13" s="741"/>
      <c r="P13" s="741"/>
      <c r="Q13" s="741"/>
      <c r="R13" s="742"/>
    </row>
    <row r="14" spans="1:19" s="13" customFormat="1" ht="105.75" customHeight="1" x14ac:dyDescent="0.25">
      <c r="A14" s="593" t="s">
        <v>27</v>
      </c>
      <c r="B14" s="596" t="s">
        <v>28</v>
      </c>
      <c r="C14" s="593">
        <v>5</v>
      </c>
      <c r="D14" s="882" t="s">
        <v>43</v>
      </c>
      <c r="E14" s="17" t="s">
        <v>44</v>
      </c>
      <c r="F14" s="17" t="s">
        <v>45</v>
      </c>
      <c r="G14" s="6">
        <v>7</v>
      </c>
      <c r="H14" s="6" t="s">
        <v>38</v>
      </c>
      <c r="I14" s="6" t="s">
        <v>46</v>
      </c>
      <c r="J14" s="16">
        <v>44501</v>
      </c>
      <c r="K14" s="16">
        <v>44560</v>
      </c>
      <c r="L14" s="55" t="s">
        <v>543</v>
      </c>
      <c r="M14" s="5"/>
      <c r="N14" s="189">
        <v>0</v>
      </c>
      <c r="O14" s="96" t="s">
        <v>1540</v>
      </c>
      <c r="P14" s="46" t="s">
        <v>40</v>
      </c>
      <c r="Q14" s="96" t="s">
        <v>1540</v>
      </c>
      <c r="R14" s="691" t="s">
        <v>32</v>
      </c>
    </row>
    <row r="15" spans="1:19" s="13" customFormat="1" ht="110.25" customHeight="1" x14ac:dyDescent="0.25">
      <c r="A15" s="593"/>
      <c r="B15" s="596"/>
      <c r="C15" s="593"/>
      <c r="D15" s="882"/>
      <c r="E15" s="17" t="s">
        <v>47</v>
      </c>
      <c r="F15" s="17" t="s">
        <v>48</v>
      </c>
      <c r="G15" s="6">
        <v>1</v>
      </c>
      <c r="H15" s="6" t="s">
        <v>49</v>
      </c>
      <c r="I15" s="6" t="s">
        <v>50</v>
      </c>
      <c r="J15" s="16">
        <v>44501</v>
      </c>
      <c r="K15" s="16">
        <v>44560</v>
      </c>
      <c r="L15" s="55" t="s">
        <v>543</v>
      </c>
      <c r="M15" s="5"/>
      <c r="N15" s="189">
        <v>0</v>
      </c>
      <c r="O15" s="96" t="s">
        <v>1540</v>
      </c>
      <c r="P15" s="46" t="s">
        <v>40</v>
      </c>
      <c r="Q15" s="96" t="s">
        <v>1540</v>
      </c>
      <c r="R15" s="693"/>
    </row>
    <row r="16" spans="1:19" s="13" customFormat="1" x14ac:dyDescent="0.25">
      <c r="A16" s="740"/>
      <c r="B16" s="741"/>
      <c r="C16" s="741"/>
      <c r="D16" s="741"/>
      <c r="E16" s="741"/>
      <c r="F16" s="741"/>
      <c r="G16" s="741"/>
      <c r="H16" s="741"/>
      <c r="I16" s="741"/>
      <c r="J16" s="741"/>
      <c r="K16" s="741"/>
      <c r="L16" s="741"/>
      <c r="M16" s="741"/>
      <c r="N16" s="741"/>
      <c r="O16" s="741"/>
      <c r="P16" s="741"/>
      <c r="Q16" s="741"/>
      <c r="R16" s="742"/>
    </row>
    <row r="17" spans="1:18" s="13" customFormat="1" x14ac:dyDescent="0.25">
      <c r="A17" s="12"/>
      <c r="B17" s="12"/>
      <c r="C17" s="12"/>
      <c r="D17" s="12"/>
      <c r="E17" s="12"/>
      <c r="F17" s="12"/>
      <c r="G17" s="12"/>
      <c r="H17" s="12"/>
      <c r="I17" s="12"/>
      <c r="J17" s="12"/>
      <c r="K17" s="12"/>
      <c r="L17" s="12"/>
      <c r="M17" s="12"/>
      <c r="N17" s="12"/>
      <c r="O17" s="12"/>
      <c r="P17" s="198"/>
      <c r="Q17" s="12"/>
      <c r="R17" s="12"/>
    </row>
    <row r="18" spans="1:18" s="13" customFormat="1" x14ac:dyDescent="0.25">
      <c r="A18" s="12"/>
      <c r="B18" s="12"/>
      <c r="C18" s="12"/>
      <c r="D18" s="12"/>
      <c r="E18" s="12"/>
      <c r="F18" s="12"/>
      <c r="G18" s="12"/>
      <c r="H18" s="12"/>
      <c r="I18" s="12"/>
      <c r="J18" s="12"/>
      <c r="K18" s="12"/>
      <c r="L18" s="12"/>
      <c r="M18" s="12"/>
      <c r="N18" s="12"/>
      <c r="O18" s="12"/>
      <c r="P18" s="198"/>
      <c r="Q18" s="12"/>
      <c r="R18" s="12"/>
    </row>
    <row r="19" spans="1:18" s="13" customFormat="1" x14ac:dyDescent="0.25">
      <c r="A19" s="12"/>
      <c r="B19" s="12"/>
      <c r="C19" s="12"/>
      <c r="D19" s="12"/>
      <c r="E19" s="12"/>
      <c r="F19" s="12"/>
      <c r="G19" s="12"/>
      <c r="H19" s="12"/>
      <c r="I19" s="12"/>
      <c r="J19" s="12"/>
      <c r="K19" s="12"/>
      <c r="L19" s="12"/>
      <c r="M19" s="12"/>
      <c r="N19" s="12"/>
      <c r="O19" s="12"/>
      <c r="P19" s="198"/>
      <c r="Q19" s="12"/>
      <c r="R19" s="12"/>
    </row>
    <row r="20" spans="1:18" s="13" customFormat="1" ht="15.75" x14ac:dyDescent="0.25">
      <c r="A20" s="12"/>
      <c r="B20" s="734" t="s">
        <v>578</v>
      </c>
      <c r="C20" s="734"/>
      <c r="D20" s="101"/>
      <c r="E20" s="734" t="s">
        <v>1538</v>
      </c>
      <c r="F20" s="734"/>
      <c r="G20" s="12"/>
      <c r="H20" s="12"/>
      <c r="I20" s="12"/>
      <c r="J20" s="12"/>
      <c r="K20" s="12"/>
      <c r="L20" s="12"/>
      <c r="M20" s="12"/>
      <c r="N20" s="12"/>
      <c r="O20" s="12"/>
      <c r="P20" s="198"/>
      <c r="Q20" s="12"/>
      <c r="R20" s="12"/>
    </row>
    <row r="21" spans="1:18" s="13" customFormat="1" ht="15.75" x14ac:dyDescent="0.25">
      <c r="A21" s="12"/>
      <c r="B21" s="45" t="s">
        <v>173</v>
      </c>
      <c r="C21" s="102">
        <f>+COUNTIF($P$6:$P$94,"ABIERTA")</f>
        <v>0</v>
      </c>
      <c r="D21" s="101"/>
      <c r="E21" s="45" t="s">
        <v>173</v>
      </c>
      <c r="F21" s="102">
        <f>+COUNTIF($P$6:$P$30,"ABIERTA")</f>
        <v>0</v>
      </c>
      <c r="G21" s="12"/>
      <c r="H21" s="12"/>
      <c r="I21" s="12"/>
      <c r="J21" s="12"/>
      <c r="K21" s="12"/>
      <c r="L21" s="12"/>
      <c r="M21" s="12"/>
      <c r="N21" s="12"/>
      <c r="O21" s="12"/>
      <c r="P21" s="198"/>
      <c r="Q21" s="12"/>
      <c r="R21" s="12"/>
    </row>
    <row r="22" spans="1:18" s="13" customFormat="1" ht="15.75" x14ac:dyDescent="0.25">
      <c r="A22" s="12"/>
      <c r="B22" s="45" t="s">
        <v>75</v>
      </c>
      <c r="C22" s="102">
        <f>+COUNTIF($P$6:$P$94,"CUMPLIDA - EFECTIVA")</f>
        <v>0</v>
      </c>
      <c r="D22" s="101"/>
      <c r="E22" s="45" t="s">
        <v>75</v>
      </c>
      <c r="F22" s="102">
        <f>+COUNTIF($P$6:$P$30,"CUMPLIDA - EFECTIVA")</f>
        <v>0</v>
      </c>
      <c r="G22" s="12"/>
      <c r="H22" s="12"/>
      <c r="I22" s="12"/>
      <c r="J22" s="12"/>
      <c r="K22" s="12"/>
      <c r="L22" s="12"/>
      <c r="M22" s="12"/>
      <c r="N22" s="12"/>
      <c r="O22" s="12"/>
      <c r="P22" s="198"/>
      <c r="Q22" s="12"/>
      <c r="R22" s="12"/>
    </row>
    <row r="23" spans="1:18" s="13" customFormat="1" ht="15.75" x14ac:dyDescent="0.25">
      <c r="A23" s="12"/>
      <c r="B23" s="45" t="s">
        <v>583</v>
      </c>
      <c r="C23" s="102">
        <f>+COUNTIF($P$6:$P$94,"CUMPLIDA - PENDIENTE EFECTIVIDAD")</f>
        <v>0</v>
      </c>
      <c r="D23" s="101"/>
      <c r="E23" s="45" t="s">
        <v>583</v>
      </c>
      <c r="F23" s="102">
        <f>+COUNTIF($P$6:$P$30,"CUMPLIDA - PENDIENTE EFECTIVIDAD")</f>
        <v>0</v>
      </c>
      <c r="G23" s="12"/>
      <c r="H23" s="12"/>
      <c r="I23" s="12"/>
      <c r="J23" s="12"/>
      <c r="K23" s="12"/>
      <c r="L23" s="12"/>
      <c r="M23" s="12"/>
      <c r="N23" s="12"/>
      <c r="O23" s="12"/>
      <c r="P23" s="198"/>
      <c r="Q23" s="12"/>
      <c r="R23" s="12"/>
    </row>
    <row r="24" spans="1:18" s="13" customFormat="1" ht="15.75" x14ac:dyDescent="0.25">
      <c r="A24" s="12"/>
      <c r="B24" s="45" t="s">
        <v>584</v>
      </c>
      <c r="C24" s="102">
        <f>+COUNTIF($P$6:$P$94,"CUMPLIDA - INEFECTIVA")</f>
        <v>0</v>
      </c>
      <c r="D24" s="101"/>
      <c r="E24" s="45" t="s">
        <v>584</v>
      </c>
      <c r="F24" s="102">
        <f>+COUNTIF($P$6:$P$30,"CUMPLIDA - INEFECTIVA")</f>
        <v>0</v>
      </c>
      <c r="G24" s="12"/>
      <c r="H24" s="12"/>
      <c r="I24" s="12"/>
      <c r="J24" s="12"/>
      <c r="K24" s="12"/>
      <c r="L24" s="12"/>
      <c r="M24" s="12"/>
      <c r="N24" s="12"/>
      <c r="O24" s="12"/>
      <c r="P24" s="198"/>
      <c r="Q24" s="12"/>
      <c r="R24" s="12"/>
    </row>
    <row r="25" spans="1:18" s="13" customFormat="1" ht="15.75" x14ac:dyDescent="0.25">
      <c r="A25" s="12"/>
      <c r="B25" s="45" t="s">
        <v>40</v>
      </c>
      <c r="C25" s="102">
        <f>+COUNTIF($P$6:$P$94,"INCUMPLIDA - VENCIDA")</f>
        <v>3</v>
      </c>
      <c r="D25" s="101"/>
      <c r="E25" s="45" t="s">
        <v>40</v>
      </c>
      <c r="F25" s="102">
        <f>+COUNTIF($P$6:$P$30,"INCUMPLIDA - VENCIDA")</f>
        <v>3</v>
      </c>
      <c r="G25" s="12"/>
      <c r="H25" s="12"/>
      <c r="I25" s="12"/>
      <c r="J25" s="12"/>
      <c r="K25" s="12"/>
      <c r="L25" s="12"/>
      <c r="M25" s="12"/>
      <c r="N25" s="12"/>
      <c r="O25" s="12"/>
      <c r="P25" s="198"/>
      <c r="Q25" s="12"/>
      <c r="R25" s="12"/>
    </row>
    <row r="26" spans="1:18" s="13" customFormat="1" ht="15.75" x14ac:dyDescent="0.25">
      <c r="A26" s="12"/>
      <c r="B26" s="45" t="s">
        <v>31</v>
      </c>
      <c r="C26" s="102">
        <f>+COUNTIF($P$6:$P$94,"INCALIFICABLE")</f>
        <v>3</v>
      </c>
      <c r="D26" s="101"/>
      <c r="E26" s="45" t="s">
        <v>31</v>
      </c>
      <c r="F26" s="102">
        <f>+COUNTIF($P$6:$P$30,"INCALIFICABLE")</f>
        <v>3</v>
      </c>
      <c r="G26" s="12"/>
      <c r="H26" s="12"/>
      <c r="I26" s="12"/>
      <c r="J26" s="12"/>
      <c r="K26" s="12"/>
      <c r="L26" s="12"/>
      <c r="M26" s="12"/>
      <c r="N26" s="12"/>
      <c r="O26" s="12"/>
      <c r="P26" s="198"/>
      <c r="Q26" s="12"/>
      <c r="R26" s="12"/>
    </row>
    <row r="27" spans="1:18" s="13" customFormat="1" ht="15.75" x14ac:dyDescent="0.25">
      <c r="A27" s="12"/>
      <c r="B27" s="103" t="s">
        <v>524</v>
      </c>
      <c r="C27" s="104">
        <f>SUM(C21:C26)</f>
        <v>6</v>
      </c>
      <c r="D27" s="101"/>
      <c r="E27" s="103" t="s">
        <v>524</v>
      </c>
      <c r="F27" s="104">
        <f>SUM(F21:F26)</f>
        <v>6</v>
      </c>
      <c r="G27" s="12"/>
      <c r="H27" s="12"/>
      <c r="I27" s="12"/>
      <c r="J27" s="12"/>
      <c r="K27" s="12"/>
      <c r="L27" s="12"/>
      <c r="M27" s="12"/>
      <c r="N27" s="12"/>
      <c r="O27" s="12"/>
      <c r="P27" s="198"/>
      <c r="Q27" s="12"/>
      <c r="R27" s="12"/>
    </row>
    <row r="28" spans="1:18" s="13" customFormat="1" ht="15.75" x14ac:dyDescent="0.25">
      <c r="A28" s="12"/>
      <c r="B28" s="101"/>
      <c r="C28" s="101"/>
      <c r="D28" s="101"/>
      <c r="E28" s="105"/>
      <c r="F28" s="105"/>
      <c r="G28" s="12"/>
      <c r="H28" s="12"/>
      <c r="I28" s="12"/>
      <c r="J28" s="12"/>
      <c r="K28" s="12"/>
      <c r="L28" s="12"/>
      <c r="M28" s="12"/>
      <c r="N28" s="12"/>
      <c r="O28" s="12"/>
      <c r="P28" s="198"/>
      <c r="Q28" s="12"/>
      <c r="R28" s="12"/>
    </row>
    <row r="29" spans="1:18" s="13" customFormat="1" ht="15.75" x14ac:dyDescent="0.25">
      <c r="A29" s="12"/>
      <c r="B29" s="734" t="s">
        <v>585</v>
      </c>
      <c r="C29" s="734"/>
      <c r="D29" s="101"/>
      <c r="E29" s="734" t="s">
        <v>586</v>
      </c>
      <c r="F29" s="734"/>
      <c r="G29" s="12"/>
      <c r="H29" s="12"/>
      <c r="I29" s="12"/>
      <c r="J29" s="12"/>
      <c r="K29" s="12"/>
      <c r="L29" s="12"/>
      <c r="M29" s="12"/>
      <c r="N29" s="12"/>
      <c r="O29" s="12"/>
      <c r="P29" s="198"/>
      <c r="Q29" s="12"/>
      <c r="R29" s="12"/>
    </row>
    <row r="30" spans="1:18" s="13" customFormat="1" ht="15.75" x14ac:dyDescent="0.25">
      <c r="A30" s="12"/>
      <c r="B30" s="102" t="s">
        <v>587</v>
      </c>
      <c r="C30" s="102">
        <f>+COUNTIF($R$6:$R$94,"ABIERTO")</f>
        <v>5</v>
      </c>
      <c r="D30" s="101"/>
      <c r="E30" s="107" t="s">
        <v>32</v>
      </c>
      <c r="F30" s="102">
        <f>+COUNTIF($R$6:$R$30,"ABIERTO")</f>
        <v>5</v>
      </c>
      <c r="G30" s="12"/>
      <c r="H30" s="12"/>
      <c r="I30" s="12"/>
      <c r="J30" s="12"/>
      <c r="K30" s="12"/>
      <c r="L30" s="12"/>
      <c r="M30" s="12"/>
      <c r="N30" s="12"/>
      <c r="O30" s="12"/>
      <c r="P30" s="198"/>
      <c r="Q30" s="12"/>
      <c r="R30" s="12"/>
    </row>
    <row r="31" spans="1:18" s="13" customFormat="1" ht="15.75" x14ac:dyDescent="0.25">
      <c r="B31" s="102" t="s">
        <v>588</v>
      </c>
      <c r="C31" s="102">
        <f>+COUNTIF($R$6:$R$94,"CERRADO")</f>
        <v>0</v>
      </c>
      <c r="D31" s="101"/>
      <c r="E31" s="107" t="s">
        <v>62</v>
      </c>
      <c r="F31" s="102">
        <f>+COUNTIF($R$6:$R$30,"CERRADO")</f>
        <v>0</v>
      </c>
      <c r="P31" s="204"/>
    </row>
    <row r="32" spans="1:18" s="13" customFormat="1" ht="15.75" x14ac:dyDescent="0.25">
      <c r="B32" s="104" t="s">
        <v>524</v>
      </c>
      <c r="C32" s="104">
        <f>SUM(C30:C31)</f>
        <v>5</v>
      </c>
      <c r="D32" s="101"/>
      <c r="E32" s="103" t="s">
        <v>524</v>
      </c>
      <c r="F32" s="104">
        <f>SUM(F30:F31)</f>
        <v>5</v>
      </c>
      <c r="P32" s="204"/>
    </row>
    <row r="33" spans="16:16" s="13" customFormat="1" x14ac:dyDescent="0.25">
      <c r="P33" s="204"/>
    </row>
    <row r="34" spans="16:16" s="13" customFormat="1" x14ac:dyDescent="0.25">
      <c r="P34" s="204"/>
    </row>
    <row r="35" spans="16:16" s="13" customFormat="1" x14ac:dyDescent="0.25">
      <c r="P35" s="204"/>
    </row>
    <row r="36" spans="16:16" s="13" customFormat="1" x14ac:dyDescent="0.25">
      <c r="P36" s="204"/>
    </row>
  </sheetData>
  <mergeCells count="39">
    <mergeCell ref="B29:C29"/>
    <mergeCell ref="E29:F29"/>
    <mergeCell ref="E8:K8"/>
    <mergeCell ref="A9:R9"/>
    <mergeCell ref="A16:R16"/>
    <mergeCell ref="E12:K12"/>
    <mergeCell ref="A13:R13"/>
    <mergeCell ref="A14:A15"/>
    <mergeCell ref="B14:B15"/>
    <mergeCell ref="C14:C15"/>
    <mergeCell ref="D14:D15"/>
    <mergeCell ref="A11:R11"/>
    <mergeCell ref="R14:R15"/>
    <mergeCell ref="B20:C20"/>
    <mergeCell ref="E20:F20"/>
    <mergeCell ref="D3:D4"/>
    <mergeCell ref="E3:E4"/>
    <mergeCell ref="F3:F4"/>
    <mergeCell ref="A5:R5"/>
    <mergeCell ref="E6:K6"/>
    <mergeCell ref="A7:R7"/>
    <mergeCell ref="L3:R3"/>
    <mergeCell ref="A3:A4"/>
    <mergeCell ref="B3:B4"/>
    <mergeCell ref="C3:C4"/>
    <mergeCell ref="A1:D1"/>
    <mergeCell ref="E1:O1"/>
    <mergeCell ref="P1:R1"/>
    <mergeCell ref="A2:B2"/>
    <mergeCell ref="C2:D2"/>
    <mergeCell ref="E2:I2"/>
    <mergeCell ref="J2:M2"/>
    <mergeCell ref="N2:O2"/>
    <mergeCell ref="P2:R2"/>
    <mergeCell ref="I3:I4"/>
    <mergeCell ref="J3:J4"/>
    <mergeCell ref="K3:K4"/>
    <mergeCell ref="G3:G4"/>
    <mergeCell ref="H3:H4"/>
  </mergeCells>
  <dataValidations count="1">
    <dataValidation type="list" allowBlank="1" showInputMessage="1" showErrorMessage="1" sqref="P1:P1048576">
      <formula1>$B$21:$B$26</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696F51C0-7059-4934-BFB7-9EB20E33D8EB}">
            <xm:f>NOT(ISERROR(SEARCH($B$26,P1)))</xm:f>
            <xm:f>$B$26</xm:f>
            <x14:dxf>
              <fill>
                <patternFill>
                  <bgColor rgb="FFFF0000"/>
                </patternFill>
              </fill>
            </x14:dxf>
          </x14:cfRule>
          <x14:cfRule type="containsText" priority="4" operator="containsText" id="{1E1D0211-64F8-402B-8B50-897A5ED7A484}">
            <xm:f>NOT(ISERROR(SEARCH($B$25,P1)))</xm:f>
            <xm:f>$B$25</xm:f>
            <x14:dxf>
              <fill>
                <patternFill>
                  <bgColor rgb="FFFF0000"/>
                </patternFill>
              </fill>
            </x14:dxf>
          </x14:cfRule>
          <x14:cfRule type="containsText" priority="5" operator="containsText" id="{FC7F62BC-8D02-4F84-A77A-38BD65FC75EE}">
            <xm:f>NOT(ISERROR(SEARCH($B$24,P1)))</xm:f>
            <xm:f>$B$24</xm:f>
            <x14:dxf>
              <fill>
                <patternFill>
                  <bgColor rgb="FFFFC000"/>
                </patternFill>
              </fill>
            </x14:dxf>
          </x14:cfRule>
          <x14:cfRule type="containsText" priority="6" operator="containsText" id="{A6125DAA-DA26-4C61-BF1C-0B7CFD62B1BB}">
            <xm:f>NOT(ISERROR(SEARCH($B$23,P1)))</xm:f>
            <xm:f>$B$23</xm:f>
            <x14:dxf>
              <fill>
                <patternFill>
                  <bgColor theme="8" tint="0.59996337778862885"/>
                </patternFill>
              </fill>
            </x14:dxf>
          </x14:cfRule>
          <x14:cfRule type="containsText" priority="7" operator="containsText" id="{DA7780F1-0643-461A-BDA8-A5DCE9983178}">
            <xm:f>NOT(ISERROR(SEARCH($B$22,P1)))</xm:f>
            <xm:f>$B$22</xm:f>
            <x14:dxf>
              <fill>
                <patternFill>
                  <bgColor theme="9" tint="0.39994506668294322"/>
                </patternFill>
              </fill>
            </x14:dxf>
          </x14:cfRule>
          <x14:cfRule type="containsText" priority="8" operator="containsText" id="{61AA2117-9118-4E0A-8FB3-3682F531646D}">
            <xm:f>NOT(ISERROR(SEARCH($B$21,P1)))</xm:f>
            <xm:f>$B$21</xm:f>
            <x14:dxf>
              <fill>
                <patternFill>
                  <bgColor theme="0"/>
                </patternFill>
              </fill>
            </x14:dxf>
          </x14:cfRule>
          <xm:sqref>P1:P1048576</xm:sqref>
        </x14:conditionalFormatting>
        <x14:conditionalFormatting xmlns:xm="http://schemas.microsoft.com/office/excel/2006/main">
          <x14:cfRule type="containsText" priority="1" operator="containsText" id="{C67063A0-1727-4E43-8DA8-76E12595DAB2}">
            <xm:f>NOT(ISERROR(SEARCH($E$31,R1)))</xm:f>
            <xm:f>$E$31</xm:f>
            <x14:dxf>
              <fill>
                <patternFill>
                  <bgColor theme="9" tint="0.39994506668294322"/>
                </patternFill>
              </fill>
            </x14:dxf>
          </x14:cfRule>
          <x14:cfRule type="containsText" priority="2" operator="containsText" id="{0861CBF9-3B7D-4DA0-B226-2A052B5060F6}">
            <xm:f>NOT(ISERROR(SEARCH($E$30,R1)))</xm:f>
            <xm:f>$E$30</xm:f>
            <x14:dxf>
              <fill>
                <patternFill>
                  <bgColor theme="0"/>
                </patternFill>
              </fill>
            </x14:dxf>
          </x14:cfRule>
          <xm:sqref>R1:R14 R16:R1048576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'[6]1.COM'!#REF!</xm:f>
          </x14:formula1>
          <xm:sqref>R6 R8 R10 R12 R14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R46"/>
  <sheetViews>
    <sheetView showGridLines="0" topLeftCell="A7" zoomScale="70" zoomScaleNormal="70" zoomScaleSheetLayoutView="90" workbookViewId="0">
      <selection activeCell="A7" sqref="A7:D7"/>
    </sheetView>
  </sheetViews>
  <sheetFormatPr baseColWidth="10" defaultColWidth="11.42578125" defaultRowHeight="59.25" customHeight="1" x14ac:dyDescent="0.25"/>
  <cols>
    <col min="1" max="1" width="12.85546875" style="1" customWidth="1"/>
    <col min="2" max="2" width="20.140625" style="1" customWidth="1"/>
    <col min="3" max="3" width="14.85546875" style="1" customWidth="1"/>
    <col min="4" max="4" width="36.5703125" style="1" customWidth="1"/>
    <col min="5" max="5" width="32.42578125" style="1" customWidth="1"/>
    <col min="6" max="6" width="50.85546875" style="1" customWidth="1"/>
    <col min="7" max="7" width="17.42578125" style="1" customWidth="1"/>
    <col min="8" max="8" width="13.5703125" style="1" customWidth="1"/>
    <col min="9" max="9" width="16.5703125" style="1" customWidth="1"/>
    <col min="10" max="10" width="13.7109375" style="1" customWidth="1"/>
    <col min="11" max="11" width="14.140625" style="1" customWidth="1"/>
    <col min="12" max="12" width="14.7109375" style="1" customWidth="1"/>
    <col min="13" max="13" width="17.85546875" style="1" customWidth="1"/>
    <col min="14" max="14" width="78.42578125" style="1" customWidth="1"/>
    <col min="15" max="15" width="20.42578125" style="1" customWidth="1"/>
    <col min="16" max="16" width="25.5703125" style="236" customWidth="1"/>
    <col min="17" max="17" width="66.140625" style="1" customWidth="1"/>
    <col min="18" max="18" width="21.28515625" style="1" customWidth="1"/>
    <col min="19" max="16384" width="11.42578125" style="1"/>
  </cols>
  <sheetData>
    <row r="1" spans="1:18" ht="59.25" hidden="1" customHeight="1" x14ac:dyDescent="0.25">
      <c r="A1" s="883"/>
      <c r="B1" s="884"/>
      <c r="C1" s="884"/>
      <c r="D1" s="884"/>
      <c r="E1" s="884"/>
      <c r="F1" s="884"/>
      <c r="G1" s="884"/>
      <c r="H1" s="885"/>
      <c r="Q1" s="1" t="s">
        <v>173</v>
      </c>
      <c r="R1" s="1" t="s">
        <v>32</v>
      </c>
    </row>
    <row r="2" spans="1:18" ht="59.25" hidden="1" customHeight="1" x14ac:dyDescent="0.25">
      <c r="A2" s="886"/>
      <c r="B2" s="887"/>
      <c r="C2" s="887"/>
      <c r="D2" s="887"/>
      <c r="E2" s="887"/>
      <c r="F2" s="887"/>
      <c r="G2" s="887"/>
      <c r="H2" s="888"/>
      <c r="Q2" s="1" t="s">
        <v>75</v>
      </c>
      <c r="R2" s="1" t="s">
        <v>62</v>
      </c>
    </row>
    <row r="3" spans="1:18" ht="59.25" hidden="1" customHeight="1" x14ac:dyDescent="0.25">
      <c r="A3" s="886"/>
      <c r="B3" s="887"/>
      <c r="C3" s="887"/>
      <c r="D3" s="887"/>
      <c r="E3" s="887"/>
      <c r="F3" s="887"/>
      <c r="G3" s="887"/>
      <c r="H3" s="888"/>
      <c r="Q3" s="1" t="s">
        <v>40</v>
      </c>
      <c r="R3" s="1" t="s">
        <v>1446</v>
      </c>
    </row>
    <row r="4" spans="1:18" ht="59.25" hidden="1" customHeight="1" x14ac:dyDescent="0.25">
      <c r="A4" s="243"/>
      <c r="B4" s="243"/>
      <c r="C4" s="243"/>
      <c r="D4" s="243"/>
      <c r="E4" s="243"/>
      <c r="F4" s="243"/>
      <c r="G4" s="243"/>
      <c r="H4" s="243"/>
      <c r="Q4" s="1" t="s">
        <v>316</v>
      </c>
      <c r="R4" s="1" t="s">
        <v>1447</v>
      </c>
    </row>
    <row r="5" spans="1:18" ht="59.25" hidden="1" customHeight="1" x14ac:dyDescent="0.25">
      <c r="A5" s="243"/>
      <c r="B5" s="243"/>
      <c r="C5" s="243"/>
      <c r="D5" s="243"/>
      <c r="E5" s="243"/>
      <c r="F5" s="243"/>
      <c r="G5" s="243"/>
      <c r="H5" s="243"/>
      <c r="Q5" s="1" t="s">
        <v>420</v>
      </c>
    </row>
    <row r="6" spans="1:18" ht="59.25" hidden="1" customHeight="1" x14ac:dyDescent="0.25">
      <c r="A6" s="243"/>
      <c r="B6" s="243"/>
      <c r="C6" s="243"/>
      <c r="D6" s="243"/>
      <c r="E6" s="243"/>
      <c r="F6" s="243"/>
      <c r="G6" s="243"/>
      <c r="H6" s="243"/>
      <c r="Q6" s="1" t="s">
        <v>31</v>
      </c>
    </row>
    <row r="7" spans="1:18" ht="59.25" customHeight="1" x14ac:dyDescent="0.25">
      <c r="A7" s="889"/>
      <c r="B7" s="889"/>
      <c r="C7" s="889"/>
      <c r="D7" s="889"/>
      <c r="E7" s="890" t="s">
        <v>1</v>
      </c>
      <c r="F7" s="891"/>
      <c r="G7" s="891"/>
      <c r="H7" s="891"/>
      <c r="I7" s="891"/>
      <c r="J7" s="891"/>
      <c r="K7" s="891"/>
      <c r="L7" s="891"/>
      <c r="M7" s="891"/>
      <c r="N7" s="891"/>
      <c r="O7" s="892"/>
      <c r="P7" s="893"/>
      <c r="Q7" s="891"/>
      <c r="R7" s="892"/>
    </row>
    <row r="8" spans="1:18" ht="27" customHeight="1" x14ac:dyDescent="0.25">
      <c r="A8" s="889" t="s">
        <v>1448</v>
      </c>
      <c r="B8" s="889"/>
      <c r="C8" s="889"/>
      <c r="D8" s="889"/>
      <c r="E8" s="889" t="s">
        <v>1449</v>
      </c>
      <c r="F8" s="889"/>
      <c r="G8" s="889"/>
      <c r="H8" s="889"/>
      <c r="I8" s="889"/>
      <c r="J8" s="889"/>
      <c r="K8" s="889"/>
      <c r="L8" s="889"/>
      <c r="M8" s="889"/>
      <c r="N8" s="889"/>
      <c r="O8" s="889"/>
      <c r="P8" s="894" t="s">
        <v>1450</v>
      </c>
      <c r="Q8" s="895"/>
      <c r="R8" s="896"/>
    </row>
    <row r="9" spans="1:18" s="2" customFormat="1" ht="59.25" customHeight="1" x14ac:dyDescent="0.25">
      <c r="A9" s="898" t="s">
        <v>7</v>
      </c>
      <c r="B9" s="898" t="s">
        <v>8</v>
      </c>
      <c r="C9" s="898" t="s">
        <v>9</v>
      </c>
      <c r="D9" s="898" t="s">
        <v>10</v>
      </c>
      <c r="E9" s="898" t="s">
        <v>11</v>
      </c>
      <c r="F9" s="898" t="s">
        <v>12</v>
      </c>
      <c r="G9" s="898" t="s">
        <v>13</v>
      </c>
      <c r="H9" s="898" t="s">
        <v>14</v>
      </c>
      <c r="I9" s="898" t="s">
        <v>15</v>
      </c>
      <c r="J9" s="898" t="s">
        <v>16</v>
      </c>
      <c r="K9" s="898" t="s">
        <v>17</v>
      </c>
      <c r="L9" s="897" t="s">
        <v>18</v>
      </c>
      <c r="M9" s="897"/>
      <c r="N9" s="897"/>
      <c r="O9" s="897"/>
      <c r="P9" s="897"/>
      <c r="Q9" s="897"/>
      <c r="R9" s="897"/>
    </row>
    <row r="10" spans="1:18" s="2" customFormat="1" ht="59.25" customHeight="1" thickBot="1" x14ac:dyDescent="0.3">
      <c r="A10" s="898"/>
      <c r="B10" s="898"/>
      <c r="C10" s="898"/>
      <c r="D10" s="898"/>
      <c r="E10" s="898"/>
      <c r="F10" s="898"/>
      <c r="G10" s="898"/>
      <c r="H10" s="898"/>
      <c r="I10" s="898"/>
      <c r="J10" s="898"/>
      <c r="K10" s="898"/>
      <c r="L10" s="244" t="s">
        <v>19</v>
      </c>
      <c r="M10" s="244" t="s">
        <v>20</v>
      </c>
      <c r="N10" s="244" t="s">
        <v>21</v>
      </c>
      <c r="O10" s="244" t="s">
        <v>1451</v>
      </c>
      <c r="P10" s="325" t="s">
        <v>23</v>
      </c>
      <c r="Q10" s="244" t="s">
        <v>24</v>
      </c>
      <c r="R10" s="245" t="s">
        <v>25</v>
      </c>
    </row>
    <row r="11" spans="1:18" s="2" customFormat="1" ht="33.75" customHeight="1" thickBot="1" x14ac:dyDescent="0.3">
      <c r="A11" s="618" t="s">
        <v>1554</v>
      </c>
      <c r="B11" s="619"/>
      <c r="C11" s="619"/>
      <c r="D11" s="619"/>
      <c r="E11" s="619"/>
      <c r="F11" s="619"/>
      <c r="G11" s="619"/>
      <c r="H11" s="619"/>
      <c r="I11" s="619"/>
      <c r="J11" s="619"/>
      <c r="K11" s="619"/>
      <c r="L11" s="619"/>
      <c r="M11" s="619"/>
      <c r="N11" s="619"/>
      <c r="O11" s="619"/>
      <c r="P11" s="619"/>
      <c r="Q11" s="619"/>
      <c r="R11" s="620"/>
    </row>
    <row r="12" spans="1:18" s="174" customFormat="1" ht="194.45" customHeight="1" x14ac:dyDescent="0.25">
      <c r="A12" s="899" t="s">
        <v>514</v>
      </c>
      <c r="B12" s="902" t="s">
        <v>1452</v>
      </c>
      <c r="C12" s="899">
        <v>1</v>
      </c>
      <c r="D12" s="902" t="s">
        <v>1453</v>
      </c>
      <c r="E12" s="246" t="s">
        <v>1454</v>
      </c>
      <c r="F12" s="246" t="s">
        <v>1455</v>
      </c>
      <c r="G12" s="246" t="s">
        <v>1456</v>
      </c>
      <c r="H12" s="247" t="s">
        <v>72</v>
      </c>
      <c r="I12" s="246" t="s">
        <v>1457</v>
      </c>
      <c r="J12" s="248">
        <v>43607</v>
      </c>
      <c r="K12" s="248">
        <v>43799</v>
      </c>
      <c r="L12" s="249" t="s">
        <v>1458</v>
      </c>
      <c r="M12" s="250" t="s">
        <v>1459</v>
      </c>
      <c r="N12" s="251" t="s">
        <v>1460</v>
      </c>
      <c r="O12" s="252">
        <v>0</v>
      </c>
      <c r="P12" s="253" t="s">
        <v>40</v>
      </c>
      <c r="Q12" s="251" t="s">
        <v>1461</v>
      </c>
      <c r="R12" s="899" t="s">
        <v>32</v>
      </c>
    </row>
    <row r="13" spans="1:18" s="174" customFormat="1" ht="156" customHeight="1" x14ac:dyDescent="0.25">
      <c r="A13" s="900"/>
      <c r="B13" s="903"/>
      <c r="C13" s="900"/>
      <c r="D13" s="903"/>
      <c r="E13" s="246" t="s">
        <v>1462</v>
      </c>
      <c r="F13" s="246" t="s">
        <v>1463</v>
      </c>
      <c r="G13" s="246" t="s">
        <v>1464</v>
      </c>
      <c r="H13" s="247" t="s">
        <v>85</v>
      </c>
      <c r="I13" s="246" t="s">
        <v>1457</v>
      </c>
      <c r="J13" s="248">
        <v>43607</v>
      </c>
      <c r="K13" s="248">
        <v>43799</v>
      </c>
      <c r="L13" s="249" t="s">
        <v>1458</v>
      </c>
      <c r="M13" s="250" t="s">
        <v>1459</v>
      </c>
      <c r="N13" s="251" t="s">
        <v>1465</v>
      </c>
      <c r="O13" s="252">
        <v>0</v>
      </c>
      <c r="P13" s="253" t="s">
        <v>40</v>
      </c>
      <c r="Q13" s="251" t="s">
        <v>1466</v>
      </c>
      <c r="R13" s="900"/>
    </row>
    <row r="14" spans="1:18" s="174" customFormat="1" ht="148.15" customHeight="1" thickBot="1" x14ac:dyDescent="0.3">
      <c r="A14" s="901"/>
      <c r="B14" s="904"/>
      <c r="C14" s="901"/>
      <c r="D14" s="904"/>
      <c r="E14" s="246" t="s">
        <v>1467</v>
      </c>
      <c r="F14" s="246" t="s">
        <v>1468</v>
      </c>
      <c r="G14" s="246" t="s">
        <v>1469</v>
      </c>
      <c r="H14" s="247" t="s">
        <v>72</v>
      </c>
      <c r="I14" s="246" t="s">
        <v>1457</v>
      </c>
      <c r="J14" s="248">
        <v>43587</v>
      </c>
      <c r="K14" s="248">
        <v>43646</v>
      </c>
      <c r="L14" s="249" t="s">
        <v>1458</v>
      </c>
      <c r="M14" s="250" t="s">
        <v>1459</v>
      </c>
      <c r="N14" s="251" t="s">
        <v>1470</v>
      </c>
      <c r="O14" s="252">
        <v>1</v>
      </c>
      <c r="P14" s="253" t="s">
        <v>584</v>
      </c>
      <c r="Q14" s="251" t="s">
        <v>1471</v>
      </c>
      <c r="R14" s="901"/>
    </row>
    <row r="15" spans="1:18" s="174" customFormat="1" ht="10.5" customHeight="1" thickBot="1" x14ac:dyDescent="0.3">
      <c r="A15" s="627"/>
      <c r="B15" s="628"/>
      <c r="C15" s="628"/>
      <c r="D15" s="628"/>
      <c r="E15" s="628"/>
      <c r="F15" s="628"/>
      <c r="G15" s="628"/>
      <c r="H15" s="628"/>
      <c r="I15" s="628"/>
      <c r="J15" s="628"/>
      <c r="K15" s="628"/>
      <c r="L15" s="628"/>
      <c r="M15" s="628"/>
      <c r="N15" s="628"/>
      <c r="O15" s="628"/>
      <c r="P15" s="628"/>
      <c r="Q15" s="628"/>
      <c r="R15" s="629"/>
    </row>
    <row r="16" spans="1:18" s="174" customFormat="1" ht="163.9" customHeight="1" x14ac:dyDescent="0.25">
      <c r="A16" s="899" t="s">
        <v>514</v>
      </c>
      <c r="B16" s="902" t="s">
        <v>1452</v>
      </c>
      <c r="C16" s="899">
        <v>2</v>
      </c>
      <c r="D16" s="902" t="s">
        <v>1472</v>
      </c>
      <c r="E16" s="246" t="s">
        <v>1473</v>
      </c>
      <c r="F16" s="246" t="s">
        <v>1474</v>
      </c>
      <c r="G16" s="246" t="s">
        <v>1469</v>
      </c>
      <c r="H16" s="247" t="s">
        <v>72</v>
      </c>
      <c r="I16" s="254" t="s">
        <v>1475</v>
      </c>
      <c r="J16" s="248">
        <v>43587</v>
      </c>
      <c r="K16" s="248">
        <v>43646</v>
      </c>
      <c r="L16" s="249" t="s">
        <v>1458</v>
      </c>
      <c r="M16" s="250" t="s">
        <v>1459</v>
      </c>
      <c r="N16" s="251" t="s">
        <v>1476</v>
      </c>
      <c r="O16" s="252">
        <v>1</v>
      </c>
      <c r="P16" s="253" t="s">
        <v>584</v>
      </c>
      <c r="Q16" s="251" t="s">
        <v>1477</v>
      </c>
      <c r="R16" s="899" t="s">
        <v>32</v>
      </c>
    </row>
    <row r="17" spans="1:18" s="174" customFormat="1" ht="169.9" customHeight="1" x14ac:dyDescent="0.25">
      <c r="A17" s="900"/>
      <c r="B17" s="903"/>
      <c r="C17" s="900"/>
      <c r="D17" s="903"/>
      <c r="E17" s="246" t="s">
        <v>1467</v>
      </c>
      <c r="F17" s="246" t="s">
        <v>1478</v>
      </c>
      <c r="G17" s="246" t="s">
        <v>1479</v>
      </c>
      <c r="H17" s="247" t="s">
        <v>72</v>
      </c>
      <c r="I17" s="254" t="s">
        <v>1475</v>
      </c>
      <c r="J17" s="248">
        <v>43587</v>
      </c>
      <c r="K17" s="248">
        <v>43646</v>
      </c>
      <c r="L17" s="249" t="s">
        <v>1458</v>
      </c>
      <c r="M17" s="250" t="s">
        <v>1459</v>
      </c>
      <c r="N17" s="251" t="s">
        <v>1480</v>
      </c>
      <c r="O17" s="252">
        <v>1</v>
      </c>
      <c r="P17" s="253" t="s">
        <v>75</v>
      </c>
      <c r="Q17" s="251" t="s">
        <v>1481</v>
      </c>
      <c r="R17" s="900"/>
    </row>
    <row r="18" spans="1:18" s="174" customFormat="1" ht="146.44999999999999" customHeight="1" thickBot="1" x14ac:dyDescent="0.3">
      <c r="A18" s="901"/>
      <c r="B18" s="904"/>
      <c r="C18" s="901"/>
      <c r="D18" s="904"/>
      <c r="E18" s="246" t="s">
        <v>1482</v>
      </c>
      <c r="F18" s="246" t="s">
        <v>1483</v>
      </c>
      <c r="G18" s="246" t="s">
        <v>1484</v>
      </c>
      <c r="H18" s="247" t="s">
        <v>85</v>
      </c>
      <c r="I18" s="246" t="s">
        <v>1457</v>
      </c>
      <c r="J18" s="248">
        <v>43607</v>
      </c>
      <c r="K18" s="248">
        <v>43753</v>
      </c>
      <c r="L18" s="249" t="s">
        <v>1458</v>
      </c>
      <c r="M18" s="250" t="s">
        <v>1459</v>
      </c>
      <c r="N18" s="251" t="s">
        <v>1485</v>
      </c>
      <c r="O18" s="252">
        <v>0</v>
      </c>
      <c r="P18" s="253" t="s">
        <v>40</v>
      </c>
      <c r="Q18" s="251" t="s">
        <v>1486</v>
      </c>
      <c r="R18" s="901"/>
    </row>
    <row r="19" spans="1:18" s="174" customFormat="1" ht="13.5" customHeight="1" thickBot="1" x14ac:dyDescent="0.3">
      <c r="A19" s="627"/>
      <c r="B19" s="628"/>
      <c r="C19" s="628"/>
      <c r="D19" s="628"/>
      <c r="E19" s="628"/>
      <c r="F19" s="628"/>
      <c r="G19" s="628"/>
      <c r="H19" s="628"/>
      <c r="I19" s="628"/>
      <c r="J19" s="628"/>
      <c r="K19" s="628"/>
      <c r="L19" s="628"/>
      <c r="M19" s="628"/>
      <c r="N19" s="628"/>
      <c r="O19" s="628"/>
      <c r="P19" s="628"/>
      <c r="Q19" s="628"/>
      <c r="R19" s="629"/>
    </row>
    <row r="20" spans="1:18" s="174" customFormat="1" ht="130.9" customHeight="1" x14ac:dyDescent="0.25">
      <c r="A20" s="899" t="s">
        <v>514</v>
      </c>
      <c r="B20" s="902" t="s">
        <v>1452</v>
      </c>
      <c r="C20" s="899">
        <v>3</v>
      </c>
      <c r="D20" s="905" t="s">
        <v>1487</v>
      </c>
      <c r="E20" s="246" t="s">
        <v>1488</v>
      </c>
      <c r="F20" s="246" t="s">
        <v>1489</v>
      </c>
      <c r="G20" s="246" t="s">
        <v>1490</v>
      </c>
      <c r="H20" s="246" t="s">
        <v>72</v>
      </c>
      <c r="I20" s="254" t="s">
        <v>1491</v>
      </c>
      <c r="J20" s="248">
        <v>43607</v>
      </c>
      <c r="K20" s="248">
        <v>43814</v>
      </c>
      <c r="L20" s="249" t="s">
        <v>1458</v>
      </c>
      <c r="M20" s="250" t="s">
        <v>1459</v>
      </c>
      <c r="N20" s="251" t="s">
        <v>1492</v>
      </c>
      <c r="O20" s="255">
        <v>0</v>
      </c>
      <c r="P20" s="253" t="s">
        <v>40</v>
      </c>
      <c r="Q20" s="251" t="s">
        <v>1493</v>
      </c>
      <c r="R20" s="899" t="s">
        <v>32</v>
      </c>
    </row>
    <row r="21" spans="1:18" s="174" customFormat="1" ht="154.9" customHeight="1" thickBot="1" x14ac:dyDescent="0.3">
      <c r="A21" s="901"/>
      <c r="B21" s="904"/>
      <c r="C21" s="901"/>
      <c r="D21" s="906"/>
      <c r="E21" s="246" t="s">
        <v>1494</v>
      </c>
      <c r="F21" s="246" t="s">
        <v>1495</v>
      </c>
      <c r="G21" s="246" t="s">
        <v>1496</v>
      </c>
      <c r="H21" s="246" t="s">
        <v>72</v>
      </c>
      <c r="I21" s="254" t="s">
        <v>1491</v>
      </c>
      <c r="J21" s="248">
        <v>43607</v>
      </c>
      <c r="K21" s="248">
        <v>43814</v>
      </c>
      <c r="L21" s="249" t="s">
        <v>1458</v>
      </c>
      <c r="M21" s="250" t="s">
        <v>1459</v>
      </c>
      <c r="N21" s="251" t="s">
        <v>1497</v>
      </c>
      <c r="O21" s="255">
        <v>0</v>
      </c>
      <c r="P21" s="253" t="s">
        <v>40</v>
      </c>
      <c r="Q21" s="251" t="s">
        <v>1498</v>
      </c>
      <c r="R21" s="901"/>
    </row>
    <row r="22" spans="1:18" s="256" customFormat="1" ht="13.5" customHeight="1" thickBot="1" x14ac:dyDescent="0.25">
      <c r="A22" s="627"/>
      <c r="B22" s="628"/>
      <c r="C22" s="628"/>
      <c r="D22" s="628"/>
      <c r="E22" s="628"/>
      <c r="F22" s="628"/>
      <c r="G22" s="628"/>
      <c r="H22" s="628"/>
      <c r="I22" s="628"/>
      <c r="J22" s="628"/>
      <c r="K22" s="628"/>
      <c r="L22" s="628"/>
      <c r="M22" s="628"/>
      <c r="N22" s="628"/>
      <c r="O22" s="628"/>
      <c r="P22" s="628"/>
      <c r="Q22" s="628"/>
      <c r="R22" s="629"/>
    </row>
    <row r="23" spans="1:18" s="256" customFormat="1" ht="135.6" customHeight="1" x14ac:dyDescent="0.2">
      <c r="A23" s="899" t="s">
        <v>514</v>
      </c>
      <c r="B23" s="902" t="s">
        <v>1452</v>
      </c>
      <c r="C23" s="899">
        <v>4</v>
      </c>
      <c r="D23" s="905" t="s">
        <v>1499</v>
      </c>
      <c r="E23" s="246" t="s">
        <v>1500</v>
      </c>
      <c r="F23" s="246" t="s">
        <v>1501</v>
      </c>
      <c r="G23" s="246" t="s">
        <v>1502</v>
      </c>
      <c r="H23" s="247" t="s">
        <v>85</v>
      </c>
      <c r="I23" s="246" t="s">
        <v>1457</v>
      </c>
      <c r="J23" s="248">
        <v>43607</v>
      </c>
      <c r="K23" s="248">
        <v>43799</v>
      </c>
      <c r="L23" s="249" t="s">
        <v>1503</v>
      </c>
      <c r="M23" s="250" t="s">
        <v>1459</v>
      </c>
      <c r="N23" s="257" t="s">
        <v>1504</v>
      </c>
      <c r="O23" s="255">
        <v>0</v>
      </c>
      <c r="P23" s="253" t="s">
        <v>40</v>
      </c>
      <c r="Q23" s="251" t="s">
        <v>1505</v>
      </c>
      <c r="R23" s="899" t="s">
        <v>32</v>
      </c>
    </row>
    <row r="24" spans="1:18" s="256" customFormat="1" ht="135.75" customHeight="1" thickBot="1" x14ac:dyDescent="0.25">
      <c r="A24" s="901"/>
      <c r="B24" s="904"/>
      <c r="C24" s="901"/>
      <c r="D24" s="906"/>
      <c r="E24" s="246" t="s">
        <v>1506</v>
      </c>
      <c r="F24" s="246" t="s">
        <v>1507</v>
      </c>
      <c r="G24" s="246" t="s">
        <v>1508</v>
      </c>
      <c r="H24" s="247" t="s">
        <v>72</v>
      </c>
      <c r="I24" s="254" t="s">
        <v>1509</v>
      </c>
      <c r="J24" s="248">
        <v>43587</v>
      </c>
      <c r="K24" s="248">
        <v>43646</v>
      </c>
      <c r="L24" s="249" t="s">
        <v>1458</v>
      </c>
      <c r="M24" s="250" t="s">
        <v>1459</v>
      </c>
      <c r="N24" s="251" t="s">
        <v>1510</v>
      </c>
      <c r="O24" s="255">
        <v>1</v>
      </c>
      <c r="P24" s="253" t="s">
        <v>75</v>
      </c>
      <c r="Q24" s="258" t="s">
        <v>1511</v>
      </c>
      <c r="R24" s="901"/>
    </row>
    <row r="25" spans="1:18" s="256" customFormat="1" ht="13.5" customHeight="1" thickBot="1" x14ac:dyDescent="0.25">
      <c r="A25" s="627"/>
      <c r="B25" s="628"/>
      <c r="C25" s="628"/>
      <c r="D25" s="628"/>
      <c r="E25" s="628"/>
      <c r="F25" s="628"/>
      <c r="G25" s="628"/>
      <c r="H25" s="628"/>
      <c r="I25" s="628"/>
      <c r="J25" s="628"/>
      <c r="K25" s="628"/>
      <c r="L25" s="628"/>
      <c r="M25" s="628"/>
      <c r="N25" s="628"/>
      <c r="O25" s="628"/>
      <c r="P25" s="628"/>
      <c r="Q25" s="628"/>
      <c r="R25" s="629"/>
    </row>
    <row r="26" spans="1:18" s="256" customFormat="1" ht="133.9" customHeight="1" x14ac:dyDescent="0.2">
      <c r="A26" s="899" t="s">
        <v>514</v>
      </c>
      <c r="B26" s="902" t="s">
        <v>1452</v>
      </c>
      <c r="C26" s="899">
        <v>5</v>
      </c>
      <c r="D26" s="905" t="s">
        <v>1512</v>
      </c>
      <c r="E26" s="246" t="s">
        <v>1513</v>
      </c>
      <c r="F26" s="246" t="s">
        <v>1514</v>
      </c>
      <c r="G26" s="246" t="s">
        <v>1515</v>
      </c>
      <c r="H26" s="247" t="s">
        <v>85</v>
      </c>
      <c r="I26" s="254" t="s">
        <v>1516</v>
      </c>
      <c r="J26" s="248">
        <v>43566</v>
      </c>
      <c r="K26" s="248">
        <v>43617</v>
      </c>
      <c r="L26" s="249" t="s">
        <v>1503</v>
      </c>
      <c r="M26" s="250" t="s">
        <v>1459</v>
      </c>
      <c r="N26" s="251" t="s">
        <v>1517</v>
      </c>
      <c r="O26" s="255">
        <v>1</v>
      </c>
      <c r="P26" s="253" t="s">
        <v>75</v>
      </c>
      <c r="Q26" s="258" t="s">
        <v>1511</v>
      </c>
      <c r="R26" s="899" t="s">
        <v>62</v>
      </c>
    </row>
    <row r="27" spans="1:18" s="256" customFormat="1" ht="169.9" customHeight="1" thickBot="1" x14ac:dyDescent="0.25">
      <c r="A27" s="901"/>
      <c r="B27" s="904"/>
      <c r="C27" s="901"/>
      <c r="D27" s="906"/>
      <c r="E27" s="246" t="s">
        <v>1518</v>
      </c>
      <c r="F27" s="246" t="s">
        <v>1519</v>
      </c>
      <c r="G27" s="246" t="s">
        <v>1520</v>
      </c>
      <c r="H27" s="247" t="s">
        <v>72</v>
      </c>
      <c r="I27" s="254" t="s">
        <v>1521</v>
      </c>
      <c r="J27" s="248">
        <v>43566</v>
      </c>
      <c r="K27" s="248">
        <v>43617</v>
      </c>
      <c r="L27" s="249" t="s">
        <v>1503</v>
      </c>
      <c r="M27" s="250" t="s">
        <v>1459</v>
      </c>
      <c r="N27" s="251" t="s">
        <v>1522</v>
      </c>
      <c r="O27" s="255">
        <v>1</v>
      </c>
      <c r="P27" s="253" t="s">
        <v>75</v>
      </c>
      <c r="Q27" s="258" t="s">
        <v>1511</v>
      </c>
      <c r="R27" s="901"/>
    </row>
    <row r="28" spans="1:18" s="256" customFormat="1" ht="12.75" customHeight="1" thickBot="1" x14ac:dyDescent="0.25">
      <c r="A28" s="627"/>
      <c r="B28" s="628"/>
      <c r="C28" s="628"/>
      <c r="D28" s="628"/>
      <c r="E28" s="628"/>
      <c r="F28" s="628"/>
      <c r="G28" s="628"/>
      <c r="H28" s="628"/>
      <c r="I28" s="628"/>
      <c r="J28" s="628"/>
      <c r="K28" s="628"/>
      <c r="L28" s="628"/>
      <c r="M28" s="628"/>
      <c r="N28" s="628"/>
      <c r="O28" s="628"/>
      <c r="P28" s="628"/>
      <c r="Q28" s="628"/>
      <c r="R28" s="629"/>
    </row>
    <row r="29" spans="1:18" s="256" customFormat="1" ht="81.599999999999994" customHeight="1" x14ac:dyDescent="0.2">
      <c r="A29" s="899" t="s">
        <v>514</v>
      </c>
      <c r="B29" s="902" t="s">
        <v>1452</v>
      </c>
      <c r="C29" s="899">
        <v>6</v>
      </c>
      <c r="D29" s="902" t="s">
        <v>1523</v>
      </c>
      <c r="E29" s="246" t="s">
        <v>1524</v>
      </c>
      <c r="F29" s="246" t="s">
        <v>1525</v>
      </c>
      <c r="G29" s="246" t="s">
        <v>1526</v>
      </c>
      <c r="H29" s="247" t="s">
        <v>85</v>
      </c>
      <c r="I29" s="254" t="s">
        <v>1527</v>
      </c>
      <c r="J29" s="248">
        <v>43587</v>
      </c>
      <c r="K29" s="248">
        <v>43646</v>
      </c>
      <c r="L29" s="249" t="s">
        <v>1503</v>
      </c>
      <c r="M29" s="250" t="s">
        <v>1459</v>
      </c>
      <c r="N29" s="258" t="s">
        <v>1528</v>
      </c>
      <c r="O29" s="255">
        <v>1</v>
      </c>
      <c r="P29" s="253" t="s">
        <v>75</v>
      </c>
      <c r="Q29" s="258" t="s">
        <v>1529</v>
      </c>
      <c r="R29" s="899" t="s">
        <v>62</v>
      </c>
    </row>
    <row r="30" spans="1:18" s="256" customFormat="1" ht="81.599999999999994" customHeight="1" thickBot="1" x14ac:dyDescent="0.25">
      <c r="A30" s="901"/>
      <c r="B30" s="904"/>
      <c r="C30" s="901"/>
      <c r="D30" s="904"/>
      <c r="E30" s="246" t="s">
        <v>1530</v>
      </c>
      <c r="F30" s="246" t="s">
        <v>1531</v>
      </c>
      <c r="G30" s="246" t="s">
        <v>1526</v>
      </c>
      <c r="H30" s="247" t="s">
        <v>85</v>
      </c>
      <c r="I30" s="254" t="s">
        <v>1527</v>
      </c>
      <c r="J30" s="248">
        <v>43587</v>
      </c>
      <c r="K30" s="248">
        <v>43646</v>
      </c>
      <c r="L30" s="249" t="s">
        <v>1503</v>
      </c>
      <c r="M30" s="250" t="s">
        <v>1459</v>
      </c>
      <c r="N30" s="258" t="s">
        <v>1528</v>
      </c>
      <c r="O30" s="255">
        <v>1</v>
      </c>
      <c r="P30" s="253" t="s">
        <v>75</v>
      </c>
      <c r="Q30" s="258" t="s">
        <v>1532</v>
      </c>
      <c r="R30" s="901"/>
    </row>
    <row r="31" spans="1:18" ht="14.25" customHeight="1" thickBot="1" x14ac:dyDescent="0.3">
      <c r="A31" s="638"/>
      <c r="B31" s="639"/>
      <c r="C31" s="639"/>
      <c r="D31" s="639"/>
      <c r="E31" s="639"/>
      <c r="F31" s="639"/>
      <c r="G31" s="639"/>
      <c r="H31" s="639"/>
      <c r="I31" s="639"/>
      <c r="J31" s="639"/>
      <c r="K31" s="639"/>
      <c r="L31" s="639"/>
      <c r="M31" s="639"/>
      <c r="N31" s="639"/>
      <c r="O31" s="639"/>
      <c r="P31" s="639"/>
      <c r="Q31" s="639"/>
      <c r="R31" s="640"/>
    </row>
    <row r="32" spans="1:18" ht="59.25" customHeight="1" x14ac:dyDescent="0.25">
      <c r="B32" s="383" t="s">
        <v>1333</v>
      </c>
      <c r="C32" s="384"/>
    </row>
    <row r="33" spans="2:3" ht="59.25" customHeight="1" x14ac:dyDescent="0.25">
      <c r="B33" s="384"/>
      <c r="C33" s="384"/>
    </row>
    <row r="34" spans="2:3" ht="21" customHeight="1" x14ac:dyDescent="0.25">
      <c r="B34" s="907" t="s">
        <v>1560</v>
      </c>
      <c r="C34" s="907"/>
    </row>
    <row r="35" spans="2:3" ht="21" customHeight="1" x14ac:dyDescent="0.25">
      <c r="B35" s="385" t="s">
        <v>173</v>
      </c>
      <c r="C35" s="386">
        <f t="shared" ref="C35:C40" si="0">+COUNTIF($P$6:$P$31,B35)</f>
        <v>0</v>
      </c>
    </row>
    <row r="36" spans="2:3" ht="21" customHeight="1" x14ac:dyDescent="0.25">
      <c r="B36" s="385" t="s">
        <v>75</v>
      </c>
      <c r="C36" s="386">
        <f t="shared" si="0"/>
        <v>6</v>
      </c>
    </row>
    <row r="37" spans="2:3" ht="21" customHeight="1" x14ac:dyDescent="0.25">
      <c r="B37" s="385" t="s">
        <v>583</v>
      </c>
      <c r="C37" s="386">
        <f t="shared" si="0"/>
        <v>0</v>
      </c>
    </row>
    <row r="38" spans="2:3" ht="21" customHeight="1" x14ac:dyDescent="0.25">
      <c r="B38" s="385" t="s">
        <v>584</v>
      </c>
      <c r="C38" s="386">
        <f t="shared" si="0"/>
        <v>2</v>
      </c>
    </row>
    <row r="39" spans="2:3" ht="21" customHeight="1" x14ac:dyDescent="0.25">
      <c r="B39" s="385" t="s">
        <v>40</v>
      </c>
      <c r="C39" s="386">
        <f t="shared" si="0"/>
        <v>6</v>
      </c>
    </row>
    <row r="40" spans="2:3" ht="21" customHeight="1" x14ac:dyDescent="0.25">
      <c r="B40" s="385" t="s">
        <v>31</v>
      </c>
      <c r="C40" s="386">
        <f t="shared" si="0"/>
        <v>0</v>
      </c>
    </row>
    <row r="41" spans="2:3" ht="21" customHeight="1" x14ac:dyDescent="0.25">
      <c r="B41" s="387" t="s">
        <v>524</v>
      </c>
      <c r="C41" s="388">
        <f>SUM(C35:C40)</f>
        <v>14</v>
      </c>
    </row>
    <row r="42" spans="2:3" ht="37.5" customHeight="1" x14ac:dyDescent="0.25">
      <c r="B42" s="389"/>
      <c r="C42" s="389"/>
    </row>
    <row r="43" spans="2:3" ht="27" customHeight="1" x14ac:dyDescent="0.25">
      <c r="B43" s="907" t="s">
        <v>586</v>
      </c>
      <c r="C43" s="907"/>
    </row>
    <row r="44" spans="2:3" ht="27" customHeight="1" x14ac:dyDescent="0.25">
      <c r="B44" s="386" t="s">
        <v>32</v>
      </c>
      <c r="C44" s="386">
        <f>+COUNTIF($A$6:$R$31,B44)</f>
        <v>4</v>
      </c>
    </row>
    <row r="45" spans="2:3" ht="27" customHeight="1" x14ac:dyDescent="0.25">
      <c r="B45" s="386" t="s">
        <v>62</v>
      </c>
      <c r="C45" s="386">
        <f>+COUNTIF($A$6:$R$31,B45)</f>
        <v>2</v>
      </c>
    </row>
    <row r="46" spans="2:3" ht="27" customHeight="1" x14ac:dyDescent="0.25">
      <c r="B46" s="387" t="s">
        <v>524</v>
      </c>
      <c r="C46" s="388">
        <f>SUM(C44:C45)</f>
        <v>6</v>
      </c>
    </row>
  </sheetData>
  <mergeCells count="58">
    <mergeCell ref="A31:R31"/>
    <mergeCell ref="B34:C34"/>
    <mergeCell ref="B43:C43"/>
    <mergeCell ref="A11:R11"/>
    <mergeCell ref="A15:R15"/>
    <mergeCell ref="A19:R19"/>
    <mergeCell ref="A22:R22"/>
    <mergeCell ref="A25:R25"/>
    <mergeCell ref="A26:A27"/>
    <mergeCell ref="B26:B27"/>
    <mergeCell ref="C26:C27"/>
    <mergeCell ref="D26:D27"/>
    <mergeCell ref="R26:R27"/>
    <mergeCell ref="A29:A30"/>
    <mergeCell ref="B29:B30"/>
    <mergeCell ref="C29:C30"/>
    <mergeCell ref="D29:D30"/>
    <mergeCell ref="R29:R30"/>
    <mergeCell ref="A20:A21"/>
    <mergeCell ref="B20:B21"/>
    <mergeCell ref="C20:C21"/>
    <mergeCell ref="D20:D21"/>
    <mergeCell ref="R20:R21"/>
    <mergeCell ref="A23:A24"/>
    <mergeCell ref="B23:B24"/>
    <mergeCell ref="C23:C24"/>
    <mergeCell ref="D23:D24"/>
    <mergeCell ref="R23:R24"/>
    <mergeCell ref="A28:R28"/>
    <mergeCell ref="A12:A14"/>
    <mergeCell ref="B12:B14"/>
    <mergeCell ref="C12:C14"/>
    <mergeCell ref="D12:D14"/>
    <mergeCell ref="R12:R14"/>
    <mergeCell ref="A16:A18"/>
    <mergeCell ref="B16:B18"/>
    <mergeCell ref="C16:C18"/>
    <mergeCell ref="D16:D18"/>
    <mergeCell ref="R16:R18"/>
    <mergeCell ref="L9:R9"/>
    <mergeCell ref="A9:A10"/>
    <mergeCell ref="B9:B10"/>
    <mergeCell ref="C9:C10"/>
    <mergeCell ref="D9:D10"/>
    <mergeCell ref="E9:E10"/>
    <mergeCell ref="F9:F10"/>
    <mergeCell ref="G9:G10"/>
    <mergeCell ref="H9:H10"/>
    <mergeCell ref="I9:I10"/>
    <mergeCell ref="J9:J10"/>
    <mergeCell ref="K9:K10"/>
    <mergeCell ref="A1:H3"/>
    <mergeCell ref="A7:D7"/>
    <mergeCell ref="E7:O7"/>
    <mergeCell ref="P7:R7"/>
    <mergeCell ref="A8:D8"/>
    <mergeCell ref="E8:O8"/>
    <mergeCell ref="P8:R8"/>
  </mergeCells>
  <dataValidations count="4">
    <dataValidation type="list" allowBlank="1" showInputMessage="1" showErrorMessage="1" sqref="R26 R19:R20 R23 R12 R15:R16 R29">
      <formula1>$R$1:$R$2</formula1>
    </dataValidation>
    <dataValidation type="list" allowBlank="1" showInputMessage="1" showErrorMessage="1" sqref="H12:H14 H29:H30 H26:H27 H23:H24 H20:H21 H16:H18 H32:H1048576">
      <formula1>#REF!</formula1>
    </dataValidation>
    <dataValidation type="list" allowBlank="1" showInputMessage="1" showErrorMessage="1" sqref="R11">
      <formula1>$D$113:$D$114</formula1>
    </dataValidation>
    <dataValidation type="list" allowBlank="1" showInputMessage="1" showErrorMessage="1" sqref="P1:P1048576">
      <formula1>$B$35:$B$40</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 operator="containsText" id="{D199B744-DBE3-4D0F-AA48-81CB9864F52B}">
            <xm:f>NOT(ISERROR(SEARCH($B$40,P1)))</xm:f>
            <xm:f>$B$40</xm:f>
            <x14:dxf>
              <fill>
                <patternFill>
                  <bgColor rgb="FFFF0000"/>
                </patternFill>
              </fill>
            </x14:dxf>
          </x14:cfRule>
          <x14:cfRule type="containsText" priority="4" operator="containsText" id="{9D657B7E-783C-45A4-BC53-6E6351AC70F8}">
            <xm:f>NOT(ISERROR(SEARCH($B$39,P1)))</xm:f>
            <xm:f>$B$39</xm:f>
            <x14:dxf>
              <fill>
                <patternFill>
                  <bgColor rgb="FFFF0000"/>
                </patternFill>
              </fill>
            </x14:dxf>
          </x14:cfRule>
          <x14:cfRule type="containsText" priority="5" operator="containsText" id="{E8DB3B37-958F-4BE8-89A7-09767EEEBD19}">
            <xm:f>NOT(ISERROR(SEARCH($B$38,P1)))</xm:f>
            <xm:f>$B$38</xm:f>
            <x14:dxf>
              <fill>
                <patternFill>
                  <bgColor rgb="FFFFC000"/>
                </patternFill>
              </fill>
            </x14:dxf>
          </x14:cfRule>
          <x14:cfRule type="containsText" priority="6" operator="containsText" id="{8C939746-E61D-41B9-813F-5F7838BE4C4E}">
            <xm:f>NOT(ISERROR(SEARCH($B$37,P1)))</xm:f>
            <xm:f>$B$37</xm:f>
            <x14:dxf>
              <fill>
                <patternFill>
                  <bgColor theme="8" tint="0.59996337778862885"/>
                </patternFill>
              </fill>
            </x14:dxf>
          </x14:cfRule>
          <x14:cfRule type="containsText" priority="7" operator="containsText" id="{1358F09F-6090-4996-A1DF-4486239D8701}">
            <xm:f>NOT(ISERROR(SEARCH($B$36,P1)))</xm:f>
            <xm:f>$B$36</xm:f>
            <x14:dxf>
              <fill>
                <patternFill>
                  <bgColor theme="9" tint="0.39994506668294322"/>
                </patternFill>
              </fill>
            </x14:dxf>
          </x14:cfRule>
          <x14:cfRule type="containsText" priority="8" operator="containsText" id="{38E7AA9F-A2B7-43D7-827D-1E140FE184E6}">
            <xm:f>NOT(ISERROR(SEARCH($B$35,P1)))</xm:f>
            <xm:f>$B$35</xm:f>
            <x14:dxf>
              <fill>
                <patternFill>
                  <bgColor theme="0"/>
                </patternFill>
              </fill>
            </x14:dxf>
          </x14:cfRule>
          <xm:sqref>P1:P1048576</xm:sqref>
        </x14:conditionalFormatting>
        <x14:conditionalFormatting xmlns:xm="http://schemas.microsoft.com/office/excel/2006/main">
          <x14:cfRule type="containsText" priority="1" operator="containsText" id="{CA7B5C14-80CD-4BED-9896-BC72A44D317E}">
            <xm:f>NOT(ISERROR(SEARCH($B$45,R1)))</xm:f>
            <xm:f>$B$45</xm:f>
            <x14:dxf>
              <fill>
                <patternFill>
                  <bgColor theme="9" tint="0.39994506668294322"/>
                </patternFill>
              </fill>
            </x14:dxf>
          </x14:cfRule>
          <x14:cfRule type="containsText" priority="2" operator="containsText" id="{7F9BC9C4-178E-40AE-BF3E-ABBF736557EA}">
            <xm:f>NOT(ISERROR(SEARCH($B$44,R1)))</xm:f>
            <xm:f>$B$44</xm:f>
            <x14:dxf>
              <fill>
                <patternFill>
                  <bgColor theme="0"/>
                </patternFill>
              </fill>
            </x14:dxf>
          </x14:cfRule>
          <xm:sqref>R1:R1048576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57"/>
  <sheetViews>
    <sheetView showGridLines="0" zoomScale="60" zoomScaleNormal="60" workbookViewId="0">
      <selection sqref="A1:D1"/>
    </sheetView>
  </sheetViews>
  <sheetFormatPr baseColWidth="10" defaultColWidth="11.42578125" defaultRowHeight="59.25" customHeight="1" x14ac:dyDescent="0.25"/>
  <cols>
    <col min="1" max="1" width="16" style="1" customWidth="1"/>
    <col min="2" max="2" width="20.28515625" style="1" customWidth="1"/>
    <col min="3" max="3" width="10.7109375" style="1" customWidth="1"/>
    <col min="4" max="4" width="28.5703125" style="1" customWidth="1"/>
    <col min="5" max="5" width="27.42578125" style="1" customWidth="1"/>
    <col min="6" max="6" width="36.7109375" style="1" customWidth="1"/>
    <col min="7" max="7" width="26.28515625" style="1" customWidth="1"/>
    <col min="8" max="8" width="13.5703125" style="1" customWidth="1"/>
    <col min="9" max="9" width="16.5703125" style="1" customWidth="1"/>
    <col min="10" max="10" width="15" style="1" bestFit="1" customWidth="1"/>
    <col min="11" max="11" width="15.5703125" style="1" customWidth="1"/>
    <col min="12" max="13" width="14.7109375" style="1" customWidth="1"/>
    <col min="14" max="14" width="123.28515625" style="1" customWidth="1"/>
    <col min="15" max="15" width="20.42578125" style="236" customWidth="1"/>
    <col min="16" max="16" width="25.5703125" style="355" customWidth="1"/>
    <col min="17" max="17" width="130" style="1" customWidth="1"/>
    <col min="18" max="18" width="21.28515625" style="1" customWidth="1"/>
    <col min="19" max="16384" width="11.42578125" style="1"/>
  </cols>
  <sheetData>
    <row r="1" spans="1:21" ht="57" customHeight="1" x14ac:dyDescent="0.25">
      <c r="A1" s="576"/>
      <c r="B1" s="576"/>
      <c r="C1" s="576"/>
      <c r="D1" s="576"/>
      <c r="E1" s="577" t="s">
        <v>1</v>
      </c>
      <c r="F1" s="578"/>
      <c r="G1" s="578"/>
      <c r="H1" s="578"/>
      <c r="I1" s="578"/>
      <c r="J1" s="578"/>
      <c r="K1" s="578"/>
      <c r="L1" s="578"/>
      <c r="M1" s="578"/>
      <c r="N1" s="578"/>
      <c r="O1" s="579"/>
      <c r="P1" s="580"/>
      <c r="Q1" s="581"/>
      <c r="R1" s="582"/>
    </row>
    <row r="2" spans="1:21" ht="27.75" customHeight="1" x14ac:dyDescent="0.25">
      <c r="A2" s="583" t="s">
        <v>2</v>
      </c>
      <c r="B2" s="583"/>
      <c r="C2" s="584" t="s">
        <v>3</v>
      </c>
      <c r="D2" s="584"/>
      <c r="E2" s="583" t="s">
        <v>4</v>
      </c>
      <c r="F2" s="583"/>
      <c r="G2" s="583"/>
      <c r="H2" s="583"/>
      <c r="I2" s="583"/>
      <c r="J2" s="584">
        <v>6</v>
      </c>
      <c r="K2" s="584"/>
      <c r="L2" s="584"/>
      <c r="M2" s="584"/>
      <c r="N2" s="583" t="s">
        <v>5</v>
      </c>
      <c r="O2" s="583"/>
      <c r="P2" s="585" t="s">
        <v>6</v>
      </c>
      <c r="Q2" s="585"/>
      <c r="R2" s="585"/>
    </row>
    <row r="3" spans="1:21" s="2" customFormat="1" ht="59.25" customHeight="1" x14ac:dyDescent="0.25">
      <c r="A3" s="587" t="s">
        <v>7</v>
      </c>
      <c r="B3" s="587" t="s">
        <v>8</v>
      </c>
      <c r="C3" s="587" t="s">
        <v>9</v>
      </c>
      <c r="D3" s="587" t="s">
        <v>10</v>
      </c>
      <c r="E3" s="587" t="s">
        <v>11</v>
      </c>
      <c r="F3" s="587" t="s">
        <v>12</v>
      </c>
      <c r="G3" s="587" t="s">
        <v>13</v>
      </c>
      <c r="H3" s="587" t="s">
        <v>14</v>
      </c>
      <c r="I3" s="587" t="s">
        <v>15</v>
      </c>
      <c r="J3" s="587" t="s">
        <v>16</v>
      </c>
      <c r="K3" s="587" t="s">
        <v>17</v>
      </c>
      <c r="L3" s="586" t="s">
        <v>18</v>
      </c>
      <c r="M3" s="586"/>
      <c r="N3" s="586"/>
      <c r="O3" s="586"/>
      <c r="P3" s="586"/>
      <c r="Q3" s="586"/>
      <c r="R3" s="586"/>
      <c r="U3" s="1"/>
    </row>
    <row r="4" spans="1:21" s="2" customFormat="1" ht="94.15" customHeight="1" thickBot="1" x14ac:dyDescent="0.3">
      <c r="A4" s="588"/>
      <c r="B4" s="588"/>
      <c r="C4" s="588"/>
      <c r="D4" s="588"/>
      <c r="E4" s="588"/>
      <c r="F4" s="588"/>
      <c r="G4" s="588"/>
      <c r="H4" s="588"/>
      <c r="I4" s="588"/>
      <c r="J4" s="588"/>
      <c r="K4" s="588"/>
      <c r="L4" s="335" t="s">
        <v>19</v>
      </c>
      <c r="M4" s="335" t="s">
        <v>20</v>
      </c>
      <c r="N4" s="335" t="s">
        <v>21</v>
      </c>
      <c r="O4" s="335" t="s">
        <v>22</v>
      </c>
      <c r="P4" s="335" t="s">
        <v>23</v>
      </c>
      <c r="Q4" s="335" t="s">
        <v>24</v>
      </c>
      <c r="R4" s="336" t="s">
        <v>25</v>
      </c>
    </row>
    <row r="5" spans="1:21" s="2" customFormat="1" ht="39.75" customHeight="1" thickBot="1" x14ac:dyDescent="0.3">
      <c r="A5" s="589" t="s">
        <v>1288</v>
      </c>
      <c r="B5" s="590"/>
      <c r="C5" s="590"/>
      <c r="D5" s="590"/>
      <c r="E5" s="590"/>
      <c r="F5" s="590"/>
      <c r="G5" s="590"/>
      <c r="H5" s="590"/>
      <c r="I5" s="590"/>
      <c r="J5" s="590"/>
      <c r="K5" s="590"/>
      <c r="L5" s="590"/>
      <c r="M5" s="590"/>
      <c r="N5" s="590"/>
      <c r="O5" s="590"/>
      <c r="P5" s="590"/>
      <c r="Q5" s="590"/>
      <c r="R5" s="591"/>
    </row>
    <row r="6" spans="1:21" s="176" customFormat="1" ht="319.89999999999998" customHeight="1" x14ac:dyDescent="0.25">
      <c r="A6" s="592" t="s">
        <v>512</v>
      </c>
      <c r="B6" s="595" t="s">
        <v>1289</v>
      </c>
      <c r="C6" s="592">
        <v>1</v>
      </c>
      <c r="D6" s="595" t="s">
        <v>1290</v>
      </c>
      <c r="E6" s="356" t="s">
        <v>1291</v>
      </c>
      <c r="F6" s="357" t="s">
        <v>1292</v>
      </c>
      <c r="G6" s="358" t="s">
        <v>1293</v>
      </c>
      <c r="H6" s="315" t="s">
        <v>85</v>
      </c>
      <c r="I6" s="358" t="s">
        <v>1294</v>
      </c>
      <c r="J6" s="359">
        <v>43480</v>
      </c>
      <c r="K6" s="359" t="s">
        <v>1295</v>
      </c>
      <c r="L6" s="360" t="s">
        <v>1296</v>
      </c>
      <c r="M6" s="360" t="s">
        <v>1297</v>
      </c>
      <c r="N6" s="380" t="s">
        <v>1298</v>
      </c>
      <c r="O6" s="361">
        <v>1</v>
      </c>
      <c r="P6" s="310" t="s">
        <v>75</v>
      </c>
      <c r="Q6" s="598" t="s">
        <v>1561</v>
      </c>
      <c r="R6" s="599" t="s">
        <v>62</v>
      </c>
      <c r="S6" s="9"/>
      <c r="T6" s="9"/>
      <c r="U6" s="9"/>
    </row>
    <row r="7" spans="1:21" s="176" customFormat="1" ht="262.14999999999998" customHeight="1" x14ac:dyDescent="0.25">
      <c r="A7" s="593"/>
      <c r="B7" s="596"/>
      <c r="C7" s="593"/>
      <c r="D7" s="596"/>
      <c r="E7" s="7" t="s">
        <v>1299</v>
      </c>
      <c r="F7" s="214" t="s">
        <v>1300</v>
      </c>
      <c r="G7" s="21" t="s">
        <v>1293</v>
      </c>
      <c r="H7" s="33" t="s">
        <v>85</v>
      </c>
      <c r="I7" s="21" t="s">
        <v>1294</v>
      </c>
      <c r="J7" s="228">
        <v>43480</v>
      </c>
      <c r="K7" s="228" t="s">
        <v>1295</v>
      </c>
      <c r="L7" s="229" t="s">
        <v>1296</v>
      </c>
      <c r="M7" s="229" t="s">
        <v>1297</v>
      </c>
      <c r="N7" s="317" t="s">
        <v>1301</v>
      </c>
      <c r="O7" s="22">
        <v>1</v>
      </c>
      <c r="P7" s="46" t="s">
        <v>75</v>
      </c>
      <c r="Q7" s="598"/>
      <c r="R7" s="599"/>
      <c r="S7" s="9"/>
      <c r="T7" s="9"/>
      <c r="U7" s="9"/>
    </row>
    <row r="8" spans="1:21" s="176" customFormat="1" ht="325.5" customHeight="1" thickBot="1" x14ac:dyDescent="0.3">
      <c r="A8" s="594"/>
      <c r="B8" s="597"/>
      <c r="C8" s="594"/>
      <c r="D8" s="597"/>
      <c r="E8" s="341" t="s">
        <v>1302</v>
      </c>
      <c r="F8" s="362" t="s">
        <v>1303</v>
      </c>
      <c r="G8" s="363" t="s">
        <v>1304</v>
      </c>
      <c r="H8" s="314" t="s">
        <v>85</v>
      </c>
      <c r="I8" s="363" t="s">
        <v>1294</v>
      </c>
      <c r="J8" s="364">
        <v>43414</v>
      </c>
      <c r="K8" s="364">
        <v>43449</v>
      </c>
      <c r="L8" s="365" t="s">
        <v>1296</v>
      </c>
      <c r="M8" s="365" t="s">
        <v>1297</v>
      </c>
      <c r="N8" s="306" t="s">
        <v>1305</v>
      </c>
      <c r="O8" s="366">
        <v>1</v>
      </c>
      <c r="P8" s="309" t="s">
        <v>75</v>
      </c>
      <c r="Q8" s="598"/>
      <c r="R8" s="599"/>
      <c r="S8" s="9"/>
      <c r="T8" s="9"/>
      <c r="U8" s="9"/>
    </row>
    <row r="9" spans="1:21" s="176" customFormat="1" ht="15.75" thickBot="1" x14ac:dyDescent="0.3">
      <c r="A9" s="600"/>
      <c r="B9" s="601"/>
      <c r="C9" s="601"/>
      <c r="D9" s="601"/>
      <c r="E9" s="601"/>
      <c r="F9" s="601"/>
      <c r="G9" s="601"/>
      <c r="H9" s="601"/>
      <c r="I9" s="601"/>
      <c r="J9" s="601"/>
      <c r="K9" s="601"/>
      <c r="L9" s="601"/>
      <c r="M9" s="601"/>
      <c r="N9" s="601"/>
      <c r="O9" s="601"/>
      <c r="P9" s="601"/>
      <c r="Q9" s="601"/>
      <c r="R9" s="602"/>
      <c r="S9" s="9"/>
      <c r="T9" s="9"/>
      <c r="U9" s="9"/>
    </row>
    <row r="10" spans="1:21" s="176" customFormat="1" ht="409.15" customHeight="1" x14ac:dyDescent="0.25">
      <c r="A10" s="592" t="s">
        <v>512</v>
      </c>
      <c r="B10" s="595" t="s">
        <v>1306</v>
      </c>
      <c r="C10" s="592">
        <v>2</v>
      </c>
      <c r="D10" s="595" t="s">
        <v>1307</v>
      </c>
      <c r="E10" s="311" t="s">
        <v>1308</v>
      </c>
      <c r="F10" s="311" t="s">
        <v>1309</v>
      </c>
      <c r="G10" s="358" t="s">
        <v>1310</v>
      </c>
      <c r="H10" s="315" t="s">
        <v>85</v>
      </c>
      <c r="I10" s="358" t="s">
        <v>1311</v>
      </c>
      <c r="J10" s="359">
        <v>43434</v>
      </c>
      <c r="K10" s="359">
        <v>43555</v>
      </c>
      <c r="L10" s="360" t="s">
        <v>1312</v>
      </c>
      <c r="M10" s="360" t="s">
        <v>1297</v>
      </c>
      <c r="N10" s="311" t="s">
        <v>1313</v>
      </c>
      <c r="O10" s="361">
        <v>0</v>
      </c>
      <c r="P10" s="310" t="s">
        <v>40</v>
      </c>
      <c r="Q10" s="603" t="s">
        <v>1562</v>
      </c>
      <c r="R10" s="599" t="s">
        <v>32</v>
      </c>
      <c r="S10" s="9"/>
      <c r="T10" s="9"/>
      <c r="U10" s="9"/>
    </row>
    <row r="11" spans="1:21" s="176" customFormat="1" ht="255" customHeight="1" thickBot="1" x14ac:dyDescent="0.3">
      <c r="A11" s="594"/>
      <c r="B11" s="597"/>
      <c r="C11" s="594"/>
      <c r="D11" s="597"/>
      <c r="E11" s="306" t="s">
        <v>1314</v>
      </c>
      <c r="F11" s="306" t="s">
        <v>1315</v>
      </c>
      <c r="G11" s="363" t="s">
        <v>1316</v>
      </c>
      <c r="H11" s="314" t="s">
        <v>85</v>
      </c>
      <c r="I11" s="363" t="s">
        <v>1311</v>
      </c>
      <c r="J11" s="364">
        <v>43434</v>
      </c>
      <c r="K11" s="364">
        <v>43555</v>
      </c>
      <c r="L11" s="365" t="s">
        <v>1312</v>
      </c>
      <c r="M11" s="365" t="s">
        <v>1297</v>
      </c>
      <c r="N11" s="311" t="s">
        <v>1317</v>
      </c>
      <c r="O11" s="366">
        <v>0.5</v>
      </c>
      <c r="P11" s="309" t="s">
        <v>40</v>
      </c>
      <c r="Q11" s="604"/>
      <c r="R11" s="599"/>
      <c r="S11" s="9"/>
      <c r="T11" s="9"/>
      <c r="U11" s="9"/>
    </row>
    <row r="12" spans="1:21" s="176" customFormat="1" ht="15.75" thickBot="1" x14ac:dyDescent="0.3">
      <c r="A12" s="600"/>
      <c r="B12" s="601"/>
      <c r="C12" s="601"/>
      <c r="D12" s="601"/>
      <c r="E12" s="601"/>
      <c r="F12" s="601"/>
      <c r="G12" s="601"/>
      <c r="H12" s="601"/>
      <c r="I12" s="601"/>
      <c r="J12" s="601"/>
      <c r="K12" s="601"/>
      <c r="L12" s="601"/>
      <c r="M12" s="601"/>
      <c r="N12" s="601"/>
      <c r="O12" s="601"/>
      <c r="P12" s="601"/>
      <c r="Q12" s="601"/>
      <c r="R12" s="602"/>
      <c r="S12" s="9"/>
      <c r="T12" s="9"/>
      <c r="U12" s="9"/>
    </row>
    <row r="13" spans="1:21" s="176" customFormat="1" ht="298.89999999999998" customHeight="1" x14ac:dyDescent="0.25">
      <c r="A13" s="592" t="s">
        <v>512</v>
      </c>
      <c r="B13" s="595" t="s">
        <v>1306</v>
      </c>
      <c r="C13" s="592">
        <v>3</v>
      </c>
      <c r="D13" s="595" t="s">
        <v>1318</v>
      </c>
      <c r="E13" s="324" t="s">
        <v>1319</v>
      </c>
      <c r="F13" s="358" t="s">
        <v>1320</v>
      </c>
      <c r="G13" s="358" t="s">
        <v>1321</v>
      </c>
      <c r="H13" s="315" t="s">
        <v>72</v>
      </c>
      <c r="I13" s="358" t="s">
        <v>1322</v>
      </c>
      <c r="J13" s="359">
        <v>43410</v>
      </c>
      <c r="K13" s="359">
        <v>43555</v>
      </c>
      <c r="L13" s="360" t="s">
        <v>1296</v>
      </c>
      <c r="M13" s="360" t="s">
        <v>1297</v>
      </c>
      <c r="N13" s="311" t="s">
        <v>1323</v>
      </c>
      <c r="O13" s="361">
        <v>1</v>
      </c>
      <c r="P13" s="310" t="s">
        <v>75</v>
      </c>
      <c r="Q13" s="606" t="s">
        <v>1563</v>
      </c>
      <c r="R13" s="599" t="s">
        <v>62</v>
      </c>
      <c r="S13" s="9"/>
      <c r="T13" s="9"/>
      <c r="U13" s="9"/>
    </row>
    <row r="14" spans="1:21" s="176" customFormat="1" ht="301.89999999999998" customHeight="1" thickBot="1" x14ac:dyDescent="0.3">
      <c r="A14" s="594"/>
      <c r="B14" s="597"/>
      <c r="C14" s="594"/>
      <c r="D14" s="597"/>
      <c r="E14" s="341" t="s">
        <v>1324</v>
      </c>
      <c r="F14" s="363" t="s">
        <v>1325</v>
      </c>
      <c r="G14" s="363" t="s">
        <v>1326</v>
      </c>
      <c r="H14" s="314" t="s">
        <v>72</v>
      </c>
      <c r="I14" s="363" t="s">
        <v>1311</v>
      </c>
      <c r="J14" s="364">
        <v>43410</v>
      </c>
      <c r="K14" s="364">
        <v>43555</v>
      </c>
      <c r="L14" s="365" t="s">
        <v>1296</v>
      </c>
      <c r="M14" s="365" t="s">
        <v>1297</v>
      </c>
      <c r="N14" s="311" t="s">
        <v>1327</v>
      </c>
      <c r="O14" s="366">
        <v>1</v>
      </c>
      <c r="P14" s="309" t="s">
        <v>75</v>
      </c>
      <c r="Q14" s="606"/>
      <c r="R14" s="599"/>
      <c r="S14" s="9"/>
      <c r="T14" s="9"/>
      <c r="U14" s="9"/>
    </row>
    <row r="15" spans="1:21" s="176" customFormat="1" ht="15.75" thickBot="1" x14ac:dyDescent="0.3">
      <c r="A15" s="600"/>
      <c r="B15" s="601"/>
      <c r="C15" s="601"/>
      <c r="D15" s="601"/>
      <c r="E15" s="601"/>
      <c r="F15" s="601"/>
      <c r="G15" s="601"/>
      <c r="H15" s="601"/>
      <c r="I15" s="601"/>
      <c r="J15" s="601"/>
      <c r="K15" s="601"/>
      <c r="L15" s="601"/>
      <c r="M15" s="601"/>
      <c r="N15" s="601"/>
      <c r="O15" s="601"/>
      <c r="P15" s="601"/>
      <c r="Q15" s="601"/>
      <c r="R15" s="602"/>
      <c r="S15" s="9"/>
      <c r="T15" s="9"/>
      <c r="U15" s="9"/>
    </row>
    <row r="16" spans="1:21" s="176" customFormat="1" ht="409.6" customHeight="1" thickBot="1" x14ac:dyDescent="0.3">
      <c r="A16" s="315" t="s">
        <v>512</v>
      </c>
      <c r="B16" s="358" t="s">
        <v>1306</v>
      </c>
      <c r="C16" s="315">
        <v>4</v>
      </c>
      <c r="D16" s="358" t="s">
        <v>1076</v>
      </c>
      <c r="E16" s="358" t="s">
        <v>1328</v>
      </c>
      <c r="F16" s="358" t="s">
        <v>1329</v>
      </c>
      <c r="G16" s="358" t="s">
        <v>1330</v>
      </c>
      <c r="H16" s="315" t="s">
        <v>85</v>
      </c>
      <c r="I16" s="358" t="s">
        <v>1331</v>
      </c>
      <c r="J16" s="359">
        <v>43419</v>
      </c>
      <c r="K16" s="359">
        <v>43555</v>
      </c>
      <c r="L16" s="327" t="s">
        <v>1296</v>
      </c>
      <c r="M16" s="327" t="s">
        <v>1297</v>
      </c>
      <c r="N16" s="311" t="s">
        <v>1332</v>
      </c>
      <c r="O16" s="361">
        <v>1</v>
      </c>
      <c r="P16" s="310" t="s">
        <v>75</v>
      </c>
      <c r="Q16" s="311" t="s">
        <v>1564</v>
      </c>
      <c r="R16" s="295" t="s">
        <v>62</v>
      </c>
      <c r="S16" s="9"/>
      <c r="T16" s="9"/>
      <c r="U16" s="9"/>
    </row>
    <row r="17" spans="1:21" s="176" customFormat="1" ht="15.75" thickBot="1" x14ac:dyDescent="0.3">
      <c r="A17" s="607"/>
      <c r="B17" s="608"/>
      <c r="C17" s="608"/>
      <c r="D17" s="608"/>
      <c r="E17" s="608"/>
      <c r="F17" s="608"/>
      <c r="G17" s="608"/>
      <c r="H17" s="608"/>
      <c r="I17" s="608"/>
      <c r="J17" s="608"/>
      <c r="K17" s="608"/>
      <c r="L17" s="608"/>
      <c r="M17" s="608"/>
      <c r="N17" s="608"/>
      <c r="O17" s="608"/>
      <c r="P17" s="608"/>
      <c r="Q17" s="608"/>
      <c r="R17" s="609"/>
      <c r="S17" s="9"/>
      <c r="T17" s="9"/>
      <c r="U17" s="9"/>
    </row>
    <row r="18" spans="1:21" ht="15.75" x14ac:dyDescent="0.25">
      <c r="A18" s="28"/>
      <c r="B18" s="28"/>
      <c r="C18" s="28"/>
      <c r="D18" s="28"/>
      <c r="E18" s="28"/>
      <c r="F18" s="28"/>
      <c r="G18" s="28"/>
      <c r="H18" s="28"/>
      <c r="I18" s="28"/>
      <c r="J18" s="28"/>
      <c r="K18" s="28"/>
      <c r="L18" s="28"/>
      <c r="M18" s="28"/>
      <c r="N18" s="28"/>
      <c r="O18" s="230"/>
      <c r="P18" s="353"/>
      <c r="Q18" s="231"/>
      <c r="R18" s="28"/>
      <c r="S18" s="28"/>
      <c r="T18" s="28"/>
      <c r="U18" s="28"/>
    </row>
    <row r="19" spans="1:21" ht="15.75" x14ac:dyDescent="0.25">
      <c r="A19" s="28"/>
      <c r="B19" s="28"/>
      <c r="C19" s="28"/>
      <c r="D19" s="232" t="s">
        <v>1333</v>
      </c>
      <c r="E19" s="28"/>
      <c r="F19" s="28"/>
      <c r="G19" s="28"/>
      <c r="H19" s="28"/>
      <c r="I19" s="28"/>
      <c r="J19" s="28"/>
      <c r="K19" s="28"/>
      <c r="L19" s="28"/>
      <c r="M19" s="28"/>
      <c r="N19" s="28"/>
      <c r="O19" s="230"/>
      <c r="P19" s="353"/>
      <c r="Q19" s="231"/>
      <c r="R19" s="28"/>
      <c r="S19" s="28"/>
      <c r="T19" s="28"/>
      <c r="U19" s="28"/>
    </row>
    <row r="20" spans="1:21" ht="15.75" x14ac:dyDescent="0.25">
      <c r="A20" s="28"/>
      <c r="B20" s="28"/>
      <c r="C20" s="28"/>
      <c r="D20" s="28"/>
      <c r="E20" s="28"/>
      <c r="F20" s="28"/>
      <c r="G20" s="28"/>
      <c r="H20" s="28"/>
      <c r="I20" s="28"/>
      <c r="J20" s="28"/>
      <c r="K20" s="28"/>
      <c r="L20" s="28"/>
      <c r="M20" s="28"/>
      <c r="N20" s="28"/>
      <c r="O20" s="230"/>
      <c r="P20" s="354"/>
      <c r="Q20" s="28"/>
      <c r="R20" s="28"/>
      <c r="S20" s="28"/>
      <c r="T20" s="28"/>
      <c r="U20" s="28"/>
    </row>
    <row r="21" spans="1:21" ht="15.75" x14ac:dyDescent="0.25">
      <c r="A21" s="28"/>
      <c r="B21" s="28"/>
      <c r="C21" s="28"/>
      <c r="D21" s="605" t="s">
        <v>1334</v>
      </c>
      <c r="E21" s="605"/>
      <c r="F21" s="28"/>
      <c r="G21" s="28"/>
      <c r="H21" s="28"/>
      <c r="I21" s="28"/>
      <c r="J21" s="28"/>
      <c r="K21" s="28"/>
      <c r="L21" s="28"/>
      <c r="M21" s="28"/>
      <c r="N21" s="28"/>
      <c r="O21" s="230"/>
      <c r="P21" s="354"/>
      <c r="Q21" s="28"/>
      <c r="R21" s="28"/>
      <c r="S21" s="28"/>
      <c r="T21" s="28"/>
      <c r="U21" s="28"/>
    </row>
    <row r="22" spans="1:21" ht="15.75" x14ac:dyDescent="0.25">
      <c r="A22" s="28"/>
      <c r="B22" s="28"/>
      <c r="C22" s="28"/>
      <c r="D22" s="8" t="s">
        <v>173</v>
      </c>
      <c r="E22" s="27">
        <f t="shared" ref="E22:E27" si="0">+COUNTIF($P$6:$P$16,D22)</f>
        <v>0</v>
      </c>
      <c r="F22" s="28"/>
      <c r="G22" s="28"/>
      <c r="H22" s="28"/>
      <c r="I22" s="28"/>
      <c r="J22" s="28"/>
      <c r="K22" s="28"/>
      <c r="L22" s="28"/>
      <c r="M22" s="28"/>
      <c r="N22" s="28"/>
      <c r="O22" s="230"/>
      <c r="P22" s="354"/>
      <c r="Q22" s="28"/>
      <c r="R22" s="28"/>
      <c r="S22" s="28"/>
      <c r="T22" s="28"/>
      <c r="U22" s="28"/>
    </row>
    <row r="23" spans="1:21" ht="15.75" x14ac:dyDescent="0.25">
      <c r="A23" s="28"/>
      <c r="B23" s="28"/>
      <c r="C23" s="28"/>
      <c r="D23" s="8" t="s">
        <v>75</v>
      </c>
      <c r="E23" s="27">
        <f t="shared" si="0"/>
        <v>6</v>
      </c>
      <c r="F23" s="28"/>
      <c r="G23" s="28"/>
      <c r="H23" s="28"/>
      <c r="I23" s="28"/>
      <c r="J23" s="28"/>
      <c r="K23" s="28"/>
      <c r="L23" s="28"/>
      <c r="M23" s="28"/>
      <c r="N23" s="28"/>
      <c r="O23" s="230"/>
      <c r="P23" s="354"/>
      <c r="Q23" s="28"/>
      <c r="R23" s="28"/>
      <c r="S23" s="28"/>
      <c r="T23" s="28"/>
      <c r="U23" s="28"/>
    </row>
    <row r="24" spans="1:21" ht="15.75" x14ac:dyDescent="0.25">
      <c r="A24" s="28"/>
      <c r="B24" s="28"/>
      <c r="C24" s="28"/>
      <c r="D24" s="8" t="s">
        <v>583</v>
      </c>
      <c r="E24" s="27">
        <f t="shared" si="0"/>
        <v>0</v>
      </c>
      <c r="F24" s="28"/>
      <c r="G24" s="28"/>
      <c r="H24" s="28"/>
      <c r="I24" s="28"/>
      <c r="J24" s="28"/>
      <c r="K24" s="28"/>
      <c r="L24" s="28"/>
      <c r="M24" s="28"/>
      <c r="N24" s="28"/>
      <c r="O24" s="230"/>
      <c r="P24" s="354"/>
      <c r="Q24" s="28"/>
      <c r="R24" s="28"/>
      <c r="S24" s="28"/>
      <c r="T24" s="28"/>
      <c r="U24" s="28"/>
    </row>
    <row r="25" spans="1:21" ht="15.75" x14ac:dyDescent="0.25">
      <c r="A25" s="28"/>
      <c r="B25" s="28"/>
      <c r="C25" s="28"/>
      <c r="D25" s="8" t="s">
        <v>584</v>
      </c>
      <c r="E25" s="27">
        <f t="shared" si="0"/>
        <v>0</v>
      </c>
      <c r="F25" s="28"/>
      <c r="G25" s="28"/>
      <c r="H25" s="28"/>
      <c r="I25" s="28"/>
      <c r="J25" s="28"/>
      <c r="K25" s="28"/>
      <c r="L25" s="28"/>
      <c r="M25" s="28"/>
      <c r="N25" s="28"/>
      <c r="O25" s="230"/>
      <c r="P25" s="354"/>
      <c r="Q25" s="28"/>
      <c r="R25" s="28"/>
      <c r="S25" s="28"/>
      <c r="T25" s="28"/>
      <c r="U25" s="28"/>
    </row>
    <row r="26" spans="1:21" ht="15.75" x14ac:dyDescent="0.25">
      <c r="A26" s="28"/>
      <c r="B26" s="28"/>
      <c r="C26" s="28"/>
      <c r="D26" s="8" t="s">
        <v>40</v>
      </c>
      <c r="E26" s="27">
        <f t="shared" si="0"/>
        <v>2</v>
      </c>
      <c r="F26" s="28"/>
      <c r="G26" s="28"/>
      <c r="H26" s="28"/>
      <c r="I26" s="28"/>
      <c r="J26" s="28"/>
      <c r="K26" s="28"/>
      <c r="L26" s="28"/>
      <c r="M26" s="28"/>
      <c r="N26" s="28"/>
      <c r="O26" s="230"/>
      <c r="P26" s="354"/>
      <c r="Q26" s="28"/>
      <c r="R26" s="28"/>
      <c r="S26" s="28"/>
      <c r="T26" s="28"/>
      <c r="U26" s="28"/>
    </row>
    <row r="27" spans="1:21" ht="15.75" x14ac:dyDescent="0.25">
      <c r="A27" s="28"/>
      <c r="B27" s="28"/>
      <c r="C27" s="28"/>
      <c r="D27" s="8" t="s">
        <v>31</v>
      </c>
      <c r="E27" s="27">
        <f t="shared" si="0"/>
        <v>0</v>
      </c>
      <c r="F27" s="28"/>
      <c r="G27" s="28"/>
      <c r="H27" s="28"/>
      <c r="I27" s="28"/>
      <c r="J27" s="28"/>
      <c r="K27" s="28"/>
      <c r="L27" s="28"/>
      <c r="M27" s="28"/>
      <c r="N27" s="28"/>
      <c r="O27" s="230"/>
      <c r="P27" s="354"/>
      <c r="Q27" s="28"/>
      <c r="R27" s="28"/>
      <c r="S27" s="28"/>
      <c r="T27" s="28"/>
      <c r="U27" s="28"/>
    </row>
    <row r="28" spans="1:21" ht="15.75" x14ac:dyDescent="0.25">
      <c r="A28" s="28"/>
      <c r="B28" s="28"/>
      <c r="C28" s="28"/>
      <c r="D28" s="233" t="s">
        <v>524</v>
      </c>
      <c r="E28" s="234">
        <f>SUM(E22:E27)</f>
        <v>8</v>
      </c>
      <c r="F28" s="28"/>
      <c r="G28" s="28"/>
      <c r="H28" s="28"/>
      <c r="I28" s="28"/>
      <c r="J28" s="28"/>
      <c r="K28" s="28"/>
      <c r="L28" s="28"/>
      <c r="M28" s="28"/>
      <c r="N28" s="28"/>
      <c r="O28" s="230"/>
      <c r="P28" s="354"/>
      <c r="Q28" s="28"/>
      <c r="R28" s="28"/>
      <c r="S28" s="28"/>
      <c r="T28" s="28"/>
      <c r="U28" s="28"/>
    </row>
    <row r="29" spans="1:21" ht="15.75" x14ac:dyDescent="0.25">
      <c r="A29" s="28"/>
      <c r="B29" s="28"/>
      <c r="C29" s="28"/>
      <c r="D29" s="235"/>
      <c r="E29" s="235"/>
      <c r="F29" s="28"/>
      <c r="G29" s="28"/>
      <c r="H29" s="28"/>
      <c r="I29" s="28"/>
      <c r="J29" s="28"/>
      <c r="K29" s="28"/>
      <c r="L29" s="28"/>
      <c r="M29" s="28"/>
      <c r="N29" s="28"/>
      <c r="O29" s="230"/>
      <c r="P29" s="354"/>
      <c r="Q29" s="28"/>
      <c r="R29" s="28"/>
      <c r="S29" s="28"/>
      <c r="T29" s="28"/>
      <c r="U29" s="28"/>
    </row>
    <row r="30" spans="1:21" ht="15.75" x14ac:dyDescent="0.25">
      <c r="A30" s="28"/>
      <c r="B30" s="28"/>
      <c r="C30" s="28"/>
      <c r="D30" s="605" t="s">
        <v>586</v>
      </c>
      <c r="E30" s="605"/>
      <c r="F30" s="28"/>
      <c r="G30" s="28"/>
      <c r="H30" s="28"/>
      <c r="I30" s="28"/>
      <c r="J30" s="28"/>
      <c r="K30" s="28"/>
      <c r="L30" s="28"/>
      <c r="M30" s="28"/>
      <c r="N30" s="28"/>
      <c r="O30" s="230"/>
      <c r="P30" s="354"/>
      <c r="Q30" s="28"/>
      <c r="R30" s="28"/>
      <c r="S30" s="28"/>
      <c r="T30" s="28"/>
      <c r="U30" s="28"/>
    </row>
    <row r="31" spans="1:21" ht="15.75" x14ac:dyDescent="0.25">
      <c r="A31" s="28"/>
      <c r="B31" s="28"/>
      <c r="C31" s="28"/>
      <c r="D31" s="27" t="s">
        <v>32</v>
      </c>
      <c r="E31" s="27">
        <f>+COUNTIF($A$6:$R$16,D31)</f>
        <v>1</v>
      </c>
      <c r="F31" s="28"/>
      <c r="G31" s="28"/>
      <c r="H31" s="28"/>
      <c r="I31" s="28"/>
      <c r="J31" s="28"/>
      <c r="K31" s="28"/>
      <c r="L31" s="28"/>
      <c r="M31" s="28"/>
      <c r="N31" s="28"/>
      <c r="O31" s="230"/>
      <c r="P31" s="354"/>
      <c r="Q31" s="28"/>
      <c r="R31" s="28"/>
      <c r="S31" s="28"/>
      <c r="T31" s="28"/>
      <c r="U31" s="28"/>
    </row>
    <row r="32" spans="1:21" ht="15.75" x14ac:dyDescent="0.25">
      <c r="A32" s="28"/>
      <c r="B32" s="28"/>
      <c r="C32" s="28"/>
      <c r="D32" s="27" t="s">
        <v>62</v>
      </c>
      <c r="E32" s="27">
        <f>+COUNTIF($A$6:$R$16,D32)</f>
        <v>3</v>
      </c>
      <c r="F32" s="28"/>
      <c r="G32" s="28"/>
      <c r="H32" s="28"/>
      <c r="I32" s="28"/>
      <c r="J32" s="28"/>
      <c r="K32" s="28"/>
      <c r="L32" s="28"/>
      <c r="M32" s="28"/>
      <c r="N32" s="28"/>
      <c r="O32" s="230"/>
      <c r="P32" s="354"/>
      <c r="Q32" s="28"/>
      <c r="R32" s="28"/>
      <c r="S32" s="28"/>
      <c r="T32" s="28"/>
      <c r="U32" s="28"/>
    </row>
    <row r="33" spans="1:21" ht="15.75" x14ac:dyDescent="0.25">
      <c r="A33" s="28"/>
      <c r="B33" s="28"/>
      <c r="C33" s="28"/>
      <c r="D33" s="233" t="s">
        <v>524</v>
      </c>
      <c r="E33" s="234">
        <f>SUM(E31:E32)</f>
        <v>4</v>
      </c>
      <c r="F33" s="28"/>
      <c r="G33" s="28"/>
      <c r="H33" s="28"/>
      <c r="I33" s="28"/>
      <c r="J33" s="28"/>
      <c r="K33" s="28"/>
      <c r="L33" s="28"/>
      <c r="M33" s="28"/>
      <c r="N33" s="28"/>
      <c r="O33" s="230"/>
      <c r="P33" s="354"/>
      <c r="Q33" s="28"/>
      <c r="R33" s="28"/>
      <c r="S33" s="28"/>
      <c r="T33" s="28"/>
      <c r="U33" s="28"/>
    </row>
    <row r="34" spans="1:21" ht="59.25" customHeight="1" x14ac:dyDescent="0.25">
      <c r="A34" s="28"/>
      <c r="B34" s="28"/>
      <c r="C34" s="28"/>
      <c r="D34" s="28"/>
      <c r="E34" s="28"/>
      <c r="F34" s="28"/>
      <c r="G34" s="28"/>
      <c r="H34" s="28"/>
      <c r="I34" s="28"/>
      <c r="J34" s="28"/>
      <c r="K34" s="28"/>
      <c r="L34" s="28"/>
      <c r="M34" s="28"/>
      <c r="N34" s="28"/>
      <c r="O34" s="230"/>
      <c r="P34" s="354"/>
      <c r="Q34" s="28"/>
      <c r="R34" s="28"/>
      <c r="S34" s="28"/>
      <c r="T34" s="28"/>
      <c r="U34" s="28"/>
    </row>
    <row r="35" spans="1:21" ht="59.25" customHeight="1" x14ac:dyDescent="0.25">
      <c r="A35" s="28"/>
      <c r="B35" s="28"/>
      <c r="C35" s="28"/>
      <c r="D35" s="28"/>
      <c r="E35" s="28"/>
      <c r="F35" s="28"/>
      <c r="G35" s="28"/>
      <c r="H35" s="28"/>
      <c r="I35" s="28"/>
      <c r="J35" s="28"/>
      <c r="K35" s="28"/>
      <c r="L35" s="28"/>
      <c r="M35" s="28"/>
      <c r="N35" s="28"/>
      <c r="O35" s="230"/>
      <c r="P35" s="354"/>
      <c r="Q35" s="28"/>
      <c r="R35" s="28"/>
      <c r="S35" s="28"/>
      <c r="T35" s="28"/>
      <c r="U35" s="28"/>
    </row>
    <row r="36" spans="1:21" ht="59.25" customHeight="1" x14ac:dyDescent="0.25">
      <c r="A36" s="28"/>
      <c r="B36" s="28"/>
      <c r="C36" s="28"/>
      <c r="D36" s="28"/>
      <c r="E36" s="28"/>
      <c r="F36" s="28"/>
      <c r="G36" s="28"/>
      <c r="H36" s="28"/>
      <c r="I36" s="28"/>
      <c r="J36" s="28"/>
      <c r="K36" s="28"/>
      <c r="L36" s="28"/>
      <c r="M36" s="28"/>
      <c r="N36" s="28"/>
      <c r="O36" s="230"/>
      <c r="P36" s="354"/>
      <c r="Q36" s="28"/>
      <c r="R36" s="28"/>
      <c r="S36" s="28"/>
      <c r="T36" s="28"/>
      <c r="U36" s="28"/>
    </row>
    <row r="37" spans="1:21" ht="59.25" customHeight="1" x14ac:dyDescent="0.25">
      <c r="A37" s="28"/>
      <c r="B37" s="28"/>
      <c r="C37" s="28"/>
      <c r="D37" s="28"/>
      <c r="E37" s="28"/>
      <c r="F37" s="28"/>
      <c r="G37" s="28"/>
      <c r="H37" s="28"/>
      <c r="I37" s="28"/>
      <c r="J37" s="28"/>
      <c r="K37" s="28"/>
      <c r="L37" s="28"/>
      <c r="M37" s="28"/>
      <c r="N37" s="28"/>
      <c r="O37" s="230"/>
      <c r="P37" s="354"/>
      <c r="Q37" s="28"/>
      <c r="R37" s="28"/>
      <c r="S37" s="28"/>
      <c r="T37" s="28"/>
      <c r="U37" s="28"/>
    </row>
    <row r="38" spans="1:21" ht="59.25" customHeight="1" x14ac:dyDescent="0.25">
      <c r="A38" s="28"/>
      <c r="B38" s="28"/>
      <c r="C38" s="28"/>
      <c r="D38" s="28"/>
      <c r="E38" s="28"/>
      <c r="F38" s="28"/>
      <c r="G38" s="28"/>
      <c r="H38" s="28"/>
      <c r="I38" s="28"/>
      <c r="J38" s="28"/>
      <c r="K38" s="28"/>
      <c r="L38" s="28"/>
      <c r="M38" s="28"/>
      <c r="N38" s="28"/>
      <c r="O38" s="230"/>
      <c r="P38" s="354"/>
      <c r="Q38" s="28"/>
      <c r="R38" s="28"/>
      <c r="S38" s="28"/>
      <c r="T38" s="28"/>
      <c r="U38" s="28"/>
    </row>
    <row r="39" spans="1:21" ht="59.25" customHeight="1" x14ac:dyDescent="0.25">
      <c r="A39" s="28"/>
      <c r="B39" s="28"/>
      <c r="C39" s="28"/>
      <c r="D39" s="28"/>
      <c r="E39" s="28"/>
      <c r="F39" s="28"/>
      <c r="G39" s="28"/>
      <c r="H39" s="28"/>
      <c r="I39" s="28"/>
      <c r="J39" s="28"/>
      <c r="K39" s="28"/>
      <c r="L39" s="28"/>
      <c r="M39" s="28"/>
      <c r="N39" s="28"/>
      <c r="O39" s="230"/>
      <c r="P39" s="354"/>
      <c r="Q39" s="28"/>
      <c r="R39" s="28"/>
      <c r="S39" s="28"/>
      <c r="T39" s="28"/>
      <c r="U39" s="28"/>
    </row>
    <row r="40" spans="1:21" ht="59.25" customHeight="1" x14ac:dyDescent="0.25">
      <c r="A40" s="28"/>
      <c r="B40" s="28"/>
      <c r="C40" s="28"/>
      <c r="D40" s="28"/>
      <c r="E40" s="28"/>
      <c r="F40" s="28"/>
      <c r="G40" s="28"/>
      <c r="H40" s="28"/>
      <c r="I40" s="28"/>
      <c r="J40" s="28"/>
      <c r="K40" s="28"/>
      <c r="L40" s="28"/>
      <c r="M40" s="28"/>
      <c r="N40" s="28"/>
      <c r="O40" s="230"/>
      <c r="P40" s="354"/>
      <c r="Q40" s="28"/>
      <c r="R40" s="28"/>
      <c r="S40" s="28"/>
      <c r="T40" s="28"/>
      <c r="U40" s="28"/>
    </row>
    <row r="41" spans="1:21" ht="59.25" customHeight="1" x14ac:dyDescent="0.25">
      <c r="A41" s="28"/>
      <c r="B41" s="28"/>
      <c r="C41" s="28"/>
      <c r="D41" s="28"/>
      <c r="E41" s="28"/>
      <c r="F41" s="28"/>
      <c r="G41" s="28"/>
      <c r="H41" s="28"/>
      <c r="I41" s="28"/>
      <c r="J41" s="28"/>
      <c r="K41" s="28"/>
      <c r="L41" s="28"/>
      <c r="M41" s="28"/>
      <c r="N41" s="28"/>
      <c r="O41" s="230"/>
      <c r="P41" s="354"/>
      <c r="Q41" s="28"/>
      <c r="R41" s="28"/>
      <c r="S41" s="28"/>
      <c r="T41" s="28"/>
      <c r="U41" s="28"/>
    </row>
    <row r="42" spans="1:21" ht="59.25" customHeight="1" x14ac:dyDescent="0.25">
      <c r="A42" s="28"/>
      <c r="B42" s="28"/>
      <c r="C42" s="28"/>
      <c r="D42" s="28"/>
      <c r="E42" s="28"/>
      <c r="F42" s="28"/>
      <c r="G42" s="28"/>
      <c r="H42" s="28"/>
      <c r="I42" s="28"/>
      <c r="J42" s="28"/>
      <c r="K42" s="28"/>
      <c r="L42" s="28"/>
      <c r="M42" s="28"/>
      <c r="N42" s="28"/>
      <c r="O42" s="230"/>
      <c r="P42" s="354"/>
      <c r="Q42" s="28"/>
      <c r="R42" s="28"/>
      <c r="S42" s="28"/>
      <c r="T42" s="28"/>
      <c r="U42" s="28"/>
    </row>
    <row r="43" spans="1:21" ht="59.25" customHeight="1" x14ac:dyDescent="0.25">
      <c r="A43" s="28"/>
      <c r="B43" s="28"/>
      <c r="C43" s="28"/>
      <c r="D43" s="28"/>
      <c r="E43" s="28"/>
      <c r="F43" s="28"/>
      <c r="G43" s="28"/>
      <c r="H43" s="28"/>
      <c r="I43" s="28"/>
      <c r="J43" s="28"/>
      <c r="K43" s="28"/>
      <c r="L43" s="28"/>
      <c r="M43" s="28"/>
      <c r="N43" s="28"/>
      <c r="O43" s="230"/>
      <c r="P43" s="354"/>
      <c r="Q43" s="28"/>
      <c r="R43" s="28"/>
      <c r="S43" s="28"/>
      <c r="T43" s="28"/>
      <c r="U43" s="28"/>
    </row>
    <row r="44" spans="1:21" ht="59.25" customHeight="1" x14ac:dyDescent="0.25">
      <c r="A44" s="28"/>
      <c r="B44" s="28"/>
      <c r="C44" s="28"/>
      <c r="D44" s="28"/>
      <c r="E44" s="28"/>
      <c r="F44" s="28"/>
      <c r="G44" s="28"/>
      <c r="H44" s="28"/>
      <c r="I44" s="28"/>
      <c r="J44" s="28"/>
      <c r="K44" s="28"/>
      <c r="L44" s="28"/>
      <c r="M44" s="28"/>
      <c r="N44" s="28"/>
      <c r="O44" s="230"/>
      <c r="P44" s="354"/>
      <c r="Q44" s="28"/>
      <c r="R44" s="28"/>
      <c r="S44" s="28"/>
      <c r="T44" s="28"/>
      <c r="U44" s="28"/>
    </row>
    <row r="45" spans="1:21" ht="59.25" customHeight="1" x14ac:dyDescent="0.25">
      <c r="A45" s="28"/>
      <c r="B45" s="28"/>
      <c r="C45" s="28"/>
      <c r="D45" s="28"/>
      <c r="E45" s="28"/>
      <c r="F45" s="28"/>
      <c r="G45" s="28"/>
      <c r="H45" s="28"/>
      <c r="I45" s="28"/>
      <c r="J45" s="28"/>
      <c r="K45" s="28"/>
      <c r="L45" s="28"/>
      <c r="M45" s="28"/>
      <c r="N45" s="28"/>
      <c r="O45" s="230"/>
      <c r="P45" s="354"/>
      <c r="Q45" s="28"/>
      <c r="R45" s="28"/>
      <c r="S45" s="28"/>
      <c r="T45" s="28"/>
      <c r="U45" s="28"/>
    </row>
    <row r="46" spans="1:21" ht="59.25" customHeight="1" x14ac:dyDescent="0.25">
      <c r="A46" s="28"/>
      <c r="B46" s="28"/>
      <c r="C46" s="28"/>
      <c r="D46" s="28"/>
      <c r="E46" s="28"/>
      <c r="F46" s="28"/>
      <c r="G46" s="28"/>
      <c r="H46" s="28"/>
      <c r="I46" s="28"/>
      <c r="J46" s="28"/>
      <c r="K46" s="28"/>
      <c r="L46" s="28"/>
      <c r="M46" s="28"/>
      <c r="N46" s="28"/>
      <c r="O46" s="230"/>
      <c r="P46" s="354"/>
      <c r="Q46" s="28"/>
      <c r="R46" s="28"/>
      <c r="S46" s="28"/>
      <c r="T46" s="28"/>
      <c r="U46" s="28"/>
    </row>
    <row r="47" spans="1:21" ht="59.25" customHeight="1" x14ac:dyDescent="0.25">
      <c r="A47" s="28"/>
      <c r="B47" s="28"/>
      <c r="C47" s="28"/>
      <c r="D47" s="28"/>
      <c r="E47" s="28"/>
      <c r="F47" s="28"/>
      <c r="G47" s="28"/>
      <c r="H47" s="28"/>
      <c r="I47" s="28"/>
      <c r="J47" s="28"/>
      <c r="K47" s="28"/>
      <c r="L47" s="28"/>
      <c r="M47" s="28"/>
      <c r="N47" s="28"/>
      <c r="O47" s="230"/>
      <c r="P47" s="354"/>
      <c r="Q47" s="28"/>
      <c r="R47" s="28"/>
      <c r="S47" s="28"/>
      <c r="T47" s="28"/>
      <c r="U47" s="28"/>
    </row>
    <row r="48" spans="1:21" ht="59.25" customHeight="1" x14ac:dyDescent="0.25">
      <c r="A48" s="28"/>
      <c r="B48" s="28"/>
      <c r="C48" s="28"/>
      <c r="D48" s="28"/>
      <c r="E48" s="28"/>
      <c r="F48" s="28"/>
      <c r="G48" s="28"/>
      <c r="H48" s="28"/>
      <c r="I48" s="28"/>
      <c r="J48" s="28"/>
      <c r="K48" s="28"/>
      <c r="L48" s="28"/>
      <c r="M48" s="28"/>
      <c r="N48" s="28"/>
      <c r="O48" s="230"/>
      <c r="P48" s="354"/>
      <c r="Q48" s="28"/>
      <c r="R48" s="28"/>
      <c r="S48" s="28"/>
      <c r="T48" s="28"/>
      <c r="U48" s="28"/>
    </row>
    <row r="49" spans="1:21" ht="59.25" customHeight="1" x14ac:dyDescent="0.25">
      <c r="A49" s="28"/>
      <c r="B49" s="28"/>
      <c r="C49" s="28"/>
      <c r="D49" s="28"/>
      <c r="E49" s="28"/>
      <c r="F49" s="28"/>
      <c r="G49" s="28"/>
      <c r="H49" s="28"/>
      <c r="I49" s="28"/>
      <c r="J49" s="28"/>
      <c r="K49" s="28"/>
      <c r="L49" s="28"/>
      <c r="M49" s="28"/>
      <c r="N49" s="28"/>
      <c r="O49" s="230"/>
      <c r="P49" s="354"/>
      <c r="Q49" s="28"/>
      <c r="R49" s="28"/>
      <c r="S49" s="28"/>
      <c r="T49" s="28"/>
      <c r="U49" s="28"/>
    </row>
    <row r="50" spans="1:21" ht="59.25" customHeight="1" x14ac:dyDescent="0.25">
      <c r="A50" s="28"/>
      <c r="B50" s="28"/>
      <c r="C50" s="28"/>
      <c r="D50" s="28"/>
      <c r="E50" s="28"/>
      <c r="F50" s="28"/>
      <c r="G50" s="28"/>
      <c r="H50" s="28"/>
      <c r="I50" s="28"/>
      <c r="J50" s="28"/>
      <c r="K50" s="28"/>
      <c r="L50" s="28"/>
      <c r="M50" s="28"/>
      <c r="N50" s="28"/>
      <c r="O50" s="230"/>
      <c r="P50" s="354"/>
      <c r="Q50" s="28"/>
      <c r="R50" s="28"/>
      <c r="S50" s="28"/>
      <c r="T50" s="28"/>
      <c r="U50" s="28"/>
    </row>
    <row r="51" spans="1:21" ht="59.25" customHeight="1" x14ac:dyDescent="0.25">
      <c r="A51" s="28"/>
      <c r="B51" s="28"/>
      <c r="C51" s="28"/>
      <c r="D51" s="28"/>
      <c r="E51" s="28"/>
      <c r="F51" s="28"/>
      <c r="G51" s="28"/>
      <c r="H51" s="28"/>
      <c r="I51" s="28"/>
      <c r="J51" s="28"/>
      <c r="K51" s="28"/>
      <c r="L51" s="28"/>
      <c r="M51" s="28"/>
      <c r="N51" s="28"/>
      <c r="O51" s="230"/>
      <c r="P51" s="354"/>
      <c r="Q51" s="28"/>
      <c r="R51" s="28"/>
      <c r="S51" s="28"/>
      <c r="T51" s="28"/>
      <c r="U51" s="28"/>
    </row>
    <row r="52" spans="1:21" ht="59.25" customHeight="1" x14ac:dyDescent="0.25">
      <c r="A52" s="28"/>
      <c r="B52" s="28"/>
      <c r="C52" s="28"/>
      <c r="D52" s="28"/>
      <c r="E52" s="28"/>
      <c r="F52" s="28"/>
      <c r="G52" s="28"/>
      <c r="H52" s="28"/>
      <c r="I52" s="28"/>
      <c r="J52" s="28"/>
      <c r="K52" s="28"/>
      <c r="L52" s="28"/>
      <c r="M52" s="28"/>
      <c r="N52" s="28"/>
      <c r="O52" s="230"/>
      <c r="P52" s="354"/>
      <c r="Q52" s="28"/>
      <c r="R52" s="28"/>
      <c r="S52" s="28"/>
      <c r="T52" s="28"/>
      <c r="U52" s="28"/>
    </row>
    <row r="53" spans="1:21" ht="59.25" customHeight="1" x14ac:dyDescent="0.25">
      <c r="A53" s="28"/>
      <c r="B53" s="28"/>
      <c r="C53" s="28"/>
      <c r="D53" s="28"/>
      <c r="E53" s="28"/>
      <c r="F53" s="28"/>
      <c r="G53" s="28"/>
      <c r="H53" s="28"/>
      <c r="I53" s="28"/>
      <c r="J53" s="28"/>
      <c r="K53" s="28"/>
      <c r="L53" s="28"/>
      <c r="M53" s="28"/>
      <c r="N53" s="28"/>
      <c r="O53" s="230"/>
      <c r="P53" s="354"/>
      <c r="Q53" s="28"/>
      <c r="R53" s="28"/>
      <c r="S53" s="28"/>
      <c r="T53" s="28"/>
      <c r="U53" s="28"/>
    </row>
    <row r="54" spans="1:21" ht="59.25" customHeight="1" x14ac:dyDescent="0.25">
      <c r="A54" s="28"/>
      <c r="B54" s="28"/>
      <c r="C54" s="28"/>
      <c r="D54" s="28"/>
      <c r="E54" s="28"/>
      <c r="F54" s="28"/>
      <c r="G54" s="28"/>
      <c r="H54" s="28"/>
      <c r="I54" s="28"/>
      <c r="J54" s="28"/>
      <c r="K54" s="28"/>
      <c r="L54" s="28"/>
      <c r="M54" s="28"/>
      <c r="N54" s="28"/>
      <c r="O54" s="230"/>
      <c r="P54" s="354"/>
      <c r="Q54" s="28"/>
      <c r="R54" s="28"/>
      <c r="S54" s="28"/>
      <c r="T54" s="28"/>
      <c r="U54" s="28"/>
    </row>
    <row r="55" spans="1:21" ht="59.25" customHeight="1" x14ac:dyDescent="0.25">
      <c r="A55" s="28"/>
      <c r="B55" s="28"/>
      <c r="C55" s="28"/>
      <c r="D55" s="28"/>
      <c r="E55" s="28"/>
      <c r="F55" s="28"/>
      <c r="G55" s="28"/>
      <c r="H55" s="28"/>
      <c r="I55" s="28"/>
      <c r="J55" s="28"/>
      <c r="K55" s="28"/>
      <c r="L55" s="28"/>
      <c r="M55" s="28"/>
      <c r="N55" s="28"/>
      <c r="O55" s="230"/>
      <c r="P55" s="354"/>
      <c r="Q55" s="28"/>
      <c r="R55" s="28"/>
      <c r="S55" s="28"/>
      <c r="T55" s="28"/>
      <c r="U55" s="28"/>
    </row>
    <row r="56" spans="1:21" ht="59.25" customHeight="1" x14ac:dyDescent="0.25">
      <c r="A56" s="28"/>
      <c r="B56" s="28"/>
      <c r="C56" s="28"/>
      <c r="D56" s="28"/>
      <c r="E56" s="28"/>
      <c r="F56" s="28"/>
      <c r="G56" s="28"/>
      <c r="H56" s="28"/>
      <c r="I56" s="28"/>
      <c r="J56" s="28"/>
      <c r="K56" s="28"/>
      <c r="L56" s="28"/>
      <c r="M56" s="28"/>
      <c r="N56" s="28"/>
      <c r="O56" s="230"/>
      <c r="P56" s="354"/>
      <c r="Q56" s="28"/>
      <c r="R56" s="28"/>
      <c r="S56" s="28"/>
      <c r="T56" s="28"/>
      <c r="U56" s="28"/>
    </row>
    <row r="57" spans="1:21" ht="59.25" customHeight="1" x14ac:dyDescent="0.25">
      <c r="A57" s="28"/>
      <c r="B57" s="28"/>
      <c r="C57" s="28"/>
      <c r="D57" s="28"/>
      <c r="E57" s="28"/>
      <c r="F57" s="28"/>
      <c r="G57" s="28"/>
      <c r="H57" s="28"/>
      <c r="I57" s="28"/>
      <c r="J57" s="28"/>
      <c r="K57" s="28"/>
      <c r="L57" s="28"/>
      <c r="M57" s="28"/>
      <c r="N57" s="28"/>
      <c r="O57" s="230"/>
      <c r="P57" s="354"/>
      <c r="Q57" s="28"/>
      <c r="R57" s="28"/>
      <c r="S57" s="28"/>
      <c r="T57" s="28"/>
      <c r="U57" s="28"/>
    </row>
  </sheetData>
  <mergeCells count="46">
    <mergeCell ref="A15:R15"/>
    <mergeCell ref="D21:E21"/>
    <mergeCell ref="D30:E30"/>
    <mergeCell ref="A12:R12"/>
    <mergeCell ref="A13:A14"/>
    <mergeCell ref="B13:B14"/>
    <mergeCell ref="C13:C14"/>
    <mergeCell ref="D13:D14"/>
    <mergeCell ref="Q13:Q14"/>
    <mergeCell ref="R13:R14"/>
    <mergeCell ref="A17:R17"/>
    <mergeCell ref="A9:R9"/>
    <mergeCell ref="A10:A11"/>
    <mergeCell ref="B10:B11"/>
    <mergeCell ref="C10:C11"/>
    <mergeCell ref="D10:D11"/>
    <mergeCell ref="Q10:Q11"/>
    <mergeCell ref="R10:R11"/>
    <mergeCell ref="A5:R5"/>
    <mergeCell ref="A6:A8"/>
    <mergeCell ref="B6:B8"/>
    <mergeCell ref="C6:C8"/>
    <mergeCell ref="D6:D8"/>
    <mergeCell ref="Q6:Q8"/>
    <mergeCell ref="R6:R8"/>
    <mergeCell ref="L3:R3"/>
    <mergeCell ref="A3:A4"/>
    <mergeCell ref="B3:B4"/>
    <mergeCell ref="C3:C4"/>
    <mergeCell ref="D3:D4"/>
    <mergeCell ref="E3:E4"/>
    <mergeCell ref="F3:F4"/>
    <mergeCell ref="G3:G4"/>
    <mergeCell ref="H3:H4"/>
    <mergeCell ref="I3:I4"/>
    <mergeCell ref="J3:J4"/>
    <mergeCell ref="K3:K4"/>
    <mergeCell ref="A1:D1"/>
    <mergeCell ref="E1:O1"/>
    <mergeCell ref="P1:R1"/>
    <mergeCell ref="A2:B2"/>
    <mergeCell ref="C2:D2"/>
    <mergeCell ref="E2:I2"/>
    <mergeCell ref="J2:M2"/>
    <mergeCell ref="N2:O2"/>
    <mergeCell ref="P2:R2"/>
  </mergeCells>
  <dataValidations count="2">
    <dataValidation type="list" allowBlank="1" showInputMessage="1" showErrorMessage="1" sqref="H10:H11 H13:H14 H6:H8 H16 H18:H1048576">
      <formula1>#REF!</formula1>
    </dataValidation>
    <dataValidation type="list" allowBlank="1" showInputMessage="1" showErrorMessage="1" sqref="P1:P1048576">
      <formula1>$D$22:$D$27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71298E2A-9A8F-4232-B96C-4D4C7B86FF2B}">
            <xm:f>NOT(ISERROR(SEARCH($D$27,P1)))</xm:f>
            <xm:f>$D$27</xm:f>
            <x14:dxf>
              <fill>
                <patternFill>
                  <bgColor rgb="FFFF0000"/>
                </patternFill>
              </fill>
            </x14:dxf>
          </x14:cfRule>
          <x14:cfRule type="containsText" priority="12" stopIfTrue="1" operator="containsText" id="{CD7E3B6A-6510-4541-B1F6-FF9AFBB86999}">
            <xm:f>NOT(ISERROR(SEARCH($D$26,P1)))</xm:f>
            <xm:f>$D$26</xm:f>
            <x14:dxf>
              <fill>
                <patternFill>
                  <bgColor rgb="FFFF0000"/>
                </patternFill>
              </fill>
            </x14:dxf>
          </x14:cfRule>
          <x14:cfRule type="containsText" priority="13" operator="containsText" id="{FDE30F5E-EEAD-492C-A0DC-CD63D2917AA6}">
            <xm:f>NOT(ISERROR(SEARCH($D$25,P1)))</xm:f>
            <xm:f>$D$25</xm:f>
            <x14:dxf>
              <fill>
                <patternFill>
                  <bgColor rgb="FFFFC000"/>
                </patternFill>
              </fill>
            </x14:dxf>
          </x14:cfRule>
          <x14:cfRule type="containsText" priority="14" operator="containsText" id="{0F645C12-702C-4947-9C07-EE7A9363683E}">
            <xm:f>NOT(ISERROR(SEARCH($D$24,P1)))</xm:f>
            <xm:f>$D$24</xm:f>
            <x14:dxf>
              <fill>
                <patternFill>
                  <bgColor theme="8" tint="0.59996337778862885"/>
                </patternFill>
              </fill>
            </x14:dxf>
          </x14:cfRule>
          <x14:cfRule type="containsText" priority="15" operator="containsText" id="{FB2A3425-03A8-478C-858A-272D05A6C315}">
            <xm:f>NOT(ISERROR(SEARCH($D$23,P1)))</xm:f>
            <xm:f>$D$23</xm:f>
            <x14:dxf>
              <fill>
                <patternFill>
                  <bgColor theme="9" tint="0.39994506668294322"/>
                </patternFill>
              </fill>
            </x14:dxf>
          </x14:cfRule>
          <x14:cfRule type="containsText" priority="16" operator="containsText" id="{27DE7EF9-B335-4BBA-8FAC-2B84D59566B0}">
            <xm:f>NOT(ISERROR(SEARCH($D$22,P1)))</xm:f>
            <xm:f>$D$22</xm:f>
            <x14:dxf>
              <fill>
                <patternFill>
                  <bgColor theme="0"/>
                </patternFill>
              </fill>
            </x14:dxf>
          </x14:cfRule>
          <xm:sqref>P1:P16 P18:P1048576</xm:sqref>
        </x14:conditionalFormatting>
        <x14:conditionalFormatting xmlns:xm="http://schemas.microsoft.com/office/excel/2006/main">
          <x14:cfRule type="containsText" priority="9" operator="containsText" id="{00569115-1C49-4133-B8CD-3851C67F01C5}">
            <xm:f>NOT(ISERROR(SEARCH($D$32,R1)))</xm:f>
            <xm:f>$D$32</xm:f>
            <x14:dxf>
              <fill>
                <patternFill>
                  <bgColor theme="9" tint="0.39994506668294322"/>
                </patternFill>
              </fill>
            </x14:dxf>
          </x14:cfRule>
          <x14:cfRule type="containsText" priority="10" operator="containsText" id="{DABF2D77-ECFA-4893-A66C-566E43B8B561}">
            <xm:f>NOT(ISERROR(SEARCH($D$31,R1)))</xm:f>
            <xm:f>$D$31</xm:f>
            <x14:dxf>
              <fill>
                <patternFill>
                  <bgColor theme="0"/>
                </patternFill>
              </fill>
            </x14:dxf>
          </x14:cfRule>
          <xm:sqref>R1:R16 R18:R1048576</xm:sqref>
        </x14:conditionalFormatting>
        <x14:conditionalFormatting xmlns:xm="http://schemas.microsoft.com/office/excel/2006/main">
          <x14:cfRule type="containsText" priority="3" operator="containsText" id="{ECA880F7-31C9-4C2F-9AA7-4958B0FA907A}">
            <xm:f>NOT(ISERROR(SEARCH($D$27,P17)))</xm:f>
            <xm:f>$D$27</xm:f>
            <x14:dxf>
              <fill>
                <patternFill>
                  <bgColor rgb="FFFF0000"/>
                </patternFill>
              </fill>
            </x14:dxf>
          </x14:cfRule>
          <x14:cfRule type="containsText" priority="4" stopIfTrue="1" operator="containsText" id="{9AD87655-1437-469B-A235-E1D9C314F8C2}">
            <xm:f>NOT(ISERROR(SEARCH($D$26,P17)))</xm:f>
            <xm:f>$D$26</xm:f>
            <x14:dxf>
              <fill>
                <patternFill>
                  <bgColor rgb="FFFF0000"/>
                </patternFill>
              </fill>
            </x14:dxf>
          </x14:cfRule>
          <x14:cfRule type="containsText" priority="5" operator="containsText" id="{6FA811A8-8914-4E96-B1C8-A13A539C8DA4}">
            <xm:f>NOT(ISERROR(SEARCH($D$25,P17)))</xm:f>
            <xm:f>$D$25</xm:f>
            <x14:dxf>
              <fill>
                <patternFill>
                  <bgColor rgb="FFFFC000"/>
                </patternFill>
              </fill>
            </x14:dxf>
          </x14:cfRule>
          <x14:cfRule type="containsText" priority="6" operator="containsText" id="{9F2B78A1-70DE-4C4C-ADC2-E0B445CC6E41}">
            <xm:f>NOT(ISERROR(SEARCH($D$24,P17)))</xm:f>
            <xm:f>$D$24</xm:f>
            <x14:dxf>
              <fill>
                <patternFill>
                  <bgColor theme="8" tint="0.59996337778862885"/>
                </patternFill>
              </fill>
            </x14:dxf>
          </x14:cfRule>
          <x14:cfRule type="containsText" priority="7" operator="containsText" id="{88392A66-7C40-4DD3-AFCB-C0A9B8F14C4E}">
            <xm:f>NOT(ISERROR(SEARCH($D$23,P17)))</xm:f>
            <xm:f>$D$23</xm:f>
            <x14:dxf>
              <fill>
                <patternFill>
                  <bgColor theme="9" tint="0.39994506668294322"/>
                </patternFill>
              </fill>
            </x14:dxf>
          </x14:cfRule>
          <x14:cfRule type="containsText" priority="8" operator="containsText" id="{64C0B50E-2F96-4A39-805D-63DD799E2A26}">
            <xm:f>NOT(ISERROR(SEARCH($D$22,P17)))</xm:f>
            <xm:f>$D$22</xm:f>
            <x14:dxf>
              <fill>
                <patternFill>
                  <bgColor theme="0"/>
                </patternFill>
              </fill>
            </x14:dxf>
          </x14:cfRule>
          <xm:sqref>P17</xm:sqref>
        </x14:conditionalFormatting>
        <x14:conditionalFormatting xmlns:xm="http://schemas.microsoft.com/office/excel/2006/main">
          <x14:cfRule type="containsText" priority="1" operator="containsText" id="{ADD301F4-ED7C-4ACB-BDE6-68B1E7E6F425}">
            <xm:f>NOT(ISERROR(SEARCH($D$32,R17)))</xm:f>
            <xm:f>$D$32</xm:f>
            <x14:dxf>
              <fill>
                <patternFill>
                  <bgColor theme="9" tint="0.39994506668294322"/>
                </patternFill>
              </fill>
            </x14:dxf>
          </x14:cfRule>
          <x14:cfRule type="containsText" priority="2" operator="containsText" id="{66F6B84D-892E-4FF5-BAB5-F2295E17FBCC}">
            <xm:f>NOT(ISERROR(SEARCH($D$31,R17)))</xm:f>
            <xm:f>$D$31</xm:f>
            <x14:dxf>
              <fill>
                <patternFill>
                  <bgColor theme="0"/>
                </patternFill>
              </fill>
            </x14:dxf>
          </x14:cfRule>
          <xm:sqref>R17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71"/>
  <sheetViews>
    <sheetView showGridLines="0" zoomScale="55" zoomScaleNormal="55" workbookViewId="0">
      <selection sqref="A1:D1"/>
    </sheetView>
  </sheetViews>
  <sheetFormatPr baseColWidth="10" defaultColWidth="11.42578125" defaultRowHeight="59.25" customHeight="1" x14ac:dyDescent="0.25"/>
  <cols>
    <col min="1" max="1" width="18.7109375" style="236" bestFit="1" customWidth="1"/>
    <col min="2" max="2" width="35" style="236" bestFit="1" customWidth="1"/>
    <col min="3" max="3" width="15.28515625" style="236" bestFit="1" customWidth="1"/>
    <col min="4" max="4" width="51.7109375" style="1" bestFit="1" customWidth="1"/>
    <col min="5" max="5" width="62.7109375" style="1" customWidth="1"/>
    <col min="6" max="6" width="100.7109375" style="1" customWidth="1"/>
    <col min="7" max="7" width="57.7109375" style="1" bestFit="1" customWidth="1"/>
    <col min="8" max="8" width="22.7109375" style="1" bestFit="1" customWidth="1"/>
    <col min="9" max="9" width="55.7109375" style="1" bestFit="1" customWidth="1"/>
    <col min="10" max="10" width="20.42578125" style="1" bestFit="1" customWidth="1"/>
    <col min="11" max="11" width="18.5703125" style="1" bestFit="1" customWidth="1"/>
    <col min="12" max="12" width="18.7109375" style="1" bestFit="1" customWidth="1"/>
    <col min="13" max="13" width="22" style="236" bestFit="1" customWidth="1"/>
    <col min="14" max="14" width="138.7109375" style="211" customWidth="1"/>
    <col min="15" max="15" width="41.42578125" style="236" bestFit="1" customWidth="1"/>
    <col min="16" max="16" width="42" style="355" bestFit="1" customWidth="1"/>
    <col min="17" max="17" width="172.85546875" style="1" customWidth="1"/>
    <col min="18" max="18" width="40.42578125" style="236" bestFit="1" customWidth="1"/>
    <col min="19" max="16384" width="11.42578125" style="1"/>
  </cols>
  <sheetData>
    <row r="1" spans="1:26" ht="82.15" customHeight="1" x14ac:dyDescent="0.25">
      <c r="A1" s="576"/>
      <c r="B1" s="576"/>
      <c r="C1" s="576"/>
      <c r="D1" s="576"/>
      <c r="E1" s="577" t="s">
        <v>1</v>
      </c>
      <c r="F1" s="578"/>
      <c r="G1" s="578"/>
      <c r="H1" s="578"/>
      <c r="I1" s="578"/>
      <c r="J1" s="578"/>
      <c r="K1" s="578"/>
      <c r="L1" s="578"/>
      <c r="M1" s="578"/>
      <c r="N1" s="578"/>
      <c r="O1" s="579"/>
      <c r="P1" s="580"/>
      <c r="Q1" s="581"/>
      <c r="R1" s="582"/>
    </row>
    <row r="2" spans="1:26" ht="27.75" customHeight="1" x14ac:dyDescent="0.25">
      <c r="A2" s="610" t="s">
        <v>2</v>
      </c>
      <c r="B2" s="611"/>
      <c r="C2" s="612" t="s">
        <v>3</v>
      </c>
      <c r="D2" s="613"/>
      <c r="E2" s="610" t="s">
        <v>4</v>
      </c>
      <c r="F2" s="614"/>
      <c r="G2" s="614"/>
      <c r="H2" s="614"/>
      <c r="I2" s="611"/>
      <c r="J2" s="584">
        <v>6</v>
      </c>
      <c r="K2" s="584"/>
      <c r="L2" s="584"/>
      <c r="M2" s="584"/>
      <c r="N2" s="610" t="s">
        <v>5</v>
      </c>
      <c r="O2" s="611"/>
      <c r="P2" s="615" t="s">
        <v>6</v>
      </c>
      <c r="Q2" s="616"/>
      <c r="R2" s="617"/>
    </row>
    <row r="3" spans="1:26" s="2" customFormat="1" ht="59.25" customHeight="1" x14ac:dyDescent="0.25">
      <c r="A3" s="587" t="s">
        <v>7</v>
      </c>
      <c r="B3" s="587" t="s">
        <v>8</v>
      </c>
      <c r="C3" s="587" t="s">
        <v>9</v>
      </c>
      <c r="D3" s="587" t="s">
        <v>10</v>
      </c>
      <c r="E3" s="587" t="s">
        <v>11</v>
      </c>
      <c r="F3" s="587" t="s">
        <v>12</v>
      </c>
      <c r="G3" s="587" t="s">
        <v>13</v>
      </c>
      <c r="H3" s="587" t="s">
        <v>14</v>
      </c>
      <c r="I3" s="587" t="s">
        <v>15</v>
      </c>
      <c r="J3" s="587" t="s">
        <v>16</v>
      </c>
      <c r="K3" s="587" t="s">
        <v>17</v>
      </c>
      <c r="L3" s="586" t="s">
        <v>18</v>
      </c>
      <c r="M3" s="586"/>
      <c r="N3" s="586"/>
      <c r="O3" s="586"/>
      <c r="P3" s="586"/>
      <c r="Q3" s="586"/>
      <c r="R3" s="586"/>
      <c r="U3" s="1"/>
    </row>
    <row r="4" spans="1:26" s="2" customFormat="1" ht="94.15" customHeight="1" thickBot="1" x14ac:dyDescent="0.3">
      <c r="A4" s="587"/>
      <c r="B4" s="587"/>
      <c r="C4" s="587"/>
      <c r="D4" s="587"/>
      <c r="E4" s="587"/>
      <c r="F4" s="587"/>
      <c r="G4" s="587"/>
      <c r="H4" s="587"/>
      <c r="I4" s="587"/>
      <c r="J4" s="587"/>
      <c r="K4" s="587"/>
      <c r="L4" s="43" t="s">
        <v>19</v>
      </c>
      <c r="M4" s="294" t="s">
        <v>20</v>
      </c>
      <c r="N4" s="43" t="s">
        <v>21</v>
      </c>
      <c r="O4" s="43" t="s">
        <v>22</v>
      </c>
      <c r="P4" s="294" t="s">
        <v>23</v>
      </c>
      <c r="Q4" s="43" t="s">
        <v>24</v>
      </c>
      <c r="R4" s="4" t="s">
        <v>25</v>
      </c>
    </row>
    <row r="5" spans="1:26" s="2" customFormat="1" ht="33.75" customHeight="1" thickBot="1" x14ac:dyDescent="0.3">
      <c r="A5" s="618" t="s">
        <v>1554</v>
      </c>
      <c r="B5" s="619"/>
      <c r="C5" s="619"/>
      <c r="D5" s="619"/>
      <c r="E5" s="619"/>
      <c r="F5" s="619"/>
      <c r="G5" s="619"/>
      <c r="H5" s="619"/>
      <c r="I5" s="619"/>
      <c r="J5" s="619"/>
      <c r="K5" s="619"/>
      <c r="L5" s="619"/>
      <c r="M5" s="619"/>
      <c r="N5" s="619"/>
      <c r="O5" s="619"/>
      <c r="P5" s="619"/>
      <c r="Q5" s="619"/>
      <c r="R5" s="620"/>
    </row>
    <row r="6" spans="1:26" s="241" customFormat="1" ht="409.5" customHeight="1" x14ac:dyDescent="0.25">
      <c r="A6" s="594" t="s">
        <v>516</v>
      </c>
      <c r="B6" s="597" t="s">
        <v>1335</v>
      </c>
      <c r="C6" s="594">
        <v>1</v>
      </c>
      <c r="D6" s="301" t="s">
        <v>1336</v>
      </c>
      <c r="E6" s="301" t="s">
        <v>1337</v>
      </c>
      <c r="F6" s="42" t="s">
        <v>1338</v>
      </c>
      <c r="G6" s="237" t="s">
        <v>1339</v>
      </c>
      <c r="H6" s="238" t="s">
        <v>38</v>
      </c>
      <c r="I6" s="238" t="s">
        <v>1340</v>
      </c>
      <c r="J6" s="239">
        <v>44197</v>
      </c>
      <c r="K6" s="239">
        <v>45107</v>
      </c>
      <c r="L6" s="239">
        <v>45113</v>
      </c>
      <c r="M6" s="41" t="s">
        <v>1341</v>
      </c>
      <c r="N6" s="42" t="s">
        <v>1342</v>
      </c>
      <c r="O6" s="240">
        <v>1</v>
      </c>
      <c r="P6" s="46" t="s">
        <v>75</v>
      </c>
      <c r="Q6" s="623" t="s">
        <v>1565</v>
      </c>
      <c r="R6" s="625" t="s">
        <v>62</v>
      </c>
    </row>
    <row r="7" spans="1:26" s="176" customFormat="1" ht="409.6" customHeight="1" thickBot="1" x14ac:dyDescent="0.3">
      <c r="A7" s="621"/>
      <c r="B7" s="622"/>
      <c r="C7" s="621"/>
      <c r="D7" s="306" t="s">
        <v>1336</v>
      </c>
      <c r="E7" s="306" t="s">
        <v>1343</v>
      </c>
      <c r="F7" s="382" t="s">
        <v>1344</v>
      </c>
      <c r="G7" s="330" t="s">
        <v>1345</v>
      </c>
      <c r="H7" s="367" t="s">
        <v>49</v>
      </c>
      <c r="I7" s="321" t="s">
        <v>1340</v>
      </c>
      <c r="J7" s="368">
        <v>44197</v>
      </c>
      <c r="K7" s="369">
        <v>45107</v>
      </c>
      <c r="L7" s="370">
        <v>45104</v>
      </c>
      <c r="M7" s="289" t="s">
        <v>1341</v>
      </c>
      <c r="N7" s="306" t="s">
        <v>1346</v>
      </c>
      <c r="O7" s="366">
        <v>1</v>
      </c>
      <c r="P7" s="309" t="s">
        <v>75</v>
      </c>
      <c r="Q7" s="624"/>
      <c r="R7" s="626"/>
      <c r="S7" s="9"/>
      <c r="T7" s="9"/>
      <c r="U7" s="9"/>
      <c r="V7" s="9"/>
      <c r="W7" s="9"/>
      <c r="X7" s="9"/>
      <c r="Y7" s="9"/>
      <c r="Z7" s="9"/>
    </row>
    <row r="8" spans="1:26" s="176" customFormat="1" ht="15.75" thickBot="1" x14ac:dyDescent="0.3">
      <c r="A8" s="627"/>
      <c r="B8" s="628"/>
      <c r="C8" s="628"/>
      <c r="D8" s="628"/>
      <c r="E8" s="628"/>
      <c r="F8" s="628"/>
      <c r="G8" s="628"/>
      <c r="H8" s="628"/>
      <c r="I8" s="628"/>
      <c r="J8" s="628"/>
      <c r="K8" s="628"/>
      <c r="L8" s="628"/>
      <c r="M8" s="628"/>
      <c r="N8" s="628"/>
      <c r="O8" s="628"/>
      <c r="P8" s="628"/>
      <c r="Q8" s="628"/>
      <c r="R8" s="629"/>
      <c r="S8" s="9"/>
      <c r="T8" s="9"/>
      <c r="U8" s="9"/>
      <c r="V8" s="9"/>
      <c r="W8" s="9"/>
      <c r="X8" s="9"/>
      <c r="Y8" s="9"/>
      <c r="Z8" s="9"/>
    </row>
    <row r="9" spans="1:26" s="176" customFormat="1" ht="333" customHeight="1" x14ac:dyDescent="0.25">
      <c r="A9" s="621" t="s">
        <v>516</v>
      </c>
      <c r="B9" s="622" t="s">
        <v>1335</v>
      </c>
      <c r="C9" s="621">
        <v>2</v>
      </c>
      <c r="D9" s="311" t="s">
        <v>1347</v>
      </c>
      <c r="E9" s="311" t="s">
        <v>1348</v>
      </c>
      <c r="F9" s="311" t="s">
        <v>1349</v>
      </c>
      <c r="G9" s="304" t="s">
        <v>1350</v>
      </c>
      <c r="H9" s="371" t="s">
        <v>1351</v>
      </c>
      <c r="I9" s="322" t="s">
        <v>1352</v>
      </c>
      <c r="J9" s="372">
        <v>44927</v>
      </c>
      <c r="K9" s="373">
        <v>45291</v>
      </c>
      <c r="L9" s="374">
        <v>45104</v>
      </c>
      <c r="M9" s="288" t="s">
        <v>1341</v>
      </c>
      <c r="N9" s="380" t="s">
        <v>1353</v>
      </c>
      <c r="O9" s="361">
        <v>1</v>
      </c>
      <c r="P9" s="310" t="s">
        <v>75</v>
      </c>
      <c r="Q9" s="630" t="s">
        <v>1566</v>
      </c>
      <c r="R9" s="626" t="s">
        <v>62</v>
      </c>
      <c r="S9" s="9"/>
      <c r="T9" s="9"/>
      <c r="U9" s="9"/>
      <c r="V9" s="9"/>
      <c r="W9" s="9"/>
      <c r="X9" s="9"/>
      <c r="Y9" s="9"/>
      <c r="Z9" s="9"/>
    </row>
    <row r="10" spans="1:26" s="176" customFormat="1" ht="159.6" customHeight="1" x14ac:dyDescent="0.25">
      <c r="A10" s="621"/>
      <c r="B10" s="622"/>
      <c r="C10" s="621"/>
      <c r="D10" s="301" t="s">
        <v>1347</v>
      </c>
      <c r="E10" s="301" t="s">
        <v>1354</v>
      </c>
      <c r="F10" s="301" t="s">
        <v>1355</v>
      </c>
      <c r="G10" s="37" t="s">
        <v>1356</v>
      </c>
      <c r="H10" s="44" t="s">
        <v>49</v>
      </c>
      <c r="I10" s="23" t="s">
        <v>1357</v>
      </c>
      <c r="J10" s="20">
        <v>44562</v>
      </c>
      <c r="K10" s="24">
        <v>45291</v>
      </c>
      <c r="L10" s="239">
        <v>45104</v>
      </c>
      <c r="M10" s="41" t="s">
        <v>1341</v>
      </c>
      <c r="N10" s="217" t="s">
        <v>1358</v>
      </c>
      <c r="O10" s="22">
        <v>1</v>
      </c>
      <c r="P10" s="46" t="s">
        <v>75</v>
      </c>
      <c r="Q10" s="630"/>
      <c r="R10" s="626"/>
      <c r="S10" s="9"/>
      <c r="T10" s="9"/>
      <c r="U10" s="9"/>
      <c r="V10" s="9"/>
      <c r="W10" s="9"/>
      <c r="X10" s="9"/>
      <c r="Y10" s="9"/>
      <c r="Z10" s="9"/>
    </row>
    <row r="11" spans="1:26" s="176" customFormat="1" ht="232.15" customHeight="1" thickBot="1" x14ac:dyDescent="0.3">
      <c r="A11" s="621"/>
      <c r="B11" s="622"/>
      <c r="C11" s="621"/>
      <c r="D11" s="306" t="s">
        <v>1347</v>
      </c>
      <c r="E11" s="306" t="s">
        <v>1354</v>
      </c>
      <c r="F11" s="306" t="s">
        <v>1359</v>
      </c>
      <c r="G11" s="303" t="s">
        <v>1360</v>
      </c>
      <c r="H11" s="367" t="s">
        <v>38</v>
      </c>
      <c r="I11" s="321" t="s">
        <v>1361</v>
      </c>
      <c r="J11" s="368">
        <v>43831</v>
      </c>
      <c r="K11" s="369">
        <v>45291</v>
      </c>
      <c r="L11" s="370">
        <v>45104</v>
      </c>
      <c r="M11" s="289" t="s">
        <v>1341</v>
      </c>
      <c r="N11" s="381" t="s">
        <v>1362</v>
      </c>
      <c r="O11" s="366">
        <v>1</v>
      </c>
      <c r="P11" s="309" t="s">
        <v>75</v>
      </c>
      <c r="Q11" s="630"/>
      <c r="R11" s="626"/>
      <c r="S11" s="9"/>
      <c r="T11" s="9"/>
      <c r="U11" s="9"/>
      <c r="V11" s="9"/>
      <c r="W11" s="9"/>
      <c r="X11" s="9"/>
      <c r="Y11" s="9"/>
      <c r="Z11" s="9"/>
    </row>
    <row r="12" spans="1:26" s="176" customFormat="1" ht="15.75" thickBot="1" x14ac:dyDescent="0.3">
      <c r="A12" s="627"/>
      <c r="B12" s="628"/>
      <c r="C12" s="628"/>
      <c r="D12" s="628"/>
      <c r="E12" s="628"/>
      <c r="F12" s="628"/>
      <c r="G12" s="628"/>
      <c r="H12" s="628"/>
      <c r="I12" s="628"/>
      <c r="J12" s="628"/>
      <c r="K12" s="628"/>
      <c r="L12" s="628"/>
      <c r="M12" s="628"/>
      <c r="N12" s="628"/>
      <c r="O12" s="628"/>
      <c r="P12" s="628"/>
      <c r="Q12" s="628"/>
      <c r="R12" s="629"/>
      <c r="S12" s="9"/>
      <c r="T12" s="9"/>
      <c r="U12" s="9"/>
      <c r="V12" s="9"/>
      <c r="W12" s="9"/>
      <c r="X12" s="9"/>
      <c r="Y12" s="9"/>
      <c r="Z12" s="9"/>
    </row>
    <row r="13" spans="1:26" s="176" customFormat="1" ht="222.6" customHeight="1" x14ac:dyDescent="0.25">
      <c r="A13" s="621" t="s">
        <v>516</v>
      </c>
      <c r="B13" s="622" t="s">
        <v>1335</v>
      </c>
      <c r="C13" s="621">
        <v>3</v>
      </c>
      <c r="D13" s="311" t="s">
        <v>1363</v>
      </c>
      <c r="E13" s="304" t="s">
        <v>1364</v>
      </c>
      <c r="F13" s="304" t="s">
        <v>1365</v>
      </c>
      <c r="G13" s="304" t="s">
        <v>1366</v>
      </c>
      <c r="H13" s="315" t="s">
        <v>85</v>
      </c>
      <c r="I13" s="322" t="s">
        <v>1367</v>
      </c>
      <c r="J13" s="372">
        <v>43800</v>
      </c>
      <c r="K13" s="373">
        <v>44012</v>
      </c>
      <c r="L13" s="327" t="s">
        <v>1368</v>
      </c>
      <c r="M13" s="327" t="s">
        <v>1369</v>
      </c>
      <c r="N13" s="328" t="s">
        <v>1370</v>
      </c>
      <c r="O13" s="361">
        <v>1</v>
      </c>
      <c r="P13" s="310" t="s">
        <v>75</v>
      </c>
      <c r="Q13" s="630" t="s">
        <v>1567</v>
      </c>
      <c r="R13" s="626" t="s">
        <v>62</v>
      </c>
      <c r="S13" s="9"/>
      <c r="T13" s="9"/>
      <c r="U13" s="9"/>
      <c r="V13" s="9"/>
      <c r="W13" s="9"/>
      <c r="X13" s="9"/>
      <c r="Y13" s="9"/>
      <c r="Z13" s="9"/>
    </row>
    <row r="14" spans="1:26" s="176" customFormat="1" ht="222.6" customHeight="1" x14ac:dyDescent="0.25">
      <c r="A14" s="621"/>
      <c r="B14" s="622"/>
      <c r="C14" s="621"/>
      <c r="D14" s="301" t="s">
        <v>1363</v>
      </c>
      <c r="E14" s="37" t="s">
        <v>1371</v>
      </c>
      <c r="F14" s="37" t="s">
        <v>1372</v>
      </c>
      <c r="G14" s="37" t="s">
        <v>1373</v>
      </c>
      <c r="H14" s="33" t="s">
        <v>72</v>
      </c>
      <c r="I14" s="23" t="s">
        <v>1374</v>
      </c>
      <c r="J14" s="20">
        <v>43862</v>
      </c>
      <c r="K14" s="24">
        <v>43951</v>
      </c>
      <c r="L14" s="207" t="s">
        <v>1368</v>
      </c>
      <c r="M14" s="207" t="s">
        <v>1369</v>
      </c>
      <c r="N14" s="208" t="s">
        <v>1375</v>
      </c>
      <c r="O14" s="22">
        <v>1</v>
      </c>
      <c r="P14" s="46" t="s">
        <v>75</v>
      </c>
      <c r="Q14" s="630"/>
      <c r="R14" s="626"/>
      <c r="S14" s="9"/>
      <c r="T14" s="9"/>
      <c r="U14" s="9"/>
      <c r="V14" s="9"/>
      <c r="W14" s="9"/>
      <c r="X14" s="9"/>
      <c r="Y14" s="9"/>
      <c r="Z14" s="9"/>
    </row>
    <row r="15" spans="1:26" s="176" customFormat="1" ht="222.6" customHeight="1" x14ac:dyDescent="0.25">
      <c r="A15" s="592"/>
      <c r="B15" s="595"/>
      <c r="C15" s="592"/>
      <c r="D15" s="301" t="s">
        <v>1363</v>
      </c>
      <c r="E15" s="37" t="s">
        <v>1376</v>
      </c>
      <c r="F15" s="37" t="s">
        <v>1377</v>
      </c>
      <c r="G15" s="37" t="s">
        <v>1378</v>
      </c>
      <c r="H15" s="33" t="s">
        <v>85</v>
      </c>
      <c r="I15" s="23" t="s">
        <v>1367</v>
      </c>
      <c r="J15" s="20">
        <v>43800</v>
      </c>
      <c r="K15" s="24">
        <v>44012</v>
      </c>
      <c r="L15" s="207" t="s">
        <v>1368</v>
      </c>
      <c r="M15" s="207" t="s">
        <v>1369</v>
      </c>
      <c r="N15" s="208" t="s">
        <v>1379</v>
      </c>
      <c r="O15" s="22">
        <v>1</v>
      </c>
      <c r="P15" s="46" t="s">
        <v>75</v>
      </c>
      <c r="Q15" s="631"/>
      <c r="R15" s="632"/>
      <c r="S15" s="9"/>
      <c r="T15" s="9"/>
      <c r="U15" s="9"/>
      <c r="V15" s="9"/>
      <c r="W15" s="9"/>
      <c r="X15" s="9"/>
      <c r="Y15" s="9"/>
      <c r="Z15" s="9"/>
    </row>
    <row r="16" spans="1:26" s="176" customFormat="1" ht="15" x14ac:dyDescent="0.25">
      <c r="A16" s="633"/>
      <c r="B16" s="634"/>
      <c r="C16" s="634"/>
      <c r="D16" s="634"/>
      <c r="E16" s="634"/>
      <c r="F16" s="634"/>
      <c r="G16" s="634"/>
      <c r="H16" s="634"/>
      <c r="I16" s="634"/>
      <c r="J16" s="634"/>
      <c r="K16" s="634"/>
      <c r="L16" s="634"/>
      <c r="M16" s="634"/>
      <c r="N16" s="634"/>
      <c r="O16" s="634"/>
      <c r="P16" s="634"/>
      <c r="Q16" s="634"/>
      <c r="R16" s="635"/>
      <c r="S16" s="9"/>
      <c r="T16" s="9"/>
      <c r="U16" s="9"/>
      <c r="V16" s="9"/>
      <c r="W16" s="9"/>
      <c r="X16" s="9"/>
      <c r="Y16" s="9"/>
      <c r="Z16" s="9"/>
    </row>
    <row r="17" spans="1:26" s="176" customFormat="1" ht="409.6" customHeight="1" x14ac:dyDescent="0.25">
      <c r="A17" s="594" t="s">
        <v>516</v>
      </c>
      <c r="B17" s="597" t="s">
        <v>1335</v>
      </c>
      <c r="C17" s="594">
        <v>4</v>
      </c>
      <c r="D17" s="301" t="s">
        <v>1380</v>
      </c>
      <c r="E17" s="37" t="s">
        <v>1381</v>
      </c>
      <c r="F17" s="37" t="s">
        <v>1382</v>
      </c>
      <c r="G17" s="37" t="s">
        <v>1383</v>
      </c>
      <c r="H17" s="33" t="s">
        <v>85</v>
      </c>
      <c r="I17" s="23" t="s">
        <v>1384</v>
      </c>
      <c r="J17" s="20">
        <v>43800</v>
      </c>
      <c r="K17" s="24">
        <v>44012</v>
      </c>
      <c r="L17" s="207" t="s">
        <v>1368</v>
      </c>
      <c r="M17" s="207" t="s">
        <v>1369</v>
      </c>
      <c r="N17" s="208" t="s">
        <v>1385</v>
      </c>
      <c r="O17" s="22">
        <v>1</v>
      </c>
      <c r="P17" s="46" t="s">
        <v>420</v>
      </c>
      <c r="Q17" s="636" t="s">
        <v>1568</v>
      </c>
      <c r="R17" s="625" t="s">
        <v>32</v>
      </c>
      <c r="S17" s="9"/>
      <c r="T17" s="9"/>
      <c r="U17" s="9"/>
      <c r="V17" s="9"/>
      <c r="W17" s="9"/>
      <c r="X17" s="9"/>
      <c r="Y17" s="9"/>
      <c r="Z17" s="9"/>
    </row>
    <row r="18" spans="1:26" s="176" customFormat="1" ht="291" customHeight="1" thickBot="1" x14ac:dyDescent="0.3">
      <c r="A18" s="621"/>
      <c r="B18" s="622"/>
      <c r="C18" s="621"/>
      <c r="D18" s="306" t="s">
        <v>1380</v>
      </c>
      <c r="E18" s="303" t="s">
        <v>1381</v>
      </c>
      <c r="F18" s="303" t="s">
        <v>1386</v>
      </c>
      <c r="G18" s="303" t="s">
        <v>1387</v>
      </c>
      <c r="H18" s="314" t="s">
        <v>85</v>
      </c>
      <c r="I18" s="321" t="s">
        <v>1388</v>
      </c>
      <c r="J18" s="368">
        <v>43800</v>
      </c>
      <c r="K18" s="369">
        <v>44012</v>
      </c>
      <c r="L18" s="332" t="s">
        <v>1368</v>
      </c>
      <c r="M18" s="332" t="s">
        <v>1369</v>
      </c>
      <c r="N18" s="333" t="s">
        <v>1389</v>
      </c>
      <c r="O18" s="366">
        <v>1</v>
      </c>
      <c r="P18" s="309" t="s">
        <v>420</v>
      </c>
      <c r="Q18" s="630"/>
      <c r="R18" s="626"/>
      <c r="S18" s="9"/>
      <c r="T18" s="9"/>
      <c r="U18" s="9"/>
      <c r="V18" s="9"/>
      <c r="W18" s="9"/>
      <c r="X18" s="9"/>
      <c r="Y18" s="9"/>
      <c r="Z18" s="9"/>
    </row>
    <row r="19" spans="1:26" s="176" customFormat="1" ht="15.75" thickBot="1" x14ac:dyDescent="0.3">
      <c r="A19" s="627"/>
      <c r="B19" s="628"/>
      <c r="C19" s="628"/>
      <c r="D19" s="628"/>
      <c r="E19" s="628"/>
      <c r="F19" s="628"/>
      <c r="G19" s="628"/>
      <c r="H19" s="628"/>
      <c r="I19" s="628"/>
      <c r="J19" s="628"/>
      <c r="K19" s="628"/>
      <c r="L19" s="628"/>
      <c r="M19" s="628"/>
      <c r="N19" s="628"/>
      <c r="O19" s="628"/>
      <c r="P19" s="628"/>
      <c r="Q19" s="628"/>
      <c r="R19" s="629"/>
      <c r="S19" s="9"/>
      <c r="T19" s="9"/>
      <c r="U19" s="9"/>
      <c r="V19" s="9"/>
      <c r="W19" s="9"/>
      <c r="X19" s="9"/>
      <c r="Y19" s="9"/>
      <c r="Z19" s="9"/>
    </row>
    <row r="20" spans="1:26" s="176" customFormat="1" ht="106.5" customHeight="1" x14ac:dyDescent="0.25">
      <c r="A20" s="621" t="s">
        <v>516</v>
      </c>
      <c r="B20" s="622" t="s">
        <v>1390</v>
      </c>
      <c r="C20" s="621">
        <v>5</v>
      </c>
      <c r="D20" s="311" t="s">
        <v>1391</v>
      </c>
      <c r="E20" s="304" t="s">
        <v>1392</v>
      </c>
      <c r="F20" s="304" t="s">
        <v>1393</v>
      </c>
      <c r="G20" s="304" t="s">
        <v>1394</v>
      </c>
      <c r="H20" s="315" t="s">
        <v>85</v>
      </c>
      <c r="I20" s="322" t="s">
        <v>1395</v>
      </c>
      <c r="J20" s="313">
        <v>44562</v>
      </c>
      <c r="K20" s="373">
        <v>45291</v>
      </c>
      <c r="L20" s="374">
        <v>45104</v>
      </c>
      <c r="M20" s="288" t="s">
        <v>1341</v>
      </c>
      <c r="N20" s="380" t="s">
        <v>1396</v>
      </c>
      <c r="O20" s="361">
        <v>0</v>
      </c>
      <c r="P20" s="379" t="s">
        <v>1397</v>
      </c>
      <c r="Q20" s="637" t="s">
        <v>1569</v>
      </c>
      <c r="R20" s="626" t="s">
        <v>32</v>
      </c>
      <c r="S20" s="9"/>
      <c r="T20" s="9"/>
      <c r="U20" s="9"/>
      <c r="V20" s="9"/>
      <c r="W20" s="9"/>
      <c r="X20" s="9"/>
      <c r="Y20" s="9"/>
      <c r="Z20" s="9"/>
    </row>
    <row r="21" spans="1:26" s="176" customFormat="1" ht="179.25" customHeight="1" thickBot="1" x14ac:dyDescent="0.3">
      <c r="A21" s="621"/>
      <c r="B21" s="622"/>
      <c r="C21" s="621"/>
      <c r="D21" s="306" t="s">
        <v>1391</v>
      </c>
      <c r="E21" s="303" t="s">
        <v>1398</v>
      </c>
      <c r="F21" s="303" t="s">
        <v>1399</v>
      </c>
      <c r="G21" s="303" t="s">
        <v>1400</v>
      </c>
      <c r="H21" s="314" t="s">
        <v>85</v>
      </c>
      <c r="I21" s="321" t="s">
        <v>1395</v>
      </c>
      <c r="J21" s="312">
        <v>44562</v>
      </c>
      <c r="K21" s="369">
        <v>45291</v>
      </c>
      <c r="L21" s="370">
        <v>45104</v>
      </c>
      <c r="M21" s="289" t="s">
        <v>1341</v>
      </c>
      <c r="N21" s="381" t="s">
        <v>1401</v>
      </c>
      <c r="O21" s="366">
        <v>1</v>
      </c>
      <c r="P21" s="309" t="s">
        <v>316</v>
      </c>
      <c r="Q21" s="637"/>
      <c r="R21" s="626"/>
      <c r="S21" s="9"/>
      <c r="T21" s="9"/>
      <c r="U21" s="9"/>
      <c r="V21" s="9"/>
      <c r="W21" s="9"/>
      <c r="X21" s="9"/>
      <c r="Y21" s="9"/>
      <c r="Z21" s="9"/>
    </row>
    <row r="22" spans="1:26" s="176" customFormat="1" ht="15.75" thickBot="1" x14ac:dyDescent="0.3">
      <c r="A22" s="627"/>
      <c r="B22" s="628"/>
      <c r="C22" s="628"/>
      <c r="D22" s="628"/>
      <c r="E22" s="628"/>
      <c r="F22" s="628"/>
      <c r="G22" s="628"/>
      <c r="H22" s="628"/>
      <c r="I22" s="628"/>
      <c r="J22" s="628"/>
      <c r="K22" s="628"/>
      <c r="L22" s="628"/>
      <c r="M22" s="628"/>
      <c r="N22" s="628"/>
      <c r="O22" s="628"/>
      <c r="P22" s="628"/>
      <c r="Q22" s="628"/>
      <c r="R22" s="629"/>
      <c r="S22" s="9"/>
      <c r="T22" s="9"/>
      <c r="U22" s="9"/>
      <c r="V22" s="9"/>
      <c r="W22" s="9"/>
      <c r="X22" s="9"/>
      <c r="Y22" s="9"/>
      <c r="Z22" s="9"/>
    </row>
    <row r="23" spans="1:26" s="176" customFormat="1" ht="304.14999999999998" customHeight="1" x14ac:dyDescent="0.25">
      <c r="A23" s="621" t="s">
        <v>516</v>
      </c>
      <c r="B23" s="622" t="s">
        <v>1335</v>
      </c>
      <c r="C23" s="621">
        <v>6</v>
      </c>
      <c r="D23" s="311" t="s">
        <v>1402</v>
      </c>
      <c r="E23" s="304" t="s">
        <v>1403</v>
      </c>
      <c r="F23" s="304" t="s">
        <v>1404</v>
      </c>
      <c r="G23" s="304" t="s">
        <v>1405</v>
      </c>
      <c r="H23" s="315" t="s">
        <v>85</v>
      </c>
      <c r="I23" s="322" t="s">
        <v>1406</v>
      </c>
      <c r="J23" s="372">
        <v>43800</v>
      </c>
      <c r="K23" s="373">
        <v>44012</v>
      </c>
      <c r="L23" s="327" t="s">
        <v>1407</v>
      </c>
      <c r="M23" s="327" t="s">
        <v>1369</v>
      </c>
      <c r="N23" s="328" t="s">
        <v>1570</v>
      </c>
      <c r="O23" s="361">
        <v>1</v>
      </c>
      <c r="P23" s="310" t="s">
        <v>75</v>
      </c>
      <c r="Q23" s="630" t="s">
        <v>1571</v>
      </c>
      <c r="R23" s="626" t="s">
        <v>62</v>
      </c>
      <c r="S23" s="9"/>
      <c r="T23" s="9"/>
      <c r="U23" s="9"/>
      <c r="V23" s="9"/>
      <c r="W23" s="9"/>
      <c r="X23" s="9"/>
      <c r="Y23" s="9"/>
      <c r="Z23" s="9"/>
    </row>
    <row r="24" spans="1:26" s="176" customFormat="1" ht="408" customHeight="1" thickBot="1" x14ac:dyDescent="0.3">
      <c r="A24" s="621"/>
      <c r="B24" s="622"/>
      <c r="C24" s="621"/>
      <c r="D24" s="306" t="s">
        <v>1402</v>
      </c>
      <c r="E24" s="303" t="s">
        <v>1403</v>
      </c>
      <c r="F24" s="303" t="s">
        <v>1408</v>
      </c>
      <c r="G24" s="303" t="s">
        <v>1409</v>
      </c>
      <c r="H24" s="314" t="s">
        <v>85</v>
      </c>
      <c r="I24" s="321" t="s">
        <v>1410</v>
      </c>
      <c r="J24" s="368">
        <v>43800</v>
      </c>
      <c r="K24" s="369">
        <v>44012</v>
      </c>
      <c r="L24" s="332" t="s">
        <v>1407</v>
      </c>
      <c r="M24" s="332" t="s">
        <v>1369</v>
      </c>
      <c r="N24" s="333" t="s">
        <v>1411</v>
      </c>
      <c r="O24" s="366">
        <v>1</v>
      </c>
      <c r="P24" s="309" t="s">
        <v>75</v>
      </c>
      <c r="Q24" s="630"/>
      <c r="R24" s="626"/>
      <c r="S24" s="9"/>
      <c r="T24" s="9"/>
      <c r="U24" s="9"/>
      <c r="V24" s="9"/>
      <c r="W24" s="9"/>
      <c r="X24" s="9"/>
      <c r="Y24" s="9"/>
      <c r="Z24" s="9"/>
    </row>
    <row r="25" spans="1:26" s="176" customFormat="1" ht="15.75" thickBot="1" x14ac:dyDescent="0.3">
      <c r="A25" s="638"/>
      <c r="B25" s="639"/>
      <c r="C25" s="639"/>
      <c r="D25" s="639"/>
      <c r="E25" s="639"/>
      <c r="F25" s="639"/>
      <c r="G25" s="639"/>
      <c r="H25" s="639"/>
      <c r="I25" s="639"/>
      <c r="J25" s="639"/>
      <c r="K25" s="639"/>
      <c r="L25" s="639"/>
      <c r="M25" s="639"/>
      <c r="N25" s="639"/>
      <c r="O25" s="639"/>
      <c r="P25" s="639"/>
      <c r="Q25" s="639"/>
      <c r="R25" s="640"/>
      <c r="S25" s="9"/>
      <c r="T25" s="9"/>
      <c r="U25" s="9"/>
      <c r="V25" s="9"/>
      <c r="W25" s="9"/>
      <c r="X25" s="9"/>
      <c r="Y25" s="9"/>
      <c r="Z25" s="9"/>
    </row>
    <row r="26" spans="1:26" s="176" customFormat="1" ht="40.5" customHeight="1" thickBot="1" x14ac:dyDescent="0.3">
      <c r="A26" s="618" t="s">
        <v>1555</v>
      </c>
      <c r="B26" s="619"/>
      <c r="C26" s="619"/>
      <c r="D26" s="619"/>
      <c r="E26" s="619"/>
      <c r="F26" s="619"/>
      <c r="G26" s="619"/>
      <c r="H26" s="619"/>
      <c r="I26" s="619"/>
      <c r="J26" s="619"/>
      <c r="K26" s="619"/>
      <c r="L26" s="619"/>
      <c r="M26" s="619"/>
      <c r="N26" s="619"/>
      <c r="O26" s="619"/>
      <c r="P26" s="619"/>
      <c r="Q26" s="619"/>
      <c r="R26" s="620"/>
      <c r="S26" s="9"/>
      <c r="T26" s="9"/>
      <c r="U26" s="9"/>
      <c r="V26" s="9"/>
      <c r="W26" s="9"/>
      <c r="X26" s="9"/>
      <c r="Y26" s="9"/>
      <c r="Z26" s="9"/>
    </row>
    <row r="27" spans="1:26" s="211" customFormat="1" ht="198" customHeight="1" x14ac:dyDescent="0.25">
      <c r="A27" s="597" t="s">
        <v>517</v>
      </c>
      <c r="B27" s="597" t="s">
        <v>1335</v>
      </c>
      <c r="C27" s="593">
        <v>1</v>
      </c>
      <c r="D27" s="641" t="s">
        <v>1412</v>
      </c>
      <c r="E27" s="323" t="s">
        <v>1413</v>
      </c>
      <c r="F27" s="301" t="s">
        <v>1414</v>
      </c>
      <c r="G27" s="34" t="s">
        <v>1415</v>
      </c>
      <c r="H27" s="34" t="s">
        <v>38</v>
      </c>
      <c r="I27" s="34" t="s">
        <v>1416</v>
      </c>
      <c r="J27" s="16">
        <v>44894</v>
      </c>
      <c r="K27" s="16">
        <v>45291</v>
      </c>
      <c r="L27" s="26">
        <v>45097</v>
      </c>
      <c r="M27" s="293" t="s">
        <v>1341</v>
      </c>
      <c r="N27" s="301" t="s">
        <v>1417</v>
      </c>
      <c r="O27" s="189">
        <v>0.5</v>
      </c>
      <c r="P27" s="23" t="s">
        <v>1397</v>
      </c>
      <c r="Q27" s="642" t="s">
        <v>1572</v>
      </c>
      <c r="R27" s="625" t="s">
        <v>32</v>
      </c>
      <c r="S27" s="9"/>
      <c r="T27" s="9"/>
      <c r="U27" s="9"/>
      <c r="V27" s="9"/>
      <c r="W27" s="9"/>
      <c r="X27" s="9"/>
      <c r="Y27" s="9"/>
      <c r="Z27" s="9"/>
    </row>
    <row r="28" spans="1:26" ht="75" customHeight="1" x14ac:dyDescent="0.25">
      <c r="A28" s="622"/>
      <c r="B28" s="622"/>
      <c r="C28" s="593"/>
      <c r="D28" s="641"/>
      <c r="E28" s="323" t="s">
        <v>1418</v>
      </c>
      <c r="F28" s="301" t="s">
        <v>1419</v>
      </c>
      <c r="G28" s="34" t="s">
        <v>1420</v>
      </c>
      <c r="H28" s="34" t="s">
        <v>38</v>
      </c>
      <c r="I28" s="34" t="s">
        <v>1421</v>
      </c>
      <c r="J28" s="16">
        <v>44894</v>
      </c>
      <c r="K28" s="16">
        <v>45291</v>
      </c>
      <c r="L28" s="26">
        <v>45097</v>
      </c>
      <c r="M28" s="293" t="s">
        <v>1341</v>
      </c>
      <c r="N28" s="301" t="s">
        <v>1422</v>
      </c>
      <c r="O28" s="189">
        <v>0</v>
      </c>
      <c r="P28" s="23" t="s">
        <v>1397</v>
      </c>
      <c r="Q28" s="637"/>
      <c r="R28" s="626"/>
      <c r="S28" s="28"/>
      <c r="T28" s="28"/>
      <c r="U28" s="28"/>
      <c r="V28" s="28"/>
      <c r="W28" s="28"/>
      <c r="X28" s="28"/>
      <c r="Y28" s="28"/>
      <c r="Z28" s="28"/>
    </row>
    <row r="29" spans="1:26" ht="226.5" x14ac:dyDescent="0.25">
      <c r="A29" s="622"/>
      <c r="B29" s="622"/>
      <c r="C29" s="593"/>
      <c r="D29" s="641"/>
      <c r="E29" s="643" t="s">
        <v>1423</v>
      </c>
      <c r="F29" s="301" t="s">
        <v>1424</v>
      </c>
      <c r="G29" s="34" t="s">
        <v>1425</v>
      </c>
      <c r="H29" s="34" t="s">
        <v>38</v>
      </c>
      <c r="I29" s="7" t="s">
        <v>1426</v>
      </c>
      <c r="J29" s="16">
        <v>44927</v>
      </c>
      <c r="K29" s="16">
        <v>45291</v>
      </c>
      <c r="L29" s="26">
        <v>45097</v>
      </c>
      <c r="M29" s="293" t="s">
        <v>1341</v>
      </c>
      <c r="N29" s="301" t="s">
        <v>1427</v>
      </c>
      <c r="O29" s="189">
        <v>1</v>
      </c>
      <c r="P29" s="46" t="s">
        <v>316</v>
      </c>
      <c r="Q29" s="637"/>
      <c r="R29" s="626"/>
      <c r="S29" s="28"/>
      <c r="T29" s="28"/>
      <c r="U29" s="28"/>
      <c r="V29" s="28"/>
      <c r="W29" s="28"/>
      <c r="X29" s="28"/>
      <c r="Y29" s="28"/>
      <c r="Z29" s="28"/>
    </row>
    <row r="30" spans="1:26" ht="287.25" thickBot="1" x14ac:dyDescent="0.3">
      <c r="A30" s="622"/>
      <c r="B30" s="622"/>
      <c r="C30" s="594"/>
      <c r="D30" s="636"/>
      <c r="E30" s="644"/>
      <c r="F30" s="306" t="s">
        <v>1428</v>
      </c>
      <c r="G30" s="29" t="s">
        <v>1350</v>
      </c>
      <c r="H30" s="296" t="s">
        <v>38</v>
      </c>
      <c r="I30" s="341" t="s">
        <v>1426</v>
      </c>
      <c r="J30" s="307">
        <v>44927</v>
      </c>
      <c r="K30" s="307">
        <v>45291</v>
      </c>
      <c r="L30" s="342">
        <v>45104</v>
      </c>
      <c r="M30" s="296" t="s">
        <v>1341</v>
      </c>
      <c r="N30" s="306" t="s">
        <v>1429</v>
      </c>
      <c r="O30" s="345">
        <v>0.5</v>
      </c>
      <c r="P30" s="321" t="s">
        <v>1397</v>
      </c>
      <c r="Q30" s="637"/>
      <c r="R30" s="626"/>
      <c r="S30" s="28"/>
      <c r="T30" s="28"/>
      <c r="U30" s="28"/>
      <c r="V30" s="28"/>
      <c r="W30" s="28"/>
      <c r="X30" s="28"/>
      <c r="Y30" s="28"/>
      <c r="Z30" s="28"/>
    </row>
    <row r="31" spans="1:26" ht="16.5" thickBot="1" x14ac:dyDescent="0.3">
      <c r="A31" s="627"/>
      <c r="B31" s="628"/>
      <c r="C31" s="628"/>
      <c r="D31" s="628"/>
      <c r="E31" s="628"/>
      <c r="F31" s="628"/>
      <c r="G31" s="628"/>
      <c r="H31" s="628"/>
      <c r="I31" s="628"/>
      <c r="J31" s="628"/>
      <c r="K31" s="628"/>
      <c r="L31" s="628"/>
      <c r="M31" s="628"/>
      <c r="N31" s="628"/>
      <c r="O31" s="628"/>
      <c r="P31" s="628"/>
      <c r="Q31" s="628"/>
      <c r="R31" s="629"/>
      <c r="S31" s="28"/>
      <c r="T31" s="28"/>
      <c r="U31" s="28"/>
      <c r="V31" s="28"/>
      <c r="W31" s="28"/>
      <c r="X31" s="28"/>
      <c r="Y31" s="28"/>
      <c r="Z31" s="28"/>
    </row>
    <row r="32" spans="1:26" s="211" customFormat="1" ht="61.5" x14ac:dyDescent="0.25">
      <c r="A32" s="622" t="s">
        <v>517</v>
      </c>
      <c r="B32" s="622" t="s">
        <v>1335</v>
      </c>
      <c r="C32" s="592">
        <v>2</v>
      </c>
      <c r="D32" s="631" t="s">
        <v>1430</v>
      </c>
      <c r="E32" s="376" t="s">
        <v>1556</v>
      </c>
      <c r="F32" s="311" t="s">
        <v>1431</v>
      </c>
      <c r="G32" s="297" t="s">
        <v>1432</v>
      </c>
      <c r="H32" s="297" t="s">
        <v>38</v>
      </c>
      <c r="I32" s="297" t="s">
        <v>1433</v>
      </c>
      <c r="J32" s="308">
        <v>44894</v>
      </c>
      <c r="K32" s="308">
        <v>45291</v>
      </c>
      <c r="L32" s="377">
        <v>45097</v>
      </c>
      <c r="M32" s="297" t="s">
        <v>1341</v>
      </c>
      <c r="N32" s="311" t="s">
        <v>1422</v>
      </c>
      <c r="O32" s="339">
        <v>0</v>
      </c>
      <c r="P32" s="322" t="s">
        <v>1397</v>
      </c>
      <c r="Q32" s="630" t="s">
        <v>1573</v>
      </c>
      <c r="R32" s="626" t="s">
        <v>32</v>
      </c>
      <c r="S32" s="9"/>
      <c r="T32" s="9"/>
      <c r="U32" s="9"/>
      <c r="V32" s="9"/>
      <c r="W32" s="9"/>
      <c r="X32" s="9"/>
      <c r="Y32" s="9"/>
      <c r="Z32" s="9"/>
    </row>
    <row r="33" spans="1:26" ht="91.5" x14ac:dyDescent="0.25">
      <c r="A33" s="622"/>
      <c r="B33" s="622"/>
      <c r="C33" s="593"/>
      <c r="D33" s="641"/>
      <c r="E33" s="194" t="s">
        <v>1557</v>
      </c>
      <c r="F33" s="301" t="s">
        <v>1434</v>
      </c>
      <c r="G33" s="34" t="s">
        <v>1435</v>
      </c>
      <c r="H33" s="34" t="s">
        <v>38</v>
      </c>
      <c r="I33" s="34" t="s">
        <v>1436</v>
      </c>
      <c r="J33" s="16">
        <v>44894</v>
      </c>
      <c r="K33" s="166">
        <v>45291</v>
      </c>
      <c r="L33" s="242">
        <v>45097</v>
      </c>
      <c r="M33" s="293" t="s">
        <v>1341</v>
      </c>
      <c r="N33" s="301" t="s">
        <v>1437</v>
      </c>
      <c r="O33" s="189">
        <v>0</v>
      </c>
      <c r="P33" s="23" t="s">
        <v>1397</v>
      </c>
      <c r="Q33" s="645"/>
      <c r="R33" s="626"/>
      <c r="S33" s="28"/>
      <c r="T33" s="28"/>
      <c r="U33" s="28"/>
      <c r="V33" s="28"/>
      <c r="W33" s="28"/>
      <c r="X33" s="28"/>
      <c r="Y33" s="28"/>
      <c r="Z33" s="28"/>
    </row>
    <row r="34" spans="1:26" ht="136.5" x14ac:dyDescent="0.25">
      <c r="A34" s="622"/>
      <c r="B34" s="622"/>
      <c r="C34" s="593"/>
      <c r="D34" s="641"/>
      <c r="E34" s="194" t="s">
        <v>1558</v>
      </c>
      <c r="F34" s="301" t="s">
        <v>1438</v>
      </c>
      <c r="G34" s="34" t="s">
        <v>1439</v>
      </c>
      <c r="H34" s="34" t="s">
        <v>38</v>
      </c>
      <c r="I34" s="34" t="s">
        <v>1440</v>
      </c>
      <c r="J34" s="16">
        <v>44894</v>
      </c>
      <c r="K34" s="16">
        <v>45107</v>
      </c>
      <c r="L34" s="242">
        <v>45097</v>
      </c>
      <c r="M34" s="293" t="s">
        <v>1341</v>
      </c>
      <c r="N34" s="301" t="s">
        <v>1441</v>
      </c>
      <c r="O34" s="189">
        <v>1</v>
      </c>
      <c r="P34" s="46" t="s">
        <v>316</v>
      </c>
      <c r="Q34" s="645"/>
      <c r="R34" s="626"/>
      <c r="S34" s="28"/>
      <c r="T34" s="28"/>
      <c r="U34" s="28"/>
      <c r="V34" s="28"/>
      <c r="W34" s="28"/>
      <c r="X34" s="28"/>
      <c r="Y34" s="28"/>
      <c r="Z34" s="28"/>
    </row>
    <row r="35" spans="1:26" ht="77.25" customHeight="1" thickBot="1" x14ac:dyDescent="0.3">
      <c r="A35" s="622"/>
      <c r="B35" s="622"/>
      <c r="C35" s="594"/>
      <c r="D35" s="636"/>
      <c r="E35" s="378" t="s">
        <v>1559</v>
      </c>
      <c r="F35" s="306" t="s">
        <v>1442</v>
      </c>
      <c r="G35" s="296" t="s">
        <v>1443</v>
      </c>
      <c r="H35" s="296" t="s">
        <v>38</v>
      </c>
      <c r="I35" s="296" t="s">
        <v>1440</v>
      </c>
      <c r="J35" s="307">
        <v>44894</v>
      </c>
      <c r="K35" s="307">
        <v>45291</v>
      </c>
      <c r="L35" s="375">
        <v>45097</v>
      </c>
      <c r="M35" s="296" t="s">
        <v>1341</v>
      </c>
      <c r="N35" s="306" t="s">
        <v>1422</v>
      </c>
      <c r="O35" s="345">
        <v>0</v>
      </c>
      <c r="P35" s="321" t="s">
        <v>1397</v>
      </c>
      <c r="Q35" s="645"/>
      <c r="R35" s="626"/>
      <c r="S35" s="28"/>
      <c r="T35" s="28"/>
      <c r="U35" s="28"/>
      <c r="V35" s="28"/>
      <c r="W35" s="28"/>
      <c r="X35" s="28"/>
      <c r="Y35" s="28"/>
      <c r="Z35" s="28"/>
    </row>
    <row r="36" spans="1:26" ht="16.5" thickBot="1" x14ac:dyDescent="0.3">
      <c r="A36" s="638"/>
      <c r="B36" s="639"/>
      <c r="C36" s="639"/>
      <c r="D36" s="639"/>
      <c r="E36" s="639"/>
      <c r="F36" s="639"/>
      <c r="G36" s="639"/>
      <c r="H36" s="639"/>
      <c r="I36" s="639"/>
      <c r="J36" s="639"/>
      <c r="K36" s="639"/>
      <c r="L36" s="639"/>
      <c r="M36" s="639"/>
      <c r="N36" s="639"/>
      <c r="O36" s="639"/>
      <c r="P36" s="639"/>
      <c r="Q36" s="639"/>
      <c r="R36" s="640"/>
      <c r="S36" s="28"/>
      <c r="T36" s="28"/>
      <c r="U36" s="28"/>
      <c r="V36" s="28"/>
      <c r="W36" s="28"/>
      <c r="X36" s="28"/>
      <c r="Y36" s="28"/>
      <c r="Z36" s="28"/>
    </row>
    <row r="37" spans="1:26" ht="59.25" customHeight="1" x14ac:dyDescent="0.25">
      <c r="A37" s="230"/>
      <c r="B37" s="230"/>
      <c r="C37" s="230"/>
      <c r="D37" s="28"/>
      <c r="E37" s="28"/>
      <c r="F37" s="28"/>
      <c r="G37" s="28"/>
      <c r="H37" s="28"/>
      <c r="I37" s="28"/>
      <c r="J37" s="28"/>
      <c r="K37" s="28"/>
      <c r="L37" s="28"/>
      <c r="M37" s="230"/>
      <c r="N37" s="9"/>
      <c r="O37" s="230"/>
      <c r="P37" s="354"/>
      <c r="Q37" s="28"/>
      <c r="R37" s="230"/>
      <c r="S37" s="28"/>
      <c r="T37" s="28"/>
      <c r="U37" s="28"/>
      <c r="V37" s="28"/>
      <c r="W37" s="28"/>
      <c r="X37" s="28"/>
      <c r="Y37" s="28"/>
      <c r="Z37" s="28"/>
    </row>
    <row r="38" spans="1:26" s="28" customFormat="1" ht="15" x14ac:dyDescent="0.2">
      <c r="A38" s="232" t="s">
        <v>1333</v>
      </c>
      <c r="B38" s="230"/>
      <c r="C38" s="230"/>
      <c r="M38" s="230"/>
      <c r="N38" s="9"/>
      <c r="O38" s="230"/>
      <c r="P38" s="354"/>
      <c r="R38" s="230"/>
    </row>
    <row r="39" spans="1:26" s="28" customFormat="1" ht="15" x14ac:dyDescent="0.2">
      <c r="A39" s="230"/>
      <c r="B39" s="230"/>
      <c r="C39" s="230"/>
      <c r="M39" s="230"/>
      <c r="N39" s="9"/>
      <c r="O39" s="230"/>
      <c r="P39" s="354"/>
      <c r="R39" s="230"/>
    </row>
    <row r="40" spans="1:26" s="28" customFormat="1" ht="15.75" x14ac:dyDescent="0.25">
      <c r="A40" s="605" t="s">
        <v>578</v>
      </c>
      <c r="B40" s="605"/>
      <c r="D40" s="605" t="s">
        <v>1444</v>
      </c>
      <c r="E40" s="605"/>
      <c r="F40" s="605" t="s">
        <v>1445</v>
      </c>
      <c r="G40" s="605"/>
      <c r="M40" s="230"/>
      <c r="N40" s="9"/>
      <c r="O40" s="230"/>
      <c r="P40" s="354"/>
      <c r="R40" s="230"/>
    </row>
    <row r="41" spans="1:26" s="28" customFormat="1" ht="15" x14ac:dyDescent="0.2">
      <c r="A41" s="8" t="s">
        <v>1397</v>
      </c>
      <c r="B41" s="27">
        <f t="shared" ref="B41:B46" si="0">+COUNTIF($P$6:$P$99,A41)</f>
        <v>7</v>
      </c>
      <c r="D41" s="8" t="s">
        <v>1397</v>
      </c>
      <c r="E41" s="27">
        <f t="shared" ref="E41:E46" si="1">+COUNTIF($P$6:$P$24,D41)</f>
        <v>1</v>
      </c>
      <c r="F41" s="8" t="s">
        <v>1397</v>
      </c>
      <c r="G41" s="27">
        <f t="shared" ref="G41:G46" si="2">+COUNTIF($P$27:$P$48,F41)</f>
        <v>6</v>
      </c>
      <c r="M41" s="230"/>
      <c r="N41" s="9"/>
      <c r="O41" s="230"/>
      <c r="P41" s="354"/>
      <c r="R41" s="230"/>
    </row>
    <row r="42" spans="1:26" s="28" customFormat="1" ht="15" x14ac:dyDescent="0.2">
      <c r="A42" s="8" t="s">
        <v>75</v>
      </c>
      <c r="B42" s="27">
        <f t="shared" si="0"/>
        <v>10</v>
      </c>
      <c r="D42" s="8" t="s">
        <v>75</v>
      </c>
      <c r="E42" s="27">
        <f t="shared" si="1"/>
        <v>10</v>
      </c>
      <c r="F42" s="8" t="s">
        <v>75</v>
      </c>
      <c r="G42" s="27">
        <f t="shared" si="2"/>
        <v>0</v>
      </c>
      <c r="M42" s="230"/>
      <c r="N42" s="9"/>
      <c r="O42" s="230"/>
      <c r="P42" s="354"/>
      <c r="R42" s="230"/>
    </row>
    <row r="43" spans="1:26" s="28" customFormat="1" ht="15" x14ac:dyDescent="0.2">
      <c r="A43" s="8" t="s">
        <v>316</v>
      </c>
      <c r="B43" s="27">
        <f t="shared" si="0"/>
        <v>3</v>
      </c>
      <c r="D43" s="8" t="s">
        <v>316</v>
      </c>
      <c r="E43" s="27">
        <f t="shared" si="1"/>
        <v>1</v>
      </c>
      <c r="F43" s="8" t="s">
        <v>316</v>
      </c>
      <c r="G43" s="27">
        <f t="shared" si="2"/>
        <v>2</v>
      </c>
      <c r="M43" s="230"/>
      <c r="N43" s="9"/>
      <c r="O43" s="230"/>
      <c r="P43" s="354"/>
      <c r="R43" s="230"/>
    </row>
    <row r="44" spans="1:26" s="28" customFormat="1" ht="15" x14ac:dyDescent="0.2">
      <c r="A44" s="8" t="s">
        <v>420</v>
      </c>
      <c r="B44" s="27">
        <f t="shared" si="0"/>
        <v>2</v>
      </c>
      <c r="D44" s="8" t="s">
        <v>420</v>
      </c>
      <c r="E44" s="27">
        <f t="shared" si="1"/>
        <v>2</v>
      </c>
      <c r="F44" s="8" t="s">
        <v>420</v>
      </c>
      <c r="G44" s="27">
        <f t="shared" si="2"/>
        <v>0</v>
      </c>
      <c r="M44" s="230"/>
      <c r="N44" s="9"/>
      <c r="O44" s="230"/>
      <c r="P44" s="354"/>
      <c r="R44" s="230"/>
    </row>
    <row r="45" spans="1:26" s="28" customFormat="1" ht="15" x14ac:dyDescent="0.2">
      <c r="A45" s="8" t="s">
        <v>40</v>
      </c>
      <c r="B45" s="27">
        <f t="shared" si="0"/>
        <v>0</v>
      </c>
      <c r="D45" s="8" t="s">
        <v>40</v>
      </c>
      <c r="E45" s="27">
        <f t="shared" si="1"/>
        <v>0</v>
      </c>
      <c r="F45" s="8" t="s">
        <v>40</v>
      </c>
      <c r="G45" s="27">
        <f t="shared" si="2"/>
        <v>0</v>
      </c>
      <c r="M45" s="230"/>
      <c r="N45" s="9"/>
      <c r="O45" s="230"/>
      <c r="P45" s="354"/>
      <c r="R45" s="230"/>
    </row>
    <row r="46" spans="1:26" s="28" customFormat="1" ht="15" x14ac:dyDescent="0.2">
      <c r="A46" s="8" t="s">
        <v>31</v>
      </c>
      <c r="B46" s="27">
        <f t="shared" si="0"/>
        <v>0</v>
      </c>
      <c r="D46" s="8" t="s">
        <v>31</v>
      </c>
      <c r="E46" s="27">
        <f t="shared" si="1"/>
        <v>0</v>
      </c>
      <c r="F46" s="8" t="s">
        <v>31</v>
      </c>
      <c r="G46" s="27">
        <f t="shared" si="2"/>
        <v>0</v>
      </c>
      <c r="M46" s="230"/>
      <c r="N46" s="9"/>
      <c r="O46" s="230"/>
      <c r="P46" s="354"/>
      <c r="R46" s="230"/>
    </row>
    <row r="47" spans="1:26" s="28" customFormat="1" ht="15.75" x14ac:dyDescent="0.25">
      <c r="A47" s="233" t="s">
        <v>524</v>
      </c>
      <c r="B47" s="234">
        <f>SUM(B41:B46)</f>
        <v>22</v>
      </c>
      <c r="D47" s="233" t="s">
        <v>524</v>
      </c>
      <c r="E47" s="234">
        <f>SUM(E41:E46)</f>
        <v>14</v>
      </c>
      <c r="F47" s="233" t="s">
        <v>524</v>
      </c>
      <c r="G47" s="234">
        <f>SUM(G41:G46)</f>
        <v>8</v>
      </c>
      <c r="M47" s="230"/>
      <c r="N47" s="9"/>
      <c r="O47" s="230"/>
      <c r="P47" s="354"/>
      <c r="R47" s="230"/>
    </row>
    <row r="48" spans="1:26" s="28" customFormat="1" ht="15" x14ac:dyDescent="0.2">
      <c r="D48" s="235"/>
      <c r="E48" s="235"/>
      <c r="F48" s="235"/>
      <c r="M48" s="230"/>
      <c r="N48" s="9"/>
      <c r="O48" s="230"/>
      <c r="P48" s="354"/>
      <c r="R48" s="230"/>
    </row>
    <row r="49" spans="1:26" s="28" customFormat="1" ht="15.75" x14ac:dyDescent="0.25">
      <c r="A49" s="605" t="s">
        <v>585</v>
      </c>
      <c r="B49" s="605"/>
      <c r="D49" s="605" t="s">
        <v>586</v>
      </c>
      <c r="E49" s="605"/>
      <c r="F49" s="605" t="s">
        <v>586</v>
      </c>
      <c r="G49" s="605"/>
      <c r="M49" s="230"/>
      <c r="N49" s="9"/>
      <c r="O49" s="230"/>
      <c r="P49" s="354"/>
      <c r="R49" s="230"/>
    </row>
    <row r="50" spans="1:26" s="28" customFormat="1" ht="15" x14ac:dyDescent="0.2">
      <c r="A50" s="27" t="s">
        <v>32</v>
      </c>
      <c r="B50" s="27">
        <f>+COUNTIF($R$6:$R$99,"ABIERTO")</f>
        <v>4</v>
      </c>
      <c r="D50" s="27" t="s">
        <v>32</v>
      </c>
      <c r="E50" s="27">
        <f>+COUNTIF($A$6:$R$24,D50)</f>
        <v>2</v>
      </c>
      <c r="F50" s="27" t="s">
        <v>32</v>
      </c>
      <c r="G50" s="27">
        <f>+COUNTIF($A$27:$R$35,F50)</f>
        <v>2</v>
      </c>
      <c r="M50" s="230"/>
      <c r="N50" s="9"/>
      <c r="O50" s="230"/>
      <c r="P50" s="354"/>
      <c r="R50" s="230"/>
    </row>
    <row r="51" spans="1:26" s="28" customFormat="1" ht="15" x14ac:dyDescent="0.2">
      <c r="A51" s="27" t="s">
        <v>62</v>
      </c>
      <c r="B51" s="27">
        <f>+COUNTIF($R$6:$R39,"CERRADO")</f>
        <v>4</v>
      </c>
      <c r="D51" s="27" t="s">
        <v>62</v>
      </c>
      <c r="E51" s="27">
        <f>+COUNTIF($A$6:$R$24,D51)</f>
        <v>4</v>
      </c>
      <c r="F51" s="27" t="s">
        <v>62</v>
      </c>
      <c r="G51" s="27">
        <f>+COUNTIF($A$27:$R$35,F51)</f>
        <v>0</v>
      </c>
      <c r="M51" s="230"/>
      <c r="N51" s="9"/>
      <c r="O51" s="230"/>
      <c r="P51" s="354"/>
      <c r="R51" s="230"/>
    </row>
    <row r="52" spans="1:26" s="28" customFormat="1" ht="59.25" customHeight="1" x14ac:dyDescent="0.2">
      <c r="A52" s="230"/>
      <c r="B52" s="230"/>
      <c r="C52" s="230"/>
      <c r="M52" s="230"/>
      <c r="N52" s="9"/>
      <c r="O52" s="230"/>
      <c r="P52" s="354"/>
      <c r="R52" s="230"/>
    </row>
    <row r="53" spans="1:26" s="28" customFormat="1" ht="59.25" customHeight="1" x14ac:dyDescent="0.2">
      <c r="A53" s="230"/>
      <c r="B53" s="230"/>
      <c r="C53" s="230"/>
      <c r="M53" s="230"/>
      <c r="N53" s="9"/>
      <c r="O53" s="230"/>
      <c r="P53" s="354"/>
      <c r="R53" s="230"/>
    </row>
    <row r="54" spans="1:26" s="28" customFormat="1" ht="59.25" customHeight="1" x14ac:dyDescent="0.2">
      <c r="A54" s="230"/>
      <c r="B54" s="230"/>
      <c r="C54" s="230"/>
      <c r="M54" s="230"/>
      <c r="N54" s="9"/>
      <c r="O54" s="230"/>
      <c r="P54" s="354"/>
      <c r="R54" s="230"/>
    </row>
    <row r="55" spans="1:26" s="28" customFormat="1" ht="59.25" customHeight="1" x14ac:dyDescent="0.2">
      <c r="A55" s="230"/>
      <c r="B55" s="230"/>
      <c r="C55" s="230"/>
      <c r="M55" s="230"/>
      <c r="N55" s="9"/>
      <c r="O55" s="230"/>
      <c r="P55" s="354"/>
      <c r="R55" s="230"/>
    </row>
    <row r="56" spans="1:26" s="28" customFormat="1" ht="59.25" customHeight="1" x14ac:dyDescent="0.2">
      <c r="A56" s="230"/>
      <c r="B56" s="230"/>
      <c r="C56" s="230"/>
      <c r="M56" s="230"/>
      <c r="N56" s="9"/>
      <c r="O56" s="230"/>
      <c r="P56" s="354"/>
      <c r="R56" s="230"/>
    </row>
    <row r="57" spans="1:26" s="28" customFormat="1" ht="59.25" customHeight="1" x14ac:dyDescent="0.2">
      <c r="A57" s="230"/>
      <c r="B57" s="230"/>
      <c r="C57" s="230"/>
      <c r="M57" s="230"/>
      <c r="N57" s="9"/>
      <c r="O57" s="230"/>
      <c r="P57" s="354"/>
      <c r="R57" s="230"/>
    </row>
    <row r="58" spans="1:26" s="28" customFormat="1" ht="59.25" customHeight="1" x14ac:dyDescent="0.2">
      <c r="A58" s="230"/>
      <c r="B58" s="230"/>
      <c r="C58" s="230"/>
      <c r="M58" s="230"/>
      <c r="N58" s="9"/>
      <c r="O58" s="230"/>
      <c r="P58" s="354"/>
      <c r="R58" s="230"/>
    </row>
    <row r="59" spans="1:26" s="28" customFormat="1" ht="59.25" customHeight="1" x14ac:dyDescent="0.2">
      <c r="A59" s="230"/>
      <c r="B59" s="230"/>
      <c r="C59" s="230"/>
      <c r="M59" s="230"/>
      <c r="N59" s="9"/>
      <c r="O59" s="230"/>
      <c r="P59" s="354"/>
      <c r="R59" s="230"/>
    </row>
    <row r="60" spans="1:26" s="28" customFormat="1" ht="59.25" customHeight="1" x14ac:dyDescent="0.2">
      <c r="A60" s="230"/>
      <c r="B60" s="230"/>
      <c r="C60" s="230"/>
      <c r="M60" s="230"/>
      <c r="N60" s="9"/>
      <c r="O60" s="230"/>
      <c r="P60" s="354"/>
      <c r="R60" s="230"/>
    </row>
    <row r="61" spans="1:26" s="28" customFormat="1" ht="59.25" customHeight="1" x14ac:dyDescent="0.2">
      <c r="A61" s="230"/>
      <c r="B61" s="230"/>
      <c r="C61" s="230"/>
      <c r="M61" s="230"/>
      <c r="N61" s="9"/>
      <c r="O61" s="230"/>
      <c r="P61" s="354"/>
      <c r="R61" s="230"/>
    </row>
    <row r="62" spans="1:26" s="28" customFormat="1" ht="59.25" customHeight="1" x14ac:dyDescent="0.2">
      <c r="A62" s="230"/>
      <c r="B62" s="230"/>
      <c r="C62" s="230"/>
      <c r="M62" s="230"/>
      <c r="N62" s="9"/>
      <c r="O62" s="230"/>
      <c r="P62" s="354"/>
      <c r="R62" s="230"/>
    </row>
    <row r="63" spans="1:26" s="28" customFormat="1" ht="59.25" customHeight="1" x14ac:dyDescent="0.2">
      <c r="A63" s="230"/>
      <c r="B63" s="230"/>
      <c r="C63" s="230"/>
      <c r="M63" s="230"/>
      <c r="N63" s="9"/>
      <c r="O63" s="230"/>
      <c r="P63" s="354"/>
      <c r="R63" s="230"/>
    </row>
    <row r="64" spans="1:26" ht="59.25" customHeight="1" x14ac:dyDescent="0.25">
      <c r="A64" s="230"/>
      <c r="B64" s="230"/>
      <c r="C64" s="230"/>
      <c r="D64" s="28"/>
      <c r="E64" s="28"/>
      <c r="F64" s="28"/>
      <c r="G64" s="28"/>
      <c r="H64" s="28"/>
      <c r="I64" s="28"/>
      <c r="J64" s="28"/>
      <c r="K64" s="28"/>
      <c r="L64" s="28"/>
      <c r="M64" s="230"/>
      <c r="N64" s="9"/>
      <c r="O64" s="230"/>
      <c r="P64" s="354"/>
      <c r="Q64" s="28"/>
      <c r="R64" s="230"/>
      <c r="S64" s="28"/>
      <c r="T64" s="28"/>
      <c r="U64" s="28"/>
      <c r="V64" s="28"/>
      <c r="W64" s="28"/>
      <c r="X64" s="28"/>
      <c r="Y64" s="28"/>
      <c r="Z64" s="28"/>
    </row>
    <row r="65" spans="1:26" ht="59.25" customHeight="1" x14ac:dyDescent="0.25">
      <c r="A65" s="230"/>
      <c r="B65" s="230"/>
      <c r="C65" s="230"/>
      <c r="D65" s="28"/>
      <c r="E65" s="28"/>
      <c r="F65" s="28"/>
      <c r="G65" s="28"/>
      <c r="H65" s="28"/>
      <c r="I65" s="28"/>
      <c r="J65" s="28"/>
      <c r="K65" s="28"/>
      <c r="L65" s="28"/>
      <c r="M65" s="230"/>
      <c r="N65" s="9"/>
      <c r="O65" s="230"/>
      <c r="P65" s="354"/>
      <c r="Q65" s="28"/>
      <c r="R65" s="230"/>
      <c r="S65" s="28"/>
      <c r="T65" s="28"/>
      <c r="U65" s="28"/>
      <c r="V65" s="28"/>
      <c r="W65" s="28"/>
      <c r="X65" s="28"/>
      <c r="Y65" s="28"/>
      <c r="Z65" s="28"/>
    </row>
    <row r="66" spans="1:26" ht="59.25" customHeight="1" x14ac:dyDescent="0.25">
      <c r="A66" s="230"/>
      <c r="B66" s="230"/>
      <c r="C66" s="230"/>
      <c r="D66" s="28"/>
      <c r="E66" s="28"/>
      <c r="F66" s="28"/>
      <c r="G66" s="28"/>
      <c r="H66" s="28"/>
      <c r="I66" s="28"/>
      <c r="J66" s="28"/>
      <c r="K66" s="28"/>
      <c r="L66" s="28"/>
      <c r="M66" s="230"/>
      <c r="N66" s="9"/>
      <c r="O66" s="230"/>
      <c r="P66" s="354"/>
      <c r="Q66" s="28"/>
      <c r="R66" s="230"/>
      <c r="S66" s="28"/>
      <c r="T66" s="28"/>
      <c r="U66" s="28"/>
      <c r="V66" s="28"/>
      <c r="W66" s="28"/>
      <c r="X66" s="28"/>
      <c r="Y66" s="28"/>
      <c r="Z66" s="28"/>
    </row>
    <row r="67" spans="1:26" ht="59.25" customHeight="1" x14ac:dyDescent="0.25">
      <c r="A67" s="230"/>
      <c r="B67" s="230"/>
      <c r="C67" s="230"/>
      <c r="D67" s="28"/>
      <c r="E67" s="28"/>
      <c r="F67" s="28"/>
      <c r="G67" s="28"/>
      <c r="H67" s="28"/>
      <c r="I67" s="28"/>
      <c r="J67" s="28"/>
      <c r="K67" s="28"/>
      <c r="L67" s="28"/>
      <c r="M67" s="230"/>
      <c r="N67" s="9"/>
      <c r="O67" s="230"/>
      <c r="P67" s="354"/>
      <c r="Q67" s="28"/>
      <c r="R67" s="230"/>
      <c r="S67" s="28"/>
      <c r="T67" s="28"/>
      <c r="U67" s="28"/>
      <c r="V67" s="28"/>
      <c r="W67" s="28"/>
      <c r="X67" s="28"/>
      <c r="Y67" s="28"/>
      <c r="Z67" s="28"/>
    </row>
    <row r="68" spans="1:26" ht="59.25" customHeight="1" x14ac:dyDescent="0.25">
      <c r="A68" s="230"/>
      <c r="B68" s="230"/>
      <c r="C68" s="230"/>
      <c r="D68" s="28"/>
      <c r="E68" s="28"/>
      <c r="F68" s="28"/>
      <c r="G68" s="28"/>
      <c r="H68" s="28"/>
      <c r="I68" s="28"/>
      <c r="J68" s="28"/>
      <c r="K68" s="28"/>
      <c r="L68" s="28"/>
      <c r="M68" s="230"/>
      <c r="N68" s="9"/>
      <c r="O68" s="230"/>
      <c r="P68" s="354"/>
      <c r="Q68" s="28"/>
      <c r="R68" s="230"/>
      <c r="S68" s="28"/>
      <c r="T68" s="28"/>
      <c r="U68" s="28"/>
      <c r="V68" s="28"/>
      <c r="W68" s="28"/>
      <c r="X68" s="28"/>
      <c r="Y68" s="28"/>
      <c r="Z68" s="28"/>
    </row>
    <row r="69" spans="1:26" ht="59.25" customHeight="1" x14ac:dyDescent="0.25">
      <c r="A69" s="230"/>
      <c r="B69" s="230"/>
      <c r="C69" s="230"/>
      <c r="D69" s="28"/>
      <c r="E69" s="28"/>
      <c r="F69" s="28"/>
      <c r="G69" s="28"/>
      <c r="H69" s="28"/>
      <c r="I69" s="28"/>
      <c r="J69" s="28"/>
      <c r="K69" s="28"/>
      <c r="L69" s="28"/>
      <c r="M69" s="230"/>
      <c r="N69" s="9"/>
      <c r="O69" s="230"/>
      <c r="P69" s="354"/>
      <c r="Q69" s="28"/>
      <c r="R69" s="230"/>
      <c r="S69" s="28"/>
      <c r="T69" s="28"/>
      <c r="U69" s="28"/>
      <c r="V69" s="28"/>
      <c r="W69" s="28"/>
      <c r="X69" s="28"/>
      <c r="Y69" s="28"/>
      <c r="Z69" s="28"/>
    </row>
    <row r="70" spans="1:26" ht="59.25" customHeight="1" x14ac:dyDescent="0.25">
      <c r="A70" s="230"/>
      <c r="B70" s="230"/>
      <c r="C70" s="230"/>
      <c r="D70" s="28"/>
      <c r="E70" s="28"/>
      <c r="F70" s="28"/>
      <c r="G70" s="28"/>
      <c r="H70" s="28"/>
      <c r="I70" s="28"/>
      <c r="J70" s="28"/>
      <c r="K70" s="28"/>
      <c r="L70" s="28"/>
      <c r="M70" s="230"/>
      <c r="N70" s="9"/>
      <c r="O70" s="230"/>
      <c r="P70" s="354"/>
      <c r="Q70" s="28"/>
      <c r="R70" s="230"/>
      <c r="S70" s="28"/>
      <c r="T70" s="28"/>
      <c r="U70" s="28"/>
      <c r="V70" s="28"/>
      <c r="W70" s="28"/>
      <c r="X70" s="28"/>
      <c r="Y70" s="28"/>
      <c r="Z70" s="28"/>
    </row>
    <row r="71" spans="1:26" ht="59.25" customHeight="1" x14ac:dyDescent="0.25">
      <c r="A71" s="230"/>
      <c r="B71" s="230"/>
      <c r="C71" s="230"/>
      <c r="D71" s="28"/>
      <c r="E71" s="28"/>
      <c r="F71" s="28"/>
      <c r="G71" s="28"/>
      <c r="H71" s="28"/>
      <c r="I71" s="28"/>
      <c r="J71" s="28"/>
      <c r="K71" s="28"/>
      <c r="L71" s="28"/>
      <c r="M71" s="230"/>
      <c r="N71" s="9"/>
      <c r="O71" s="230"/>
      <c r="P71" s="354"/>
      <c r="Q71" s="28"/>
      <c r="R71" s="230"/>
      <c r="S71" s="28"/>
      <c r="T71" s="28"/>
      <c r="U71" s="28"/>
      <c r="V71" s="28"/>
      <c r="W71" s="28"/>
      <c r="X71" s="28"/>
      <c r="Y71" s="28"/>
      <c r="Z71" s="28"/>
    </row>
  </sheetData>
  <mergeCells count="80">
    <mergeCell ref="A36:R36"/>
    <mergeCell ref="A40:B40"/>
    <mergeCell ref="D40:E40"/>
    <mergeCell ref="F40:G40"/>
    <mergeCell ref="A49:B49"/>
    <mergeCell ref="D49:E49"/>
    <mergeCell ref="F49:G49"/>
    <mergeCell ref="A31:R31"/>
    <mergeCell ref="A32:A35"/>
    <mergeCell ref="B32:B35"/>
    <mergeCell ref="C32:C35"/>
    <mergeCell ref="D32:D35"/>
    <mergeCell ref="Q32:Q35"/>
    <mergeCell ref="R32:R35"/>
    <mergeCell ref="A25:R25"/>
    <mergeCell ref="A26:R26"/>
    <mergeCell ref="A27:A30"/>
    <mergeCell ref="B27:B30"/>
    <mergeCell ref="C27:C30"/>
    <mergeCell ref="D27:D30"/>
    <mergeCell ref="Q27:Q30"/>
    <mergeCell ref="R27:R30"/>
    <mergeCell ref="E29:E30"/>
    <mergeCell ref="A22:R22"/>
    <mergeCell ref="A23:A24"/>
    <mergeCell ref="B23:B24"/>
    <mergeCell ref="C23:C24"/>
    <mergeCell ref="Q23:Q24"/>
    <mergeCell ref="R23:R24"/>
    <mergeCell ref="A19:R19"/>
    <mergeCell ref="A20:A21"/>
    <mergeCell ref="B20:B21"/>
    <mergeCell ref="C20:C21"/>
    <mergeCell ref="Q20:Q21"/>
    <mergeCell ref="R20:R21"/>
    <mergeCell ref="A16:R16"/>
    <mergeCell ref="A17:A18"/>
    <mergeCell ref="B17:B18"/>
    <mergeCell ref="C17:C18"/>
    <mergeCell ref="Q17:Q18"/>
    <mergeCell ref="R17:R18"/>
    <mergeCell ref="A12:R12"/>
    <mergeCell ref="A13:A15"/>
    <mergeCell ref="B13:B15"/>
    <mergeCell ref="C13:C15"/>
    <mergeCell ref="Q13:Q15"/>
    <mergeCell ref="R13:R15"/>
    <mergeCell ref="A8:R8"/>
    <mergeCell ref="A9:A11"/>
    <mergeCell ref="B9:B11"/>
    <mergeCell ref="C9:C11"/>
    <mergeCell ref="Q9:Q11"/>
    <mergeCell ref="R9:R11"/>
    <mergeCell ref="A5:R5"/>
    <mergeCell ref="A6:A7"/>
    <mergeCell ref="B6:B7"/>
    <mergeCell ref="C6:C7"/>
    <mergeCell ref="Q6:Q7"/>
    <mergeCell ref="R6:R7"/>
    <mergeCell ref="L3:R3"/>
    <mergeCell ref="A3:A4"/>
    <mergeCell ref="B3:B4"/>
    <mergeCell ref="C3:C4"/>
    <mergeCell ref="D3:D4"/>
    <mergeCell ref="E3:E4"/>
    <mergeCell ref="F3:F4"/>
    <mergeCell ref="G3:G4"/>
    <mergeCell ref="H3:H4"/>
    <mergeCell ref="I3:I4"/>
    <mergeCell ref="J3:J4"/>
    <mergeCell ref="K3:K4"/>
    <mergeCell ref="A1:D1"/>
    <mergeCell ref="E1:O1"/>
    <mergeCell ref="P1:R1"/>
    <mergeCell ref="A2:B2"/>
    <mergeCell ref="C2:D2"/>
    <mergeCell ref="E2:I2"/>
    <mergeCell ref="J2:M2"/>
    <mergeCell ref="N2:O2"/>
    <mergeCell ref="P2:R2"/>
  </mergeCells>
  <dataValidations count="3">
    <dataValidation type="list" allowBlank="1" showInputMessage="1" showErrorMessage="1" sqref="H23:H24 H13:H15 H17:H21 H37:H1048576">
      <formula1>#REF!</formula1>
    </dataValidation>
    <dataValidation type="list" allowBlank="1" showInputMessage="1" showErrorMessage="1" sqref="R5 R26">
      <formula1>$D$123:$D$124</formula1>
    </dataValidation>
    <dataValidation type="list" allowBlank="1" showInputMessage="1" showErrorMessage="1" sqref="P1:P1048576">
      <formula1>$A$41:$A$46</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 operator="containsText" id="{464E900B-5411-4C9B-BB48-AAC2396E8320}">
            <xm:f>NOT(ISERROR(SEARCH($A$46,P1)))</xm:f>
            <xm:f>$A$46</xm:f>
            <x14:dxf>
              <fill>
                <patternFill>
                  <bgColor rgb="FFFF0000"/>
                </patternFill>
              </fill>
            </x14:dxf>
          </x14:cfRule>
          <x14:cfRule type="containsText" priority="7" operator="containsText" id="{14FE49C6-CE2F-40EA-9677-1D8237EF4EB1}">
            <xm:f>NOT(ISERROR(SEARCH($A$45,P1)))</xm:f>
            <xm:f>$A$45</xm:f>
            <x14:dxf>
              <fill>
                <patternFill>
                  <bgColor rgb="FFFF0000"/>
                </patternFill>
              </fill>
            </x14:dxf>
          </x14:cfRule>
          <x14:cfRule type="containsText" priority="8" operator="containsText" id="{692D1CF9-3931-48BA-8752-E3A0F3AA5ECD}">
            <xm:f>NOT(ISERROR(SEARCH($A$44,P1)))</xm:f>
            <xm:f>$A$44</xm:f>
            <x14:dxf>
              <fill>
                <patternFill>
                  <bgColor rgb="FFFFC000"/>
                </patternFill>
              </fill>
            </x14:dxf>
          </x14:cfRule>
          <x14:cfRule type="containsText" priority="9" operator="containsText" id="{EAE0F93B-BAED-4B35-B0D0-B3435EBF67A1}">
            <xm:f>NOT(ISERROR(SEARCH($A$43,P1)))</xm:f>
            <xm:f>$A$43</xm:f>
            <x14:dxf>
              <fill>
                <patternFill>
                  <bgColor theme="8" tint="0.59996337778862885"/>
                </patternFill>
              </fill>
            </x14:dxf>
          </x14:cfRule>
          <x14:cfRule type="containsText" priority="10" operator="containsText" id="{18C8E194-6C43-40C3-AB6C-EF7F4328F3C3}">
            <xm:f>NOT(ISERROR(SEARCH($A$42,P1)))</xm:f>
            <xm:f>$A$42</xm:f>
            <x14:dxf>
              <fill>
                <patternFill>
                  <bgColor theme="9" tint="0.39994506668294322"/>
                </patternFill>
              </fill>
            </x14:dxf>
          </x14:cfRule>
          <x14:cfRule type="containsText" priority="11" operator="containsText" id="{6AECE950-3B77-4ED3-843E-A3F9A63BE5E4}">
            <xm:f>NOT(ISERROR(SEARCH($A$41,P1)))</xm:f>
            <xm:f>$A$41</xm:f>
            <x14:dxf>
              <fill>
                <patternFill>
                  <bgColor theme="0"/>
                </patternFill>
              </fill>
            </x14:dxf>
          </x14:cfRule>
          <xm:sqref>P1:P1048576</xm:sqref>
        </x14:conditionalFormatting>
        <x14:conditionalFormatting xmlns:xm="http://schemas.microsoft.com/office/excel/2006/main">
          <x14:cfRule type="containsText" priority="1" operator="containsText" id="{4CC69FDC-B35D-43EE-90EF-622531F9CC0F}">
            <xm:f>NOT(ISERROR(SEARCH($A$51,R1)))</xm:f>
            <xm:f>$A$51</xm:f>
            <x14:dxf>
              <fill>
                <patternFill>
                  <bgColor theme="9" tint="0.39994506668294322"/>
                </patternFill>
              </fill>
            </x14:dxf>
          </x14:cfRule>
          <x14:cfRule type="containsText" priority="2" operator="containsText" id="{F5DB753F-3647-4190-928D-18836AF3851E}">
            <xm:f>NOT(ISERROR(SEARCH($A$50,R1)))</xm:f>
            <xm:f>$A$50</xm:f>
            <x14:dxf>
              <fill>
                <patternFill>
                  <bgColor theme="0"/>
                </patternFill>
              </fill>
            </x14:dxf>
          </x14:cfRule>
          <xm:sqref>R1:R1048576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127"/>
  <sheetViews>
    <sheetView showGridLines="0" zoomScale="55" zoomScaleNormal="55" zoomScaleSheetLayoutView="90" workbookViewId="0">
      <selection sqref="A1:D1"/>
    </sheetView>
  </sheetViews>
  <sheetFormatPr baseColWidth="10" defaultColWidth="11.42578125" defaultRowHeight="59.25" customHeight="1" x14ac:dyDescent="0.25"/>
  <cols>
    <col min="1" max="1" width="22.85546875" style="211" customWidth="1"/>
    <col min="2" max="2" width="29.28515625" style="211" bestFit="1" customWidth="1"/>
    <col min="3" max="3" width="15.7109375" style="211" customWidth="1"/>
    <col min="4" max="4" width="54.28515625" style="211" customWidth="1"/>
    <col min="5" max="5" width="98.85546875" style="211" customWidth="1"/>
    <col min="6" max="6" width="105.28515625" style="211" customWidth="1"/>
    <col min="7" max="7" width="37.42578125" style="211" customWidth="1"/>
    <col min="8" max="8" width="39" style="211" customWidth="1"/>
    <col min="9" max="9" width="40" style="211" customWidth="1"/>
    <col min="10" max="10" width="23.5703125" style="211" customWidth="1"/>
    <col min="11" max="11" width="20.140625" style="227" customWidth="1"/>
    <col min="12" max="12" width="20.42578125" style="227" bestFit="1" customWidth="1"/>
    <col min="13" max="13" width="28.42578125" style="211" customWidth="1"/>
    <col min="14" max="14" width="167.42578125" style="211" customWidth="1"/>
    <col min="15" max="15" width="40.5703125" style="211" customWidth="1"/>
    <col min="16" max="16" width="49.42578125" style="227" bestFit="1" customWidth="1"/>
    <col min="17" max="17" width="120.85546875" style="211" customWidth="1"/>
    <col min="18" max="18" width="21.28515625" style="227" customWidth="1"/>
    <col min="19" max="19" width="137.85546875" style="211" bestFit="1" customWidth="1"/>
    <col min="20" max="16384" width="11.42578125" style="211"/>
  </cols>
  <sheetData>
    <row r="1" spans="1:19" s="1" customFormat="1" ht="67.5" customHeight="1" x14ac:dyDescent="0.25">
      <c r="A1" s="646"/>
      <c r="B1" s="646"/>
      <c r="C1" s="646"/>
      <c r="D1" s="646"/>
      <c r="E1" s="647" t="s">
        <v>1</v>
      </c>
      <c r="F1" s="648"/>
      <c r="G1" s="648"/>
      <c r="H1" s="648"/>
      <c r="I1" s="648"/>
      <c r="J1" s="648"/>
      <c r="K1" s="648"/>
      <c r="L1" s="648"/>
      <c r="M1" s="648"/>
      <c r="N1" s="648"/>
      <c r="O1" s="649"/>
      <c r="P1" s="650"/>
      <c r="Q1" s="651"/>
      <c r="R1" s="652"/>
    </row>
    <row r="2" spans="1:19" s="1" customFormat="1" ht="27.75" customHeight="1" x14ac:dyDescent="0.25">
      <c r="A2" s="653" t="s">
        <v>2</v>
      </c>
      <c r="B2" s="654"/>
      <c r="C2" s="655" t="s">
        <v>3</v>
      </c>
      <c r="D2" s="649"/>
      <c r="E2" s="653" t="s">
        <v>4</v>
      </c>
      <c r="F2" s="656"/>
      <c r="G2" s="656"/>
      <c r="H2" s="656"/>
      <c r="I2" s="654"/>
      <c r="J2" s="657">
        <v>6</v>
      </c>
      <c r="K2" s="657"/>
      <c r="L2" s="657"/>
      <c r="M2" s="657"/>
      <c r="N2" s="653" t="s">
        <v>5</v>
      </c>
      <c r="O2" s="654"/>
      <c r="P2" s="658" t="s">
        <v>6</v>
      </c>
      <c r="Q2" s="659"/>
      <c r="R2" s="660"/>
    </row>
    <row r="3" spans="1:19" s="1" customFormat="1" ht="59.25" customHeight="1" x14ac:dyDescent="0.25">
      <c r="A3" s="661" t="s">
        <v>7</v>
      </c>
      <c r="B3" s="661" t="s">
        <v>8</v>
      </c>
      <c r="C3" s="661" t="s">
        <v>9</v>
      </c>
      <c r="D3" s="661" t="s">
        <v>10</v>
      </c>
      <c r="E3" s="661" t="s">
        <v>11</v>
      </c>
      <c r="F3" s="661" t="s">
        <v>12</v>
      </c>
      <c r="G3" s="661" t="s">
        <v>13</v>
      </c>
      <c r="H3" s="661" t="s">
        <v>14</v>
      </c>
      <c r="I3" s="661" t="s">
        <v>15</v>
      </c>
      <c r="J3" s="661" t="s">
        <v>16</v>
      </c>
      <c r="K3" s="661" t="s">
        <v>17</v>
      </c>
      <c r="L3" s="663" t="s">
        <v>18</v>
      </c>
      <c r="M3" s="663"/>
      <c r="N3" s="663"/>
      <c r="O3" s="663"/>
      <c r="P3" s="663"/>
      <c r="Q3" s="663"/>
      <c r="R3" s="663"/>
    </row>
    <row r="4" spans="1:19" s="1" customFormat="1" ht="93.95" customHeight="1" thickBot="1" x14ac:dyDescent="0.3">
      <c r="A4" s="662"/>
      <c r="B4" s="662"/>
      <c r="C4" s="662"/>
      <c r="D4" s="662"/>
      <c r="E4" s="662"/>
      <c r="F4" s="662"/>
      <c r="G4" s="662"/>
      <c r="H4" s="662"/>
      <c r="I4" s="662"/>
      <c r="J4" s="662"/>
      <c r="K4" s="662"/>
      <c r="L4" s="259" t="s">
        <v>19</v>
      </c>
      <c r="M4" s="259" t="s">
        <v>20</v>
      </c>
      <c r="N4" s="259" t="s">
        <v>21</v>
      </c>
      <c r="O4" s="259" t="s">
        <v>525</v>
      </c>
      <c r="P4" s="259" t="s">
        <v>23</v>
      </c>
      <c r="Q4" s="259" t="s">
        <v>24</v>
      </c>
      <c r="R4" s="260" t="s">
        <v>25</v>
      </c>
    </row>
    <row r="5" spans="1:19" s="1" customFormat="1" ht="33.75" customHeight="1" thickBot="1" x14ac:dyDescent="0.3">
      <c r="A5" s="618" t="s">
        <v>1552</v>
      </c>
      <c r="B5" s="619"/>
      <c r="C5" s="619"/>
      <c r="D5" s="619"/>
      <c r="E5" s="619"/>
      <c r="F5" s="619"/>
      <c r="G5" s="619"/>
      <c r="H5" s="619"/>
      <c r="I5" s="619"/>
      <c r="J5" s="619"/>
      <c r="K5" s="619"/>
      <c r="L5" s="619"/>
      <c r="M5" s="619"/>
      <c r="N5" s="619"/>
      <c r="O5" s="619"/>
      <c r="P5" s="619"/>
      <c r="Q5" s="619"/>
      <c r="R5" s="620"/>
    </row>
    <row r="6" spans="1:19" ht="230.25" customHeight="1" x14ac:dyDescent="0.25">
      <c r="A6" s="670" t="s">
        <v>508</v>
      </c>
      <c r="B6" s="595">
        <v>1</v>
      </c>
      <c r="C6" s="592">
        <v>1</v>
      </c>
      <c r="D6" s="631" t="s">
        <v>935</v>
      </c>
      <c r="E6" s="304" t="s">
        <v>936</v>
      </c>
      <c r="F6" s="311" t="s">
        <v>937</v>
      </c>
      <c r="G6" s="299" t="s">
        <v>938</v>
      </c>
      <c r="H6" s="315" t="s">
        <v>85</v>
      </c>
      <c r="I6" s="297" t="s">
        <v>939</v>
      </c>
      <c r="J6" s="326">
        <v>43374</v>
      </c>
      <c r="K6" s="326" t="s">
        <v>940</v>
      </c>
      <c r="L6" s="327" t="s">
        <v>941</v>
      </c>
      <c r="M6" s="297" t="s">
        <v>942</v>
      </c>
      <c r="N6" s="328" t="s">
        <v>943</v>
      </c>
      <c r="O6" s="329">
        <v>0.5</v>
      </c>
      <c r="P6" s="319" t="s">
        <v>40</v>
      </c>
      <c r="Q6" s="311" t="s">
        <v>944</v>
      </c>
      <c r="R6" s="599" t="s">
        <v>32</v>
      </c>
      <c r="S6" s="9"/>
    </row>
    <row r="7" spans="1:19" ht="252" customHeight="1" thickBot="1" x14ac:dyDescent="0.3">
      <c r="A7" s="671"/>
      <c r="B7" s="597"/>
      <c r="C7" s="594"/>
      <c r="D7" s="636"/>
      <c r="E7" s="303" t="s">
        <v>945</v>
      </c>
      <c r="F7" s="306" t="s">
        <v>946</v>
      </c>
      <c r="G7" s="298" t="s">
        <v>947</v>
      </c>
      <c r="H7" s="314" t="s">
        <v>85</v>
      </c>
      <c r="I7" s="296" t="s">
        <v>948</v>
      </c>
      <c r="J7" s="331">
        <v>43373</v>
      </c>
      <c r="K7" s="331">
        <v>43449</v>
      </c>
      <c r="L7" s="332" t="s">
        <v>949</v>
      </c>
      <c r="M7" s="296" t="s">
        <v>942</v>
      </c>
      <c r="N7" s="333" t="s">
        <v>950</v>
      </c>
      <c r="O7" s="334">
        <v>1</v>
      </c>
      <c r="P7" s="318" t="s">
        <v>583</v>
      </c>
      <c r="Q7" s="306" t="s">
        <v>951</v>
      </c>
      <c r="R7" s="599"/>
      <c r="S7" s="9"/>
    </row>
    <row r="8" spans="1:19" ht="16.5" thickBot="1" x14ac:dyDescent="0.3">
      <c r="A8" s="664"/>
      <c r="B8" s="665"/>
      <c r="C8" s="665"/>
      <c r="D8" s="665"/>
      <c r="E8" s="665"/>
      <c r="F8" s="665"/>
      <c r="G8" s="665"/>
      <c r="H8" s="665"/>
      <c r="I8" s="665"/>
      <c r="J8" s="665"/>
      <c r="K8" s="665"/>
      <c r="L8" s="665"/>
      <c r="M8" s="665"/>
      <c r="N8" s="665"/>
      <c r="O8" s="665"/>
      <c r="P8" s="665"/>
      <c r="Q8" s="665"/>
      <c r="R8" s="666"/>
      <c r="S8" s="9"/>
    </row>
    <row r="9" spans="1:19" ht="357" customHeight="1" x14ac:dyDescent="0.25">
      <c r="A9" s="667" t="s">
        <v>508</v>
      </c>
      <c r="B9" s="595" t="s">
        <v>952</v>
      </c>
      <c r="C9" s="592">
        <v>2</v>
      </c>
      <c r="D9" s="631" t="s">
        <v>953</v>
      </c>
      <c r="E9" s="631" t="s">
        <v>954</v>
      </c>
      <c r="F9" s="311" t="s">
        <v>955</v>
      </c>
      <c r="G9" s="299" t="s">
        <v>956</v>
      </c>
      <c r="H9" s="315" t="s">
        <v>85</v>
      </c>
      <c r="I9" s="326" t="s">
        <v>957</v>
      </c>
      <c r="J9" s="326">
        <v>43374</v>
      </c>
      <c r="K9" s="326" t="s">
        <v>958</v>
      </c>
      <c r="L9" s="327">
        <v>43679</v>
      </c>
      <c r="M9" s="297" t="s">
        <v>64</v>
      </c>
      <c r="N9" s="328" t="s">
        <v>959</v>
      </c>
      <c r="O9" s="329">
        <v>1</v>
      </c>
      <c r="P9" s="319" t="s">
        <v>75</v>
      </c>
      <c r="Q9" s="328" t="s">
        <v>960</v>
      </c>
      <c r="R9" s="599" t="s">
        <v>32</v>
      </c>
      <c r="S9" s="9"/>
    </row>
    <row r="10" spans="1:19" ht="408.75" customHeight="1" x14ac:dyDescent="0.25">
      <c r="A10" s="668"/>
      <c r="B10" s="596"/>
      <c r="C10" s="593"/>
      <c r="D10" s="641"/>
      <c r="E10" s="641"/>
      <c r="F10" s="301" t="s">
        <v>961</v>
      </c>
      <c r="G10" s="37" t="s">
        <v>962</v>
      </c>
      <c r="H10" s="33" t="s">
        <v>85</v>
      </c>
      <c r="I10" s="212" t="s">
        <v>957</v>
      </c>
      <c r="J10" s="206">
        <v>43374</v>
      </c>
      <c r="K10" s="206" t="s">
        <v>963</v>
      </c>
      <c r="L10" s="207">
        <v>44803</v>
      </c>
      <c r="M10" s="34" t="s">
        <v>964</v>
      </c>
      <c r="N10" s="208" t="s">
        <v>965</v>
      </c>
      <c r="O10" s="213" t="s">
        <v>966</v>
      </c>
      <c r="P10" s="210" t="s">
        <v>583</v>
      </c>
      <c r="Q10" s="208" t="s">
        <v>967</v>
      </c>
      <c r="R10" s="599"/>
      <c r="S10" s="170"/>
    </row>
    <row r="11" spans="1:19" ht="212.25" customHeight="1" x14ac:dyDescent="0.25">
      <c r="A11" s="668"/>
      <c r="B11" s="596"/>
      <c r="C11" s="593"/>
      <c r="D11" s="641"/>
      <c r="E11" s="641" t="s">
        <v>968</v>
      </c>
      <c r="F11" s="301" t="s">
        <v>969</v>
      </c>
      <c r="G11" s="214" t="s">
        <v>970</v>
      </c>
      <c r="H11" s="8" t="s">
        <v>85</v>
      </c>
      <c r="I11" s="215" t="s">
        <v>971</v>
      </c>
      <c r="J11" s="215">
        <v>43374</v>
      </c>
      <c r="K11" s="206">
        <v>43388</v>
      </c>
      <c r="L11" s="216" t="s">
        <v>972</v>
      </c>
      <c r="M11" s="25" t="s">
        <v>973</v>
      </c>
      <c r="N11" s="25" t="s">
        <v>974</v>
      </c>
      <c r="O11" s="209">
        <v>1</v>
      </c>
      <c r="P11" s="210" t="s">
        <v>75</v>
      </c>
      <c r="Q11" s="17" t="s">
        <v>975</v>
      </c>
      <c r="R11" s="669"/>
      <c r="S11" s="9"/>
    </row>
    <row r="12" spans="1:19" ht="153" customHeight="1" thickBot="1" x14ac:dyDescent="0.3">
      <c r="A12" s="668"/>
      <c r="B12" s="596"/>
      <c r="C12" s="593"/>
      <c r="D12" s="641"/>
      <c r="E12" s="641"/>
      <c r="F12" s="301" t="s">
        <v>976</v>
      </c>
      <c r="G12" s="37" t="s">
        <v>977</v>
      </c>
      <c r="H12" s="33" t="s">
        <v>85</v>
      </c>
      <c r="I12" s="212" t="s">
        <v>971</v>
      </c>
      <c r="J12" s="206">
        <v>43374</v>
      </c>
      <c r="K12" s="206">
        <v>43465</v>
      </c>
      <c r="L12" s="39">
        <v>43679</v>
      </c>
      <c r="M12" s="217" t="s">
        <v>64</v>
      </c>
      <c r="N12" s="217" t="s">
        <v>978</v>
      </c>
      <c r="O12" s="209">
        <v>1</v>
      </c>
      <c r="P12" s="210" t="s">
        <v>75</v>
      </c>
      <c r="Q12" s="7" t="s">
        <v>979</v>
      </c>
      <c r="R12" s="32"/>
      <c r="S12" s="9"/>
    </row>
    <row r="13" spans="1:19" ht="16.5" thickBot="1" x14ac:dyDescent="0.3">
      <c r="A13" s="664"/>
      <c r="B13" s="665"/>
      <c r="C13" s="665"/>
      <c r="D13" s="665"/>
      <c r="E13" s="665"/>
      <c r="F13" s="665"/>
      <c r="G13" s="665"/>
      <c r="H13" s="665"/>
      <c r="I13" s="665"/>
      <c r="J13" s="665"/>
      <c r="K13" s="665"/>
      <c r="L13" s="665"/>
      <c r="M13" s="665"/>
      <c r="N13" s="665"/>
      <c r="O13" s="665"/>
      <c r="P13" s="665"/>
      <c r="Q13" s="665"/>
      <c r="R13" s="666"/>
      <c r="S13" s="9"/>
    </row>
    <row r="14" spans="1:19" ht="201.75" customHeight="1" x14ac:dyDescent="0.25">
      <c r="A14" s="672" t="s">
        <v>508</v>
      </c>
      <c r="B14" s="673" t="s">
        <v>952</v>
      </c>
      <c r="C14" s="596">
        <v>3</v>
      </c>
      <c r="D14" s="674" t="s">
        <v>980</v>
      </c>
      <c r="E14" s="37" t="s">
        <v>980</v>
      </c>
      <c r="F14" s="301" t="s">
        <v>981</v>
      </c>
      <c r="G14" s="38" t="s">
        <v>982</v>
      </c>
      <c r="H14" s="34" t="s">
        <v>85</v>
      </c>
      <c r="I14" s="206" t="s">
        <v>957</v>
      </c>
      <c r="J14" s="206" t="s">
        <v>983</v>
      </c>
      <c r="K14" s="206">
        <v>43555</v>
      </c>
      <c r="L14" s="207">
        <v>44803</v>
      </c>
      <c r="M14" s="34" t="s">
        <v>964</v>
      </c>
      <c r="N14" s="208" t="s">
        <v>984</v>
      </c>
      <c r="O14" s="209">
        <v>1</v>
      </c>
      <c r="P14" s="210" t="s">
        <v>75</v>
      </c>
      <c r="Q14" s="17" t="s">
        <v>985</v>
      </c>
      <c r="R14" s="675" t="s">
        <v>62</v>
      </c>
      <c r="S14" s="9"/>
    </row>
    <row r="15" spans="1:19" ht="78.95" customHeight="1" thickBot="1" x14ac:dyDescent="0.3">
      <c r="A15" s="672"/>
      <c r="B15" s="673"/>
      <c r="C15" s="596"/>
      <c r="D15" s="674"/>
      <c r="E15" s="37" t="s">
        <v>986</v>
      </c>
      <c r="F15" s="301" t="s">
        <v>987</v>
      </c>
      <c r="G15" s="38" t="s">
        <v>988</v>
      </c>
      <c r="H15" s="34" t="s">
        <v>85</v>
      </c>
      <c r="I15" s="206" t="s">
        <v>989</v>
      </c>
      <c r="J15" s="206" t="s">
        <v>983</v>
      </c>
      <c r="K15" s="206">
        <v>43555</v>
      </c>
      <c r="L15" s="207">
        <v>44803</v>
      </c>
      <c r="M15" s="34" t="s">
        <v>964</v>
      </c>
      <c r="N15" s="208" t="s">
        <v>990</v>
      </c>
      <c r="O15" s="209">
        <v>1</v>
      </c>
      <c r="P15" s="210" t="s">
        <v>75</v>
      </c>
      <c r="Q15" s="17" t="s">
        <v>991</v>
      </c>
      <c r="R15" s="599"/>
      <c r="S15" s="9"/>
    </row>
    <row r="16" spans="1:19" ht="16.5" thickBot="1" x14ac:dyDescent="0.3">
      <c r="A16" s="664"/>
      <c r="B16" s="665"/>
      <c r="C16" s="665"/>
      <c r="D16" s="665"/>
      <c r="E16" s="665"/>
      <c r="F16" s="665"/>
      <c r="G16" s="665"/>
      <c r="H16" s="665"/>
      <c r="I16" s="665"/>
      <c r="J16" s="665"/>
      <c r="K16" s="665"/>
      <c r="L16" s="665"/>
      <c r="M16" s="665"/>
      <c r="N16" s="665"/>
      <c r="O16" s="665"/>
      <c r="P16" s="665"/>
      <c r="Q16" s="665"/>
      <c r="R16" s="666"/>
      <c r="S16" s="9"/>
    </row>
    <row r="17" spans="1:19" ht="329.25" customHeight="1" x14ac:dyDescent="0.25">
      <c r="A17" s="672" t="s">
        <v>508</v>
      </c>
      <c r="B17" s="673" t="s">
        <v>952</v>
      </c>
      <c r="C17" s="596">
        <v>4</v>
      </c>
      <c r="D17" s="674" t="s">
        <v>992</v>
      </c>
      <c r="E17" s="37" t="s">
        <v>993</v>
      </c>
      <c r="F17" s="301" t="s">
        <v>994</v>
      </c>
      <c r="G17" s="38" t="s">
        <v>995</v>
      </c>
      <c r="H17" s="34" t="s">
        <v>85</v>
      </c>
      <c r="I17" s="34" t="s">
        <v>996</v>
      </c>
      <c r="J17" s="206">
        <v>43435</v>
      </c>
      <c r="K17" s="206">
        <v>43555</v>
      </c>
      <c r="L17" s="207">
        <v>44803</v>
      </c>
      <c r="M17" s="34" t="s">
        <v>964</v>
      </c>
      <c r="N17" s="208" t="s">
        <v>997</v>
      </c>
      <c r="O17" s="209">
        <v>1</v>
      </c>
      <c r="P17" s="210" t="s">
        <v>75</v>
      </c>
      <c r="Q17" s="208" t="s">
        <v>998</v>
      </c>
      <c r="R17" s="675" t="s">
        <v>32</v>
      </c>
      <c r="S17" s="9"/>
    </row>
    <row r="18" spans="1:19" ht="137.25" customHeight="1" thickBot="1" x14ac:dyDescent="0.3">
      <c r="A18" s="672"/>
      <c r="B18" s="673"/>
      <c r="C18" s="596"/>
      <c r="D18" s="674"/>
      <c r="E18" s="37" t="s">
        <v>999</v>
      </c>
      <c r="F18" s="301" t="s">
        <v>1000</v>
      </c>
      <c r="G18" s="38" t="s">
        <v>1001</v>
      </c>
      <c r="H18" s="34" t="s">
        <v>85</v>
      </c>
      <c r="I18" s="34" t="s">
        <v>957</v>
      </c>
      <c r="J18" s="206">
        <v>43419</v>
      </c>
      <c r="K18" s="206">
        <v>43524</v>
      </c>
      <c r="L18" s="207" t="s">
        <v>949</v>
      </c>
      <c r="M18" s="34" t="s">
        <v>942</v>
      </c>
      <c r="N18" s="208" t="s">
        <v>1002</v>
      </c>
      <c r="O18" s="209">
        <v>0</v>
      </c>
      <c r="P18" s="210" t="s">
        <v>40</v>
      </c>
      <c r="Q18" s="17" t="s">
        <v>1003</v>
      </c>
      <c r="R18" s="599"/>
      <c r="S18" s="9"/>
    </row>
    <row r="19" spans="1:19" ht="16.5" thickBot="1" x14ac:dyDescent="0.3">
      <c r="A19" s="664"/>
      <c r="B19" s="665"/>
      <c r="C19" s="665"/>
      <c r="D19" s="665"/>
      <c r="E19" s="665"/>
      <c r="F19" s="665"/>
      <c r="G19" s="665"/>
      <c r="H19" s="665"/>
      <c r="I19" s="665"/>
      <c r="J19" s="665"/>
      <c r="K19" s="665"/>
      <c r="L19" s="665"/>
      <c r="M19" s="665"/>
      <c r="N19" s="665"/>
      <c r="O19" s="665"/>
      <c r="P19" s="665"/>
      <c r="Q19" s="665"/>
      <c r="R19" s="666"/>
      <c r="S19" s="9"/>
    </row>
    <row r="20" spans="1:19" ht="267" customHeight="1" x14ac:dyDescent="0.25">
      <c r="A20" s="596" t="s">
        <v>508</v>
      </c>
      <c r="B20" s="596" t="s">
        <v>952</v>
      </c>
      <c r="C20" s="596">
        <v>5</v>
      </c>
      <c r="D20" s="674" t="s">
        <v>1004</v>
      </c>
      <c r="E20" s="37" t="s">
        <v>1005</v>
      </c>
      <c r="F20" s="301" t="s">
        <v>1006</v>
      </c>
      <c r="G20" s="34" t="s">
        <v>1007</v>
      </c>
      <c r="H20" s="34" t="s">
        <v>85</v>
      </c>
      <c r="I20" s="34" t="s">
        <v>1008</v>
      </c>
      <c r="J20" s="206">
        <v>43377</v>
      </c>
      <c r="K20" s="206">
        <v>43555</v>
      </c>
      <c r="L20" s="207">
        <v>44803</v>
      </c>
      <c r="M20" s="34" t="s">
        <v>964</v>
      </c>
      <c r="N20" s="18" t="s">
        <v>1009</v>
      </c>
      <c r="O20" s="209">
        <v>1</v>
      </c>
      <c r="P20" s="210" t="s">
        <v>75</v>
      </c>
      <c r="Q20" s="208" t="s">
        <v>1010</v>
      </c>
      <c r="R20" s="675" t="s">
        <v>32</v>
      </c>
      <c r="S20" s="9"/>
    </row>
    <row r="21" spans="1:19" ht="334.5" customHeight="1" x14ac:dyDescent="0.25">
      <c r="A21" s="596"/>
      <c r="B21" s="596"/>
      <c r="C21" s="596"/>
      <c r="D21" s="674"/>
      <c r="E21" s="37" t="s">
        <v>1011</v>
      </c>
      <c r="F21" s="301" t="s">
        <v>1012</v>
      </c>
      <c r="G21" s="34" t="s">
        <v>1013</v>
      </c>
      <c r="H21" s="34" t="s">
        <v>85</v>
      </c>
      <c r="I21" s="34" t="s">
        <v>1014</v>
      </c>
      <c r="J21" s="206">
        <v>43435</v>
      </c>
      <c r="K21" s="206">
        <v>43555</v>
      </c>
      <c r="L21" s="207">
        <v>44803</v>
      </c>
      <c r="M21" s="34" t="s">
        <v>964</v>
      </c>
      <c r="N21" s="208" t="s">
        <v>1015</v>
      </c>
      <c r="O21" s="209">
        <v>1</v>
      </c>
      <c r="P21" s="210" t="s">
        <v>75</v>
      </c>
      <c r="Q21" s="208" t="s">
        <v>1016</v>
      </c>
      <c r="R21" s="599"/>
      <c r="S21" s="9"/>
    </row>
    <row r="22" spans="1:19" ht="147.75" customHeight="1" x14ac:dyDescent="0.25">
      <c r="A22" s="596"/>
      <c r="B22" s="596"/>
      <c r="C22" s="596"/>
      <c r="D22" s="674"/>
      <c r="E22" s="37" t="s">
        <v>1017</v>
      </c>
      <c r="F22" s="301" t="s">
        <v>1018</v>
      </c>
      <c r="G22" s="38" t="s">
        <v>1019</v>
      </c>
      <c r="H22" s="34" t="s">
        <v>85</v>
      </c>
      <c r="I22" s="34" t="s">
        <v>1020</v>
      </c>
      <c r="J22" s="206" t="s">
        <v>1021</v>
      </c>
      <c r="K22" s="206">
        <v>43830</v>
      </c>
      <c r="L22" s="207" t="s">
        <v>949</v>
      </c>
      <c r="M22" s="34" t="s">
        <v>942</v>
      </c>
      <c r="N22" s="208" t="s">
        <v>1022</v>
      </c>
      <c r="O22" s="218">
        <v>0.48</v>
      </c>
      <c r="P22" s="210" t="s">
        <v>40</v>
      </c>
      <c r="Q22" s="217" t="s">
        <v>1023</v>
      </c>
      <c r="R22" s="599"/>
      <c r="S22" s="9"/>
    </row>
    <row r="23" spans="1:19" ht="133.5" customHeight="1" x14ac:dyDescent="0.25">
      <c r="A23" s="596"/>
      <c r="B23" s="596"/>
      <c r="C23" s="596"/>
      <c r="D23" s="674"/>
      <c r="E23" s="37" t="s">
        <v>1024</v>
      </c>
      <c r="F23" s="301" t="s">
        <v>1025</v>
      </c>
      <c r="G23" s="38" t="s">
        <v>1026</v>
      </c>
      <c r="H23" s="34" t="s">
        <v>85</v>
      </c>
      <c r="I23" s="34" t="s">
        <v>1027</v>
      </c>
      <c r="J23" s="206" t="s">
        <v>1021</v>
      </c>
      <c r="K23" s="206">
        <v>43830</v>
      </c>
      <c r="L23" s="207" t="s">
        <v>949</v>
      </c>
      <c r="M23" s="34" t="s">
        <v>942</v>
      </c>
      <c r="N23" s="7" t="s">
        <v>1028</v>
      </c>
      <c r="O23" s="209">
        <v>0</v>
      </c>
      <c r="P23" s="219" t="s">
        <v>40</v>
      </c>
      <c r="Q23" s="217" t="s">
        <v>1029</v>
      </c>
      <c r="R23" s="599"/>
      <c r="S23" s="9"/>
    </row>
    <row r="24" spans="1:19" ht="105.75" thickBot="1" x14ac:dyDescent="0.3">
      <c r="A24" s="596"/>
      <c r="B24" s="596"/>
      <c r="C24" s="596"/>
      <c r="D24" s="674"/>
      <c r="E24" s="37" t="s">
        <v>1030</v>
      </c>
      <c r="F24" s="301" t="s">
        <v>1031</v>
      </c>
      <c r="G24" s="38" t="s">
        <v>1032</v>
      </c>
      <c r="H24" s="34" t="s">
        <v>85</v>
      </c>
      <c r="I24" s="34" t="s">
        <v>1033</v>
      </c>
      <c r="J24" s="206">
        <v>43466</v>
      </c>
      <c r="K24" s="206">
        <v>43646</v>
      </c>
      <c r="L24" s="207">
        <v>44803</v>
      </c>
      <c r="M24" s="34" t="s">
        <v>964</v>
      </c>
      <c r="N24" s="17" t="s">
        <v>1034</v>
      </c>
      <c r="O24" s="209">
        <v>1</v>
      </c>
      <c r="P24" s="210" t="s">
        <v>75</v>
      </c>
      <c r="Q24" s="17" t="s">
        <v>1035</v>
      </c>
      <c r="R24" s="669"/>
      <c r="S24" s="9"/>
    </row>
    <row r="25" spans="1:19" ht="16.5" thickBot="1" x14ac:dyDescent="0.3">
      <c r="A25" s="664"/>
      <c r="B25" s="665"/>
      <c r="C25" s="665"/>
      <c r="D25" s="665"/>
      <c r="E25" s="665"/>
      <c r="F25" s="665"/>
      <c r="G25" s="665"/>
      <c r="H25" s="665"/>
      <c r="I25" s="665"/>
      <c r="J25" s="665"/>
      <c r="K25" s="665"/>
      <c r="L25" s="665"/>
      <c r="M25" s="665"/>
      <c r="N25" s="665"/>
      <c r="O25" s="665"/>
      <c r="P25" s="665"/>
      <c r="Q25" s="665"/>
      <c r="R25" s="666"/>
      <c r="S25" s="9"/>
    </row>
    <row r="26" spans="1:19" ht="123" customHeight="1" x14ac:dyDescent="0.25">
      <c r="A26" s="596" t="s">
        <v>508</v>
      </c>
      <c r="B26" s="673" t="s">
        <v>952</v>
      </c>
      <c r="C26" s="596">
        <v>6</v>
      </c>
      <c r="D26" s="674" t="s">
        <v>1036</v>
      </c>
      <c r="E26" s="37" t="s">
        <v>1037</v>
      </c>
      <c r="F26" s="301" t="s">
        <v>1038</v>
      </c>
      <c r="G26" s="38" t="s">
        <v>1039</v>
      </c>
      <c r="H26" s="34" t="s">
        <v>85</v>
      </c>
      <c r="I26" s="206" t="s">
        <v>957</v>
      </c>
      <c r="J26" s="206">
        <v>43374</v>
      </c>
      <c r="K26" s="206">
        <v>43465</v>
      </c>
      <c r="L26" s="39">
        <v>43679</v>
      </c>
      <c r="M26" s="220" t="s">
        <v>64</v>
      </c>
      <c r="N26" s="17" t="s">
        <v>1040</v>
      </c>
      <c r="O26" s="209">
        <v>1</v>
      </c>
      <c r="P26" s="210" t="s">
        <v>75</v>
      </c>
      <c r="Q26" s="17" t="s">
        <v>1041</v>
      </c>
      <c r="R26" s="675" t="s">
        <v>32</v>
      </c>
      <c r="S26" s="9"/>
    </row>
    <row r="27" spans="1:19" ht="209.25" customHeight="1" x14ac:dyDescent="0.25">
      <c r="A27" s="596"/>
      <c r="B27" s="673"/>
      <c r="C27" s="596"/>
      <c r="D27" s="674"/>
      <c r="E27" s="37" t="s">
        <v>1042</v>
      </c>
      <c r="F27" s="301" t="s">
        <v>1043</v>
      </c>
      <c r="G27" s="38" t="s">
        <v>1044</v>
      </c>
      <c r="H27" s="34" t="s">
        <v>85</v>
      </c>
      <c r="I27" s="206" t="s">
        <v>1045</v>
      </c>
      <c r="J27" s="206">
        <v>43466</v>
      </c>
      <c r="K27" s="206">
        <v>43830</v>
      </c>
      <c r="L27" s="207">
        <v>44803</v>
      </c>
      <c r="M27" s="34" t="s">
        <v>964</v>
      </c>
      <c r="N27" s="17" t="s">
        <v>1046</v>
      </c>
      <c r="O27" s="209">
        <v>1</v>
      </c>
      <c r="P27" s="210" t="s">
        <v>583</v>
      </c>
      <c r="Q27" s="217" t="s">
        <v>1047</v>
      </c>
      <c r="R27" s="599"/>
      <c r="S27" s="9"/>
    </row>
    <row r="28" spans="1:19" ht="150.75" customHeight="1" thickBot="1" x14ac:dyDescent="0.3">
      <c r="A28" s="596"/>
      <c r="B28" s="673"/>
      <c r="C28" s="596"/>
      <c r="D28" s="674"/>
      <c r="E28" s="37" t="s">
        <v>1048</v>
      </c>
      <c r="F28" s="301" t="s">
        <v>1049</v>
      </c>
      <c r="G28" s="38" t="s">
        <v>1050</v>
      </c>
      <c r="H28" s="34" t="s">
        <v>85</v>
      </c>
      <c r="I28" s="206" t="s">
        <v>1045</v>
      </c>
      <c r="J28" s="206">
        <v>43374</v>
      </c>
      <c r="K28" s="206" t="s">
        <v>1051</v>
      </c>
      <c r="L28" s="39">
        <v>43679</v>
      </c>
      <c r="M28" s="220" t="s">
        <v>64</v>
      </c>
      <c r="N28" s="17" t="s">
        <v>1052</v>
      </c>
      <c r="O28" s="209">
        <v>1</v>
      </c>
      <c r="P28" s="210" t="s">
        <v>75</v>
      </c>
      <c r="Q28" s="17" t="s">
        <v>1035</v>
      </c>
      <c r="R28" s="669"/>
      <c r="S28" s="9"/>
    </row>
    <row r="29" spans="1:19" ht="16.5" thickBot="1" x14ac:dyDescent="0.3">
      <c r="A29" s="664"/>
      <c r="B29" s="665"/>
      <c r="C29" s="665"/>
      <c r="D29" s="665"/>
      <c r="E29" s="665"/>
      <c r="F29" s="665"/>
      <c r="G29" s="665"/>
      <c r="H29" s="665"/>
      <c r="I29" s="665"/>
      <c r="J29" s="665"/>
      <c r="K29" s="665"/>
      <c r="L29" s="665"/>
      <c r="M29" s="665"/>
      <c r="N29" s="665"/>
      <c r="O29" s="665"/>
      <c r="P29" s="665"/>
      <c r="Q29" s="665"/>
      <c r="R29" s="666"/>
      <c r="S29" s="9"/>
    </row>
    <row r="30" spans="1:19" ht="210.75" customHeight="1" x14ac:dyDescent="0.25">
      <c r="A30" s="597" t="s">
        <v>508</v>
      </c>
      <c r="B30" s="597" t="s">
        <v>952</v>
      </c>
      <c r="C30" s="597">
        <v>7</v>
      </c>
      <c r="D30" s="678" t="s">
        <v>368</v>
      </c>
      <c r="E30" s="37" t="s">
        <v>1053</v>
      </c>
      <c r="F30" s="301" t="s">
        <v>1054</v>
      </c>
      <c r="G30" s="38" t="s">
        <v>970</v>
      </c>
      <c r="H30" s="34" t="s">
        <v>85</v>
      </c>
      <c r="I30" s="206" t="s">
        <v>1055</v>
      </c>
      <c r="J30" s="206">
        <v>43374</v>
      </c>
      <c r="K30" s="206" t="s">
        <v>1056</v>
      </c>
      <c r="L30" s="207" t="s">
        <v>972</v>
      </c>
      <c r="M30" s="7" t="s">
        <v>1057</v>
      </c>
      <c r="N30" s="17" t="s">
        <v>1058</v>
      </c>
      <c r="O30" s="221">
        <v>1</v>
      </c>
      <c r="P30" s="210" t="s">
        <v>75</v>
      </c>
      <c r="Q30" s="17" t="s">
        <v>1035</v>
      </c>
      <c r="R30" s="675" t="s">
        <v>62</v>
      </c>
      <c r="S30" s="9"/>
    </row>
    <row r="31" spans="1:19" ht="203.25" customHeight="1" x14ac:dyDescent="0.25">
      <c r="A31" s="622"/>
      <c r="B31" s="622"/>
      <c r="C31" s="622"/>
      <c r="D31" s="680"/>
      <c r="E31" s="37" t="s">
        <v>1059</v>
      </c>
      <c r="F31" s="301" t="s">
        <v>1060</v>
      </c>
      <c r="G31" s="38" t="s">
        <v>970</v>
      </c>
      <c r="H31" s="34" t="s">
        <v>85</v>
      </c>
      <c r="I31" s="206" t="s">
        <v>1055</v>
      </c>
      <c r="J31" s="206">
        <v>43388</v>
      </c>
      <c r="K31" s="206" t="s">
        <v>958</v>
      </c>
      <c r="L31" s="207" t="s">
        <v>1061</v>
      </c>
      <c r="M31" s="7" t="s">
        <v>1057</v>
      </c>
      <c r="N31" s="17" t="s">
        <v>1062</v>
      </c>
      <c r="O31" s="221">
        <v>1</v>
      </c>
      <c r="P31" s="210" t="s">
        <v>75</v>
      </c>
      <c r="Q31" s="17" t="s">
        <v>1035</v>
      </c>
      <c r="R31" s="599"/>
      <c r="S31" s="9"/>
    </row>
    <row r="32" spans="1:19" ht="186.75" customHeight="1" thickBot="1" x14ac:dyDescent="0.3">
      <c r="A32" s="595"/>
      <c r="B32" s="595"/>
      <c r="C32" s="595"/>
      <c r="D32" s="679"/>
      <c r="E32" s="37" t="s">
        <v>1063</v>
      </c>
      <c r="F32" s="301" t="s">
        <v>1064</v>
      </c>
      <c r="G32" s="38" t="s">
        <v>970</v>
      </c>
      <c r="H32" s="34" t="s">
        <v>85</v>
      </c>
      <c r="I32" s="206" t="s">
        <v>1055</v>
      </c>
      <c r="J32" s="206">
        <v>43388</v>
      </c>
      <c r="K32" s="206" t="s">
        <v>958</v>
      </c>
      <c r="L32" s="207" t="s">
        <v>1061</v>
      </c>
      <c r="M32" s="7" t="s">
        <v>1057</v>
      </c>
      <c r="N32" s="17" t="s">
        <v>1065</v>
      </c>
      <c r="O32" s="221">
        <v>1</v>
      </c>
      <c r="P32" s="210" t="s">
        <v>75</v>
      </c>
      <c r="Q32" s="17" t="s">
        <v>1035</v>
      </c>
      <c r="R32" s="669"/>
      <c r="S32" s="9"/>
    </row>
    <row r="33" spans="1:19" ht="16.5" thickBot="1" x14ac:dyDescent="0.3">
      <c r="A33" s="664"/>
      <c r="B33" s="665"/>
      <c r="C33" s="665"/>
      <c r="D33" s="665"/>
      <c r="E33" s="665"/>
      <c r="F33" s="665"/>
      <c r="G33" s="665"/>
      <c r="H33" s="665"/>
      <c r="I33" s="665"/>
      <c r="J33" s="665"/>
      <c r="K33" s="665"/>
      <c r="L33" s="665"/>
      <c r="M33" s="665"/>
      <c r="N33" s="665"/>
      <c r="O33" s="665"/>
      <c r="P33" s="665"/>
      <c r="Q33" s="665"/>
      <c r="R33" s="666"/>
      <c r="S33" s="9"/>
    </row>
    <row r="34" spans="1:19" ht="210.75" customHeight="1" x14ac:dyDescent="0.25">
      <c r="A34" s="597" t="s">
        <v>508</v>
      </c>
      <c r="B34" s="676" t="s">
        <v>952</v>
      </c>
      <c r="C34" s="597">
        <v>8</v>
      </c>
      <c r="D34" s="678" t="s">
        <v>1066</v>
      </c>
      <c r="E34" s="37" t="s">
        <v>1067</v>
      </c>
      <c r="F34" s="37" t="s">
        <v>1068</v>
      </c>
      <c r="G34" s="38" t="s">
        <v>1069</v>
      </c>
      <c r="H34" s="34" t="s">
        <v>85</v>
      </c>
      <c r="I34" s="206" t="s">
        <v>1055</v>
      </c>
      <c r="J34" s="206">
        <v>43374</v>
      </c>
      <c r="K34" s="206" t="s">
        <v>1070</v>
      </c>
      <c r="L34" s="207">
        <v>44803</v>
      </c>
      <c r="M34" s="34" t="s">
        <v>964</v>
      </c>
      <c r="N34" s="217" t="s">
        <v>1071</v>
      </c>
      <c r="O34" s="221">
        <v>1</v>
      </c>
      <c r="P34" s="210" t="s">
        <v>75</v>
      </c>
      <c r="Q34" s="17" t="s">
        <v>1035</v>
      </c>
      <c r="R34" s="675" t="s">
        <v>62</v>
      </c>
      <c r="S34" s="9"/>
    </row>
    <row r="35" spans="1:19" ht="320.25" customHeight="1" thickBot="1" x14ac:dyDescent="0.3">
      <c r="A35" s="595"/>
      <c r="B35" s="677"/>
      <c r="C35" s="595"/>
      <c r="D35" s="679"/>
      <c r="E35" s="37" t="s">
        <v>1072</v>
      </c>
      <c r="F35" s="301" t="s">
        <v>1073</v>
      </c>
      <c r="G35" s="38" t="s">
        <v>1074</v>
      </c>
      <c r="H35" s="34" t="s">
        <v>85</v>
      </c>
      <c r="I35" s="206" t="s">
        <v>1055</v>
      </c>
      <c r="J35" s="206">
        <v>43388</v>
      </c>
      <c r="K35" s="206" t="s">
        <v>1051</v>
      </c>
      <c r="L35" s="39">
        <v>43679</v>
      </c>
      <c r="M35" s="220" t="s">
        <v>64</v>
      </c>
      <c r="N35" s="217" t="s">
        <v>1075</v>
      </c>
      <c r="O35" s="221">
        <v>1</v>
      </c>
      <c r="P35" s="210" t="s">
        <v>75</v>
      </c>
      <c r="Q35" s="17" t="s">
        <v>1035</v>
      </c>
      <c r="R35" s="599"/>
      <c r="S35" s="9"/>
    </row>
    <row r="36" spans="1:19" ht="16.5" thickBot="1" x14ac:dyDescent="0.3">
      <c r="A36" s="664"/>
      <c r="B36" s="665"/>
      <c r="C36" s="665"/>
      <c r="D36" s="665"/>
      <c r="E36" s="665"/>
      <c r="F36" s="665"/>
      <c r="G36" s="665"/>
      <c r="H36" s="665"/>
      <c r="I36" s="665"/>
      <c r="J36" s="665"/>
      <c r="K36" s="665"/>
      <c r="L36" s="665"/>
      <c r="M36" s="665"/>
      <c r="N36" s="665"/>
      <c r="O36" s="665"/>
      <c r="P36" s="665"/>
      <c r="Q36" s="665"/>
      <c r="R36" s="666"/>
      <c r="S36" s="9"/>
    </row>
    <row r="37" spans="1:19" ht="127.5" customHeight="1" thickBot="1" x14ac:dyDescent="0.3">
      <c r="A37" s="34" t="s">
        <v>508</v>
      </c>
      <c r="B37" s="38" t="s">
        <v>952</v>
      </c>
      <c r="C37" s="34">
        <v>9</v>
      </c>
      <c r="D37" s="37" t="s">
        <v>1076</v>
      </c>
      <c r="E37" s="37" t="s">
        <v>1077</v>
      </c>
      <c r="F37" s="301" t="s">
        <v>1078</v>
      </c>
      <c r="G37" s="38" t="s">
        <v>1079</v>
      </c>
      <c r="H37" s="34" t="s">
        <v>85</v>
      </c>
      <c r="I37" s="34" t="s">
        <v>598</v>
      </c>
      <c r="J37" s="206" t="s">
        <v>1080</v>
      </c>
      <c r="K37" s="206">
        <v>43465</v>
      </c>
      <c r="L37" s="207">
        <v>44803</v>
      </c>
      <c r="M37" s="34" t="s">
        <v>964</v>
      </c>
      <c r="N37" s="7" t="s">
        <v>1081</v>
      </c>
      <c r="O37" s="221">
        <v>1</v>
      </c>
      <c r="P37" s="210" t="s">
        <v>75</v>
      </c>
      <c r="Q37" s="7" t="s">
        <v>1082</v>
      </c>
      <c r="R37" s="32" t="s">
        <v>62</v>
      </c>
      <c r="S37" s="9"/>
    </row>
    <row r="38" spans="1:19" ht="16.5" thickBot="1" x14ac:dyDescent="0.3">
      <c r="A38" s="681"/>
      <c r="B38" s="682"/>
      <c r="C38" s="682"/>
      <c r="D38" s="682"/>
      <c r="E38" s="682"/>
      <c r="F38" s="682"/>
      <c r="G38" s="682"/>
      <c r="H38" s="682"/>
      <c r="I38" s="682"/>
      <c r="J38" s="682"/>
      <c r="K38" s="682"/>
      <c r="L38" s="682"/>
      <c r="M38" s="682"/>
      <c r="N38" s="682"/>
      <c r="O38" s="682"/>
      <c r="P38" s="682"/>
      <c r="Q38" s="682"/>
      <c r="R38" s="683"/>
      <c r="S38" s="9"/>
    </row>
    <row r="39" spans="1:19" ht="32.25" customHeight="1" thickBot="1" x14ac:dyDescent="0.3">
      <c r="A39" s="618" t="s">
        <v>1551</v>
      </c>
      <c r="B39" s="619"/>
      <c r="C39" s="619"/>
      <c r="D39" s="619"/>
      <c r="E39" s="619"/>
      <c r="F39" s="619"/>
      <c r="G39" s="619"/>
      <c r="H39" s="619"/>
      <c r="I39" s="619"/>
      <c r="J39" s="619"/>
      <c r="K39" s="619"/>
      <c r="L39" s="619"/>
      <c r="M39" s="619"/>
      <c r="N39" s="619"/>
      <c r="O39" s="619"/>
      <c r="P39" s="619"/>
      <c r="Q39" s="619"/>
      <c r="R39" s="620"/>
      <c r="S39" s="9"/>
    </row>
    <row r="40" spans="1:19" s="1" customFormat="1" ht="59.25" customHeight="1" x14ac:dyDescent="0.25">
      <c r="A40" s="661" t="s">
        <v>7</v>
      </c>
      <c r="B40" s="661" t="s">
        <v>8</v>
      </c>
      <c r="C40" s="661" t="s">
        <v>9</v>
      </c>
      <c r="D40" s="661" t="s">
        <v>10</v>
      </c>
      <c r="E40" s="661" t="s">
        <v>11</v>
      </c>
      <c r="F40" s="661" t="s">
        <v>12</v>
      </c>
      <c r="G40" s="661" t="s">
        <v>13</v>
      </c>
      <c r="H40" s="661" t="s">
        <v>14</v>
      </c>
      <c r="I40" s="661" t="s">
        <v>15</v>
      </c>
      <c r="J40" s="661" t="s">
        <v>16</v>
      </c>
      <c r="K40" s="661" t="s">
        <v>17</v>
      </c>
      <c r="L40" s="663" t="s">
        <v>18</v>
      </c>
      <c r="M40" s="663"/>
      <c r="N40" s="663"/>
      <c r="O40" s="663"/>
      <c r="P40" s="663"/>
      <c r="Q40" s="663"/>
      <c r="R40" s="663"/>
    </row>
    <row r="41" spans="1:19" s="1" customFormat="1" ht="93.95" customHeight="1" x14ac:dyDescent="0.25">
      <c r="A41" s="661"/>
      <c r="B41" s="661"/>
      <c r="C41" s="661"/>
      <c r="D41" s="661"/>
      <c r="E41" s="661"/>
      <c r="F41" s="661"/>
      <c r="G41" s="661"/>
      <c r="H41" s="661"/>
      <c r="I41" s="661"/>
      <c r="J41" s="661"/>
      <c r="K41" s="661"/>
      <c r="L41" s="86" t="s">
        <v>19</v>
      </c>
      <c r="M41" s="86" t="s">
        <v>20</v>
      </c>
      <c r="N41" s="86" t="s">
        <v>21</v>
      </c>
      <c r="O41" s="86" t="s">
        <v>525</v>
      </c>
      <c r="P41" s="86" t="s">
        <v>23</v>
      </c>
      <c r="Q41" s="86" t="s">
        <v>24</v>
      </c>
      <c r="R41" s="87" t="s">
        <v>25</v>
      </c>
    </row>
    <row r="42" spans="1:19" ht="240.75" customHeight="1" x14ac:dyDescent="0.25">
      <c r="A42" s="596" t="s">
        <v>509</v>
      </c>
      <c r="B42" s="596" t="s">
        <v>952</v>
      </c>
      <c r="C42" s="596">
        <v>1</v>
      </c>
      <c r="D42" s="674" t="s">
        <v>1083</v>
      </c>
      <c r="E42" s="674" t="s">
        <v>1084</v>
      </c>
      <c r="F42" s="301" t="s">
        <v>1085</v>
      </c>
      <c r="G42" s="34" t="s">
        <v>1086</v>
      </c>
      <c r="H42" s="34" t="s">
        <v>85</v>
      </c>
      <c r="I42" s="34" t="s">
        <v>1087</v>
      </c>
      <c r="J42" s="206">
        <v>43831</v>
      </c>
      <c r="K42" s="206">
        <v>44073</v>
      </c>
      <c r="L42" s="16" t="s">
        <v>1088</v>
      </c>
      <c r="M42" s="34" t="s">
        <v>1089</v>
      </c>
      <c r="N42" s="17" t="s">
        <v>1090</v>
      </c>
      <c r="O42" s="222">
        <v>0.3</v>
      </c>
      <c r="P42" s="210" t="s">
        <v>40</v>
      </c>
      <c r="Q42" s="217" t="s">
        <v>1091</v>
      </c>
      <c r="R42" s="675" t="s">
        <v>32</v>
      </c>
      <c r="S42" s="9"/>
    </row>
    <row r="43" spans="1:19" ht="162.75" customHeight="1" x14ac:dyDescent="0.25">
      <c r="A43" s="596"/>
      <c r="B43" s="596"/>
      <c r="C43" s="596"/>
      <c r="D43" s="674"/>
      <c r="E43" s="674"/>
      <c r="F43" s="301" t="s">
        <v>1092</v>
      </c>
      <c r="G43" s="34" t="s">
        <v>1093</v>
      </c>
      <c r="H43" s="34" t="s">
        <v>85</v>
      </c>
      <c r="I43" s="34" t="s">
        <v>1087</v>
      </c>
      <c r="J43" s="206">
        <v>43831</v>
      </c>
      <c r="K43" s="206">
        <v>44073</v>
      </c>
      <c r="L43" s="16" t="s">
        <v>1088</v>
      </c>
      <c r="M43" s="34" t="s">
        <v>1089</v>
      </c>
      <c r="N43" s="17" t="s">
        <v>1094</v>
      </c>
      <c r="O43" s="189">
        <v>0.1</v>
      </c>
      <c r="P43" s="210" t="s">
        <v>40</v>
      </c>
      <c r="Q43" s="217" t="s">
        <v>1095</v>
      </c>
      <c r="R43" s="599"/>
      <c r="S43" s="9"/>
    </row>
    <row r="44" spans="1:19" ht="230.25" customHeight="1" x14ac:dyDescent="0.25">
      <c r="A44" s="596"/>
      <c r="B44" s="596"/>
      <c r="C44" s="596"/>
      <c r="D44" s="674"/>
      <c r="E44" s="37" t="s">
        <v>1096</v>
      </c>
      <c r="F44" s="301" t="s">
        <v>1097</v>
      </c>
      <c r="G44" s="34" t="s">
        <v>1098</v>
      </c>
      <c r="H44" s="34" t="s">
        <v>72</v>
      </c>
      <c r="I44" s="34" t="s">
        <v>1099</v>
      </c>
      <c r="J44" s="206">
        <v>43831</v>
      </c>
      <c r="K44" s="206">
        <v>44196</v>
      </c>
      <c r="L44" s="16" t="s">
        <v>1088</v>
      </c>
      <c r="M44" s="34" t="s">
        <v>1089</v>
      </c>
      <c r="N44" s="17" t="s">
        <v>1100</v>
      </c>
      <c r="O44" s="189">
        <v>0.5</v>
      </c>
      <c r="P44" s="210" t="s">
        <v>40</v>
      </c>
      <c r="Q44" s="17" t="s">
        <v>1101</v>
      </c>
      <c r="R44" s="599"/>
      <c r="S44" s="9"/>
    </row>
    <row r="45" spans="1:19" ht="212.25" customHeight="1" x14ac:dyDescent="0.25">
      <c r="A45" s="596"/>
      <c r="B45" s="596"/>
      <c r="C45" s="596"/>
      <c r="D45" s="674"/>
      <c r="E45" s="37" t="s">
        <v>1102</v>
      </c>
      <c r="F45" s="301" t="s">
        <v>1103</v>
      </c>
      <c r="G45" s="34" t="s">
        <v>1104</v>
      </c>
      <c r="H45" s="34" t="s">
        <v>85</v>
      </c>
      <c r="I45" s="34" t="s">
        <v>1099</v>
      </c>
      <c r="J45" s="206">
        <v>43850</v>
      </c>
      <c r="K45" s="206">
        <v>44012</v>
      </c>
      <c r="L45" s="16" t="s">
        <v>1088</v>
      </c>
      <c r="M45" s="34" t="s">
        <v>1089</v>
      </c>
      <c r="N45" s="17" t="s">
        <v>1105</v>
      </c>
      <c r="O45" s="189">
        <v>0</v>
      </c>
      <c r="P45" s="210" t="s">
        <v>40</v>
      </c>
      <c r="Q45" s="17" t="s">
        <v>1106</v>
      </c>
      <c r="R45" s="599"/>
      <c r="S45" s="9"/>
    </row>
    <row r="46" spans="1:19" ht="126" customHeight="1" thickBot="1" x14ac:dyDescent="0.3">
      <c r="A46" s="596"/>
      <c r="B46" s="596"/>
      <c r="C46" s="596"/>
      <c r="D46" s="674"/>
      <c r="E46" s="37" t="s">
        <v>1102</v>
      </c>
      <c r="F46" s="301" t="s">
        <v>1107</v>
      </c>
      <c r="G46" s="38" t="s">
        <v>1108</v>
      </c>
      <c r="H46" s="34" t="s">
        <v>85</v>
      </c>
      <c r="I46" s="34" t="s">
        <v>286</v>
      </c>
      <c r="J46" s="206">
        <v>43850</v>
      </c>
      <c r="K46" s="206">
        <v>44012</v>
      </c>
      <c r="L46" s="16" t="s">
        <v>1088</v>
      </c>
      <c r="M46" s="34" t="s">
        <v>1089</v>
      </c>
      <c r="N46" s="17" t="s">
        <v>1109</v>
      </c>
      <c r="O46" s="189">
        <v>0</v>
      </c>
      <c r="P46" s="210" t="s">
        <v>40</v>
      </c>
      <c r="Q46" s="17" t="s">
        <v>1110</v>
      </c>
      <c r="R46" s="669"/>
      <c r="S46" s="9"/>
    </row>
    <row r="47" spans="1:19" ht="15" customHeight="1" thickBot="1" x14ac:dyDescent="0.3">
      <c r="A47" s="664"/>
      <c r="B47" s="665"/>
      <c r="C47" s="665"/>
      <c r="D47" s="665"/>
      <c r="E47" s="665"/>
      <c r="F47" s="665"/>
      <c r="G47" s="665"/>
      <c r="H47" s="665"/>
      <c r="I47" s="665"/>
      <c r="J47" s="665"/>
      <c r="K47" s="665"/>
      <c r="L47" s="665"/>
      <c r="M47" s="665"/>
      <c r="N47" s="665"/>
      <c r="O47" s="665"/>
      <c r="P47" s="665"/>
      <c r="Q47" s="665"/>
      <c r="R47" s="666"/>
      <c r="S47" s="9"/>
    </row>
    <row r="48" spans="1:19" ht="147.75" customHeight="1" x14ac:dyDescent="0.25">
      <c r="A48" s="596" t="s">
        <v>509</v>
      </c>
      <c r="B48" s="596" t="s">
        <v>952</v>
      </c>
      <c r="C48" s="596">
        <v>2</v>
      </c>
      <c r="D48" s="674" t="s">
        <v>1111</v>
      </c>
      <c r="E48" s="37" t="s">
        <v>1112</v>
      </c>
      <c r="F48" s="301" t="s">
        <v>1113</v>
      </c>
      <c r="G48" s="38" t="s">
        <v>1114</v>
      </c>
      <c r="H48" s="34" t="s">
        <v>72</v>
      </c>
      <c r="I48" s="34" t="s">
        <v>1115</v>
      </c>
      <c r="J48" s="206" t="s">
        <v>1116</v>
      </c>
      <c r="K48" s="206" t="s">
        <v>1117</v>
      </c>
      <c r="L48" s="16" t="s">
        <v>1088</v>
      </c>
      <c r="M48" s="34" t="s">
        <v>1089</v>
      </c>
      <c r="N48" s="31" t="s">
        <v>1118</v>
      </c>
      <c r="O48" s="189">
        <v>0</v>
      </c>
      <c r="P48" s="210" t="s">
        <v>40</v>
      </c>
      <c r="Q48" s="217" t="s">
        <v>1119</v>
      </c>
      <c r="R48" s="675" t="s">
        <v>32</v>
      </c>
      <c r="S48" s="9"/>
    </row>
    <row r="49" spans="1:19" ht="118.5" customHeight="1" x14ac:dyDescent="0.25">
      <c r="A49" s="596"/>
      <c r="B49" s="596"/>
      <c r="C49" s="596"/>
      <c r="D49" s="674"/>
      <c r="E49" s="37" t="s">
        <v>1120</v>
      </c>
      <c r="F49" s="301" t="s">
        <v>1121</v>
      </c>
      <c r="G49" s="38" t="s">
        <v>1122</v>
      </c>
      <c r="H49" s="34" t="s">
        <v>85</v>
      </c>
      <c r="I49" s="34" t="s">
        <v>1123</v>
      </c>
      <c r="J49" s="206" t="s">
        <v>1116</v>
      </c>
      <c r="K49" s="206" t="s">
        <v>1124</v>
      </c>
      <c r="L49" s="16">
        <v>44802</v>
      </c>
      <c r="M49" s="34" t="s">
        <v>1125</v>
      </c>
      <c r="N49" s="31" t="s">
        <v>1126</v>
      </c>
      <c r="O49" s="189">
        <v>1</v>
      </c>
      <c r="P49" s="210" t="s">
        <v>75</v>
      </c>
      <c r="Q49" s="17" t="s">
        <v>1127</v>
      </c>
      <c r="R49" s="599"/>
      <c r="S49" s="9"/>
    </row>
    <row r="50" spans="1:19" ht="114" customHeight="1" thickBot="1" x14ac:dyDescent="0.3">
      <c r="A50" s="596"/>
      <c r="B50" s="596"/>
      <c r="C50" s="596"/>
      <c r="D50" s="674"/>
      <c r="E50" s="37" t="s">
        <v>1128</v>
      </c>
      <c r="F50" s="301" t="s">
        <v>1129</v>
      </c>
      <c r="G50" s="38" t="s">
        <v>1130</v>
      </c>
      <c r="H50" s="34" t="s">
        <v>85</v>
      </c>
      <c r="I50" s="34" t="s">
        <v>1131</v>
      </c>
      <c r="J50" s="206" t="s">
        <v>1116</v>
      </c>
      <c r="K50" s="206" t="s">
        <v>1117</v>
      </c>
      <c r="L50" s="16" t="s">
        <v>1088</v>
      </c>
      <c r="M50" s="34" t="s">
        <v>1089</v>
      </c>
      <c r="N50" s="31" t="s">
        <v>1132</v>
      </c>
      <c r="O50" s="189">
        <v>0</v>
      </c>
      <c r="P50" s="210" t="s">
        <v>40</v>
      </c>
      <c r="Q50" s="217" t="s">
        <v>1133</v>
      </c>
      <c r="R50" s="669"/>
      <c r="S50" s="9"/>
    </row>
    <row r="51" spans="1:19" ht="11.25" customHeight="1" thickBot="1" x14ac:dyDescent="0.3">
      <c r="A51" s="664"/>
      <c r="B51" s="665"/>
      <c r="C51" s="665"/>
      <c r="D51" s="665"/>
      <c r="E51" s="665"/>
      <c r="F51" s="665"/>
      <c r="G51" s="665"/>
      <c r="H51" s="665"/>
      <c r="I51" s="665"/>
      <c r="J51" s="665"/>
      <c r="K51" s="665"/>
      <c r="L51" s="665"/>
      <c r="M51" s="665"/>
      <c r="N51" s="665"/>
      <c r="O51" s="665"/>
      <c r="P51" s="665"/>
      <c r="Q51" s="665"/>
      <c r="R51" s="666"/>
      <c r="S51" s="9"/>
    </row>
    <row r="52" spans="1:19" ht="107.25" customHeight="1" x14ac:dyDescent="0.25">
      <c r="A52" s="596" t="s">
        <v>509</v>
      </c>
      <c r="B52" s="596" t="s">
        <v>952</v>
      </c>
      <c r="C52" s="596">
        <v>3</v>
      </c>
      <c r="D52" s="674" t="s">
        <v>1134</v>
      </c>
      <c r="E52" s="37" t="s">
        <v>1135</v>
      </c>
      <c r="F52" s="301" t="s">
        <v>1136</v>
      </c>
      <c r="G52" s="38" t="s">
        <v>1137</v>
      </c>
      <c r="H52" s="34" t="s">
        <v>72</v>
      </c>
      <c r="I52" s="34" t="s">
        <v>1138</v>
      </c>
      <c r="J52" s="206" t="s">
        <v>1116</v>
      </c>
      <c r="K52" s="206" t="s">
        <v>1139</v>
      </c>
      <c r="L52" s="26">
        <v>44802</v>
      </c>
      <c r="M52" s="34" t="s">
        <v>1140</v>
      </c>
      <c r="N52" s="301" t="s">
        <v>1141</v>
      </c>
      <c r="O52" s="189">
        <v>1</v>
      </c>
      <c r="P52" s="223" t="s">
        <v>75</v>
      </c>
      <c r="Q52" s="217" t="s">
        <v>1142</v>
      </c>
      <c r="R52" s="675" t="s">
        <v>32</v>
      </c>
      <c r="S52" s="9"/>
    </row>
    <row r="53" spans="1:19" ht="146.25" customHeight="1" x14ac:dyDescent="0.25">
      <c r="A53" s="596"/>
      <c r="B53" s="596"/>
      <c r="C53" s="596"/>
      <c r="D53" s="674"/>
      <c r="E53" s="37" t="s">
        <v>1143</v>
      </c>
      <c r="F53" s="301" t="s">
        <v>1144</v>
      </c>
      <c r="G53" s="38" t="s">
        <v>1145</v>
      </c>
      <c r="H53" s="34" t="s">
        <v>85</v>
      </c>
      <c r="I53" s="34" t="s">
        <v>1146</v>
      </c>
      <c r="J53" s="206" t="s">
        <v>1147</v>
      </c>
      <c r="K53" s="206" t="s">
        <v>1148</v>
      </c>
      <c r="L53" s="16" t="s">
        <v>1088</v>
      </c>
      <c r="M53" s="34" t="s">
        <v>1089</v>
      </c>
      <c r="N53" s="301" t="s">
        <v>1149</v>
      </c>
      <c r="O53" s="189">
        <v>0</v>
      </c>
      <c r="P53" s="219" t="s">
        <v>40</v>
      </c>
      <c r="Q53" s="301" t="s">
        <v>1150</v>
      </c>
      <c r="R53" s="599"/>
      <c r="S53" s="9"/>
    </row>
    <row r="54" spans="1:19" ht="128.25" customHeight="1" thickBot="1" x14ac:dyDescent="0.3">
      <c r="A54" s="596"/>
      <c r="B54" s="596"/>
      <c r="C54" s="596"/>
      <c r="D54" s="674"/>
      <c r="E54" s="37" t="s">
        <v>1151</v>
      </c>
      <c r="F54" s="301" t="s">
        <v>1152</v>
      </c>
      <c r="G54" s="38" t="s">
        <v>1153</v>
      </c>
      <c r="H54" s="34" t="s">
        <v>85</v>
      </c>
      <c r="I54" s="34" t="s">
        <v>1154</v>
      </c>
      <c r="J54" s="206" t="s">
        <v>1155</v>
      </c>
      <c r="K54" s="206" t="s">
        <v>1156</v>
      </c>
      <c r="L54" s="26">
        <v>44802</v>
      </c>
      <c r="M54" s="34" t="s">
        <v>1140</v>
      </c>
      <c r="N54" s="301" t="s">
        <v>1157</v>
      </c>
      <c r="O54" s="189">
        <v>1</v>
      </c>
      <c r="P54" s="223" t="s">
        <v>75</v>
      </c>
      <c r="Q54" s="301" t="s">
        <v>1158</v>
      </c>
      <c r="R54" s="669"/>
      <c r="S54" s="9"/>
    </row>
    <row r="55" spans="1:19" ht="14.25" customHeight="1" thickBot="1" x14ac:dyDescent="0.3">
      <c r="A55" s="664"/>
      <c r="B55" s="665"/>
      <c r="C55" s="665"/>
      <c r="D55" s="665"/>
      <c r="E55" s="665"/>
      <c r="F55" s="665"/>
      <c r="G55" s="665"/>
      <c r="H55" s="665"/>
      <c r="I55" s="665"/>
      <c r="J55" s="665"/>
      <c r="K55" s="665"/>
      <c r="L55" s="665"/>
      <c r="M55" s="665"/>
      <c r="N55" s="665"/>
      <c r="O55" s="665"/>
      <c r="P55" s="665"/>
      <c r="Q55" s="665"/>
      <c r="R55" s="666"/>
      <c r="S55" s="9"/>
    </row>
    <row r="56" spans="1:19" ht="354.75" customHeight="1" x14ac:dyDescent="0.25">
      <c r="A56" s="596" t="s">
        <v>509</v>
      </c>
      <c r="B56" s="596" t="s">
        <v>952</v>
      </c>
      <c r="C56" s="596">
        <v>4</v>
      </c>
      <c r="D56" s="674" t="s">
        <v>1159</v>
      </c>
      <c r="E56" s="37" t="s">
        <v>1160</v>
      </c>
      <c r="F56" s="301" t="s">
        <v>1161</v>
      </c>
      <c r="G56" s="38" t="s">
        <v>1162</v>
      </c>
      <c r="H56" s="34" t="s">
        <v>72</v>
      </c>
      <c r="I56" s="34" t="s">
        <v>1163</v>
      </c>
      <c r="J56" s="206">
        <v>43770</v>
      </c>
      <c r="K56" s="206">
        <v>43889</v>
      </c>
      <c r="L56" s="26">
        <v>44802</v>
      </c>
      <c r="M56" s="34" t="s">
        <v>1164</v>
      </c>
      <c r="N56" s="301" t="s">
        <v>1165</v>
      </c>
      <c r="O56" s="224">
        <v>1</v>
      </c>
      <c r="P56" s="210" t="s">
        <v>75</v>
      </c>
      <c r="Q56" s="301" t="s">
        <v>1166</v>
      </c>
      <c r="R56" s="675" t="s">
        <v>32</v>
      </c>
      <c r="S56" s="225"/>
    </row>
    <row r="57" spans="1:19" ht="187.5" customHeight="1" x14ac:dyDescent="0.25">
      <c r="A57" s="596"/>
      <c r="B57" s="596"/>
      <c r="C57" s="596"/>
      <c r="D57" s="674"/>
      <c r="E57" s="37" t="s">
        <v>1167</v>
      </c>
      <c r="F57" s="301" t="s">
        <v>1168</v>
      </c>
      <c r="G57" s="38" t="s">
        <v>1169</v>
      </c>
      <c r="H57" s="34" t="s">
        <v>72</v>
      </c>
      <c r="I57" s="34" t="s">
        <v>1170</v>
      </c>
      <c r="J57" s="206">
        <v>43770</v>
      </c>
      <c r="K57" s="206">
        <v>43920</v>
      </c>
      <c r="L57" s="16" t="s">
        <v>1088</v>
      </c>
      <c r="M57" s="34" t="s">
        <v>1171</v>
      </c>
      <c r="N57" s="183" t="s">
        <v>1172</v>
      </c>
      <c r="O57" s="222">
        <v>1</v>
      </c>
      <c r="P57" s="210" t="s">
        <v>583</v>
      </c>
      <c r="Q57" s="183" t="s">
        <v>1546</v>
      </c>
      <c r="R57" s="599"/>
      <c r="S57" s="225"/>
    </row>
    <row r="58" spans="1:19" ht="171.75" customHeight="1" thickBot="1" x14ac:dyDescent="0.3">
      <c r="A58" s="596"/>
      <c r="B58" s="596"/>
      <c r="C58" s="596"/>
      <c r="D58" s="674"/>
      <c r="E58" s="37" t="s">
        <v>1173</v>
      </c>
      <c r="F58" s="301" t="s">
        <v>1174</v>
      </c>
      <c r="G58" s="38" t="s">
        <v>1175</v>
      </c>
      <c r="H58" s="34" t="s">
        <v>72</v>
      </c>
      <c r="I58" s="34" t="s">
        <v>1176</v>
      </c>
      <c r="J58" s="206">
        <v>43770</v>
      </c>
      <c r="K58" s="206">
        <v>43920</v>
      </c>
      <c r="L58" s="16" t="s">
        <v>1088</v>
      </c>
      <c r="M58" s="34" t="s">
        <v>1171</v>
      </c>
      <c r="N58" s="183" t="s">
        <v>1177</v>
      </c>
      <c r="O58" s="189">
        <v>0.5</v>
      </c>
      <c r="P58" s="210" t="s">
        <v>40</v>
      </c>
      <c r="Q58" s="183" t="s">
        <v>1547</v>
      </c>
      <c r="R58" s="669"/>
      <c r="S58" s="9"/>
    </row>
    <row r="59" spans="1:19" ht="11.25" customHeight="1" thickBot="1" x14ac:dyDescent="0.3">
      <c r="A59" s="664"/>
      <c r="B59" s="665"/>
      <c r="C59" s="665"/>
      <c r="D59" s="665"/>
      <c r="E59" s="665"/>
      <c r="F59" s="665"/>
      <c r="G59" s="665"/>
      <c r="H59" s="665"/>
      <c r="I59" s="665"/>
      <c r="J59" s="665"/>
      <c r="K59" s="665"/>
      <c r="L59" s="665"/>
      <c r="M59" s="665"/>
      <c r="N59" s="665"/>
      <c r="O59" s="665"/>
      <c r="P59" s="665"/>
      <c r="Q59" s="665"/>
      <c r="R59" s="666"/>
      <c r="S59" s="9"/>
    </row>
    <row r="60" spans="1:19" ht="110.25" customHeight="1" x14ac:dyDescent="0.25">
      <c r="A60" s="596" t="s">
        <v>509</v>
      </c>
      <c r="B60" s="596" t="s">
        <v>952</v>
      </c>
      <c r="C60" s="596">
        <v>5</v>
      </c>
      <c r="D60" s="674" t="s">
        <v>1178</v>
      </c>
      <c r="E60" s="37" t="s">
        <v>1179</v>
      </c>
      <c r="F60" s="301" t="s">
        <v>1180</v>
      </c>
      <c r="G60" s="38" t="s">
        <v>1181</v>
      </c>
      <c r="H60" s="34" t="s">
        <v>85</v>
      </c>
      <c r="I60" s="34" t="s">
        <v>1163</v>
      </c>
      <c r="J60" s="206">
        <v>43831</v>
      </c>
      <c r="K60" s="206">
        <v>44012</v>
      </c>
      <c r="L60" s="26">
        <v>44802</v>
      </c>
      <c r="M60" s="34" t="s">
        <v>1140</v>
      </c>
      <c r="N60" s="301" t="s">
        <v>1182</v>
      </c>
      <c r="O60" s="189">
        <v>1</v>
      </c>
      <c r="P60" s="210" t="s">
        <v>75</v>
      </c>
      <c r="Q60" s="217" t="s">
        <v>1183</v>
      </c>
      <c r="R60" s="675" t="s">
        <v>62</v>
      </c>
      <c r="S60" s="9"/>
    </row>
    <row r="61" spans="1:19" ht="84.75" customHeight="1" x14ac:dyDescent="0.25">
      <c r="A61" s="596"/>
      <c r="B61" s="596"/>
      <c r="C61" s="596"/>
      <c r="D61" s="674"/>
      <c r="E61" s="37" t="s">
        <v>1184</v>
      </c>
      <c r="F61" s="301" t="s">
        <v>1185</v>
      </c>
      <c r="G61" s="38" t="s">
        <v>1186</v>
      </c>
      <c r="H61" s="34" t="s">
        <v>72</v>
      </c>
      <c r="I61" s="34" t="s">
        <v>1163</v>
      </c>
      <c r="J61" s="206">
        <v>43760</v>
      </c>
      <c r="K61" s="206">
        <v>44196</v>
      </c>
      <c r="L61" s="26">
        <v>44802</v>
      </c>
      <c r="M61" s="34" t="s">
        <v>1140</v>
      </c>
      <c r="N61" s="301" t="s">
        <v>1187</v>
      </c>
      <c r="O61" s="189">
        <v>1</v>
      </c>
      <c r="P61" s="210" t="s">
        <v>75</v>
      </c>
      <c r="Q61" s="217" t="s">
        <v>1188</v>
      </c>
      <c r="R61" s="599"/>
      <c r="S61" s="9"/>
    </row>
    <row r="62" spans="1:19" ht="120" customHeight="1" thickBot="1" x14ac:dyDescent="0.3">
      <c r="A62" s="596"/>
      <c r="B62" s="596"/>
      <c r="C62" s="596"/>
      <c r="D62" s="674"/>
      <c r="E62" s="37" t="s">
        <v>1189</v>
      </c>
      <c r="F62" s="301" t="s">
        <v>1190</v>
      </c>
      <c r="G62" s="38" t="s">
        <v>1191</v>
      </c>
      <c r="H62" s="34" t="s">
        <v>72</v>
      </c>
      <c r="I62" s="34" t="s">
        <v>1163</v>
      </c>
      <c r="J62" s="206">
        <v>43770</v>
      </c>
      <c r="K62" s="206">
        <v>44196</v>
      </c>
      <c r="L62" s="26">
        <v>44802</v>
      </c>
      <c r="M62" s="34" t="s">
        <v>1140</v>
      </c>
      <c r="N62" s="301" t="s">
        <v>1192</v>
      </c>
      <c r="O62" s="189">
        <v>1</v>
      </c>
      <c r="P62" s="210" t="s">
        <v>75</v>
      </c>
      <c r="Q62" s="217" t="s">
        <v>1193</v>
      </c>
      <c r="R62" s="669"/>
      <c r="S62" s="9"/>
    </row>
    <row r="63" spans="1:19" ht="17.25" customHeight="1" thickBot="1" x14ac:dyDescent="0.3">
      <c r="A63" s="664"/>
      <c r="B63" s="665"/>
      <c r="C63" s="665"/>
      <c r="D63" s="665"/>
      <c r="E63" s="665"/>
      <c r="F63" s="665"/>
      <c r="G63" s="665"/>
      <c r="H63" s="665"/>
      <c r="I63" s="665"/>
      <c r="J63" s="665"/>
      <c r="K63" s="665"/>
      <c r="L63" s="665"/>
      <c r="M63" s="665"/>
      <c r="N63" s="665"/>
      <c r="O63" s="665"/>
      <c r="P63" s="665"/>
      <c r="Q63" s="665"/>
      <c r="R63" s="666"/>
      <c r="S63" s="9"/>
    </row>
    <row r="64" spans="1:19" ht="264.75" customHeight="1" x14ac:dyDescent="0.25">
      <c r="A64" s="596" t="s">
        <v>509</v>
      </c>
      <c r="B64" s="596" t="s">
        <v>952</v>
      </c>
      <c r="C64" s="596">
        <v>6</v>
      </c>
      <c r="D64" s="674" t="s">
        <v>1194</v>
      </c>
      <c r="E64" s="37" t="s">
        <v>1195</v>
      </c>
      <c r="F64" s="301" t="s">
        <v>1196</v>
      </c>
      <c r="G64" s="38" t="s">
        <v>1197</v>
      </c>
      <c r="H64" s="34" t="s">
        <v>85</v>
      </c>
      <c r="I64" s="34" t="s">
        <v>1163</v>
      </c>
      <c r="J64" s="206">
        <v>43770</v>
      </c>
      <c r="K64" s="206">
        <v>43889</v>
      </c>
      <c r="L64" s="26">
        <v>44802</v>
      </c>
      <c r="M64" s="34" t="s">
        <v>1164</v>
      </c>
      <c r="N64" s="301" t="s">
        <v>1198</v>
      </c>
      <c r="O64" s="224">
        <v>1</v>
      </c>
      <c r="P64" s="210" t="s">
        <v>75</v>
      </c>
      <c r="Q64" s="18" t="s">
        <v>1199</v>
      </c>
      <c r="R64" s="675" t="s">
        <v>62</v>
      </c>
      <c r="S64" s="9"/>
    </row>
    <row r="65" spans="1:19" ht="59.25" customHeight="1" x14ac:dyDescent="0.25">
      <c r="A65" s="596"/>
      <c r="B65" s="596"/>
      <c r="C65" s="596"/>
      <c r="D65" s="674"/>
      <c r="E65" s="37" t="s">
        <v>1200</v>
      </c>
      <c r="F65" s="301" t="s">
        <v>1201</v>
      </c>
      <c r="G65" s="38" t="s">
        <v>1202</v>
      </c>
      <c r="H65" s="34" t="s">
        <v>85</v>
      </c>
      <c r="I65" s="34" t="s">
        <v>1163</v>
      </c>
      <c r="J65" s="206">
        <v>43770</v>
      </c>
      <c r="K65" s="206">
        <v>44195</v>
      </c>
      <c r="L65" s="26">
        <v>44802</v>
      </c>
      <c r="M65" s="34" t="s">
        <v>1140</v>
      </c>
      <c r="N65" s="301" t="s">
        <v>1203</v>
      </c>
      <c r="O65" s="189">
        <v>1</v>
      </c>
      <c r="P65" s="210" t="s">
        <v>75</v>
      </c>
      <c r="Q65" s="217" t="s">
        <v>1035</v>
      </c>
      <c r="R65" s="599"/>
      <c r="S65" s="9"/>
    </row>
    <row r="66" spans="1:19" ht="59.25" customHeight="1" x14ac:dyDescent="0.25">
      <c r="A66" s="596"/>
      <c r="B66" s="596"/>
      <c r="C66" s="596"/>
      <c r="D66" s="674"/>
      <c r="E66" s="37" t="s">
        <v>1204</v>
      </c>
      <c r="F66" s="301" t="s">
        <v>1205</v>
      </c>
      <c r="G66" s="38" t="s">
        <v>1206</v>
      </c>
      <c r="H66" s="34" t="s">
        <v>72</v>
      </c>
      <c r="I66" s="34" t="s">
        <v>1099</v>
      </c>
      <c r="J66" s="206">
        <v>43831</v>
      </c>
      <c r="K66" s="206">
        <v>44196</v>
      </c>
      <c r="L66" s="26">
        <v>44802</v>
      </c>
      <c r="M66" s="34" t="s">
        <v>1140</v>
      </c>
      <c r="N66" s="301" t="s">
        <v>1207</v>
      </c>
      <c r="O66" s="189">
        <v>1</v>
      </c>
      <c r="P66" s="210" t="s">
        <v>75</v>
      </c>
      <c r="Q66" s="301" t="s">
        <v>1035</v>
      </c>
      <c r="R66" s="599"/>
      <c r="S66" s="9"/>
    </row>
    <row r="67" spans="1:19" ht="126.75" customHeight="1" thickBot="1" x14ac:dyDescent="0.3">
      <c r="A67" s="596"/>
      <c r="B67" s="596"/>
      <c r="C67" s="596"/>
      <c r="D67" s="674"/>
      <c r="E67" s="37" t="s">
        <v>1208</v>
      </c>
      <c r="F67" s="301" t="s">
        <v>1209</v>
      </c>
      <c r="G67" s="38" t="s">
        <v>1210</v>
      </c>
      <c r="H67" s="34" t="s">
        <v>72</v>
      </c>
      <c r="I67" s="34" t="s">
        <v>1138</v>
      </c>
      <c r="J67" s="206" t="s">
        <v>1116</v>
      </c>
      <c r="K67" s="206" t="s">
        <v>1139</v>
      </c>
      <c r="L67" s="26">
        <v>44802</v>
      </c>
      <c r="M67" s="34" t="s">
        <v>1140</v>
      </c>
      <c r="N67" s="301" t="s">
        <v>1211</v>
      </c>
      <c r="O67" s="189">
        <v>1</v>
      </c>
      <c r="P67" s="210" t="s">
        <v>75</v>
      </c>
      <c r="Q67" s="301" t="s">
        <v>1212</v>
      </c>
      <c r="R67" s="669"/>
      <c r="S67" s="9"/>
    </row>
    <row r="68" spans="1:19" ht="17.25" customHeight="1" thickBot="1" x14ac:dyDescent="0.3">
      <c r="A68" s="664"/>
      <c r="B68" s="665"/>
      <c r="C68" s="665"/>
      <c r="D68" s="665"/>
      <c r="E68" s="665"/>
      <c r="F68" s="665"/>
      <c r="G68" s="665"/>
      <c r="H68" s="665"/>
      <c r="I68" s="665"/>
      <c r="J68" s="665"/>
      <c r="K68" s="665"/>
      <c r="L68" s="665"/>
      <c r="M68" s="665"/>
      <c r="N68" s="665"/>
      <c r="O68" s="665"/>
      <c r="P68" s="665"/>
      <c r="Q68" s="665"/>
      <c r="R68" s="666"/>
      <c r="S68" s="9"/>
    </row>
    <row r="69" spans="1:19" ht="177" customHeight="1" thickBot="1" x14ac:dyDescent="0.3">
      <c r="A69" s="34" t="s">
        <v>509</v>
      </c>
      <c r="B69" s="34" t="s">
        <v>952</v>
      </c>
      <c r="C69" s="34">
        <v>7</v>
      </c>
      <c r="D69" s="37" t="s">
        <v>1213</v>
      </c>
      <c r="E69" s="684" t="s">
        <v>1214</v>
      </c>
      <c r="F69" s="684"/>
      <c r="G69" s="684"/>
      <c r="H69" s="684"/>
      <c r="I69" s="684"/>
      <c r="J69" s="684"/>
      <c r="K69" s="684"/>
      <c r="L69" s="16" t="s">
        <v>1088</v>
      </c>
      <c r="M69" s="34" t="s">
        <v>1171</v>
      </c>
      <c r="N69" s="301" t="s">
        <v>1215</v>
      </c>
      <c r="O69" s="189" t="s">
        <v>1544</v>
      </c>
      <c r="P69" s="210" t="s">
        <v>31</v>
      </c>
      <c r="Q69" s="31" t="s">
        <v>1216</v>
      </c>
      <c r="R69" s="32" t="s">
        <v>32</v>
      </c>
      <c r="S69" s="9"/>
    </row>
    <row r="70" spans="1:19" ht="14.25" customHeight="1" thickBot="1" x14ac:dyDescent="0.3">
      <c r="A70" s="664"/>
      <c r="B70" s="665"/>
      <c r="C70" s="665"/>
      <c r="D70" s="665"/>
      <c r="E70" s="665"/>
      <c r="F70" s="665"/>
      <c r="G70" s="665"/>
      <c r="H70" s="665"/>
      <c r="I70" s="665"/>
      <c r="J70" s="665"/>
      <c r="K70" s="665"/>
      <c r="L70" s="665"/>
      <c r="M70" s="665"/>
      <c r="N70" s="665"/>
      <c r="O70" s="665"/>
      <c r="P70" s="665"/>
      <c r="Q70" s="665"/>
      <c r="R70" s="666"/>
      <c r="S70" s="9"/>
    </row>
    <row r="71" spans="1:19" ht="59.25" customHeight="1" x14ac:dyDescent="0.25">
      <c r="A71" s="596" t="s">
        <v>509</v>
      </c>
      <c r="B71" s="596" t="s">
        <v>952</v>
      </c>
      <c r="C71" s="596">
        <v>8</v>
      </c>
      <c r="D71" s="674" t="s">
        <v>1217</v>
      </c>
      <c r="E71" s="37" t="s">
        <v>192</v>
      </c>
      <c r="F71" s="301" t="s">
        <v>1218</v>
      </c>
      <c r="G71" s="38" t="s">
        <v>1219</v>
      </c>
      <c r="H71" s="34" t="s">
        <v>72</v>
      </c>
      <c r="I71" s="34" t="s">
        <v>1220</v>
      </c>
      <c r="J71" s="206">
        <v>43770</v>
      </c>
      <c r="K71" s="206">
        <v>43830</v>
      </c>
      <c r="L71" s="26">
        <v>44802</v>
      </c>
      <c r="M71" s="34" t="s">
        <v>1140</v>
      </c>
      <c r="N71" s="31" t="s">
        <v>1221</v>
      </c>
      <c r="O71" s="189">
        <v>1</v>
      </c>
      <c r="P71" s="210" t="s">
        <v>75</v>
      </c>
      <c r="Q71" s="301" t="s">
        <v>1222</v>
      </c>
      <c r="R71" s="675" t="s">
        <v>62</v>
      </c>
      <c r="S71" s="9"/>
    </row>
    <row r="72" spans="1:19" ht="59.25" customHeight="1" thickBot="1" x14ac:dyDescent="0.3">
      <c r="A72" s="596"/>
      <c r="B72" s="596"/>
      <c r="C72" s="596"/>
      <c r="D72" s="674"/>
      <c r="E72" s="37" t="s">
        <v>192</v>
      </c>
      <c r="F72" s="301" t="s">
        <v>1223</v>
      </c>
      <c r="G72" s="38" t="s">
        <v>1224</v>
      </c>
      <c r="H72" s="34" t="s">
        <v>85</v>
      </c>
      <c r="I72" s="34" t="s">
        <v>1225</v>
      </c>
      <c r="J72" s="206">
        <v>43770</v>
      </c>
      <c r="K72" s="206">
        <v>44196</v>
      </c>
      <c r="L72" s="26">
        <v>44802</v>
      </c>
      <c r="M72" s="34" t="s">
        <v>1140</v>
      </c>
      <c r="N72" s="31" t="s">
        <v>1226</v>
      </c>
      <c r="O72" s="189">
        <v>1</v>
      </c>
      <c r="P72" s="210" t="s">
        <v>75</v>
      </c>
      <c r="Q72" s="301" t="s">
        <v>1227</v>
      </c>
      <c r="R72" s="599"/>
      <c r="S72" s="9"/>
    </row>
    <row r="73" spans="1:19" ht="15.75" customHeight="1" thickBot="1" x14ac:dyDescent="0.3">
      <c r="A73" s="664"/>
      <c r="B73" s="665"/>
      <c r="C73" s="665"/>
      <c r="D73" s="665"/>
      <c r="E73" s="665"/>
      <c r="F73" s="665"/>
      <c r="G73" s="665"/>
      <c r="H73" s="665"/>
      <c r="I73" s="665"/>
      <c r="J73" s="665"/>
      <c r="K73" s="665"/>
      <c r="L73" s="665"/>
      <c r="M73" s="665"/>
      <c r="N73" s="665"/>
      <c r="O73" s="665"/>
      <c r="P73" s="665"/>
      <c r="Q73" s="665"/>
      <c r="R73" s="666"/>
      <c r="S73" s="9"/>
    </row>
    <row r="74" spans="1:19" ht="93" customHeight="1" thickBot="1" x14ac:dyDescent="0.3">
      <c r="A74" s="34" t="s">
        <v>509</v>
      </c>
      <c r="B74" s="34" t="s">
        <v>952</v>
      </c>
      <c r="C74" s="34">
        <v>9</v>
      </c>
      <c r="D74" s="37" t="s">
        <v>1228</v>
      </c>
      <c r="E74" s="37" t="s">
        <v>1229</v>
      </c>
      <c r="F74" s="301" t="s">
        <v>1230</v>
      </c>
      <c r="G74" s="38" t="s">
        <v>1231</v>
      </c>
      <c r="H74" s="34" t="s">
        <v>72</v>
      </c>
      <c r="I74" s="34" t="s">
        <v>1232</v>
      </c>
      <c r="J74" s="206">
        <v>43770</v>
      </c>
      <c r="K74" s="206">
        <v>43830</v>
      </c>
      <c r="L74" s="26">
        <v>44802</v>
      </c>
      <c r="M74" s="34" t="s">
        <v>1140</v>
      </c>
      <c r="N74" s="31" t="s">
        <v>1233</v>
      </c>
      <c r="O74" s="189">
        <v>1</v>
      </c>
      <c r="P74" s="210" t="s">
        <v>75</v>
      </c>
      <c r="Q74" s="31" t="s">
        <v>1234</v>
      </c>
      <c r="R74" s="32" t="s">
        <v>62</v>
      </c>
      <c r="S74" s="9"/>
    </row>
    <row r="75" spans="1:19" ht="16.5" thickBot="1" x14ac:dyDescent="0.3">
      <c r="A75" s="681"/>
      <c r="B75" s="682"/>
      <c r="C75" s="682"/>
      <c r="D75" s="682"/>
      <c r="E75" s="682"/>
      <c r="F75" s="682"/>
      <c r="G75" s="682"/>
      <c r="H75" s="682"/>
      <c r="I75" s="682"/>
      <c r="J75" s="682"/>
      <c r="K75" s="682"/>
      <c r="L75" s="682"/>
      <c r="M75" s="682"/>
      <c r="N75" s="682"/>
      <c r="O75" s="682"/>
      <c r="P75" s="682"/>
      <c r="Q75" s="682"/>
      <c r="R75" s="683"/>
      <c r="S75" s="9"/>
    </row>
    <row r="76" spans="1:19" ht="45" customHeight="1" thickBot="1" x14ac:dyDescent="0.3">
      <c r="A76" s="618" t="s">
        <v>1553</v>
      </c>
      <c r="B76" s="619"/>
      <c r="C76" s="619"/>
      <c r="D76" s="619"/>
      <c r="E76" s="619"/>
      <c r="F76" s="619"/>
      <c r="G76" s="619"/>
      <c r="H76" s="619"/>
      <c r="I76" s="619"/>
      <c r="J76" s="619"/>
      <c r="K76" s="619"/>
      <c r="L76" s="619"/>
      <c r="M76" s="619"/>
      <c r="N76" s="619"/>
      <c r="O76" s="619"/>
      <c r="P76" s="619"/>
      <c r="Q76" s="619"/>
      <c r="R76" s="620"/>
      <c r="S76" s="9"/>
    </row>
    <row r="77" spans="1:19" s="1" customFormat="1" ht="15.75" x14ac:dyDescent="0.25">
      <c r="A77" s="661" t="s">
        <v>7</v>
      </c>
      <c r="B77" s="661" t="s">
        <v>8</v>
      </c>
      <c r="C77" s="661" t="s">
        <v>9</v>
      </c>
      <c r="D77" s="661" t="s">
        <v>10</v>
      </c>
      <c r="E77" s="661" t="s">
        <v>11</v>
      </c>
      <c r="F77" s="661" t="s">
        <v>12</v>
      </c>
      <c r="G77" s="661" t="s">
        <v>13</v>
      </c>
      <c r="H77" s="661" t="s">
        <v>14</v>
      </c>
      <c r="I77" s="661" t="s">
        <v>15</v>
      </c>
      <c r="J77" s="661" t="s">
        <v>16</v>
      </c>
      <c r="K77" s="661" t="s">
        <v>17</v>
      </c>
      <c r="L77" s="663" t="s">
        <v>18</v>
      </c>
      <c r="M77" s="663"/>
      <c r="N77" s="663"/>
      <c r="O77" s="663"/>
      <c r="P77" s="663"/>
      <c r="Q77" s="663"/>
      <c r="R77" s="663"/>
    </row>
    <row r="78" spans="1:19" s="1" customFormat="1" ht="93.95" customHeight="1" x14ac:dyDescent="0.25">
      <c r="A78" s="661"/>
      <c r="B78" s="661"/>
      <c r="C78" s="661"/>
      <c r="D78" s="661"/>
      <c r="E78" s="661"/>
      <c r="F78" s="661"/>
      <c r="G78" s="661"/>
      <c r="H78" s="661"/>
      <c r="I78" s="661"/>
      <c r="J78" s="661"/>
      <c r="K78" s="661"/>
      <c r="L78" s="86" t="s">
        <v>19</v>
      </c>
      <c r="M78" s="86" t="s">
        <v>20</v>
      </c>
      <c r="N78" s="86" t="s">
        <v>21</v>
      </c>
      <c r="O78" s="86" t="s">
        <v>525</v>
      </c>
      <c r="P78" s="86" t="s">
        <v>23</v>
      </c>
      <c r="Q78" s="86" t="s">
        <v>24</v>
      </c>
      <c r="R78" s="87" t="s">
        <v>25</v>
      </c>
    </row>
    <row r="79" spans="1:19" ht="80.25" customHeight="1" x14ac:dyDescent="0.25">
      <c r="A79" s="596" t="s">
        <v>510</v>
      </c>
      <c r="B79" s="685" t="s">
        <v>952</v>
      </c>
      <c r="C79" s="596">
        <v>1</v>
      </c>
      <c r="D79" s="641" t="s">
        <v>1235</v>
      </c>
      <c r="E79" s="301" t="s">
        <v>1236</v>
      </c>
      <c r="F79" s="301" t="s">
        <v>1237</v>
      </c>
      <c r="G79" s="33">
        <v>1</v>
      </c>
      <c r="H79" s="33" t="s">
        <v>85</v>
      </c>
      <c r="I79" s="33" t="s">
        <v>1238</v>
      </c>
      <c r="J79" s="206">
        <v>44593</v>
      </c>
      <c r="K79" s="206">
        <v>44651</v>
      </c>
      <c r="L79" s="26">
        <v>45113</v>
      </c>
      <c r="M79" s="33" t="s">
        <v>544</v>
      </c>
      <c r="N79" s="7" t="s">
        <v>545</v>
      </c>
      <c r="O79" s="22">
        <v>0</v>
      </c>
      <c r="P79" s="210" t="s">
        <v>40</v>
      </c>
      <c r="Q79" s="7" t="s">
        <v>1239</v>
      </c>
      <c r="R79" s="675" t="s">
        <v>32</v>
      </c>
      <c r="S79" s="9"/>
    </row>
    <row r="80" spans="1:19" ht="85.5" customHeight="1" x14ac:dyDescent="0.25">
      <c r="A80" s="596"/>
      <c r="B80" s="685"/>
      <c r="C80" s="596"/>
      <c r="D80" s="641"/>
      <c r="E80" s="301" t="s">
        <v>1240</v>
      </c>
      <c r="F80" s="301" t="s">
        <v>1241</v>
      </c>
      <c r="G80" s="33">
        <v>1</v>
      </c>
      <c r="H80" s="33" t="s">
        <v>72</v>
      </c>
      <c r="I80" s="33" t="s">
        <v>1238</v>
      </c>
      <c r="J80" s="206">
        <v>44593</v>
      </c>
      <c r="K80" s="206">
        <v>44926</v>
      </c>
      <c r="L80" s="26">
        <v>45113</v>
      </c>
      <c r="M80" s="33" t="s">
        <v>544</v>
      </c>
      <c r="N80" s="7" t="s">
        <v>545</v>
      </c>
      <c r="O80" s="22">
        <v>0</v>
      </c>
      <c r="P80" s="210" t="s">
        <v>40</v>
      </c>
      <c r="Q80" s="7" t="s">
        <v>1239</v>
      </c>
      <c r="R80" s="599"/>
      <c r="S80" s="9"/>
    </row>
    <row r="81" spans="1:19" ht="59.25" customHeight="1" thickBot="1" x14ac:dyDescent="0.3">
      <c r="A81" s="596"/>
      <c r="B81" s="685"/>
      <c r="C81" s="596"/>
      <c r="D81" s="641"/>
      <c r="E81" s="302" t="s">
        <v>1242</v>
      </c>
      <c r="F81" s="301" t="s">
        <v>1243</v>
      </c>
      <c r="G81" s="33">
        <v>1</v>
      </c>
      <c r="H81" s="33" t="s">
        <v>72</v>
      </c>
      <c r="I81" s="34" t="s">
        <v>1244</v>
      </c>
      <c r="J81" s="206">
        <v>44593</v>
      </c>
      <c r="K81" s="206">
        <v>44651</v>
      </c>
      <c r="L81" s="26">
        <v>45113</v>
      </c>
      <c r="M81" s="33" t="s">
        <v>544</v>
      </c>
      <c r="N81" s="7" t="s">
        <v>545</v>
      </c>
      <c r="O81" s="22">
        <v>0</v>
      </c>
      <c r="P81" s="210" t="s">
        <v>40</v>
      </c>
      <c r="Q81" s="7" t="s">
        <v>1239</v>
      </c>
      <c r="R81" s="669"/>
      <c r="S81" s="9"/>
    </row>
    <row r="82" spans="1:19" ht="16.5" thickBot="1" x14ac:dyDescent="0.3">
      <c r="A82" s="664"/>
      <c r="B82" s="665"/>
      <c r="C82" s="665"/>
      <c r="D82" s="665"/>
      <c r="E82" s="665"/>
      <c r="F82" s="665"/>
      <c r="G82" s="665"/>
      <c r="H82" s="665"/>
      <c r="I82" s="665"/>
      <c r="J82" s="665"/>
      <c r="K82" s="665"/>
      <c r="L82" s="665"/>
      <c r="M82" s="665"/>
      <c r="N82" s="665"/>
      <c r="O82" s="665"/>
      <c r="P82" s="665"/>
      <c r="Q82" s="665"/>
      <c r="R82" s="666"/>
      <c r="S82" s="9"/>
    </row>
    <row r="83" spans="1:19" ht="191.25" customHeight="1" x14ac:dyDescent="0.25">
      <c r="A83" s="596" t="s">
        <v>510</v>
      </c>
      <c r="B83" s="685" t="s">
        <v>952</v>
      </c>
      <c r="C83" s="596">
        <v>2</v>
      </c>
      <c r="D83" s="641" t="s">
        <v>1245</v>
      </c>
      <c r="E83" s="301" t="s">
        <v>1246</v>
      </c>
      <c r="F83" s="301" t="s">
        <v>1247</v>
      </c>
      <c r="G83" s="34" t="s">
        <v>1248</v>
      </c>
      <c r="H83" s="33" t="s">
        <v>72</v>
      </c>
      <c r="I83" s="34" t="s">
        <v>1249</v>
      </c>
      <c r="J83" s="206">
        <v>44593</v>
      </c>
      <c r="K83" s="206">
        <v>44926</v>
      </c>
      <c r="L83" s="26">
        <v>45113</v>
      </c>
      <c r="M83" s="33" t="s">
        <v>544</v>
      </c>
      <c r="N83" s="183" t="s">
        <v>1172</v>
      </c>
      <c r="O83" s="22">
        <v>1</v>
      </c>
      <c r="P83" s="226" t="s">
        <v>583</v>
      </c>
      <c r="Q83" s="183" t="s">
        <v>1550</v>
      </c>
      <c r="R83" s="675" t="s">
        <v>32</v>
      </c>
      <c r="S83" s="18"/>
    </row>
    <row r="84" spans="1:19" ht="82.5" customHeight="1" x14ac:dyDescent="0.25">
      <c r="A84" s="596"/>
      <c r="B84" s="685"/>
      <c r="C84" s="596"/>
      <c r="D84" s="641"/>
      <c r="E84" s="301" t="s">
        <v>1250</v>
      </c>
      <c r="F84" s="301" t="s">
        <v>1251</v>
      </c>
      <c r="G84" s="34" t="s">
        <v>1252</v>
      </c>
      <c r="H84" s="33" t="s">
        <v>85</v>
      </c>
      <c r="I84" s="34" t="s">
        <v>1249</v>
      </c>
      <c r="J84" s="206">
        <v>44593</v>
      </c>
      <c r="K84" s="206">
        <v>44926</v>
      </c>
      <c r="L84" s="26">
        <v>45113</v>
      </c>
      <c r="M84" s="33" t="s">
        <v>544</v>
      </c>
      <c r="N84" s="7" t="s">
        <v>545</v>
      </c>
      <c r="O84" s="22">
        <v>0</v>
      </c>
      <c r="P84" s="210" t="s">
        <v>40</v>
      </c>
      <c r="Q84" s="7" t="s">
        <v>1239</v>
      </c>
      <c r="R84" s="599"/>
      <c r="S84" s="7"/>
    </row>
    <row r="85" spans="1:19" ht="231" customHeight="1" thickBot="1" x14ac:dyDescent="0.3">
      <c r="A85" s="596"/>
      <c r="B85" s="685"/>
      <c r="C85" s="596"/>
      <c r="D85" s="641"/>
      <c r="E85" s="301" t="s">
        <v>1253</v>
      </c>
      <c r="F85" s="301" t="s">
        <v>1254</v>
      </c>
      <c r="G85" s="34" t="s">
        <v>1255</v>
      </c>
      <c r="H85" s="33" t="s">
        <v>85</v>
      </c>
      <c r="I85" s="34" t="s">
        <v>598</v>
      </c>
      <c r="J85" s="206">
        <v>44593</v>
      </c>
      <c r="K85" s="206">
        <v>44926</v>
      </c>
      <c r="L85" s="26">
        <v>45113</v>
      </c>
      <c r="M85" s="33" t="s">
        <v>544</v>
      </c>
      <c r="N85" s="183" t="s">
        <v>1548</v>
      </c>
      <c r="O85" s="22">
        <v>0</v>
      </c>
      <c r="P85" s="210" t="s">
        <v>40</v>
      </c>
      <c r="Q85" s="183" t="s">
        <v>1549</v>
      </c>
      <c r="R85" s="669"/>
      <c r="S85" s="7"/>
    </row>
    <row r="86" spans="1:19" ht="16.5" thickBot="1" x14ac:dyDescent="0.3">
      <c r="A86" s="664"/>
      <c r="B86" s="665"/>
      <c r="C86" s="665"/>
      <c r="D86" s="665"/>
      <c r="E86" s="665"/>
      <c r="F86" s="665"/>
      <c r="G86" s="665"/>
      <c r="H86" s="665"/>
      <c r="I86" s="665"/>
      <c r="J86" s="665"/>
      <c r="K86" s="665"/>
      <c r="L86" s="665"/>
      <c r="M86" s="665"/>
      <c r="N86" s="665"/>
      <c r="O86" s="665"/>
      <c r="P86" s="665"/>
      <c r="Q86" s="665"/>
      <c r="R86" s="666"/>
      <c r="S86" s="9"/>
    </row>
    <row r="87" spans="1:19" ht="276.75" customHeight="1" thickBot="1" x14ac:dyDescent="0.3">
      <c r="A87" s="34" t="s">
        <v>510</v>
      </c>
      <c r="B87" s="31" t="s">
        <v>952</v>
      </c>
      <c r="C87" s="34">
        <v>3</v>
      </c>
      <c r="D87" s="302" t="s">
        <v>1256</v>
      </c>
      <c r="E87" s="641" t="s">
        <v>1257</v>
      </c>
      <c r="F87" s="686"/>
      <c r="G87" s="686"/>
      <c r="H87" s="686"/>
      <c r="I87" s="686"/>
      <c r="J87" s="686"/>
      <c r="K87" s="686"/>
      <c r="L87" s="26">
        <v>45113</v>
      </c>
      <c r="M87" s="33" t="s">
        <v>544</v>
      </c>
      <c r="N87" s="7" t="s">
        <v>545</v>
      </c>
      <c r="O87" s="22">
        <v>0</v>
      </c>
      <c r="P87" s="210" t="s">
        <v>31</v>
      </c>
      <c r="Q87" s="7" t="s">
        <v>1258</v>
      </c>
      <c r="R87" s="32" t="s">
        <v>32</v>
      </c>
      <c r="S87" s="9"/>
    </row>
    <row r="88" spans="1:19" ht="16.5" thickBot="1" x14ac:dyDescent="0.3">
      <c r="A88" s="664"/>
      <c r="B88" s="665"/>
      <c r="C88" s="665"/>
      <c r="D88" s="665"/>
      <c r="E88" s="665"/>
      <c r="F88" s="665"/>
      <c r="G88" s="665"/>
      <c r="H88" s="665"/>
      <c r="I88" s="665"/>
      <c r="J88" s="665"/>
      <c r="K88" s="665"/>
      <c r="L88" s="665"/>
      <c r="M88" s="665"/>
      <c r="N88" s="665"/>
      <c r="O88" s="665"/>
      <c r="P88" s="665"/>
      <c r="Q88" s="665"/>
      <c r="R88" s="666"/>
      <c r="S88" s="9"/>
    </row>
    <row r="89" spans="1:19" ht="90.75" customHeight="1" thickBot="1" x14ac:dyDescent="0.3">
      <c r="A89" s="34" t="s">
        <v>510</v>
      </c>
      <c r="B89" s="31" t="s">
        <v>952</v>
      </c>
      <c r="C89" s="34">
        <v>4</v>
      </c>
      <c r="D89" s="302" t="s">
        <v>1259</v>
      </c>
      <c r="E89" s="302" t="s">
        <v>1260</v>
      </c>
      <c r="F89" s="301" t="s">
        <v>1261</v>
      </c>
      <c r="G89" s="33">
        <v>1</v>
      </c>
      <c r="H89" s="33" t="s">
        <v>72</v>
      </c>
      <c r="I89" s="33" t="s">
        <v>1238</v>
      </c>
      <c r="J89" s="206">
        <v>44593</v>
      </c>
      <c r="K89" s="206">
        <v>44926</v>
      </c>
      <c r="L89" s="26">
        <v>45113</v>
      </c>
      <c r="M89" s="33" t="s">
        <v>544</v>
      </c>
      <c r="N89" s="7" t="s">
        <v>545</v>
      </c>
      <c r="O89" s="22">
        <v>0</v>
      </c>
      <c r="P89" s="210" t="s">
        <v>40</v>
      </c>
      <c r="Q89" s="7" t="s">
        <v>1239</v>
      </c>
      <c r="R89" s="32" t="s">
        <v>32</v>
      </c>
      <c r="S89" s="9"/>
    </row>
    <row r="90" spans="1:19" ht="16.5" thickBot="1" x14ac:dyDescent="0.3">
      <c r="A90" s="664"/>
      <c r="B90" s="665"/>
      <c r="C90" s="665"/>
      <c r="D90" s="665"/>
      <c r="E90" s="665"/>
      <c r="F90" s="665"/>
      <c r="G90" s="665"/>
      <c r="H90" s="665"/>
      <c r="I90" s="665"/>
      <c r="J90" s="665"/>
      <c r="K90" s="665"/>
      <c r="L90" s="665"/>
      <c r="M90" s="665"/>
      <c r="N90" s="665"/>
      <c r="O90" s="665"/>
      <c r="P90" s="665"/>
      <c r="Q90" s="665"/>
      <c r="R90" s="666"/>
      <c r="S90" s="9"/>
    </row>
    <row r="91" spans="1:19" ht="114" customHeight="1" x14ac:dyDescent="0.25">
      <c r="A91" s="596" t="s">
        <v>510</v>
      </c>
      <c r="B91" s="596" t="s">
        <v>952</v>
      </c>
      <c r="C91" s="593">
        <v>5</v>
      </c>
      <c r="D91" s="641" t="s">
        <v>1262</v>
      </c>
      <c r="E91" s="301" t="s">
        <v>1263</v>
      </c>
      <c r="F91" s="301" t="s">
        <v>1264</v>
      </c>
      <c r="G91" s="33">
        <v>1</v>
      </c>
      <c r="H91" s="33" t="s">
        <v>72</v>
      </c>
      <c r="I91" s="34" t="s">
        <v>1265</v>
      </c>
      <c r="J91" s="206">
        <v>44593</v>
      </c>
      <c r="K91" s="206">
        <v>44620</v>
      </c>
      <c r="L91" s="26">
        <v>45113</v>
      </c>
      <c r="M91" s="33" t="s">
        <v>544</v>
      </c>
      <c r="N91" s="7" t="s">
        <v>545</v>
      </c>
      <c r="O91" s="22">
        <v>0</v>
      </c>
      <c r="P91" s="210" t="s">
        <v>40</v>
      </c>
      <c r="Q91" s="7" t="s">
        <v>1239</v>
      </c>
      <c r="R91" s="688" t="s">
        <v>32</v>
      </c>
      <c r="S91" s="9"/>
    </row>
    <row r="92" spans="1:19" ht="114" customHeight="1" x14ac:dyDescent="0.25">
      <c r="A92" s="596"/>
      <c r="B92" s="596"/>
      <c r="C92" s="593"/>
      <c r="D92" s="641"/>
      <c r="E92" s="301" t="s">
        <v>1266</v>
      </c>
      <c r="F92" s="301" t="s">
        <v>1267</v>
      </c>
      <c r="G92" s="33">
        <v>1</v>
      </c>
      <c r="H92" s="33" t="s">
        <v>72</v>
      </c>
      <c r="I92" s="34" t="s">
        <v>1268</v>
      </c>
      <c r="J92" s="206">
        <v>44593</v>
      </c>
      <c r="K92" s="206">
        <v>44620</v>
      </c>
      <c r="L92" s="26">
        <v>45113</v>
      </c>
      <c r="M92" s="33" t="s">
        <v>544</v>
      </c>
      <c r="N92" s="7" t="s">
        <v>545</v>
      </c>
      <c r="O92" s="22">
        <v>0</v>
      </c>
      <c r="P92" s="210" t="s">
        <v>40</v>
      </c>
      <c r="Q92" s="7" t="s">
        <v>1239</v>
      </c>
      <c r="R92" s="689"/>
      <c r="S92" s="9"/>
    </row>
    <row r="93" spans="1:19" ht="114" customHeight="1" x14ac:dyDescent="0.25">
      <c r="A93" s="596"/>
      <c r="B93" s="596"/>
      <c r="C93" s="593"/>
      <c r="D93" s="641"/>
      <c r="E93" s="301" t="s">
        <v>1269</v>
      </c>
      <c r="F93" s="301" t="s">
        <v>1270</v>
      </c>
      <c r="G93" s="33">
        <v>2</v>
      </c>
      <c r="H93" s="33" t="s">
        <v>72</v>
      </c>
      <c r="I93" s="33" t="s">
        <v>1271</v>
      </c>
      <c r="J93" s="206">
        <v>44593</v>
      </c>
      <c r="K93" s="206">
        <v>44620</v>
      </c>
      <c r="L93" s="26">
        <v>45113</v>
      </c>
      <c r="M93" s="33" t="s">
        <v>544</v>
      </c>
      <c r="N93" s="7" t="s">
        <v>545</v>
      </c>
      <c r="O93" s="22">
        <v>0</v>
      </c>
      <c r="P93" s="210" t="s">
        <v>40</v>
      </c>
      <c r="Q93" s="7" t="s">
        <v>1239</v>
      </c>
      <c r="R93" s="689"/>
      <c r="S93" s="9"/>
    </row>
    <row r="94" spans="1:19" ht="114" customHeight="1" thickBot="1" x14ac:dyDescent="0.3">
      <c r="A94" s="596"/>
      <c r="B94" s="596"/>
      <c r="C94" s="593"/>
      <c r="D94" s="641"/>
      <c r="E94" s="301" t="s">
        <v>1272</v>
      </c>
      <c r="F94" s="301" t="s">
        <v>1273</v>
      </c>
      <c r="G94" s="33">
        <v>1</v>
      </c>
      <c r="H94" s="33" t="s">
        <v>72</v>
      </c>
      <c r="I94" s="34" t="s">
        <v>1274</v>
      </c>
      <c r="J94" s="206">
        <v>44593</v>
      </c>
      <c r="K94" s="206">
        <v>44620</v>
      </c>
      <c r="L94" s="26">
        <v>45113</v>
      </c>
      <c r="M94" s="33" t="s">
        <v>544</v>
      </c>
      <c r="N94" s="7" t="s">
        <v>545</v>
      </c>
      <c r="O94" s="22">
        <v>0</v>
      </c>
      <c r="P94" s="210" t="s">
        <v>40</v>
      </c>
      <c r="Q94" s="7" t="s">
        <v>1239</v>
      </c>
      <c r="R94" s="690"/>
      <c r="S94" s="9"/>
    </row>
    <row r="95" spans="1:19" ht="16.5" thickBot="1" x14ac:dyDescent="0.3">
      <c r="A95" s="664"/>
      <c r="B95" s="665"/>
      <c r="C95" s="665"/>
      <c r="D95" s="665"/>
      <c r="E95" s="665"/>
      <c r="F95" s="665"/>
      <c r="G95" s="665"/>
      <c r="H95" s="665"/>
      <c r="I95" s="665"/>
      <c r="J95" s="665"/>
      <c r="K95" s="665"/>
      <c r="L95" s="665"/>
      <c r="M95" s="665"/>
      <c r="N95" s="665"/>
      <c r="O95" s="665"/>
      <c r="P95" s="665"/>
      <c r="Q95" s="665"/>
      <c r="R95" s="666"/>
      <c r="S95" s="9"/>
    </row>
    <row r="96" spans="1:19" ht="119.25" customHeight="1" x14ac:dyDescent="0.25">
      <c r="A96" s="596" t="s">
        <v>510</v>
      </c>
      <c r="B96" s="596" t="s">
        <v>952</v>
      </c>
      <c r="C96" s="593">
        <v>6</v>
      </c>
      <c r="D96" s="641" t="s">
        <v>1275</v>
      </c>
      <c r="E96" s="301" t="s">
        <v>1276</v>
      </c>
      <c r="F96" s="301" t="s">
        <v>1277</v>
      </c>
      <c r="G96" s="33">
        <v>1</v>
      </c>
      <c r="H96" s="33" t="s">
        <v>72</v>
      </c>
      <c r="I96" s="34" t="s">
        <v>598</v>
      </c>
      <c r="J96" s="206">
        <v>44593</v>
      </c>
      <c r="K96" s="206">
        <v>44804</v>
      </c>
      <c r="L96" s="26">
        <v>45113</v>
      </c>
      <c r="M96" s="33" t="s">
        <v>544</v>
      </c>
      <c r="N96" s="7" t="s">
        <v>545</v>
      </c>
      <c r="O96" s="22">
        <v>0</v>
      </c>
      <c r="P96" s="210" t="s">
        <v>40</v>
      </c>
      <c r="Q96" s="7" t="s">
        <v>1239</v>
      </c>
      <c r="R96" s="675" t="s">
        <v>32</v>
      </c>
      <c r="S96" s="9"/>
    </row>
    <row r="97" spans="1:19" ht="59.25" customHeight="1" thickBot="1" x14ac:dyDescent="0.3">
      <c r="A97" s="596"/>
      <c r="B97" s="596"/>
      <c r="C97" s="593"/>
      <c r="D97" s="641"/>
      <c r="E97" s="301" t="s">
        <v>1278</v>
      </c>
      <c r="F97" s="301" t="s">
        <v>1279</v>
      </c>
      <c r="G97" s="33">
        <v>1</v>
      </c>
      <c r="H97" s="33" t="s">
        <v>72</v>
      </c>
      <c r="I97" s="34" t="s">
        <v>598</v>
      </c>
      <c r="J97" s="206">
        <v>44593</v>
      </c>
      <c r="K97" s="206">
        <v>44804</v>
      </c>
      <c r="L97" s="26">
        <v>45113</v>
      </c>
      <c r="M97" s="33" t="s">
        <v>544</v>
      </c>
      <c r="N97" s="7" t="s">
        <v>545</v>
      </c>
      <c r="O97" s="22">
        <v>0</v>
      </c>
      <c r="P97" s="210" t="s">
        <v>40</v>
      </c>
      <c r="Q97" s="7" t="s">
        <v>1239</v>
      </c>
      <c r="R97" s="669"/>
      <c r="S97" s="9"/>
    </row>
    <row r="98" spans="1:19" ht="16.5" thickBot="1" x14ac:dyDescent="0.3">
      <c r="A98" s="664"/>
      <c r="B98" s="665"/>
      <c r="C98" s="665"/>
      <c r="D98" s="665"/>
      <c r="E98" s="665"/>
      <c r="F98" s="665"/>
      <c r="G98" s="665"/>
      <c r="H98" s="665"/>
      <c r="I98" s="665"/>
      <c r="J98" s="665"/>
      <c r="K98" s="665"/>
      <c r="L98" s="665"/>
      <c r="M98" s="665"/>
      <c r="N98" s="665"/>
      <c r="O98" s="665"/>
      <c r="P98" s="665"/>
      <c r="Q98" s="665"/>
      <c r="R98" s="666"/>
      <c r="S98" s="9"/>
    </row>
    <row r="99" spans="1:19" ht="276" customHeight="1" thickBot="1" x14ac:dyDescent="0.3">
      <c r="A99" s="34" t="s">
        <v>510</v>
      </c>
      <c r="B99" s="34" t="s">
        <v>952</v>
      </c>
      <c r="C99" s="33">
        <v>7</v>
      </c>
      <c r="D99" s="301" t="s">
        <v>1280</v>
      </c>
      <c r="E99" s="641" t="s">
        <v>1281</v>
      </c>
      <c r="F99" s="686"/>
      <c r="G99" s="686"/>
      <c r="H99" s="686"/>
      <c r="I99" s="686"/>
      <c r="J99" s="686"/>
      <c r="K99" s="686"/>
      <c r="L99" s="26">
        <v>45113</v>
      </c>
      <c r="M99" s="33" t="s">
        <v>544</v>
      </c>
      <c r="N99" s="7" t="s">
        <v>545</v>
      </c>
      <c r="O99" s="22">
        <v>0</v>
      </c>
      <c r="P99" s="210" t="s">
        <v>31</v>
      </c>
      <c r="Q99" s="7" t="s">
        <v>1258</v>
      </c>
      <c r="R99" s="32" t="s">
        <v>32</v>
      </c>
      <c r="S99" s="9"/>
    </row>
    <row r="100" spans="1:19" ht="16.5" thickBot="1" x14ac:dyDescent="0.3">
      <c r="A100" s="664"/>
      <c r="B100" s="665"/>
      <c r="C100" s="665"/>
      <c r="D100" s="665"/>
      <c r="E100" s="665"/>
      <c r="F100" s="665"/>
      <c r="G100" s="665"/>
      <c r="H100" s="665"/>
      <c r="I100" s="665"/>
      <c r="J100" s="665"/>
      <c r="K100" s="665"/>
      <c r="L100" s="665"/>
      <c r="M100" s="665"/>
      <c r="N100" s="665"/>
      <c r="O100" s="665"/>
      <c r="P100" s="665"/>
      <c r="Q100" s="665"/>
      <c r="R100" s="666"/>
      <c r="S100" s="9"/>
    </row>
    <row r="101" spans="1:19" ht="246" customHeight="1" thickBot="1" x14ac:dyDescent="0.3">
      <c r="A101" s="34" t="s">
        <v>510</v>
      </c>
      <c r="B101" s="34" t="s">
        <v>952</v>
      </c>
      <c r="C101" s="33">
        <v>8</v>
      </c>
      <c r="D101" s="301" t="s">
        <v>1282</v>
      </c>
      <c r="E101" s="641" t="s">
        <v>1283</v>
      </c>
      <c r="F101" s="686"/>
      <c r="G101" s="686"/>
      <c r="H101" s="686"/>
      <c r="I101" s="686"/>
      <c r="J101" s="686"/>
      <c r="K101" s="686"/>
      <c r="L101" s="26">
        <v>45113</v>
      </c>
      <c r="M101" s="33" t="s">
        <v>544</v>
      </c>
      <c r="N101" s="7" t="s">
        <v>545</v>
      </c>
      <c r="O101" s="22">
        <v>0</v>
      </c>
      <c r="P101" s="210" t="s">
        <v>31</v>
      </c>
      <c r="Q101" s="7" t="s">
        <v>1258</v>
      </c>
      <c r="R101" s="32" t="s">
        <v>32</v>
      </c>
      <c r="S101" s="9"/>
    </row>
    <row r="102" spans="1:19" ht="16.5" thickBot="1" x14ac:dyDescent="0.3">
      <c r="A102" s="664"/>
      <c r="B102" s="665"/>
      <c r="C102" s="665"/>
      <c r="D102" s="665"/>
      <c r="E102" s="665"/>
      <c r="F102" s="665"/>
      <c r="G102" s="665"/>
      <c r="H102" s="665"/>
      <c r="I102" s="665"/>
      <c r="J102" s="665"/>
      <c r="K102" s="665"/>
      <c r="L102" s="665"/>
      <c r="M102" s="665"/>
      <c r="N102" s="665"/>
      <c r="O102" s="665"/>
      <c r="P102" s="665"/>
      <c r="Q102" s="665"/>
      <c r="R102" s="666"/>
      <c r="S102" s="9"/>
    </row>
    <row r="103" spans="1:19" ht="324" customHeight="1" thickBot="1" x14ac:dyDescent="0.3">
      <c r="A103" s="34" t="s">
        <v>510</v>
      </c>
      <c r="B103" s="34" t="s">
        <v>952</v>
      </c>
      <c r="C103" s="33">
        <v>9</v>
      </c>
      <c r="D103" s="301" t="s">
        <v>1284</v>
      </c>
      <c r="E103" s="641" t="s">
        <v>1285</v>
      </c>
      <c r="F103" s="686"/>
      <c r="G103" s="686"/>
      <c r="H103" s="686"/>
      <c r="I103" s="686"/>
      <c r="J103" s="686"/>
      <c r="K103" s="686"/>
      <c r="L103" s="26">
        <v>45113</v>
      </c>
      <c r="M103" s="33" t="s">
        <v>544</v>
      </c>
      <c r="N103" s="7" t="s">
        <v>545</v>
      </c>
      <c r="O103" s="22">
        <v>0</v>
      </c>
      <c r="P103" s="210" t="s">
        <v>31</v>
      </c>
      <c r="Q103" s="7" t="s">
        <v>1258</v>
      </c>
      <c r="R103" s="32" t="s">
        <v>32</v>
      </c>
      <c r="S103" s="9"/>
    </row>
    <row r="104" spans="1:19" ht="16.5" thickBot="1" x14ac:dyDescent="0.3">
      <c r="A104" s="664"/>
      <c r="B104" s="665"/>
      <c r="C104" s="665"/>
      <c r="D104" s="665"/>
      <c r="E104" s="665"/>
      <c r="F104" s="665"/>
      <c r="G104" s="665"/>
      <c r="H104" s="665"/>
      <c r="I104" s="665"/>
      <c r="J104" s="665"/>
      <c r="K104" s="665"/>
      <c r="L104" s="665"/>
      <c r="M104" s="665"/>
      <c r="N104" s="665"/>
      <c r="O104" s="665"/>
      <c r="P104" s="665"/>
      <c r="Q104" s="665"/>
      <c r="R104" s="666"/>
      <c r="S104" s="9"/>
    </row>
    <row r="105" spans="1:19" ht="106.5" customHeight="1" thickBot="1" x14ac:dyDescent="0.3">
      <c r="A105" s="34" t="s">
        <v>510</v>
      </c>
      <c r="B105" s="34" t="s">
        <v>952</v>
      </c>
      <c r="C105" s="33">
        <v>10</v>
      </c>
      <c r="D105" s="301" t="s">
        <v>1286</v>
      </c>
      <c r="E105" s="641" t="s">
        <v>1287</v>
      </c>
      <c r="F105" s="686"/>
      <c r="G105" s="686"/>
      <c r="H105" s="686"/>
      <c r="I105" s="686"/>
      <c r="J105" s="686"/>
      <c r="K105" s="686"/>
      <c r="L105" s="26">
        <v>45113</v>
      </c>
      <c r="M105" s="33" t="s">
        <v>544</v>
      </c>
      <c r="N105" s="7" t="s">
        <v>545</v>
      </c>
      <c r="O105" s="22">
        <v>0</v>
      </c>
      <c r="P105" s="210" t="s">
        <v>31</v>
      </c>
      <c r="Q105" s="7" t="s">
        <v>1258</v>
      </c>
      <c r="R105" s="30" t="s">
        <v>32</v>
      </c>
      <c r="S105" s="9"/>
    </row>
    <row r="106" spans="1:19" ht="16.5" thickBot="1" x14ac:dyDescent="0.3">
      <c r="A106" s="681"/>
      <c r="B106" s="682"/>
      <c r="C106" s="682"/>
      <c r="D106" s="682"/>
      <c r="E106" s="682"/>
      <c r="F106" s="682"/>
      <c r="G106" s="682"/>
      <c r="H106" s="682"/>
      <c r="I106" s="682"/>
      <c r="J106" s="682"/>
      <c r="K106" s="682"/>
      <c r="L106" s="682"/>
      <c r="M106" s="682"/>
      <c r="N106" s="682"/>
      <c r="O106" s="682"/>
      <c r="P106" s="682"/>
      <c r="Q106" s="682"/>
      <c r="R106" s="683"/>
      <c r="S106" s="9"/>
    </row>
    <row r="107" spans="1:19" ht="59.25" customHeight="1" x14ac:dyDescent="0.25">
      <c r="A107" s="9"/>
      <c r="B107" s="9"/>
      <c r="C107" s="9"/>
      <c r="D107" s="9"/>
      <c r="E107" s="9"/>
      <c r="F107" s="9"/>
      <c r="G107" s="9"/>
      <c r="H107" s="9"/>
      <c r="I107" s="9"/>
      <c r="J107" s="9"/>
      <c r="K107" s="12"/>
      <c r="L107" s="12"/>
      <c r="M107" s="9"/>
      <c r="N107" s="9"/>
      <c r="O107" s="12"/>
      <c r="P107" s="12"/>
      <c r="Q107" s="9"/>
      <c r="R107" s="12"/>
      <c r="S107" s="9"/>
    </row>
    <row r="108" spans="1:19" ht="59.25" customHeight="1" x14ac:dyDescent="0.25">
      <c r="O108" s="227"/>
    </row>
    <row r="109" spans="1:19" ht="59.25" customHeight="1" x14ac:dyDescent="0.25">
      <c r="O109" s="227"/>
    </row>
    <row r="110" spans="1:19" ht="59.25" customHeight="1" x14ac:dyDescent="0.25">
      <c r="O110" s="227"/>
    </row>
    <row r="111" spans="1:19" ht="59.25" customHeight="1" x14ac:dyDescent="0.25">
      <c r="O111" s="227"/>
    </row>
    <row r="112" spans="1:19" ht="59.25" customHeight="1" x14ac:dyDescent="0.25">
      <c r="O112" s="227"/>
    </row>
    <row r="113" spans="1:15" ht="59.25" customHeight="1" x14ac:dyDescent="0.25">
      <c r="A113" s="687" t="s">
        <v>578</v>
      </c>
      <c r="B113" s="687"/>
      <c r="C113" s="159"/>
      <c r="D113" s="687" t="s">
        <v>1541</v>
      </c>
      <c r="E113" s="687"/>
      <c r="F113" s="687" t="s">
        <v>1542</v>
      </c>
      <c r="G113" s="687"/>
      <c r="H113" s="687" t="s">
        <v>1543</v>
      </c>
      <c r="I113" s="687"/>
      <c r="O113" s="227"/>
    </row>
    <row r="114" spans="1:15" ht="59.25" customHeight="1" x14ac:dyDescent="0.2">
      <c r="A114" s="52" t="s">
        <v>173</v>
      </c>
      <c r="B114" s="55">
        <f>+COUNTIF($P$6:$P$105,"ABIERTA")</f>
        <v>0</v>
      </c>
      <c r="C114" s="154"/>
      <c r="D114" s="55" t="s">
        <v>173</v>
      </c>
      <c r="E114" s="55">
        <f>+COUNTIF($P$6:$P$37,"ABIERTA")</f>
        <v>0</v>
      </c>
      <c r="F114" s="55" t="s">
        <v>173</v>
      </c>
      <c r="G114" s="76">
        <f>+COUNTIF($P$42:$P$74,"ABIERTA")</f>
        <v>0</v>
      </c>
      <c r="H114" s="55" t="s">
        <v>173</v>
      </c>
      <c r="I114" s="76">
        <f>+COUNTIF($P$79:$P$105,"ABIERTA")</f>
        <v>0</v>
      </c>
      <c r="O114" s="227"/>
    </row>
    <row r="115" spans="1:15" ht="59.25" customHeight="1" x14ac:dyDescent="0.2">
      <c r="A115" s="52" t="s">
        <v>75</v>
      </c>
      <c r="B115" s="55">
        <f>+COUNTIF($P$6:$P$105,"CUMPLIDA - EFECTIVA")</f>
        <v>31</v>
      </c>
      <c r="C115" s="154"/>
      <c r="D115" s="55" t="s">
        <v>75</v>
      </c>
      <c r="E115" s="55">
        <f>+COUNTIF($P$6:$P$37,"CUMPLIDA - EFECTIVA")</f>
        <v>17</v>
      </c>
      <c r="F115" s="55" t="s">
        <v>75</v>
      </c>
      <c r="G115" s="76">
        <f>+COUNTIF($P$42:$P$74,"CUMPLIDA - EFECTIVA")</f>
        <v>14</v>
      </c>
      <c r="H115" s="55" t="s">
        <v>75</v>
      </c>
      <c r="I115" s="76">
        <f>+COUNTIF($P$79:$P$105,"CUMPLIDA - EFECTIVA")</f>
        <v>0</v>
      </c>
      <c r="O115" s="227"/>
    </row>
    <row r="116" spans="1:15" ht="59.25" customHeight="1" x14ac:dyDescent="0.2">
      <c r="A116" s="52" t="s">
        <v>583</v>
      </c>
      <c r="B116" s="55">
        <f>+COUNTIF($P$6:$P$105,"CUMPLIDA - PENDIENTE DE EFECTIVIDAD")</f>
        <v>5</v>
      </c>
      <c r="C116" s="154"/>
      <c r="D116" s="55" t="s">
        <v>583</v>
      </c>
      <c r="E116" s="55">
        <f>+COUNTIF($P$6:$P$37,"CUMPLIDA - PENDIENTE DE EFECTIVIDAD")</f>
        <v>3</v>
      </c>
      <c r="F116" s="55" t="s">
        <v>583</v>
      </c>
      <c r="G116" s="76">
        <f>+COUNTIF($P$42:$P$74,"CUMPLIDA - PENDIENTE DE EFECTIVIDAD")</f>
        <v>1</v>
      </c>
      <c r="H116" s="55" t="s">
        <v>583</v>
      </c>
      <c r="I116" s="76">
        <f>+COUNTIF($P$79:$P$105,"CUMPLIDA - PENDIENTE DE EFECTIVIDAD")</f>
        <v>1</v>
      </c>
      <c r="O116" s="227"/>
    </row>
    <row r="117" spans="1:15" ht="59.25" customHeight="1" x14ac:dyDescent="0.2">
      <c r="A117" s="52" t="s">
        <v>584</v>
      </c>
      <c r="B117" s="55">
        <f>+COUNTIF($P$6:$P$105,"CUMPLIDA - INEFECTIVA")</f>
        <v>0</v>
      </c>
      <c r="C117" s="154"/>
      <c r="D117" s="55" t="s">
        <v>584</v>
      </c>
      <c r="E117" s="55">
        <f>+COUNTIF($P$6:$P$37,"CUMPLIDA - INEFECTIVA")</f>
        <v>0</v>
      </c>
      <c r="F117" s="55" t="s">
        <v>584</v>
      </c>
      <c r="G117" s="76">
        <f>+COUNTIF($P$42:$P$74,"CUMPLIDA - INEFECTIVA")</f>
        <v>0</v>
      </c>
      <c r="H117" s="55" t="s">
        <v>584</v>
      </c>
      <c r="I117" s="76">
        <f>+COUNTIF($P$79:$P$105,"CUMPLIDA - INEFECTIVA")</f>
        <v>0</v>
      </c>
      <c r="O117" s="227"/>
    </row>
    <row r="118" spans="1:15" ht="59.25" customHeight="1" x14ac:dyDescent="0.2">
      <c r="A118" s="52" t="s">
        <v>40</v>
      </c>
      <c r="B118" s="55">
        <f>+COUNTIF($P$6:$P$105,"INCUMPLIDA - VENCIDA")</f>
        <v>25</v>
      </c>
      <c r="C118" s="154"/>
      <c r="D118" s="55" t="s">
        <v>40</v>
      </c>
      <c r="E118" s="55">
        <f>+COUNTIF($P$6:$P$37,"INCUMPLIDA - VENCIDA")</f>
        <v>4</v>
      </c>
      <c r="F118" s="55" t="s">
        <v>40</v>
      </c>
      <c r="G118" s="76">
        <f>+COUNTIF($P$42:$P$74,"INCUMPLIDA - VENCIDA")</f>
        <v>9</v>
      </c>
      <c r="H118" s="55" t="s">
        <v>40</v>
      </c>
      <c r="I118" s="76">
        <f>+COUNTIF($P$79:$P$105,"INCUMPLIDA - VENCIDA")</f>
        <v>12</v>
      </c>
      <c r="O118" s="227"/>
    </row>
    <row r="119" spans="1:15" ht="59.25" customHeight="1" x14ac:dyDescent="0.2">
      <c r="A119" s="52" t="s">
        <v>31</v>
      </c>
      <c r="B119" s="55">
        <f>+COUNTIF($P$6:$P$105,"INCALIFICABLE")</f>
        <v>6</v>
      </c>
      <c r="C119" s="154"/>
      <c r="D119" s="55" t="s">
        <v>31</v>
      </c>
      <c r="E119" s="55">
        <f>+COUNTIF($P$6:$P$37,"INCALIFICABLE")</f>
        <v>0</v>
      </c>
      <c r="F119" s="55" t="s">
        <v>31</v>
      </c>
      <c r="G119" s="76">
        <f>+COUNTIF($P$42:$P$74,"INCALIFICABLE")</f>
        <v>1</v>
      </c>
      <c r="H119" s="55" t="s">
        <v>31</v>
      </c>
      <c r="I119" s="76">
        <f>+COUNTIF($P$79:$P$105,"INCALIFICABLE")</f>
        <v>5</v>
      </c>
      <c r="O119" s="227"/>
    </row>
    <row r="120" spans="1:15" ht="59.25" customHeight="1" x14ac:dyDescent="0.25">
      <c r="A120" s="156" t="s">
        <v>524</v>
      </c>
      <c r="B120" s="156">
        <f>SUM(B114:B119)</f>
        <v>67</v>
      </c>
      <c r="C120" s="154"/>
      <c r="D120" s="156" t="s">
        <v>524</v>
      </c>
      <c r="E120" s="156">
        <f>SUM(E114:E119)</f>
        <v>24</v>
      </c>
      <c r="F120" s="156" t="s">
        <v>524</v>
      </c>
      <c r="G120" s="157">
        <f>SUM(G114:G119)</f>
        <v>25</v>
      </c>
      <c r="H120" s="156" t="s">
        <v>524</v>
      </c>
      <c r="I120" s="157">
        <f>SUM(I114:I119)</f>
        <v>18</v>
      </c>
    </row>
    <row r="121" spans="1:15" ht="59.25" customHeight="1" x14ac:dyDescent="0.2">
      <c r="A121" s="154"/>
      <c r="B121" s="154"/>
      <c r="C121" s="154"/>
      <c r="D121" s="158"/>
      <c r="E121" s="158"/>
      <c r="F121" s="158"/>
      <c r="G121" s="63"/>
      <c r="H121" s="159"/>
      <c r="I121" s="63"/>
    </row>
    <row r="122" spans="1:15" ht="59.25" customHeight="1" x14ac:dyDescent="0.25">
      <c r="A122" s="687" t="s">
        <v>585</v>
      </c>
      <c r="B122" s="687"/>
      <c r="C122" s="159"/>
      <c r="D122" s="687" t="s">
        <v>586</v>
      </c>
      <c r="E122" s="687"/>
      <c r="F122" s="687" t="s">
        <v>586</v>
      </c>
      <c r="G122" s="687"/>
      <c r="H122" s="687" t="s">
        <v>586</v>
      </c>
      <c r="I122" s="687"/>
    </row>
    <row r="123" spans="1:15" ht="59.25" customHeight="1" x14ac:dyDescent="0.25">
      <c r="A123" s="55" t="s">
        <v>587</v>
      </c>
      <c r="B123" s="55">
        <f>+COUNTIF($R$6:$R$105,"ABIERTO")</f>
        <v>20</v>
      </c>
      <c r="C123" s="159"/>
      <c r="D123" s="55" t="s">
        <v>32</v>
      </c>
      <c r="E123" s="55">
        <f>+COUNTIF($R$6:$R$37,"ABIERTO")</f>
        <v>5</v>
      </c>
      <c r="F123" s="55" t="s">
        <v>32</v>
      </c>
      <c r="G123" s="55">
        <f>+COUNTIF($R$42:$R$74,"ABIERTO")</f>
        <v>5</v>
      </c>
      <c r="H123" s="55" t="s">
        <v>32</v>
      </c>
      <c r="I123" s="55">
        <f>+COUNTIF($R$79:$R$105,"ABIERTO")</f>
        <v>10</v>
      </c>
    </row>
    <row r="124" spans="1:15" ht="59.25" customHeight="1" x14ac:dyDescent="0.25">
      <c r="A124" s="55" t="s">
        <v>588</v>
      </c>
      <c r="B124" s="55">
        <f>+COUNTIF($R$6:$R$105,"CERRADO")</f>
        <v>8</v>
      </c>
      <c r="C124" s="159"/>
      <c r="D124" s="55" t="s">
        <v>62</v>
      </c>
      <c r="E124" s="55">
        <f>+COUNTIF($R$6:$R37,"CERRADO")</f>
        <v>4</v>
      </c>
      <c r="F124" s="55" t="s">
        <v>62</v>
      </c>
      <c r="G124" s="55">
        <f>+COUNTIF($R$42:$R74,"CERRADO")</f>
        <v>4</v>
      </c>
      <c r="H124" s="55" t="s">
        <v>62</v>
      </c>
      <c r="I124" s="55">
        <f>+COUNTIF($R$79:$R$105,"CERRADO")</f>
        <v>0</v>
      </c>
    </row>
    <row r="125" spans="1:15" ht="59.25" customHeight="1" x14ac:dyDescent="0.25">
      <c r="A125" s="156" t="s">
        <v>524</v>
      </c>
      <c r="B125" s="156">
        <f>SUM(B123:B124)</f>
        <v>28</v>
      </c>
      <c r="C125" s="159"/>
      <c r="D125" s="156" t="s">
        <v>524</v>
      </c>
      <c r="E125" s="156">
        <f>SUM(E123:E124)</f>
        <v>9</v>
      </c>
      <c r="F125" s="156" t="s">
        <v>524</v>
      </c>
      <c r="G125" s="156">
        <f>SUM(G123:G124)</f>
        <v>9</v>
      </c>
      <c r="H125" s="156" t="s">
        <v>524</v>
      </c>
      <c r="I125" s="156">
        <f>SUM(I123:I124)</f>
        <v>10</v>
      </c>
    </row>
    <row r="127" spans="1:15" ht="59.25" customHeight="1" x14ac:dyDescent="0.25">
      <c r="A127" s="211" t="s">
        <v>1545</v>
      </c>
    </row>
  </sheetData>
  <mergeCells count="188">
    <mergeCell ref="A51:R51"/>
    <mergeCell ref="A55:R55"/>
    <mergeCell ref="A59:R59"/>
    <mergeCell ref="A63:R63"/>
    <mergeCell ref="A68:R68"/>
    <mergeCell ref="A70:R70"/>
    <mergeCell ref="A106:R106"/>
    <mergeCell ref="A75:R75"/>
    <mergeCell ref="A122:B122"/>
    <mergeCell ref="D122:E122"/>
    <mergeCell ref="F122:G122"/>
    <mergeCell ref="H122:I122"/>
    <mergeCell ref="C91:C94"/>
    <mergeCell ref="D91:D94"/>
    <mergeCell ref="R91:R94"/>
    <mergeCell ref="A83:A85"/>
    <mergeCell ref="B83:B85"/>
    <mergeCell ref="C83:C85"/>
    <mergeCell ref="D83:D85"/>
    <mergeCell ref="R83:R85"/>
    <mergeCell ref="A86:R86"/>
    <mergeCell ref="A82:R82"/>
    <mergeCell ref="G77:G78"/>
    <mergeCell ref="H77:H78"/>
    <mergeCell ref="A95:R95"/>
    <mergeCell ref="A96:A97"/>
    <mergeCell ref="B96:B97"/>
    <mergeCell ref="C96:C97"/>
    <mergeCell ref="D96:D97"/>
    <mergeCell ref="R96:R97"/>
    <mergeCell ref="E87:K87"/>
    <mergeCell ref="A88:R88"/>
    <mergeCell ref="A90:R90"/>
    <mergeCell ref="A91:A94"/>
    <mergeCell ref="B91:B94"/>
    <mergeCell ref="A104:R104"/>
    <mergeCell ref="E105:K105"/>
    <mergeCell ref="A113:B113"/>
    <mergeCell ref="D113:E113"/>
    <mergeCell ref="F113:G113"/>
    <mergeCell ref="H113:I113"/>
    <mergeCell ref="A98:R98"/>
    <mergeCell ref="E99:K99"/>
    <mergeCell ref="A100:R100"/>
    <mergeCell ref="E101:K101"/>
    <mergeCell ref="A102:R102"/>
    <mergeCell ref="E103:K103"/>
    <mergeCell ref="A73:R73"/>
    <mergeCell ref="A64:A67"/>
    <mergeCell ref="B64:B67"/>
    <mergeCell ref="C64:C67"/>
    <mergeCell ref="D64:D67"/>
    <mergeCell ref="R64:R67"/>
    <mergeCell ref="E69:K69"/>
    <mergeCell ref="A79:A81"/>
    <mergeCell ref="B79:B81"/>
    <mergeCell ref="C79:C81"/>
    <mergeCell ref="D79:D81"/>
    <mergeCell ref="R79:R81"/>
    <mergeCell ref="A76:R76"/>
    <mergeCell ref="I77:I78"/>
    <mergeCell ref="J77:J78"/>
    <mergeCell ref="K77:K78"/>
    <mergeCell ref="L77:R77"/>
    <mergeCell ref="A77:A78"/>
    <mergeCell ref="B77:B78"/>
    <mergeCell ref="C77:C78"/>
    <mergeCell ref="D77:D78"/>
    <mergeCell ref="E77:E78"/>
    <mergeCell ref="F77:F78"/>
    <mergeCell ref="A60:A62"/>
    <mergeCell ref="B60:B62"/>
    <mergeCell ref="C60:C62"/>
    <mergeCell ref="D60:D62"/>
    <mergeCell ref="R60:R62"/>
    <mergeCell ref="A71:A72"/>
    <mergeCell ref="B71:B72"/>
    <mergeCell ref="C71:C72"/>
    <mergeCell ref="D71:D72"/>
    <mergeCell ref="R71:R72"/>
    <mergeCell ref="A52:A54"/>
    <mergeCell ref="B52:B54"/>
    <mergeCell ref="C52:C54"/>
    <mergeCell ref="D52:D54"/>
    <mergeCell ref="R52:R54"/>
    <mergeCell ref="A56:A58"/>
    <mergeCell ref="B56:B58"/>
    <mergeCell ref="C56:C58"/>
    <mergeCell ref="D56:D58"/>
    <mergeCell ref="R56:R58"/>
    <mergeCell ref="A42:A46"/>
    <mergeCell ref="B42:B46"/>
    <mergeCell ref="C42:C46"/>
    <mergeCell ref="D42:D46"/>
    <mergeCell ref="E42:E43"/>
    <mergeCell ref="R42:R46"/>
    <mergeCell ref="A48:A50"/>
    <mergeCell ref="B48:B50"/>
    <mergeCell ref="C48:C50"/>
    <mergeCell ref="D48:D50"/>
    <mergeCell ref="R48:R50"/>
    <mergeCell ref="A47:R47"/>
    <mergeCell ref="A36:R36"/>
    <mergeCell ref="A39:R39"/>
    <mergeCell ref="A40:A41"/>
    <mergeCell ref="B40:B41"/>
    <mergeCell ref="C40:C41"/>
    <mergeCell ref="D40:D41"/>
    <mergeCell ref="E40:E41"/>
    <mergeCell ref="F40:F41"/>
    <mergeCell ref="G40:G41"/>
    <mergeCell ref="H40:H41"/>
    <mergeCell ref="I40:I41"/>
    <mergeCell ref="J40:J41"/>
    <mergeCell ref="K40:K41"/>
    <mergeCell ref="L40:R40"/>
    <mergeCell ref="A38:R38"/>
    <mergeCell ref="A33:R33"/>
    <mergeCell ref="A34:A35"/>
    <mergeCell ref="B34:B35"/>
    <mergeCell ref="C34:C35"/>
    <mergeCell ref="D34:D35"/>
    <mergeCell ref="R34:R35"/>
    <mergeCell ref="A29:R29"/>
    <mergeCell ref="A30:A32"/>
    <mergeCell ref="B30:B32"/>
    <mergeCell ref="C30:C32"/>
    <mergeCell ref="D30:D32"/>
    <mergeCell ref="R30:R32"/>
    <mergeCell ref="A25:R25"/>
    <mergeCell ref="A26:A28"/>
    <mergeCell ref="B26:B28"/>
    <mergeCell ref="C26:C28"/>
    <mergeCell ref="D26:D28"/>
    <mergeCell ref="R26:R28"/>
    <mergeCell ref="A19:R19"/>
    <mergeCell ref="A20:A24"/>
    <mergeCell ref="B20:B24"/>
    <mergeCell ref="C20:C24"/>
    <mergeCell ref="D20:D24"/>
    <mergeCell ref="R20:R24"/>
    <mergeCell ref="A16:R16"/>
    <mergeCell ref="A17:A18"/>
    <mergeCell ref="B17:B18"/>
    <mergeCell ref="C17:C18"/>
    <mergeCell ref="D17:D18"/>
    <mergeCell ref="R17:R18"/>
    <mergeCell ref="A13:R13"/>
    <mergeCell ref="A14:A15"/>
    <mergeCell ref="B14:B15"/>
    <mergeCell ref="C14:C15"/>
    <mergeCell ref="D14:D15"/>
    <mergeCell ref="R14:R15"/>
    <mergeCell ref="A8:R8"/>
    <mergeCell ref="A9:A12"/>
    <mergeCell ref="B9:B12"/>
    <mergeCell ref="C9:C12"/>
    <mergeCell ref="D9:D12"/>
    <mergeCell ref="E9:E10"/>
    <mergeCell ref="R9:R11"/>
    <mergeCell ref="E11:E12"/>
    <mergeCell ref="A5:R5"/>
    <mergeCell ref="A6:A7"/>
    <mergeCell ref="B6:B7"/>
    <mergeCell ref="C6:C7"/>
    <mergeCell ref="D6:D7"/>
    <mergeCell ref="R6:R7"/>
    <mergeCell ref="G3:G4"/>
    <mergeCell ref="H3:H4"/>
    <mergeCell ref="I3:I4"/>
    <mergeCell ref="J3:J4"/>
    <mergeCell ref="K3:K4"/>
    <mergeCell ref="L3:R3"/>
    <mergeCell ref="A3:A4"/>
    <mergeCell ref="B3:B4"/>
    <mergeCell ref="C3:C4"/>
    <mergeCell ref="D3:D4"/>
    <mergeCell ref="E3:E4"/>
    <mergeCell ref="F3:F4"/>
    <mergeCell ref="A1:D1"/>
    <mergeCell ref="E1:O1"/>
    <mergeCell ref="P1:R1"/>
    <mergeCell ref="A2:B2"/>
    <mergeCell ref="C2:D2"/>
    <mergeCell ref="E2:I2"/>
    <mergeCell ref="J2:M2"/>
    <mergeCell ref="N2:O2"/>
    <mergeCell ref="P2:R2"/>
  </mergeCells>
  <dataValidations count="3">
    <dataValidation type="list" allowBlank="1" showInputMessage="1" showErrorMessage="1" sqref="H42:H46 H83:H85 H79:H81 H89 H91:H94 H96:H97 H37 H71:H72 H60:H62 H64:H67 H56:H58 H52:H54 H48:H50 H6:H7 H9:H12 H14:H15 H17:H18 H20:H24 H26:H28 H30:H32 H34:H35 H126:H1048576 H107:H112 H74">
      <formula1>#REF!</formula1>
    </dataValidation>
    <dataValidation type="list" allowBlank="1" showInputMessage="1" showErrorMessage="1" sqref="R1:R20 R25:R1048576">
      <formula1>$D$123:$D$124</formula1>
    </dataValidation>
    <dataValidation type="list" allowBlank="1" showInputMessage="1" showErrorMessage="1" sqref="P1:P1048576">
      <formula1>$A$114:$A$119</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extLst>
    <ext xmlns:x14="http://schemas.microsoft.com/office/spreadsheetml/2009/9/main" uri="{78C0D931-6437-407d-A8EE-F0AAD7539E65}">
      <x14:conditionalFormattings>
        <x14:conditionalFormatting xmlns:xm="http://schemas.microsoft.com/office/excel/2006/main">
          <x14:cfRule type="containsText" priority="243" operator="containsText" id="{B0237E16-1B14-4B69-B985-2E7F97CB6270}">
            <xm:f>NOT(ISERROR(SEARCH($A$119,P1)))</xm:f>
            <xm:f>$A$119</xm:f>
            <x14:dxf>
              <fill>
                <patternFill>
                  <bgColor rgb="FFFF0000"/>
                </patternFill>
              </fill>
            </x14:dxf>
          </x14:cfRule>
          <x14:cfRule type="containsText" priority="244" operator="containsText" id="{BD885A02-5D99-46B9-B0AA-483A47E4C6AC}">
            <xm:f>NOT(ISERROR(SEARCH($A$118,P1)))</xm:f>
            <xm:f>$A$118</xm:f>
            <x14:dxf>
              <fill>
                <patternFill>
                  <bgColor rgb="FFFF0000"/>
                </patternFill>
              </fill>
            </x14:dxf>
          </x14:cfRule>
          <x14:cfRule type="containsText" priority="245" operator="containsText" id="{99F6C838-A414-4F1D-B508-7E90A3D90274}">
            <xm:f>NOT(ISERROR(SEARCH($A$117,P1)))</xm:f>
            <xm:f>$A$117</xm:f>
            <x14:dxf>
              <fill>
                <patternFill>
                  <bgColor rgb="FFFFC000"/>
                </patternFill>
              </fill>
            </x14:dxf>
          </x14:cfRule>
          <x14:cfRule type="containsText" priority="246" operator="containsText" id="{542ADAE3-F41E-4E77-AE92-AE6229D1ED55}">
            <xm:f>NOT(ISERROR(SEARCH($A$116,P1)))</xm:f>
            <xm:f>$A$116</xm:f>
            <x14:dxf>
              <fill>
                <patternFill>
                  <bgColor theme="8" tint="0.59996337778862885"/>
                </patternFill>
              </fill>
            </x14:dxf>
          </x14:cfRule>
          <x14:cfRule type="containsText" priority="247" operator="containsText" id="{D11FDF7C-88EE-409E-AE75-EADC147EE639}">
            <xm:f>NOT(ISERROR(SEARCH($A$115,P1)))</xm:f>
            <xm:f>$A$115</xm:f>
            <x14:dxf>
              <fill>
                <patternFill>
                  <bgColor theme="9" tint="0.39994506668294322"/>
                </patternFill>
              </fill>
            </x14:dxf>
          </x14:cfRule>
          <x14:cfRule type="containsText" priority="248" operator="containsText" id="{7C7F85C8-C8F2-40E0-932B-4D7B299D1534}">
            <xm:f>NOT(ISERROR(SEARCH($A$114,P1)))</xm:f>
            <xm:f>$A$114</xm:f>
            <x14:dxf>
              <fill>
                <patternFill>
                  <bgColor theme="0"/>
                </patternFill>
              </fill>
            </x14:dxf>
          </x14:cfRule>
          <xm:sqref>P1:P4 P14:P15 P17:P18 P20:P24 P26:P28 P30:P32 P34:P35 P37 P40:P46 P6:P12 P77:P81 P48:P50 P52:P54 P56:P58 P60:P62 P64:P67 P69 P71:P72 P74 P83:P85 P87 P89 P91:P94 P96:P97 P99 P101 P103 P105 P107:P1048576</xm:sqref>
        </x14:conditionalFormatting>
        <x14:conditionalFormatting xmlns:xm="http://schemas.microsoft.com/office/excel/2006/main">
          <x14:cfRule type="containsText" priority="241" operator="containsText" id="{C5685046-D6AB-4F12-B56E-F2D5559A9373}">
            <xm:f>NOT(ISERROR(SEARCH($D$124,R1)))</xm:f>
            <xm:f>$D$124</xm:f>
            <x14:dxf>
              <fill>
                <patternFill>
                  <bgColor theme="9" tint="0.39994506668294322"/>
                </patternFill>
              </fill>
            </x14:dxf>
          </x14:cfRule>
          <x14:cfRule type="containsText" priority="242" operator="containsText" id="{0E3825CF-E028-41CE-A147-92620DE884C6}">
            <xm:f>NOT(ISERROR(SEARCH($D$123,R1)))</xm:f>
            <xm:f>$D$123</xm:f>
            <x14:dxf>
              <fill>
                <patternFill>
                  <bgColor theme="0"/>
                </patternFill>
              </fill>
            </x14:dxf>
          </x14:cfRule>
          <xm:sqref>R1:R4 R14:R15 R17:R18 R20:R24 R26:R28 R30:R32 R34:R35 R37 R40:R46 R6:R12 R77:R81 R48:R50 R52:R54 R56:R58 R60:R62 R64:R67 R69 R71:R72 R74 R83:R85 R87 R89 R91:R94 R96:R97 R99 R101 R103 R105 R107:R1048576</xm:sqref>
        </x14:conditionalFormatting>
        <x14:conditionalFormatting xmlns:xm="http://schemas.microsoft.com/office/excel/2006/main">
          <x14:cfRule type="containsText" priority="235" operator="containsText" id="{12C0A970-B08D-4CF5-A845-3EF96D8DC471}">
            <xm:f>NOT(ISERROR(SEARCH($A$119,P13)))</xm:f>
            <xm:f>$A$119</xm:f>
            <x14:dxf>
              <fill>
                <patternFill>
                  <bgColor rgb="FFFF0000"/>
                </patternFill>
              </fill>
            </x14:dxf>
          </x14:cfRule>
          <x14:cfRule type="containsText" priority="236" operator="containsText" id="{E5CC2BF2-C955-437A-8C5E-5AD852C170B2}">
            <xm:f>NOT(ISERROR(SEARCH($A$118,P13)))</xm:f>
            <xm:f>$A$118</xm:f>
            <x14:dxf>
              <fill>
                <patternFill>
                  <bgColor rgb="FFFF0000"/>
                </patternFill>
              </fill>
            </x14:dxf>
          </x14:cfRule>
          <x14:cfRule type="containsText" priority="237" operator="containsText" id="{4CA496E6-45F4-4DC9-9FC1-E205EDF788B1}">
            <xm:f>NOT(ISERROR(SEARCH($A$117,P13)))</xm:f>
            <xm:f>$A$117</xm:f>
            <x14:dxf>
              <fill>
                <patternFill>
                  <bgColor rgb="FFFFC000"/>
                </patternFill>
              </fill>
            </x14:dxf>
          </x14:cfRule>
          <x14:cfRule type="containsText" priority="238" operator="containsText" id="{E231AD2B-7F2C-45CA-A47B-B397A574C98B}">
            <xm:f>NOT(ISERROR(SEARCH($A$116,P13)))</xm:f>
            <xm:f>$A$116</xm:f>
            <x14:dxf>
              <fill>
                <patternFill>
                  <bgColor theme="8" tint="0.59996337778862885"/>
                </patternFill>
              </fill>
            </x14:dxf>
          </x14:cfRule>
          <x14:cfRule type="containsText" priority="239" operator="containsText" id="{A454FD2F-D89A-4897-9574-E5E36C8DE374}">
            <xm:f>NOT(ISERROR(SEARCH($A$115,P13)))</xm:f>
            <xm:f>$A$115</xm:f>
            <x14:dxf>
              <fill>
                <patternFill>
                  <bgColor theme="9" tint="0.39994506668294322"/>
                </patternFill>
              </fill>
            </x14:dxf>
          </x14:cfRule>
          <x14:cfRule type="containsText" priority="240" operator="containsText" id="{DEE64161-6341-4C5F-9B36-04B6CDC4CE08}">
            <xm:f>NOT(ISERROR(SEARCH($A$114,P13)))</xm:f>
            <xm:f>$A$114</xm:f>
            <x14:dxf>
              <fill>
                <patternFill>
                  <bgColor theme="0"/>
                </patternFill>
              </fill>
            </x14:dxf>
          </x14:cfRule>
          <xm:sqref>P13</xm:sqref>
        </x14:conditionalFormatting>
        <x14:conditionalFormatting xmlns:xm="http://schemas.microsoft.com/office/excel/2006/main">
          <x14:cfRule type="containsText" priority="233" operator="containsText" id="{5277D294-BB01-4A82-BB9D-5607ACF4F223}">
            <xm:f>NOT(ISERROR(SEARCH($D$124,R13)))</xm:f>
            <xm:f>$D$124</xm:f>
            <x14:dxf>
              <fill>
                <patternFill>
                  <bgColor theme="9" tint="0.39994506668294322"/>
                </patternFill>
              </fill>
            </x14:dxf>
          </x14:cfRule>
          <x14:cfRule type="containsText" priority="234" operator="containsText" id="{C8E3D52A-2643-48B8-BC32-A27071C0B70A}">
            <xm:f>NOT(ISERROR(SEARCH($D$123,R13)))</xm:f>
            <xm:f>$D$123</xm:f>
            <x14:dxf>
              <fill>
                <patternFill>
                  <bgColor theme="0"/>
                </patternFill>
              </fill>
            </x14:dxf>
          </x14:cfRule>
          <xm:sqref>R13</xm:sqref>
        </x14:conditionalFormatting>
        <x14:conditionalFormatting xmlns:xm="http://schemas.microsoft.com/office/excel/2006/main">
          <x14:cfRule type="containsText" priority="227" operator="containsText" id="{4E18F26F-D308-4C83-882E-D669C04D31B8}">
            <xm:f>NOT(ISERROR(SEARCH($A$119,P16)))</xm:f>
            <xm:f>$A$119</xm:f>
            <x14:dxf>
              <fill>
                <patternFill>
                  <bgColor rgb="FFFF0000"/>
                </patternFill>
              </fill>
            </x14:dxf>
          </x14:cfRule>
          <x14:cfRule type="containsText" priority="228" operator="containsText" id="{50043C45-6A99-497F-8C0E-90F6D65044A3}">
            <xm:f>NOT(ISERROR(SEARCH($A$118,P16)))</xm:f>
            <xm:f>$A$118</xm:f>
            <x14:dxf>
              <fill>
                <patternFill>
                  <bgColor rgb="FFFF0000"/>
                </patternFill>
              </fill>
            </x14:dxf>
          </x14:cfRule>
          <x14:cfRule type="containsText" priority="229" operator="containsText" id="{FB88AFAC-84BA-4C6B-9794-55B92F07EBE5}">
            <xm:f>NOT(ISERROR(SEARCH($A$117,P16)))</xm:f>
            <xm:f>$A$117</xm:f>
            <x14:dxf>
              <fill>
                <patternFill>
                  <bgColor rgb="FFFFC000"/>
                </patternFill>
              </fill>
            </x14:dxf>
          </x14:cfRule>
          <x14:cfRule type="containsText" priority="230" operator="containsText" id="{7C3D70A4-4E0A-4D47-AF3B-E8C58C38794F}">
            <xm:f>NOT(ISERROR(SEARCH($A$116,P16)))</xm:f>
            <xm:f>$A$116</xm:f>
            <x14:dxf>
              <fill>
                <patternFill>
                  <bgColor theme="8" tint="0.59996337778862885"/>
                </patternFill>
              </fill>
            </x14:dxf>
          </x14:cfRule>
          <x14:cfRule type="containsText" priority="231" operator="containsText" id="{6CD56F11-327B-46A4-8A2B-DC4A6D17121A}">
            <xm:f>NOT(ISERROR(SEARCH($A$115,P16)))</xm:f>
            <xm:f>$A$115</xm:f>
            <x14:dxf>
              <fill>
                <patternFill>
                  <bgColor theme="9" tint="0.39994506668294322"/>
                </patternFill>
              </fill>
            </x14:dxf>
          </x14:cfRule>
          <x14:cfRule type="containsText" priority="232" operator="containsText" id="{EE975BE0-3F3D-46CB-882E-74278A5365B5}">
            <xm:f>NOT(ISERROR(SEARCH($A$114,P16)))</xm:f>
            <xm:f>$A$114</xm:f>
            <x14:dxf>
              <fill>
                <patternFill>
                  <bgColor theme="0"/>
                </patternFill>
              </fill>
            </x14:dxf>
          </x14:cfRule>
          <xm:sqref>P16</xm:sqref>
        </x14:conditionalFormatting>
        <x14:conditionalFormatting xmlns:xm="http://schemas.microsoft.com/office/excel/2006/main">
          <x14:cfRule type="containsText" priority="225" operator="containsText" id="{9F310E22-2ADB-4C5B-9072-02FC66C4030A}">
            <xm:f>NOT(ISERROR(SEARCH($D$124,R16)))</xm:f>
            <xm:f>$D$124</xm:f>
            <x14:dxf>
              <fill>
                <patternFill>
                  <bgColor theme="9" tint="0.39994506668294322"/>
                </patternFill>
              </fill>
            </x14:dxf>
          </x14:cfRule>
          <x14:cfRule type="containsText" priority="226" operator="containsText" id="{E4F8CCD1-559F-4DE7-91F3-3654B3BB61FF}">
            <xm:f>NOT(ISERROR(SEARCH($D$123,R16)))</xm:f>
            <xm:f>$D$123</xm:f>
            <x14:dxf>
              <fill>
                <patternFill>
                  <bgColor theme="0"/>
                </patternFill>
              </fill>
            </x14:dxf>
          </x14:cfRule>
          <xm:sqref>R16</xm:sqref>
        </x14:conditionalFormatting>
        <x14:conditionalFormatting xmlns:xm="http://schemas.microsoft.com/office/excel/2006/main">
          <x14:cfRule type="containsText" priority="219" operator="containsText" id="{575DDD39-29B7-4D17-827A-566A9500CDE0}">
            <xm:f>NOT(ISERROR(SEARCH($A$119,P19)))</xm:f>
            <xm:f>$A$119</xm:f>
            <x14:dxf>
              <fill>
                <patternFill>
                  <bgColor rgb="FFFF0000"/>
                </patternFill>
              </fill>
            </x14:dxf>
          </x14:cfRule>
          <x14:cfRule type="containsText" priority="220" operator="containsText" id="{F8FD3AB1-D7A8-472F-AB42-7E29B43BC321}">
            <xm:f>NOT(ISERROR(SEARCH($A$118,P19)))</xm:f>
            <xm:f>$A$118</xm:f>
            <x14:dxf>
              <fill>
                <patternFill>
                  <bgColor rgb="FFFF0000"/>
                </patternFill>
              </fill>
            </x14:dxf>
          </x14:cfRule>
          <x14:cfRule type="containsText" priority="221" operator="containsText" id="{6A153F78-6715-4529-AC6B-32329A3471F8}">
            <xm:f>NOT(ISERROR(SEARCH($A$117,P19)))</xm:f>
            <xm:f>$A$117</xm:f>
            <x14:dxf>
              <fill>
                <patternFill>
                  <bgColor rgb="FFFFC000"/>
                </patternFill>
              </fill>
            </x14:dxf>
          </x14:cfRule>
          <x14:cfRule type="containsText" priority="222" operator="containsText" id="{538D9498-B946-4423-8173-B31F0EFAAE6F}">
            <xm:f>NOT(ISERROR(SEARCH($A$116,P19)))</xm:f>
            <xm:f>$A$116</xm:f>
            <x14:dxf>
              <fill>
                <patternFill>
                  <bgColor theme="8" tint="0.59996337778862885"/>
                </patternFill>
              </fill>
            </x14:dxf>
          </x14:cfRule>
          <x14:cfRule type="containsText" priority="223" operator="containsText" id="{CAC285EB-F763-4A27-8384-230F72C754B7}">
            <xm:f>NOT(ISERROR(SEARCH($A$115,P19)))</xm:f>
            <xm:f>$A$115</xm:f>
            <x14:dxf>
              <fill>
                <patternFill>
                  <bgColor theme="9" tint="0.39994506668294322"/>
                </patternFill>
              </fill>
            </x14:dxf>
          </x14:cfRule>
          <x14:cfRule type="containsText" priority="224" operator="containsText" id="{EA96F8FD-0250-4BA9-AF72-EB77B40694EF}">
            <xm:f>NOT(ISERROR(SEARCH($A$114,P19)))</xm:f>
            <xm:f>$A$114</xm:f>
            <x14:dxf>
              <fill>
                <patternFill>
                  <bgColor theme="0"/>
                </patternFill>
              </fill>
            </x14:dxf>
          </x14:cfRule>
          <xm:sqref>P19</xm:sqref>
        </x14:conditionalFormatting>
        <x14:conditionalFormatting xmlns:xm="http://schemas.microsoft.com/office/excel/2006/main">
          <x14:cfRule type="containsText" priority="217" operator="containsText" id="{19869655-1F8C-4F73-8625-97C98E87716A}">
            <xm:f>NOT(ISERROR(SEARCH($D$124,R19)))</xm:f>
            <xm:f>$D$124</xm:f>
            <x14:dxf>
              <fill>
                <patternFill>
                  <bgColor theme="9" tint="0.39994506668294322"/>
                </patternFill>
              </fill>
            </x14:dxf>
          </x14:cfRule>
          <x14:cfRule type="containsText" priority="218" operator="containsText" id="{0210E9D5-A242-4439-AD6E-056F6A51F770}">
            <xm:f>NOT(ISERROR(SEARCH($D$123,R19)))</xm:f>
            <xm:f>$D$123</xm:f>
            <x14:dxf>
              <fill>
                <patternFill>
                  <bgColor theme="0"/>
                </patternFill>
              </fill>
            </x14:dxf>
          </x14:cfRule>
          <xm:sqref>R19</xm:sqref>
        </x14:conditionalFormatting>
        <x14:conditionalFormatting xmlns:xm="http://schemas.microsoft.com/office/excel/2006/main">
          <x14:cfRule type="containsText" priority="211" operator="containsText" id="{72EFB555-104B-4FF9-AE52-9A8D81EBE60C}">
            <xm:f>NOT(ISERROR(SEARCH($A$119,P25)))</xm:f>
            <xm:f>$A$119</xm:f>
            <x14:dxf>
              <fill>
                <patternFill>
                  <bgColor rgb="FFFF0000"/>
                </patternFill>
              </fill>
            </x14:dxf>
          </x14:cfRule>
          <x14:cfRule type="containsText" priority="212" operator="containsText" id="{273CEA50-D514-4B61-9245-33B4B3BAF900}">
            <xm:f>NOT(ISERROR(SEARCH($A$118,P25)))</xm:f>
            <xm:f>$A$118</xm:f>
            <x14:dxf>
              <fill>
                <patternFill>
                  <bgColor rgb="FFFF0000"/>
                </patternFill>
              </fill>
            </x14:dxf>
          </x14:cfRule>
          <x14:cfRule type="containsText" priority="213" operator="containsText" id="{AF12DBCD-F3A6-40DF-B1F2-B084721A449C}">
            <xm:f>NOT(ISERROR(SEARCH($A$117,P25)))</xm:f>
            <xm:f>$A$117</xm:f>
            <x14:dxf>
              <fill>
                <patternFill>
                  <bgColor rgb="FFFFC000"/>
                </patternFill>
              </fill>
            </x14:dxf>
          </x14:cfRule>
          <x14:cfRule type="containsText" priority="214" operator="containsText" id="{F1F877A3-6240-4E08-9B32-065864AD877D}">
            <xm:f>NOT(ISERROR(SEARCH($A$116,P25)))</xm:f>
            <xm:f>$A$116</xm:f>
            <x14:dxf>
              <fill>
                <patternFill>
                  <bgColor theme="8" tint="0.59996337778862885"/>
                </patternFill>
              </fill>
            </x14:dxf>
          </x14:cfRule>
          <x14:cfRule type="containsText" priority="215" operator="containsText" id="{8C6798D4-0CE2-4B37-BCC0-B0B69D4BA5B4}">
            <xm:f>NOT(ISERROR(SEARCH($A$115,P25)))</xm:f>
            <xm:f>$A$115</xm:f>
            <x14:dxf>
              <fill>
                <patternFill>
                  <bgColor theme="9" tint="0.39994506668294322"/>
                </patternFill>
              </fill>
            </x14:dxf>
          </x14:cfRule>
          <x14:cfRule type="containsText" priority="216" operator="containsText" id="{81CBB3E4-1FDA-43DA-8E09-F81A2C062F02}">
            <xm:f>NOT(ISERROR(SEARCH($A$114,P25)))</xm:f>
            <xm:f>$A$114</xm:f>
            <x14:dxf>
              <fill>
                <patternFill>
                  <bgColor theme="0"/>
                </patternFill>
              </fill>
            </x14:dxf>
          </x14:cfRule>
          <xm:sqref>P25</xm:sqref>
        </x14:conditionalFormatting>
        <x14:conditionalFormatting xmlns:xm="http://schemas.microsoft.com/office/excel/2006/main">
          <x14:cfRule type="containsText" priority="209" operator="containsText" id="{53A04AA1-3403-4BC4-BF5C-2648F0BB9444}">
            <xm:f>NOT(ISERROR(SEARCH($D$124,R25)))</xm:f>
            <xm:f>$D$124</xm:f>
            <x14:dxf>
              <fill>
                <patternFill>
                  <bgColor theme="9" tint="0.39994506668294322"/>
                </patternFill>
              </fill>
            </x14:dxf>
          </x14:cfRule>
          <x14:cfRule type="containsText" priority="210" operator="containsText" id="{5A005535-544F-41A7-A882-654821E97ECF}">
            <xm:f>NOT(ISERROR(SEARCH($D$123,R25)))</xm:f>
            <xm:f>$D$123</xm:f>
            <x14:dxf>
              <fill>
                <patternFill>
                  <bgColor theme="0"/>
                </patternFill>
              </fill>
            </x14:dxf>
          </x14:cfRule>
          <xm:sqref>R25</xm:sqref>
        </x14:conditionalFormatting>
        <x14:conditionalFormatting xmlns:xm="http://schemas.microsoft.com/office/excel/2006/main">
          <x14:cfRule type="containsText" priority="203" operator="containsText" id="{4B33CC93-D428-4E63-B1B0-983FD099329E}">
            <xm:f>NOT(ISERROR(SEARCH($A$119,P29)))</xm:f>
            <xm:f>$A$119</xm:f>
            <x14:dxf>
              <fill>
                <patternFill>
                  <bgColor rgb="FFFF0000"/>
                </patternFill>
              </fill>
            </x14:dxf>
          </x14:cfRule>
          <x14:cfRule type="containsText" priority="204" operator="containsText" id="{628B0EE3-75DE-4072-8F3A-0AA6A11565A9}">
            <xm:f>NOT(ISERROR(SEARCH($A$118,P29)))</xm:f>
            <xm:f>$A$118</xm:f>
            <x14:dxf>
              <fill>
                <patternFill>
                  <bgColor rgb="FFFF0000"/>
                </patternFill>
              </fill>
            </x14:dxf>
          </x14:cfRule>
          <x14:cfRule type="containsText" priority="205" operator="containsText" id="{866F0189-586C-4EF7-A636-A9BA14E294AE}">
            <xm:f>NOT(ISERROR(SEARCH($A$117,P29)))</xm:f>
            <xm:f>$A$117</xm:f>
            <x14:dxf>
              <fill>
                <patternFill>
                  <bgColor rgb="FFFFC000"/>
                </patternFill>
              </fill>
            </x14:dxf>
          </x14:cfRule>
          <x14:cfRule type="containsText" priority="206" operator="containsText" id="{1AE5435E-D4EA-4494-BA49-8B372032F321}">
            <xm:f>NOT(ISERROR(SEARCH($A$116,P29)))</xm:f>
            <xm:f>$A$116</xm:f>
            <x14:dxf>
              <fill>
                <patternFill>
                  <bgColor theme="8" tint="0.59996337778862885"/>
                </patternFill>
              </fill>
            </x14:dxf>
          </x14:cfRule>
          <x14:cfRule type="containsText" priority="207" operator="containsText" id="{19D18CBF-FACB-4B98-9268-7884ED105638}">
            <xm:f>NOT(ISERROR(SEARCH($A$115,P29)))</xm:f>
            <xm:f>$A$115</xm:f>
            <x14:dxf>
              <fill>
                <patternFill>
                  <bgColor theme="9" tint="0.39994506668294322"/>
                </patternFill>
              </fill>
            </x14:dxf>
          </x14:cfRule>
          <x14:cfRule type="containsText" priority="208" operator="containsText" id="{02422B36-4E96-46BE-9CE1-20EAEED5C262}">
            <xm:f>NOT(ISERROR(SEARCH($A$114,P29)))</xm:f>
            <xm:f>$A$114</xm:f>
            <x14:dxf>
              <fill>
                <patternFill>
                  <bgColor theme="0"/>
                </patternFill>
              </fill>
            </x14:dxf>
          </x14:cfRule>
          <xm:sqref>P29</xm:sqref>
        </x14:conditionalFormatting>
        <x14:conditionalFormatting xmlns:xm="http://schemas.microsoft.com/office/excel/2006/main">
          <x14:cfRule type="containsText" priority="201" operator="containsText" id="{1663038E-0D4D-44B3-83CD-C53C97632D35}">
            <xm:f>NOT(ISERROR(SEARCH($D$124,R29)))</xm:f>
            <xm:f>$D$124</xm:f>
            <x14:dxf>
              <fill>
                <patternFill>
                  <bgColor theme="9" tint="0.39994506668294322"/>
                </patternFill>
              </fill>
            </x14:dxf>
          </x14:cfRule>
          <x14:cfRule type="containsText" priority="202" operator="containsText" id="{38D64EFA-B0DB-4148-AEC6-C66586927627}">
            <xm:f>NOT(ISERROR(SEARCH($D$123,R29)))</xm:f>
            <xm:f>$D$123</xm:f>
            <x14:dxf>
              <fill>
                <patternFill>
                  <bgColor theme="0"/>
                </patternFill>
              </fill>
            </x14:dxf>
          </x14:cfRule>
          <xm:sqref>R29</xm:sqref>
        </x14:conditionalFormatting>
        <x14:conditionalFormatting xmlns:xm="http://schemas.microsoft.com/office/excel/2006/main">
          <x14:cfRule type="containsText" priority="195" operator="containsText" id="{B56A4AE2-CB32-4754-B82F-835EC16BADBD}">
            <xm:f>NOT(ISERROR(SEARCH($A$119,P33)))</xm:f>
            <xm:f>$A$119</xm:f>
            <x14:dxf>
              <fill>
                <patternFill>
                  <bgColor rgb="FFFF0000"/>
                </patternFill>
              </fill>
            </x14:dxf>
          </x14:cfRule>
          <x14:cfRule type="containsText" priority="196" operator="containsText" id="{2A7D6F12-1950-40FF-BE65-13EF705C96E1}">
            <xm:f>NOT(ISERROR(SEARCH($A$118,P33)))</xm:f>
            <xm:f>$A$118</xm:f>
            <x14:dxf>
              <fill>
                <patternFill>
                  <bgColor rgb="FFFF0000"/>
                </patternFill>
              </fill>
            </x14:dxf>
          </x14:cfRule>
          <x14:cfRule type="containsText" priority="197" operator="containsText" id="{14A67112-194D-44B2-BCE3-B3F2BB645816}">
            <xm:f>NOT(ISERROR(SEARCH($A$117,P33)))</xm:f>
            <xm:f>$A$117</xm:f>
            <x14:dxf>
              <fill>
                <patternFill>
                  <bgColor rgb="FFFFC000"/>
                </patternFill>
              </fill>
            </x14:dxf>
          </x14:cfRule>
          <x14:cfRule type="containsText" priority="198" operator="containsText" id="{3EAF37FC-DEB8-45E7-BDDF-48785B06D721}">
            <xm:f>NOT(ISERROR(SEARCH($A$116,P33)))</xm:f>
            <xm:f>$A$116</xm:f>
            <x14:dxf>
              <fill>
                <patternFill>
                  <bgColor theme="8" tint="0.59996337778862885"/>
                </patternFill>
              </fill>
            </x14:dxf>
          </x14:cfRule>
          <x14:cfRule type="containsText" priority="199" operator="containsText" id="{03C84F86-E996-4447-8F4E-984895A3A8C4}">
            <xm:f>NOT(ISERROR(SEARCH($A$115,P33)))</xm:f>
            <xm:f>$A$115</xm:f>
            <x14:dxf>
              <fill>
                <patternFill>
                  <bgColor theme="9" tint="0.39994506668294322"/>
                </patternFill>
              </fill>
            </x14:dxf>
          </x14:cfRule>
          <x14:cfRule type="containsText" priority="200" operator="containsText" id="{2D25C99A-4C14-4C22-9D66-79A840AEB715}">
            <xm:f>NOT(ISERROR(SEARCH($A$114,P33)))</xm:f>
            <xm:f>$A$114</xm:f>
            <x14:dxf>
              <fill>
                <patternFill>
                  <bgColor theme="0"/>
                </patternFill>
              </fill>
            </x14:dxf>
          </x14:cfRule>
          <xm:sqref>P33</xm:sqref>
        </x14:conditionalFormatting>
        <x14:conditionalFormatting xmlns:xm="http://schemas.microsoft.com/office/excel/2006/main">
          <x14:cfRule type="containsText" priority="193" operator="containsText" id="{8D12C6C8-E7B9-4C9B-87EF-ED75417B3049}">
            <xm:f>NOT(ISERROR(SEARCH($D$124,R33)))</xm:f>
            <xm:f>$D$124</xm:f>
            <x14:dxf>
              <fill>
                <patternFill>
                  <bgColor theme="9" tint="0.39994506668294322"/>
                </patternFill>
              </fill>
            </x14:dxf>
          </x14:cfRule>
          <x14:cfRule type="containsText" priority="194" operator="containsText" id="{07FFEF31-4058-4AE3-9C96-B690BB2000E1}">
            <xm:f>NOT(ISERROR(SEARCH($D$123,R33)))</xm:f>
            <xm:f>$D$123</xm:f>
            <x14:dxf>
              <fill>
                <patternFill>
                  <bgColor theme="0"/>
                </patternFill>
              </fill>
            </x14:dxf>
          </x14:cfRule>
          <xm:sqref>R33</xm:sqref>
        </x14:conditionalFormatting>
        <x14:conditionalFormatting xmlns:xm="http://schemas.microsoft.com/office/excel/2006/main">
          <x14:cfRule type="containsText" priority="187" operator="containsText" id="{FA9184CE-952B-4ABD-B642-41B6B0D49062}">
            <xm:f>NOT(ISERROR(SEARCH($A$119,P36)))</xm:f>
            <xm:f>$A$119</xm:f>
            <x14:dxf>
              <fill>
                <patternFill>
                  <bgColor rgb="FFFF0000"/>
                </patternFill>
              </fill>
            </x14:dxf>
          </x14:cfRule>
          <x14:cfRule type="containsText" priority="188" operator="containsText" id="{96D8A30B-3B3A-4BA7-929A-64D5A2FD8F78}">
            <xm:f>NOT(ISERROR(SEARCH($A$118,P36)))</xm:f>
            <xm:f>$A$118</xm:f>
            <x14:dxf>
              <fill>
                <patternFill>
                  <bgColor rgb="FFFF0000"/>
                </patternFill>
              </fill>
            </x14:dxf>
          </x14:cfRule>
          <x14:cfRule type="containsText" priority="189" operator="containsText" id="{A343ACAB-6326-4A94-8177-E196DDFE0A46}">
            <xm:f>NOT(ISERROR(SEARCH($A$117,P36)))</xm:f>
            <xm:f>$A$117</xm:f>
            <x14:dxf>
              <fill>
                <patternFill>
                  <bgColor rgb="FFFFC000"/>
                </patternFill>
              </fill>
            </x14:dxf>
          </x14:cfRule>
          <x14:cfRule type="containsText" priority="190" operator="containsText" id="{77B33CE5-C1FF-46E3-9CCE-FC8FBFE78DEA}">
            <xm:f>NOT(ISERROR(SEARCH($A$116,P36)))</xm:f>
            <xm:f>$A$116</xm:f>
            <x14:dxf>
              <fill>
                <patternFill>
                  <bgColor theme="8" tint="0.59996337778862885"/>
                </patternFill>
              </fill>
            </x14:dxf>
          </x14:cfRule>
          <x14:cfRule type="containsText" priority="191" operator="containsText" id="{B9423ED4-3A84-4DC3-A990-FFC4B1075F7A}">
            <xm:f>NOT(ISERROR(SEARCH($A$115,P36)))</xm:f>
            <xm:f>$A$115</xm:f>
            <x14:dxf>
              <fill>
                <patternFill>
                  <bgColor theme="9" tint="0.39994506668294322"/>
                </patternFill>
              </fill>
            </x14:dxf>
          </x14:cfRule>
          <x14:cfRule type="containsText" priority="192" operator="containsText" id="{64F4B276-D172-4D75-A2B8-DB79C356C2C7}">
            <xm:f>NOT(ISERROR(SEARCH($A$114,P36)))</xm:f>
            <xm:f>$A$114</xm:f>
            <x14:dxf>
              <fill>
                <patternFill>
                  <bgColor theme="0"/>
                </patternFill>
              </fill>
            </x14:dxf>
          </x14:cfRule>
          <xm:sqref>P36</xm:sqref>
        </x14:conditionalFormatting>
        <x14:conditionalFormatting xmlns:xm="http://schemas.microsoft.com/office/excel/2006/main">
          <x14:cfRule type="containsText" priority="185" operator="containsText" id="{41193740-A09D-4C9E-8EB6-F697F5202B2C}">
            <xm:f>NOT(ISERROR(SEARCH($D$124,R36)))</xm:f>
            <xm:f>$D$124</xm:f>
            <x14:dxf>
              <fill>
                <patternFill>
                  <bgColor theme="9" tint="0.39994506668294322"/>
                </patternFill>
              </fill>
            </x14:dxf>
          </x14:cfRule>
          <x14:cfRule type="containsText" priority="186" operator="containsText" id="{3680F6B1-4970-4FA1-BBD6-A345872767EE}">
            <xm:f>NOT(ISERROR(SEARCH($D$123,R36)))</xm:f>
            <xm:f>$D$123</xm:f>
            <x14:dxf>
              <fill>
                <patternFill>
                  <bgColor theme="0"/>
                </patternFill>
              </fill>
            </x14:dxf>
          </x14:cfRule>
          <xm:sqref>R36</xm:sqref>
        </x14:conditionalFormatting>
        <x14:conditionalFormatting xmlns:xm="http://schemas.microsoft.com/office/excel/2006/main">
          <x14:cfRule type="containsText" priority="179" operator="containsText" id="{32025ADF-FB59-4DE7-8F19-5AB832E0660F}">
            <xm:f>NOT(ISERROR(SEARCH($A$119,P39)))</xm:f>
            <xm:f>$A$119</xm:f>
            <x14:dxf>
              <fill>
                <patternFill>
                  <bgColor rgb="FFFF0000"/>
                </patternFill>
              </fill>
            </x14:dxf>
          </x14:cfRule>
          <x14:cfRule type="containsText" priority="180" operator="containsText" id="{5051AA5B-C6AF-46A2-AB63-CD2EB28BA615}">
            <xm:f>NOT(ISERROR(SEARCH($A$118,P39)))</xm:f>
            <xm:f>$A$118</xm:f>
            <x14:dxf>
              <fill>
                <patternFill>
                  <bgColor rgb="FFFF0000"/>
                </patternFill>
              </fill>
            </x14:dxf>
          </x14:cfRule>
          <x14:cfRule type="containsText" priority="181" operator="containsText" id="{2DB95256-C9FD-4999-AD3F-A696288443BC}">
            <xm:f>NOT(ISERROR(SEARCH($A$117,P39)))</xm:f>
            <xm:f>$A$117</xm:f>
            <x14:dxf>
              <fill>
                <patternFill>
                  <bgColor rgb="FFFFC000"/>
                </patternFill>
              </fill>
            </x14:dxf>
          </x14:cfRule>
          <x14:cfRule type="containsText" priority="182" operator="containsText" id="{88BD3A70-5A40-4035-A3EF-CF9989E9CB11}">
            <xm:f>NOT(ISERROR(SEARCH($A$116,P39)))</xm:f>
            <xm:f>$A$116</xm:f>
            <x14:dxf>
              <fill>
                <patternFill>
                  <bgColor theme="8" tint="0.59996337778862885"/>
                </patternFill>
              </fill>
            </x14:dxf>
          </x14:cfRule>
          <x14:cfRule type="containsText" priority="183" operator="containsText" id="{8F8D0614-F864-4A7E-85CB-B69D9409B5B0}">
            <xm:f>NOT(ISERROR(SEARCH($A$115,P39)))</xm:f>
            <xm:f>$A$115</xm:f>
            <x14:dxf>
              <fill>
                <patternFill>
                  <bgColor theme="9" tint="0.39994506668294322"/>
                </patternFill>
              </fill>
            </x14:dxf>
          </x14:cfRule>
          <x14:cfRule type="containsText" priority="184" operator="containsText" id="{2540BEB9-9F2D-48A0-9568-EE9EEC9EDF34}">
            <xm:f>NOT(ISERROR(SEARCH($A$114,P39)))</xm:f>
            <xm:f>$A$114</xm:f>
            <x14:dxf>
              <fill>
                <patternFill>
                  <bgColor theme="0"/>
                </patternFill>
              </fill>
            </x14:dxf>
          </x14:cfRule>
          <xm:sqref>P39</xm:sqref>
        </x14:conditionalFormatting>
        <x14:conditionalFormatting xmlns:xm="http://schemas.microsoft.com/office/excel/2006/main">
          <x14:cfRule type="containsText" priority="177" operator="containsText" id="{DE27C046-B1B7-4B05-9E1E-EA36D75163A3}">
            <xm:f>NOT(ISERROR(SEARCH($D$124,R39)))</xm:f>
            <xm:f>$D$124</xm:f>
            <x14:dxf>
              <fill>
                <patternFill>
                  <bgColor theme="9" tint="0.39994506668294322"/>
                </patternFill>
              </fill>
            </x14:dxf>
          </x14:cfRule>
          <x14:cfRule type="containsText" priority="178" operator="containsText" id="{9E277634-C017-4BBD-BEC8-1393AC1FF4C5}">
            <xm:f>NOT(ISERROR(SEARCH($D$123,R39)))</xm:f>
            <xm:f>$D$123</xm:f>
            <x14:dxf>
              <fill>
                <patternFill>
                  <bgColor theme="0"/>
                </patternFill>
              </fill>
            </x14:dxf>
          </x14:cfRule>
          <xm:sqref>R39</xm:sqref>
        </x14:conditionalFormatting>
        <x14:conditionalFormatting xmlns:xm="http://schemas.microsoft.com/office/excel/2006/main">
          <x14:cfRule type="containsText" priority="171" operator="containsText" id="{F4D9154F-D641-41C9-8C3A-8A798D293EE6}">
            <xm:f>NOT(ISERROR(SEARCH($A$119,P5)))</xm:f>
            <xm:f>$A$119</xm:f>
            <x14:dxf>
              <fill>
                <patternFill>
                  <bgColor rgb="FFFF0000"/>
                </patternFill>
              </fill>
            </x14:dxf>
          </x14:cfRule>
          <x14:cfRule type="containsText" priority="172" operator="containsText" id="{A830F0CD-73DE-4F30-BA2A-487C0D39CD05}">
            <xm:f>NOT(ISERROR(SEARCH($A$118,P5)))</xm:f>
            <xm:f>$A$118</xm:f>
            <x14:dxf>
              <fill>
                <patternFill>
                  <bgColor rgb="FFFF0000"/>
                </patternFill>
              </fill>
            </x14:dxf>
          </x14:cfRule>
          <x14:cfRule type="containsText" priority="173" operator="containsText" id="{20081529-9A29-4E0E-9F70-751F30E09FD7}">
            <xm:f>NOT(ISERROR(SEARCH($A$117,P5)))</xm:f>
            <xm:f>$A$117</xm:f>
            <x14:dxf>
              <fill>
                <patternFill>
                  <bgColor rgb="FFFFC000"/>
                </patternFill>
              </fill>
            </x14:dxf>
          </x14:cfRule>
          <x14:cfRule type="containsText" priority="174" operator="containsText" id="{F49B922C-EA09-4520-804B-27ACDEC06EBA}">
            <xm:f>NOT(ISERROR(SEARCH($A$116,P5)))</xm:f>
            <xm:f>$A$116</xm:f>
            <x14:dxf>
              <fill>
                <patternFill>
                  <bgColor theme="8" tint="0.59996337778862885"/>
                </patternFill>
              </fill>
            </x14:dxf>
          </x14:cfRule>
          <x14:cfRule type="containsText" priority="175" operator="containsText" id="{407F996D-FC65-4E7F-B968-1BA870E918A6}">
            <xm:f>NOT(ISERROR(SEARCH($A$115,P5)))</xm:f>
            <xm:f>$A$115</xm:f>
            <x14:dxf>
              <fill>
                <patternFill>
                  <bgColor theme="9" tint="0.39994506668294322"/>
                </patternFill>
              </fill>
            </x14:dxf>
          </x14:cfRule>
          <x14:cfRule type="containsText" priority="176" operator="containsText" id="{85D2564F-1482-4508-9FF1-136114567D92}">
            <xm:f>NOT(ISERROR(SEARCH($A$114,P5)))</xm:f>
            <xm:f>$A$114</xm:f>
            <x14:dxf>
              <fill>
                <patternFill>
                  <bgColor theme="0"/>
                </patternFill>
              </fill>
            </x14:dxf>
          </x14:cfRule>
          <xm:sqref>P5</xm:sqref>
        </x14:conditionalFormatting>
        <x14:conditionalFormatting xmlns:xm="http://schemas.microsoft.com/office/excel/2006/main">
          <x14:cfRule type="containsText" priority="169" operator="containsText" id="{58DD58F1-98BB-4AC5-B59C-BE43C94484CA}">
            <xm:f>NOT(ISERROR(SEARCH($D$124,R5)))</xm:f>
            <xm:f>$D$124</xm:f>
            <x14:dxf>
              <fill>
                <patternFill>
                  <bgColor theme="9" tint="0.39994506668294322"/>
                </patternFill>
              </fill>
            </x14:dxf>
          </x14:cfRule>
          <x14:cfRule type="containsText" priority="170" operator="containsText" id="{04E76642-D3B6-41D9-9543-E4C8BE279FE9}">
            <xm:f>NOT(ISERROR(SEARCH($D$123,R5)))</xm:f>
            <xm:f>$D$123</xm:f>
            <x14:dxf>
              <fill>
                <patternFill>
                  <bgColor theme="0"/>
                </patternFill>
              </fill>
            </x14:dxf>
          </x14:cfRule>
          <xm:sqref>R5</xm:sqref>
        </x14:conditionalFormatting>
        <x14:conditionalFormatting xmlns:xm="http://schemas.microsoft.com/office/excel/2006/main">
          <x14:cfRule type="containsText" priority="163" operator="containsText" id="{C2515090-0223-422B-8F6C-8FDB230806CE}">
            <xm:f>NOT(ISERROR(SEARCH($A$119,P76)))</xm:f>
            <xm:f>$A$119</xm:f>
            <x14:dxf>
              <fill>
                <patternFill>
                  <bgColor rgb="FFFF0000"/>
                </patternFill>
              </fill>
            </x14:dxf>
          </x14:cfRule>
          <x14:cfRule type="containsText" priority="164" operator="containsText" id="{64D2B582-DCB0-46E2-A5CD-4B6B39DC456B}">
            <xm:f>NOT(ISERROR(SEARCH($A$118,P76)))</xm:f>
            <xm:f>$A$118</xm:f>
            <x14:dxf>
              <fill>
                <patternFill>
                  <bgColor rgb="FFFF0000"/>
                </patternFill>
              </fill>
            </x14:dxf>
          </x14:cfRule>
          <x14:cfRule type="containsText" priority="165" operator="containsText" id="{8E42DAFC-0C8F-4320-9A7E-2EF896DADE1D}">
            <xm:f>NOT(ISERROR(SEARCH($A$117,P76)))</xm:f>
            <xm:f>$A$117</xm:f>
            <x14:dxf>
              <fill>
                <patternFill>
                  <bgColor rgb="FFFFC000"/>
                </patternFill>
              </fill>
            </x14:dxf>
          </x14:cfRule>
          <x14:cfRule type="containsText" priority="166" operator="containsText" id="{E1613814-DFD3-4615-B6EE-AC18B49650CE}">
            <xm:f>NOT(ISERROR(SEARCH($A$116,P76)))</xm:f>
            <xm:f>$A$116</xm:f>
            <x14:dxf>
              <fill>
                <patternFill>
                  <bgColor theme="8" tint="0.59996337778862885"/>
                </patternFill>
              </fill>
            </x14:dxf>
          </x14:cfRule>
          <x14:cfRule type="containsText" priority="167" operator="containsText" id="{DFA9596C-2126-4408-B1BC-AED203F08E36}">
            <xm:f>NOT(ISERROR(SEARCH($A$115,P76)))</xm:f>
            <xm:f>$A$115</xm:f>
            <x14:dxf>
              <fill>
                <patternFill>
                  <bgColor theme="9" tint="0.39994506668294322"/>
                </patternFill>
              </fill>
            </x14:dxf>
          </x14:cfRule>
          <x14:cfRule type="containsText" priority="168" operator="containsText" id="{20655354-75CD-4D5E-81F4-CEAE4003C35E}">
            <xm:f>NOT(ISERROR(SEARCH($A$114,P76)))</xm:f>
            <xm:f>$A$114</xm:f>
            <x14:dxf>
              <fill>
                <patternFill>
                  <bgColor theme="0"/>
                </patternFill>
              </fill>
            </x14:dxf>
          </x14:cfRule>
          <xm:sqref>P76</xm:sqref>
        </x14:conditionalFormatting>
        <x14:conditionalFormatting xmlns:xm="http://schemas.microsoft.com/office/excel/2006/main">
          <x14:cfRule type="containsText" priority="161" operator="containsText" id="{649B1BDD-6060-4A71-91AE-DF8C7DA40C77}">
            <xm:f>NOT(ISERROR(SEARCH($D$124,R76)))</xm:f>
            <xm:f>$D$124</xm:f>
            <x14:dxf>
              <fill>
                <patternFill>
                  <bgColor theme="9" tint="0.39994506668294322"/>
                </patternFill>
              </fill>
            </x14:dxf>
          </x14:cfRule>
          <x14:cfRule type="containsText" priority="162" operator="containsText" id="{6F04F2A6-24B9-45D0-892D-2EC4750C8C12}">
            <xm:f>NOT(ISERROR(SEARCH($D$123,R76)))</xm:f>
            <xm:f>$D$123</xm:f>
            <x14:dxf>
              <fill>
                <patternFill>
                  <bgColor theme="0"/>
                </patternFill>
              </fill>
            </x14:dxf>
          </x14:cfRule>
          <xm:sqref>R76</xm:sqref>
        </x14:conditionalFormatting>
        <x14:conditionalFormatting xmlns:xm="http://schemas.microsoft.com/office/excel/2006/main">
          <x14:cfRule type="containsText" priority="155" operator="containsText" id="{589F8325-BC7D-4A23-9748-77668C1052F2}">
            <xm:f>NOT(ISERROR(SEARCH($A$119,P38)))</xm:f>
            <xm:f>$A$119</xm:f>
            <x14:dxf>
              <fill>
                <patternFill>
                  <bgColor rgb="FFFF0000"/>
                </patternFill>
              </fill>
            </x14:dxf>
          </x14:cfRule>
          <x14:cfRule type="containsText" priority="156" operator="containsText" id="{B317EBB3-B1DC-487D-990D-21F7F95FAD6E}">
            <xm:f>NOT(ISERROR(SEARCH($A$118,P38)))</xm:f>
            <xm:f>$A$118</xm:f>
            <x14:dxf>
              <fill>
                <patternFill>
                  <bgColor rgb="FFFF0000"/>
                </patternFill>
              </fill>
            </x14:dxf>
          </x14:cfRule>
          <x14:cfRule type="containsText" priority="157" operator="containsText" id="{C63174A0-37CC-4828-B27C-A6842ED432E9}">
            <xm:f>NOT(ISERROR(SEARCH($A$117,P38)))</xm:f>
            <xm:f>$A$117</xm:f>
            <x14:dxf>
              <fill>
                <patternFill>
                  <bgColor rgb="FFFFC000"/>
                </patternFill>
              </fill>
            </x14:dxf>
          </x14:cfRule>
          <x14:cfRule type="containsText" priority="158" operator="containsText" id="{A29B5DD1-7E50-434E-B495-A4A8DD590B65}">
            <xm:f>NOT(ISERROR(SEARCH($A$116,P38)))</xm:f>
            <xm:f>$A$116</xm:f>
            <x14:dxf>
              <fill>
                <patternFill>
                  <bgColor theme="8" tint="0.59996337778862885"/>
                </patternFill>
              </fill>
            </x14:dxf>
          </x14:cfRule>
          <x14:cfRule type="containsText" priority="159" operator="containsText" id="{52F763B5-D196-477C-B7C7-EFC31E09271A}">
            <xm:f>NOT(ISERROR(SEARCH($A$115,P38)))</xm:f>
            <xm:f>$A$115</xm:f>
            <x14:dxf>
              <fill>
                <patternFill>
                  <bgColor theme="9" tint="0.39994506668294322"/>
                </patternFill>
              </fill>
            </x14:dxf>
          </x14:cfRule>
          <x14:cfRule type="containsText" priority="160" operator="containsText" id="{B2B1AE01-577F-4A3F-AC87-9F7C4E1EFBD1}">
            <xm:f>NOT(ISERROR(SEARCH($A$114,P38)))</xm:f>
            <xm:f>$A$114</xm:f>
            <x14:dxf>
              <fill>
                <patternFill>
                  <bgColor theme="0"/>
                </patternFill>
              </fill>
            </x14:dxf>
          </x14:cfRule>
          <xm:sqref>P38</xm:sqref>
        </x14:conditionalFormatting>
        <x14:conditionalFormatting xmlns:xm="http://schemas.microsoft.com/office/excel/2006/main">
          <x14:cfRule type="containsText" priority="153" operator="containsText" id="{9B471ACE-DB0B-4F30-A405-5E1DD06F9DF6}">
            <xm:f>NOT(ISERROR(SEARCH($D$124,R38)))</xm:f>
            <xm:f>$D$124</xm:f>
            <x14:dxf>
              <fill>
                <patternFill>
                  <bgColor theme="9" tint="0.39994506668294322"/>
                </patternFill>
              </fill>
            </x14:dxf>
          </x14:cfRule>
          <x14:cfRule type="containsText" priority="154" operator="containsText" id="{88EADE57-90D3-4EA7-AC16-54645ED4D186}">
            <xm:f>NOT(ISERROR(SEARCH($D$123,R38)))</xm:f>
            <xm:f>$D$123</xm:f>
            <x14:dxf>
              <fill>
                <patternFill>
                  <bgColor theme="0"/>
                </patternFill>
              </fill>
            </x14:dxf>
          </x14:cfRule>
          <xm:sqref>R38</xm:sqref>
        </x14:conditionalFormatting>
        <x14:conditionalFormatting xmlns:xm="http://schemas.microsoft.com/office/excel/2006/main">
          <x14:cfRule type="containsText" priority="147" operator="containsText" id="{93722AF5-D505-4E4F-93A6-7253A731A9D1}">
            <xm:f>NOT(ISERROR(SEARCH($A$119,P47)))</xm:f>
            <xm:f>$A$119</xm:f>
            <x14:dxf>
              <fill>
                <patternFill>
                  <bgColor rgb="FFFF0000"/>
                </patternFill>
              </fill>
            </x14:dxf>
          </x14:cfRule>
          <x14:cfRule type="containsText" priority="148" operator="containsText" id="{4A9E742F-5021-4C37-A8B4-EA92078D57B0}">
            <xm:f>NOT(ISERROR(SEARCH($A$118,P47)))</xm:f>
            <xm:f>$A$118</xm:f>
            <x14:dxf>
              <fill>
                <patternFill>
                  <bgColor rgb="FFFF0000"/>
                </patternFill>
              </fill>
            </x14:dxf>
          </x14:cfRule>
          <x14:cfRule type="containsText" priority="149" operator="containsText" id="{234AC849-E287-4A97-9509-D415002FE154}">
            <xm:f>NOT(ISERROR(SEARCH($A$117,P47)))</xm:f>
            <xm:f>$A$117</xm:f>
            <x14:dxf>
              <fill>
                <patternFill>
                  <bgColor rgb="FFFFC000"/>
                </patternFill>
              </fill>
            </x14:dxf>
          </x14:cfRule>
          <x14:cfRule type="containsText" priority="150" operator="containsText" id="{4FAE7963-5B81-42BB-A87D-3EA58A4F050E}">
            <xm:f>NOT(ISERROR(SEARCH($A$116,P47)))</xm:f>
            <xm:f>$A$116</xm:f>
            <x14:dxf>
              <fill>
                <patternFill>
                  <bgColor theme="8" tint="0.59996337778862885"/>
                </patternFill>
              </fill>
            </x14:dxf>
          </x14:cfRule>
          <x14:cfRule type="containsText" priority="151" operator="containsText" id="{271570CC-95D3-46BB-AA72-92C1DDEC3C50}">
            <xm:f>NOT(ISERROR(SEARCH($A$115,P47)))</xm:f>
            <xm:f>$A$115</xm:f>
            <x14:dxf>
              <fill>
                <patternFill>
                  <bgColor theme="9" tint="0.39994506668294322"/>
                </patternFill>
              </fill>
            </x14:dxf>
          </x14:cfRule>
          <x14:cfRule type="containsText" priority="152" operator="containsText" id="{CEBF932D-BCD1-40CE-9E06-4DC04E408D1E}">
            <xm:f>NOT(ISERROR(SEARCH($A$114,P47)))</xm:f>
            <xm:f>$A$114</xm:f>
            <x14:dxf>
              <fill>
                <patternFill>
                  <bgColor theme="0"/>
                </patternFill>
              </fill>
            </x14:dxf>
          </x14:cfRule>
          <xm:sqref>P47</xm:sqref>
        </x14:conditionalFormatting>
        <x14:conditionalFormatting xmlns:xm="http://schemas.microsoft.com/office/excel/2006/main">
          <x14:cfRule type="containsText" priority="145" operator="containsText" id="{6E957B1A-61FB-4605-BEF9-EA3EC298FE69}">
            <xm:f>NOT(ISERROR(SEARCH($D$124,R47)))</xm:f>
            <xm:f>$D$124</xm:f>
            <x14:dxf>
              <fill>
                <patternFill>
                  <bgColor theme="9" tint="0.39994506668294322"/>
                </patternFill>
              </fill>
            </x14:dxf>
          </x14:cfRule>
          <x14:cfRule type="containsText" priority="146" operator="containsText" id="{1FEAE03D-A899-48DD-8341-6502EC50DCF5}">
            <xm:f>NOT(ISERROR(SEARCH($D$123,R47)))</xm:f>
            <xm:f>$D$123</xm:f>
            <x14:dxf>
              <fill>
                <patternFill>
                  <bgColor theme="0"/>
                </patternFill>
              </fill>
            </x14:dxf>
          </x14:cfRule>
          <xm:sqref>R47</xm:sqref>
        </x14:conditionalFormatting>
        <x14:conditionalFormatting xmlns:xm="http://schemas.microsoft.com/office/excel/2006/main">
          <x14:cfRule type="containsText" priority="139" operator="containsText" id="{02CA2DF1-D95B-45B4-BE1B-08233106339E}">
            <xm:f>NOT(ISERROR(SEARCH($A$119,P51)))</xm:f>
            <xm:f>$A$119</xm:f>
            <x14:dxf>
              <fill>
                <patternFill>
                  <bgColor rgb="FFFF0000"/>
                </patternFill>
              </fill>
            </x14:dxf>
          </x14:cfRule>
          <x14:cfRule type="containsText" priority="140" operator="containsText" id="{8A71C087-8CC6-4AF8-BE41-B198680EAAB7}">
            <xm:f>NOT(ISERROR(SEARCH($A$118,P51)))</xm:f>
            <xm:f>$A$118</xm:f>
            <x14:dxf>
              <fill>
                <patternFill>
                  <bgColor rgb="FFFF0000"/>
                </patternFill>
              </fill>
            </x14:dxf>
          </x14:cfRule>
          <x14:cfRule type="containsText" priority="141" operator="containsText" id="{99DEE6E9-DAC6-4B3E-8CC9-79AB5B3FAE73}">
            <xm:f>NOT(ISERROR(SEARCH($A$117,P51)))</xm:f>
            <xm:f>$A$117</xm:f>
            <x14:dxf>
              <fill>
                <patternFill>
                  <bgColor rgb="FFFFC000"/>
                </patternFill>
              </fill>
            </x14:dxf>
          </x14:cfRule>
          <x14:cfRule type="containsText" priority="142" operator="containsText" id="{1E8CB984-2963-4EA1-81B7-95D5E3D0478A}">
            <xm:f>NOT(ISERROR(SEARCH($A$116,P51)))</xm:f>
            <xm:f>$A$116</xm:f>
            <x14:dxf>
              <fill>
                <patternFill>
                  <bgColor theme="8" tint="0.59996337778862885"/>
                </patternFill>
              </fill>
            </x14:dxf>
          </x14:cfRule>
          <x14:cfRule type="containsText" priority="143" operator="containsText" id="{3BB70143-954E-47AA-8428-B8EE63761AF2}">
            <xm:f>NOT(ISERROR(SEARCH($A$115,P51)))</xm:f>
            <xm:f>$A$115</xm:f>
            <x14:dxf>
              <fill>
                <patternFill>
                  <bgColor theme="9" tint="0.39994506668294322"/>
                </patternFill>
              </fill>
            </x14:dxf>
          </x14:cfRule>
          <x14:cfRule type="containsText" priority="144" operator="containsText" id="{823CBA71-E8B2-4C13-A38D-D05793516455}">
            <xm:f>NOT(ISERROR(SEARCH($A$114,P51)))</xm:f>
            <xm:f>$A$114</xm:f>
            <x14:dxf>
              <fill>
                <patternFill>
                  <bgColor theme="0"/>
                </patternFill>
              </fill>
            </x14:dxf>
          </x14:cfRule>
          <xm:sqref>P51</xm:sqref>
        </x14:conditionalFormatting>
        <x14:conditionalFormatting xmlns:xm="http://schemas.microsoft.com/office/excel/2006/main">
          <x14:cfRule type="containsText" priority="137" operator="containsText" id="{F7B22D55-23C3-4802-8440-F4F9951743E2}">
            <xm:f>NOT(ISERROR(SEARCH($D$124,R51)))</xm:f>
            <xm:f>$D$124</xm:f>
            <x14:dxf>
              <fill>
                <patternFill>
                  <bgColor theme="9" tint="0.39994506668294322"/>
                </patternFill>
              </fill>
            </x14:dxf>
          </x14:cfRule>
          <x14:cfRule type="containsText" priority="138" operator="containsText" id="{EC06DEFA-A923-4B11-9A88-63F3D46DC589}">
            <xm:f>NOT(ISERROR(SEARCH($D$123,R51)))</xm:f>
            <xm:f>$D$123</xm:f>
            <x14:dxf>
              <fill>
                <patternFill>
                  <bgColor theme="0"/>
                </patternFill>
              </fill>
            </x14:dxf>
          </x14:cfRule>
          <xm:sqref>R51</xm:sqref>
        </x14:conditionalFormatting>
        <x14:conditionalFormatting xmlns:xm="http://schemas.microsoft.com/office/excel/2006/main">
          <x14:cfRule type="containsText" priority="131" operator="containsText" id="{95294B00-47E2-4A83-8FE1-B2E2E17785A0}">
            <xm:f>NOT(ISERROR(SEARCH($A$119,P55)))</xm:f>
            <xm:f>$A$119</xm:f>
            <x14:dxf>
              <fill>
                <patternFill>
                  <bgColor rgb="FFFF0000"/>
                </patternFill>
              </fill>
            </x14:dxf>
          </x14:cfRule>
          <x14:cfRule type="containsText" priority="132" operator="containsText" id="{8492A902-CCDC-4864-9387-80F21C89DDFB}">
            <xm:f>NOT(ISERROR(SEARCH($A$118,P55)))</xm:f>
            <xm:f>$A$118</xm:f>
            <x14:dxf>
              <fill>
                <patternFill>
                  <bgColor rgb="FFFF0000"/>
                </patternFill>
              </fill>
            </x14:dxf>
          </x14:cfRule>
          <x14:cfRule type="containsText" priority="133" operator="containsText" id="{540F0BCD-A9DE-4EFF-ABFF-5352A5CB3DBB}">
            <xm:f>NOT(ISERROR(SEARCH($A$117,P55)))</xm:f>
            <xm:f>$A$117</xm:f>
            <x14:dxf>
              <fill>
                <patternFill>
                  <bgColor rgb="FFFFC000"/>
                </patternFill>
              </fill>
            </x14:dxf>
          </x14:cfRule>
          <x14:cfRule type="containsText" priority="134" operator="containsText" id="{75156849-D51E-49AE-A34A-0F80679D274C}">
            <xm:f>NOT(ISERROR(SEARCH($A$116,P55)))</xm:f>
            <xm:f>$A$116</xm:f>
            <x14:dxf>
              <fill>
                <patternFill>
                  <bgColor theme="8" tint="0.59996337778862885"/>
                </patternFill>
              </fill>
            </x14:dxf>
          </x14:cfRule>
          <x14:cfRule type="containsText" priority="135" operator="containsText" id="{31B29C40-593F-4D49-AF41-76608DB95BE2}">
            <xm:f>NOT(ISERROR(SEARCH($A$115,P55)))</xm:f>
            <xm:f>$A$115</xm:f>
            <x14:dxf>
              <fill>
                <patternFill>
                  <bgColor theme="9" tint="0.39994506668294322"/>
                </patternFill>
              </fill>
            </x14:dxf>
          </x14:cfRule>
          <x14:cfRule type="containsText" priority="136" operator="containsText" id="{CD1B66C9-53C3-4FD3-96DB-1D867AA055E8}">
            <xm:f>NOT(ISERROR(SEARCH($A$114,P55)))</xm:f>
            <xm:f>$A$114</xm:f>
            <x14:dxf>
              <fill>
                <patternFill>
                  <bgColor theme="0"/>
                </patternFill>
              </fill>
            </x14:dxf>
          </x14:cfRule>
          <xm:sqref>P55</xm:sqref>
        </x14:conditionalFormatting>
        <x14:conditionalFormatting xmlns:xm="http://schemas.microsoft.com/office/excel/2006/main">
          <x14:cfRule type="containsText" priority="129" operator="containsText" id="{5A321F7B-2AE4-4677-AD5C-0AC2120C0C71}">
            <xm:f>NOT(ISERROR(SEARCH($D$124,R55)))</xm:f>
            <xm:f>$D$124</xm:f>
            <x14:dxf>
              <fill>
                <patternFill>
                  <bgColor theme="9" tint="0.39994506668294322"/>
                </patternFill>
              </fill>
            </x14:dxf>
          </x14:cfRule>
          <x14:cfRule type="containsText" priority="130" operator="containsText" id="{867CEDFD-EAFF-4940-8881-30E09D0BB98A}">
            <xm:f>NOT(ISERROR(SEARCH($D$123,R55)))</xm:f>
            <xm:f>$D$123</xm:f>
            <x14:dxf>
              <fill>
                <patternFill>
                  <bgColor theme="0"/>
                </patternFill>
              </fill>
            </x14:dxf>
          </x14:cfRule>
          <xm:sqref>R55</xm:sqref>
        </x14:conditionalFormatting>
        <x14:conditionalFormatting xmlns:xm="http://schemas.microsoft.com/office/excel/2006/main">
          <x14:cfRule type="containsText" priority="123" operator="containsText" id="{FFC78927-D5D5-48AE-9FE3-450FADAE344E}">
            <xm:f>NOT(ISERROR(SEARCH($A$119,P59)))</xm:f>
            <xm:f>$A$119</xm:f>
            <x14:dxf>
              <fill>
                <patternFill>
                  <bgColor rgb="FFFF0000"/>
                </patternFill>
              </fill>
            </x14:dxf>
          </x14:cfRule>
          <x14:cfRule type="containsText" priority="124" operator="containsText" id="{A6773321-C8E2-48A1-B323-786908182D38}">
            <xm:f>NOT(ISERROR(SEARCH($A$118,P59)))</xm:f>
            <xm:f>$A$118</xm:f>
            <x14:dxf>
              <fill>
                <patternFill>
                  <bgColor rgb="FFFF0000"/>
                </patternFill>
              </fill>
            </x14:dxf>
          </x14:cfRule>
          <x14:cfRule type="containsText" priority="125" operator="containsText" id="{49C11669-3A2C-4022-B921-043CAFB7F9F0}">
            <xm:f>NOT(ISERROR(SEARCH($A$117,P59)))</xm:f>
            <xm:f>$A$117</xm:f>
            <x14:dxf>
              <fill>
                <patternFill>
                  <bgColor rgb="FFFFC000"/>
                </patternFill>
              </fill>
            </x14:dxf>
          </x14:cfRule>
          <x14:cfRule type="containsText" priority="126" operator="containsText" id="{31862583-5787-4282-982F-FB5333DCFC88}">
            <xm:f>NOT(ISERROR(SEARCH($A$116,P59)))</xm:f>
            <xm:f>$A$116</xm:f>
            <x14:dxf>
              <fill>
                <patternFill>
                  <bgColor theme="8" tint="0.59996337778862885"/>
                </patternFill>
              </fill>
            </x14:dxf>
          </x14:cfRule>
          <x14:cfRule type="containsText" priority="127" operator="containsText" id="{03BAD59C-A1A8-4B98-93FB-46CF46D89429}">
            <xm:f>NOT(ISERROR(SEARCH($A$115,P59)))</xm:f>
            <xm:f>$A$115</xm:f>
            <x14:dxf>
              <fill>
                <patternFill>
                  <bgColor theme="9" tint="0.39994506668294322"/>
                </patternFill>
              </fill>
            </x14:dxf>
          </x14:cfRule>
          <x14:cfRule type="containsText" priority="128" operator="containsText" id="{EDF94A9F-AC04-4918-9A68-A0063587238B}">
            <xm:f>NOT(ISERROR(SEARCH($A$114,P59)))</xm:f>
            <xm:f>$A$114</xm:f>
            <x14:dxf>
              <fill>
                <patternFill>
                  <bgColor theme="0"/>
                </patternFill>
              </fill>
            </x14:dxf>
          </x14:cfRule>
          <xm:sqref>P59</xm:sqref>
        </x14:conditionalFormatting>
        <x14:conditionalFormatting xmlns:xm="http://schemas.microsoft.com/office/excel/2006/main">
          <x14:cfRule type="containsText" priority="121" operator="containsText" id="{CDA91E22-8BC8-4B25-93AB-E3F360131668}">
            <xm:f>NOT(ISERROR(SEARCH($D$124,R59)))</xm:f>
            <xm:f>$D$124</xm:f>
            <x14:dxf>
              <fill>
                <patternFill>
                  <bgColor theme="9" tint="0.39994506668294322"/>
                </patternFill>
              </fill>
            </x14:dxf>
          </x14:cfRule>
          <x14:cfRule type="containsText" priority="122" operator="containsText" id="{029FC6C2-1913-4B7D-A152-FE1824142448}">
            <xm:f>NOT(ISERROR(SEARCH($D$123,R59)))</xm:f>
            <xm:f>$D$123</xm:f>
            <x14:dxf>
              <fill>
                <patternFill>
                  <bgColor theme="0"/>
                </patternFill>
              </fill>
            </x14:dxf>
          </x14:cfRule>
          <xm:sqref>R59</xm:sqref>
        </x14:conditionalFormatting>
        <x14:conditionalFormatting xmlns:xm="http://schemas.microsoft.com/office/excel/2006/main">
          <x14:cfRule type="containsText" priority="115" operator="containsText" id="{EC3BCB1A-47E8-4738-8D49-414972D74E3A}">
            <xm:f>NOT(ISERROR(SEARCH($A$119,P63)))</xm:f>
            <xm:f>$A$119</xm:f>
            <x14:dxf>
              <fill>
                <patternFill>
                  <bgColor rgb="FFFF0000"/>
                </patternFill>
              </fill>
            </x14:dxf>
          </x14:cfRule>
          <x14:cfRule type="containsText" priority="116" operator="containsText" id="{E1899D4E-416F-491E-A91C-287C9256F625}">
            <xm:f>NOT(ISERROR(SEARCH($A$118,P63)))</xm:f>
            <xm:f>$A$118</xm:f>
            <x14:dxf>
              <fill>
                <patternFill>
                  <bgColor rgb="FFFF0000"/>
                </patternFill>
              </fill>
            </x14:dxf>
          </x14:cfRule>
          <x14:cfRule type="containsText" priority="117" operator="containsText" id="{96D27BBA-9EE7-4FC1-B269-1EB484AF429C}">
            <xm:f>NOT(ISERROR(SEARCH($A$117,P63)))</xm:f>
            <xm:f>$A$117</xm:f>
            <x14:dxf>
              <fill>
                <patternFill>
                  <bgColor rgb="FFFFC000"/>
                </patternFill>
              </fill>
            </x14:dxf>
          </x14:cfRule>
          <x14:cfRule type="containsText" priority="118" operator="containsText" id="{7F360B92-A6F1-4402-8EBC-AE4A910837B0}">
            <xm:f>NOT(ISERROR(SEARCH($A$116,P63)))</xm:f>
            <xm:f>$A$116</xm:f>
            <x14:dxf>
              <fill>
                <patternFill>
                  <bgColor theme="8" tint="0.59996337778862885"/>
                </patternFill>
              </fill>
            </x14:dxf>
          </x14:cfRule>
          <x14:cfRule type="containsText" priority="119" operator="containsText" id="{368501F9-28EE-43E5-9279-F89E3727959F}">
            <xm:f>NOT(ISERROR(SEARCH($A$115,P63)))</xm:f>
            <xm:f>$A$115</xm:f>
            <x14:dxf>
              <fill>
                <patternFill>
                  <bgColor theme="9" tint="0.39994506668294322"/>
                </patternFill>
              </fill>
            </x14:dxf>
          </x14:cfRule>
          <x14:cfRule type="containsText" priority="120" operator="containsText" id="{D7658061-EE69-48D1-AC7A-B4B03F23A2A2}">
            <xm:f>NOT(ISERROR(SEARCH($A$114,P63)))</xm:f>
            <xm:f>$A$114</xm:f>
            <x14:dxf>
              <fill>
                <patternFill>
                  <bgColor theme="0"/>
                </patternFill>
              </fill>
            </x14:dxf>
          </x14:cfRule>
          <xm:sqref>P63</xm:sqref>
        </x14:conditionalFormatting>
        <x14:conditionalFormatting xmlns:xm="http://schemas.microsoft.com/office/excel/2006/main">
          <x14:cfRule type="containsText" priority="113" operator="containsText" id="{AA1FC8F9-3E5F-494D-A8BD-B0E5D63BD54D}">
            <xm:f>NOT(ISERROR(SEARCH($D$124,R63)))</xm:f>
            <xm:f>$D$124</xm:f>
            <x14:dxf>
              <fill>
                <patternFill>
                  <bgColor theme="9" tint="0.39994506668294322"/>
                </patternFill>
              </fill>
            </x14:dxf>
          </x14:cfRule>
          <x14:cfRule type="containsText" priority="114" operator="containsText" id="{FE8A079C-59B1-4DEC-9E37-FC2359CB8F59}">
            <xm:f>NOT(ISERROR(SEARCH($D$123,R63)))</xm:f>
            <xm:f>$D$123</xm:f>
            <x14:dxf>
              <fill>
                <patternFill>
                  <bgColor theme="0"/>
                </patternFill>
              </fill>
            </x14:dxf>
          </x14:cfRule>
          <xm:sqref>R63</xm:sqref>
        </x14:conditionalFormatting>
        <x14:conditionalFormatting xmlns:xm="http://schemas.microsoft.com/office/excel/2006/main">
          <x14:cfRule type="containsText" priority="107" operator="containsText" id="{48827691-760D-4D45-838F-5362FC70B1F9}">
            <xm:f>NOT(ISERROR(SEARCH($A$119,P68)))</xm:f>
            <xm:f>$A$119</xm:f>
            <x14:dxf>
              <fill>
                <patternFill>
                  <bgColor rgb="FFFF0000"/>
                </patternFill>
              </fill>
            </x14:dxf>
          </x14:cfRule>
          <x14:cfRule type="containsText" priority="108" operator="containsText" id="{B991CA9D-5653-4332-AA9B-1C1883DF93A1}">
            <xm:f>NOT(ISERROR(SEARCH($A$118,P68)))</xm:f>
            <xm:f>$A$118</xm:f>
            <x14:dxf>
              <fill>
                <patternFill>
                  <bgColor rgb="FFFF0000"/>
                </patternFill>
              </fill>
            </x14:dxf>
          </x14:cfRule>
          <x14:cfRule type="containsText" priority="109" operator="containsText" id="{F277C039-8FA4-43AB-BBEF-5D0250E44918}">
            <xm:f>NOT(ISERROR(SEARCH($A$117,P68)))</xm:f>
            <xm:f>$A$117</xm:f>
            <x14:dxf>
              <fill>
                <patternFill>
                  <bgColor rgb="FFFFC000"/>
                </patternFill>
              </fill>
            </x14:dxf>
          </x14:cfRule>
          <x14:cfRule type="containsText" priority="110" operator="containsText" id="{CADEDF82-10F0-418F-ADDE-48A02A2CA643}">
            <xm:f>NOT(ISERROR(SEARCH($A$116,P68)))</xm:f>
            <xm:f>$A$116</xm:f>
            <x14:dxf>
              <fill>
                <patternFill>
                  <bgColor theme="8" tint="0.59996337778862885"/>
                </patternFill>
              </fill>
            </x14:dxf>
          </x14:cfRule>
          <x14:cfRule type="containsText" priority="111" operator="containsText" id="{0C2ACDC2-6EBC-4967-876B-1465DA44C57D}">
            <xm:f>NOT(ISERROR(SEARCH($A$115,P68)))</xm:f>
            <xm:f>$A$115</xm:f>
            <x14:dxf>
              <fill>
                <patternFill>
                  <bgColor theme="9" tint="0.39994506668294322"/>
                </patternFill>
              </fill>
            </x14:dxf>
          </x14:cfRule>
          <x14:cfRule type="containsText" priority="112" operator="containsText" id="{6B4F430D-62CF-4216-953F-76AC1A9D59FD}">
            <xm:f>NOT(ISERROR(SEARCH($A$114,P68)))</xm:f>
            <xm:f>$A$114</xm:f>
            <x14:dxf>
              <fill>
                <patternFill>
                  <bgColor theme="0"/>
                </patternFill>
              </fill>
            </x14:dxf>
          </x14:cfRule>
          <xm:sqref>P68</xm:sqref>
        </x14:conditionalFormatting>
        <x14:conditionalFormatting xmlns:xm="http://schemas.microsoft.com/office/excel/2006/main">
          <x14:cfRule type="containsText" priority="105" operator="containsText" id="{FBF54F35-02B3-481B-AB2D-BC4D6D69A49D}">
            <xm:f>NOT(ISERROR(SEARCH($D$124,R68)))</xm:f>
            <xm:f>$D$124</xm:f>
            <x14:dxf>
              <fill>
                <patternFill>
                  <bgColor theme="9" tint="0.39994506668294322"/>
                </patternFill>
              </fill>
            </x14:dxf>
          </x14:cfRule>
          <x14:cfRule type="containsText" priority="106" operator="containsText" id="{76C203CE-8C3D-4A8C-96C4-2B17D62F3E0C}">
            <xm:f>NOT(ISERROR(SEARCH($D$123,R68)))</xm:f>
            <xm:f>$D$123</xm:f>
            <x14:dxf>
              <fill>
                <patternFill>
                  <bgColor theme="0"/>
                </patternFill>
              </fill>
            </x14:dxf>
          </x14:cfRule>
          <xm:sqref>R68</xm:sqref>
        </x14:conditionalFormatting>
        <x14:conditionalFormatting xmlns:xm="http://schemas.microsoft.com/office/excel/2006/main">
          <x14:cfRule type="containsText" priority="99" operator="containsText" id="{88F7130E-C6C0-4AA4-8A5B-D6BE734AA33F}">
            <xm:f>NOT(ISERROR(SEARCH($A$119,P70)))</xm:f>
            <xm:f>$A$119</xm:f>
            <x14:dxf>
              <fill>
                <patternFill>
                  <bgColor rgb="FFFF0000"/>
                </patternFill>
              </fill>
            </x14:dxf>
          </x14:cfRule>
          <x14:cfRule type="containsText" priority="100" operator="containsText" id="{8E1D3AF1-3104-401E-A947-40176EB9C105}">
            <xm:f>NOT(ISERROR(SEARCH($A$118,P70)))</xm:f>
            <xm:f>$A$118</xm:f>
            <x14:dxf>
              <fill>
                <patternFill>
                  <bgColor rgb="FFFF0000"/>
                </patternFill>
              </fill>
            </x14:dxf>
          </x14:cfRule>
          <x14:cfRule type="containsText" priority="101" operator="containsText" id="{30CC7D4A-207F-49A7-9FCA-D7BFCD179A90}">
            <xm:f>NOT(ISERROR(SEARCH($A$117,P70)))</xm:f>
            <xm:f>$A$117</xm:f>
            <x14:dxf>
              <fill>
                <patternFill>
                  <bgColor rgb="FFFFC000"/>
                </patternFill>
              </fill>
            </x14:dxf>
          </x14:cfRule>
          <x14:cfRule type="containsText" priority="102" operator="containsText" id="{6C77B061-41CE-4D87-9F4F-DECF83CDF7BA}">
            <xm:f>NOT(ISERROR(SEARCH($A$116,P70)))</xm:f>
            <xm:f>$A$116</xm:f>
            <x14:dxf>
              <fill>
                <patternFill>
                  <bgColor theme="8" tint="0.59996337778862885"/>
                </patternFill>
              </fill>
            </x14:dxf>
          </x14:cfRule>
          <x14:cfRule type="containsText" priority="103" operator="containsText" id="{8A2608FF-BEE2-4B31-814D-8B18A8507E38}">
            <xm:f>NOT(ISERROR(SEARCH($A$115,P70)))</xm:f>
            <xm:f>$A$115</xm:f>
            <x14:dxf>
              <fill>
                <patternFill>
                  <bgColor theme="9" tint="0.39994506668294322"/>
                </patternFill>
              </fill>
            </x14:dxf>
          </x14:cfRule>
          <x14:cfRule type="containsText" priority="104" operator="containsText" id="{676A3816-4ED1-45A6-8C3E-16BBEDB38A12}">
            <xm:f>NOT(ISERROR(SEARCH($A$114,P70)))</xm:f>
            <xm:f>$A$114</xm:f>
            <x14:dxf>
              <fill>
                <patternFill>
                  <bgColor theme="0"/>
                </patternFill>
              </fill>
            </x14:dxf>
          </x14:cfRule>
          <xm:sqref>P70</xm:sqref>
        </x14:conditionalFormatting>
        <x14:conditionalFormatting xmlns:xm="http://schemas.microsoft.com/office/excel/2006/main">
          <x14:cfRule type="containsText" priority="97" operator="containsText" id="{26767B94-32C8-4D4B-8EDB-FF8CBEE4A7C7}">
            <xm:f>NOT(ISERROR(SEARCH($D$124,R70)))</xm:f>
            <xm:f>$D$124</xm:f>
            <x14:dxf>
              <fill>
                <patternFill>
                  <bgColor theme="9" tint="0.39994506668294322"/>
                </patternFill>
              </fill>
            </x14:dxf>
          </x14:cfRule>
          <x14:cfRule type="containsText" priority="98" operator="containsText" id="{D3654EEF-9243-4A85-AB59-27A00F1E2849}">
            <xm:f>NOT(ISERROR(SEARCH($D$123,R70)))</xm:f>
            <xm:f>$D$123</xm:f>
            <x14:dxf>
              <fill>
                <patternFill>
                  <bgColor theme="0"/>
                </patternFill>
              </fill>
            </x14:dxf>
          </x14:cfRule>
          <xm:sqref>R70</xm:sqref>
        </x14:conditionalFormatting>
        <x14:conditionalFormatting xmlns:xm="http://schemas.microsoft.com/office/excel/2006/main">
          <x14:cfRule type="containsText" priority="91" operator="containsText" id="{28A3FDF8-6442-4A25-A467-1FC8923006FE}">
            <xm:f>NOT(ISERROR(SEARCH($A$119,P73)))</xm:f>
            <xm:f>$A$119</xm:f>
            <x14:dxf>
              <fill>
                <patternFill>
                  <bgColor rgb="FFFF0000"/>
                </patternFill>
              </fill>
            </x14:dxf>
          </x14:cfRule>
          <x14:cfRule type="containsText" priority="92" operator="containsText" id="{618CE6B1-E88B-44BF-B932-8EE321C1A4A2}">
            <xm:f>NOT(ISERROR(SEARCH($A$118,P73)))</xm:f>
            <xm:f>$A$118</xm:f>
            <x14:dxf>
              <fill>
                <patternFill>
                  <bgColor rgb="FFFF0000"/>
                </patternFill>
              </fill>
            </x14:dxf>
          </x14:cfRule>
          <x14:cfRule type="containsText" priority="93" operator="containsText" id="{42317B4B-FC3B-4498-93A4-5C90498129C8}">
            <xm:f>NOT(ISERROR(SEARCH($A$117,P73)))</xm:f>
            <xm:f>$A$117</xm:f>
            <x14:dxf>
              <fill>
                <patternFill>
                  <bgColor rgb="FFFFC000"/>
                </patternFill>
              </fill>
            </x14:dxf>
          </x14:cfRule>
          <x14:cfRule type="containsText" priority="94" operator="containsText" id="{78F8BD9E-42AB-457D-8A07-314DADD4C722}">
            <xm:f>NOT(ISERROR(SEARCH($A$116,P73)))</xm:f>
            <xm:f>$A$116</xm:f>
            <x14:dxf>
              <fill>
                <patternFill>
                  <bgColor theme="8" tint="0.59996337778862885"/>
                </patternFill>
              </fill>
            </x14:dxf>
          </x14:cfRule>
          <x14:cfRule type="containsText" priority="95" operator="containsText" id="{D1183658-5A69-4201-BE0E-7CF2AC0BB2B5}">
            <xm:f>NOT(ISERROR(SEARCH($A$115,P73)))</xm:f>
            <xm:f>$A$115</xm:f>
            <x14:dxf>
              <fill>
                <patternFill>
                  <bgColor theme="9" tint="0.39994506668294322"/>
                </patternFill>
              </fill>
            </x14:dxf>
          </x14:cfRule>
          <x14:cfRule type="containsText" priority="96" operator="containsText" id="{4F20FFFA-176A-4531-953B-AD5C903B8DE7}">
            <xm:f>NOT(ISERROR(SEARCH($A$114,P73)))</xm:f>
            <xm:f>$A$114</xm:f>
            <x14:dxf>
              <fill>
                <patternFill>
                  <bgColor theme="0"/>
                </patternFill>
              </fill>
            </x14:dxf>
          </x14:cfRule>
          <xm:sqref>P73</xm:sqref>
        </x14:conditionalFormatting>
        <x14:conditionalFormatting xmlns:xm="http://schemas.microsoft.com/office/excel/2006/main">
          <x14:cfRule type="containsText" priority="89" operator="containsText" id="{D2099995-D91A-48DE-B96D-6C7F5D451323}">
            <xm:f>NOT(ISERROR(SEARCH($D$124,R73)))</xm:f>
            <xm:f>$D$124</xm:f>
            <x14:dxf>
              <fill>
                <patternFill>
                  <bgColor theme="9" tint="0.39994506668294322"/>
                </patternFill>
              </fill>
            </x14:dxf>
          </x14:cfRule>
          <x14:cfRule type="containsText" priority="90" operator="containsText" id="{BAC25EAF-24A7-4604-9979-1075680B34D5}">
            <xm:f>NOT(ISERROR(SEARCH($D$123,R73)))</xm:f>
            <xm:f>$D$123</xm:f>
            <x14:dxf>
              <fill>
                <patternFill>
                  <bgColor theme="0"/>
                </patternFill>
              </fill>
            </x14:dxf>
          </x14:cfRule>
          <xm:sqref>R73</xm:sqref>
        </x14:conditionalFormatting>
        <x14:conditionalFormatting xmlns:xm="http://schemas.microsoft.com/office/excel/2006/main">
          <x14:cfRule type="containsText" priority="83" operator="containsText" id="{01E07CAA-7A1E-4ADB-8866-A1D7BE4E7AF4}">
            <xm:f>NOT(ISERROR(SEARCH($A$119,P82)))</xm:f>
            <xm:f>$A$119</xm:f>
            <x14:dxf>
              <fill>
                <patternFill>
                  <bgColor rgb="FFFF0000"/>
                </patternFill>
              </fill>
            </x14:dxf>
          </x14:cfRule>
          <x14:cfRule type="containsText" priority="84" operator="containsText" id="{DD4D9E71-A4FA-4397-B754-F71CE0DA28DE}">
            <xm:f>NOT(ISERROR(SEARCH($A$118,P82)))</xm:f>
            <xm:f>$A$118</xm:f>
            <x14:dxf>
              <fill>
                <patternFill>
                  <bgColor rgb="FFFF0000"/>
                </patternFill>
              </fill>
            </x14:dxf>
          </x14:cfRule>
          <x14:cfRule type="containsText" priority="85" operator="containsText" id="{28FF8421-7BFA-41B0-9E5B-7216C48D8C20}">
            <xm:f>NOT(ISERROR(SEARCH($A$117,P82)))</xm:f>
            <xm:f>$A$117</xm:f>
            <x14:dxf>
              <fill>
                <patternFill>
                  <bgColor rgb="FFFFC000"/>
                </patternFill>
              </fill>
            </x14:dxf>
          </x14:cfRule>
          <x14:cfRule type="containsText" priority="86" operator="containsText" id="{B147E7CB-0AAF-4813-ABA9-C4EBF4562358}">
            <xm:f>NOT(ISERROR(SEARCH($A$116,P82)))</xm:f>
            <xm:f>$A$116</xm:f>
            <x14:dxf>
              <fill>
                <patternFill>
                  <bgColor theme="8" tint="0.59996337778862885"/>
                </patternFill>
              </fill>
            </x14:dxf>
          </x14:cfRule>
          <x14:cfRule type="containsText" priority="87" operator="containsText" id="{9E9F2F55-AEBF-417B-9947-9B26D265DEF4}">
            <xm:f>NOT(ISERROR(SEARCH($A$115,P82)))</xm:f>
            <xm:f>$A$115</xm:f>
            <x14:dxf>
              <fill>
                <patternFill>
                  <bgColor theme="9" tint="0.39994506668294322"/>
                </patternFill>
              </fill>
            </x14:dxf>
          </x14:cfRule>
          <x14:cfRule type="containsText" priority="88" operator="containsText" id="{D2181E2A-7520-4B7C-B77D-9E33C1EF17E9}">
            <xm:f>NOT(ISERROR(SEARCH($A$114,P82)))</xm:f>
            <xm:f>$A$114</xm:f>
            <x14:dxf>
              <fill>
                <patternFill>
                  <bgColor theme="0"/>
                </patternFill>
              </fill>
            </x14:dxf>
          </x14:cfRule>
          <xm:sqref>P82</xm:sqref>
        </x14:conditionalFormatting>
        <x14:conditionalFormatting xmlns:xm="http://schemas.microsoft.com/office/excel/2006/main">
          <x14:cfRule type="containsText" priority="81" operator="containsText" id="{1E751BEA-2B02-4A03-9213-0C9FB7ACAAEB}">
            <xm:f>NOT(ISERROR(SEARCH($D$124,R82)))</xm:f>
            <xm:f>$D$124</xm:f>
            <x14:dxf>
              <fill>
                <patternFill>
                  <bgColor theme="9" tint="0.39994506668294322"/>
                </patternFill>
              </fill>
            </x14:dxf>
          </x14:cfRule>
          <x14:cfRule type="containsText" priority="82" operator="containsText" id="{759E8C51-2CA5-4522-A4F9-99DB388DD9F7}">
            <xm:f>NOT(ISERROR(SEARCH($D$123,R82)))</xm:f>
            <xm:f>$D$123</xm:f>
            <x14:dxf>
              <fill>
                <patternFill>
                  <bgColor theme="0"/>
                </patternFill>
              </fill>
            </x14:dxf>
          </x14:cfRule>
          <xm:sqref>R82</xm:sqref>
        </x14:conditionalFormatting>
        <x14:conditionalFormatting xmlns:xm="http://schemas.microsoft.com/office/excel/2006/main">
          <x14:cfRule type="containsText" priority="75" operator="containsText" id="{82C03BE0-68C9-4EF1-95AC-26B0951FFACA}">
            <xm:f>NOT(ISERROR(SEARCH($A$119,P86)))</xm:f>
            <xm:f>$A$119</xm:f>
            <x14:dxf>
              <fill>
                <patternFill>
                  <bgColor rgb="FFFF0000"/>
                </patternFill>
              </fill>
            </x14:dxf>
          </x14:cfRule>
          <x14:cfRule type="containsText" priority="76" operator="containsText" id="{A74E380B-35FF-4A75-8361-84B847743C2E}">
            <xm:f>NOT(ISERROR(SEARCH($A$118,P86)))</xm:f>
            <xm:f>$A$118</xm:f>
            <x14:dxf>
              <fill>
                <patternFill>
                  <bgColor rgb="FFFF0000"/>
                </patternFill>
              </fill>
            </x14:dxf>
          </x14:cfRule>
          <x14:cfRule type="containsText" priority="77" operator="containsText" id="{E0461355-253E-4CD1-A217-7A1FF86BDA00}">
            <xm:f>NOT(ISERROR(SEARCH($A$117,P86)))</xm:f>
            <xm:f>$A$117</xm:f>
            <x14:dxf>
              <fill>
                <patternFill>
                  <bgColor rgb="FFFFC000"/>
                </patternFill>
              </fill>
            </x14:dxf>
          </x14:cfRule>
          <x14:cfRule type="containsText" priority="78" operator="containsText" id="{B1E27F78-F3A8-4CCF-B9FC-4BB29784304D}">
            <xm:f>NOT(ISERROR(SEARCH($A$116,P86)))</xm:f>
            <xm:f>$A$116</xm:f>
            <x14:dxf>
              <fill>
                <patternFill>
                  <bgColor theme="8" tint="0.59996337778862885"/>
                </patternFill>
              </fill>
            </x14:dxf>
          </x14:cfRule>
          <x14:cfRule type="containsText" priority="79" operator="containsText" id="{2F3B974E-5B2D-4E3D-A654-F758F588F3C4}">
            <xm:f>NOT(ISERROR(SEARCH($A$115,P86)))</xm:f>
            <xm:f>$A$115</xm:f>
            <x14:dxf>
              <fill>
                <patternFill>
                  <bgColor theme="9" tint="0.39994506668294322"/>
                </patternFill>
              </fill>
            </x14:dxf>
          </x14:cfRule>
          <x14:cfRule type="containsText" priority="80" operator="containsText" id="{263569E3-C1BF-49B4-AAD9-A99A966A4DC3}">
            <xm:f>NOT(ISERROR(SEARCH($A$114,P86)))</xm:f>
            <xm:f>$A$114</xm:f>
            <x14:dxf>
              <fill>
                <patternFill>
                  <bgColor theme="0"/>
                </patternFill>
              </fill>
            </x14:dxf>
          </x14:cfRule>
          <xm:sqref>P86</xm:sqref>
        </x14:conditionalFormatting>
        <x14:conditionalFormatting xmlns:xm="http://schemas.microsoft.com/office/excel/2006/main">
          <x14:cfRule type="containsText" priority="73" operator="containsText" id="{D3772B6E-25FC-4224-9995-172EADC2EF8A}">
            <xm:f>NOT(ISERROR(SEARCH($D$124,R86)))</xm:f>
            <xm:f>$D$124</xm:f>
            <x14:dxf>
              <fill>
                <patternFill>
                  <bgColor theme="9" tint="0.39994506668294322"/>
                </patternFill>
              </fill>
            </x14:dxf>
          </x14:cfRule>
          <x14:cfRule type="containsText" priority="74" operator="containsText" id="{A2CC0B84-4E71-48F8-B648-D4BEBF2C54E5}">
            <xm:f>NOT(ISERROR(SEARCH($D$123,R86)))</xm:f>
            <xm:f>$D$123</xm:f>
            <x14:dxf>
              <fill>
                <patternFill>
                  <bgColor theme="0"/>
                </patternFill>
              </fill>
            </x14:dxf>
          </x14:cfRule>
          <xm:sqref>R86</xm:sqref>
        </x14:conditionalFormatting>
        <x14:conditionalFormatting xmlns:xm="http://schemas.microsoft.com/office/excel/2006/main">
          <x14:cfRule type="containsText" priority="67" operator="containsText" id="{ABEE3711-84C8-4910-B87B-A495FC5AC44E}">
            <xm:f>NOT(ISERROR(SEARCH($A$119,P88)))</xm:f>
            <xm:f>$A$119</xm:f>
            <x14:dxf>
              <fill>
                <patternFill>
                  <bgColor rgb="FFFF0000"/>
                </patternFill>
              </fill>
            </x14:dxf>
          </x14:cfRule>
          <x14:cfRule type="containsText" priority="68" operator="containsText" id="{BC99F6E0-8AAD-4B1A-9967-B16A64899DDA}">
            <xm:f>NOT(ISERROR(SEARCH($A$118,P88)))</xm:f>
            <xm:f>$A$118</xm:f>
            <x14:dxf>
              <fill>
                <patternFill>
                  <bgColor rgb="FFFF0000"/>
                </patternFill>
              </fill>
            </x14:dxf>
          </x14:cfRule>
          <x14:cfRule type="containsText" priority="69" operator="containsText" id="{797C65CF-BA5C-4F8D-A3DD-C631854877ED}">
            <xm:f>NOT(ISERROR(SEARCH($A$117,P88)))</xm:f>
            <xm:f>$A$117</xm:f>
            <x14:dxf>
              <fill>
                <patternFill>
                  <bgColor rgb="FFFFC000"/>
                </patternFill>
              </fill>
            </x14:dxf>
          </x14:cfRule>
          <x14:cfRule type="containsText" priority="70" operator="containsText" id="{897B439D-18CE-4C4C-831A-B74B4D15FED9}">
            <xm:f>NOT(ISERROR(SEARCH($A$116,P88)))</xm:f>
            <xm:f>$A$116</xm:f>
            <x14:dxf>
              <fill>
                <patternFill>
                  <bgColor theme="8" tint="0.59996337778862885"/>
                </patternFill>
              </fill>
            </x14:dxf>
          </x14:cfRule>
          <x14:cfRule type="containsText" priority="71" operator="containsText" id="{DB00AACE-8D33-4E5F-89C3-322B897F4DEC}">
            <xm:f>NOT(ISERROR(SEARCH($A$115,P88)))</xm:f>
            <xm:f>$A$115</xm:f>
            <x14:dxf>
              <fill>
                <patternFill>
                  <bgColor theme="9" tint="0.39994506668294322"/>
                </patternFill>
              </fill>
            </x14:dxf>
          </x14:cfRule>
          <x14:cfRule type="containsText" priority="72" operator="containsText" id="{01C77AB0-E216-4646-BBE9-DFCDE4695088}">
            <xm:f>NOT(ISERROR(SEARCH($A$114,P88)))</xm:f>
            <xm:f>$A$114</xm:f>
            <x14:dxf>
              <fill>
                <patternFill>
                  <bgColor theme="0"/>
                </patternFill>
              </fill>
            </x14:dxf>
          </x14:cfRule>
          <xm:sqref>P88</xm:sqref>
        </x14:conditionalFormatting>
        <x14:conditionalFormatting xmlns:xm="http://schemas.microsoft.com/office/excel/2006/main">
          <x14:cfRule type="containsText" priority="65" operator="containsText" id="{DE1327E0-3476-4778-8954-373A496F8B6B}">
            <xm:f>NOT(ISERROR(SEARCH($D$124,R88)))</xm:f>
            <xm:f>$D$124</xm:f>
            <x14:dxf>
              <fill>
                <patternFill>
                  <bgColor theme="9" tint="0.39994506668294322"/>
                </patternFill>
              </fill>
            </x14:dxf>
          </x14:cfRule>
          <x14:cfRule type="containsText" priority="66" operator="containsText" id="{69F10013-BECC-48F1-8216-E28C1D6DE85A}">
            <xm:f>NOT(ISERROR(SEARCH($D$123,R88)))</xm:f>
            <xm:f>$D$123</xm:f>
            <x14:dxf>
              <fill>
                <patternFill>
                  <bgColor theme="0"/>
                </patternFill>
              </fill>
            </x14:dxf>
          </x14:cfRule>
          <xm:sqref>R88</xm:sqref>
        </x14:conditionalFormatting>
        <x14:conditionalFormatting xmlns:xm="http://schemas.microsoft.com/office/excel/2006/main">
          <x14:cfRule type="containsText" priority="59" operator="containsText" id="{E500BF5A-375B-4CF5-9B05-89C2217A590F}">
            <xm:f>NOT(ISERROR(SEARCH($A$119,P90)))</xm:f>
            <xm:f>$A$119</xm:f>
            <x14:dxf>
              <fill>
                <patternFill>
                  <bgColor rgb="FFFF0000"/>
                </patternFill>
              </fill>
            </x14:dxf>
          </x14:cfRule>
          <x14:cfRule type="containsText" priority="60" operator="containsText" id="{883E94D6-BBC2-4B69-9C30-2B3ABC61E705}">
            <xm:f>NOT(ISERROR(SEARCH($A$118,P90)))</xm:f>
            <xm:f>$A$118</xm:f>
            <x14:dxf>
              <fill>
                <patternFill>
                  <bgColor rgb="FFFF0000"/>
                </patternFill>
              </fill>
            </x14:dxf>
          </x14:cfRule>
          <x14:cfRule type="containsText" priority="61" operator="containsText" id="{F4C0B0ED-98C1-493A-809A-4371425C81B5}">
            <xm:f>NOT(ISERROR(SEARCH($A$117,P90)))</xm:f>
            <xm:f>$A$117</xm:f>
            <x14:dxf>
              <fill>
                <patternFill>
                  <bgColor rgb="FFFFC000"/>
                </patternFill>
              </fill>
            </x14:dxf>
          </x14:cfRule>
          <x14:cfRule type="containsText" priority="62" operator="containsText" id="{53094E60-8F9B-4812-B2E2-22B208FD867B}">
            <xm:f>NOT(ISERROR(SEARCH($A$116,P90)))</xm:f>
            <xm:f>$A$116</xm:f>
            <x14:dxf>
              <fill>
                <patternFill>
                  <bgColor theme="8" tint="0.59996337778862885"/>
                </patternFill>
              </fill>
            </x14:dxf>
          </x14:cfRule>
          <x14:cfRule type="containsText" priority="63" operator="containsText" id="{6097C142-E0E3-43EB-B9FE-08261570DD47}">
            <xm:f>NOT(ISERROR(SEARCH($A$115,P90)))</xm:f>
            <xm:f>$A$115</xm:f>
            <x14:dxf>
              <fill>
                <patternFill>
                  <bgColor theme="9" tint="0.39994506668294322"/>
                </patternFill>
              </fill>
            </x14:dxf>
          </x14:cfRule>
          <x14:cfRule type="containsText" priority="64" operator="containsText" id="{91D361BD-3B43-4A05-9D9E-9FD893503ADB}">
            <xm:f>NOT(ISERROR(SEARCH($A$114,P90)))</xm:f>
            <xm:f>$A$114</xm:f>
            <x14:dxf>
              <fill>
                <patternFill>
                  <bgColor theme="0"/>
                </patternFill>
              </fill>
            </x14:dxf>
          </x14:cfRule>
          <xm:sqref>P90</xm:sqref>
        </x14:conditionalFormatting>
        <x14:conditionalFormatting xmlns:xm="http://schemas.microsoft.com/office/excel/2006/main">
          <x14:cfRule type="containsText" priority="57" operator="containsText" id="{A35B21A4-5A3E-4B09-BC29-C38FD676223F}">
            <xm:f>NOT(ISERROR(SEARCH($D$124,R90)))</xm:f>
            <xm:f>$D$124</xm:f>
            <x14:dxf>
              <fill>
                <patternFill>
                  <bgColor theme="9" tint="0.39994506668294322"/>
                </patternFill>
              </fill>
            </x14:dxf>
          </x14:cfRule>
          <x14:cfRule type="containsText" priority="58" operator="containsText" id="{5B05C678-6AED-4ED4-9ADA-DB59B967421A}">
            <xm:f>NOT(ISERROR(SEARCH($D$123,R90)))</xm:f>
            <xm:f>$D$123</xm:f>
            <x14:dxf>
              <fill>
                <patternFill>
                  <bgColor theme="0"/>
                </patternFill>
              </fill>
            </x14:dxf>
          </x14:cfRule>
          <xm:sqref>R90</xm:sqref>
        </x14:conditionalFormatting>
        <x14:conditionalFormatting xmlns:xm="http://schemas.microsoft.com/office/excel/2006/main">
          <x14:cfRule type="containsText" priority="51" operator="containsText" id="{0F6E0026-D0D1-4DC8-B4F3-080B679C1107}">
            <xm:f>NOT(ISERROR(SEARCH($A$119,P95)))</xm:f>
            <xm:f>$A$119</xm:f>
            <x14:dxf>
              <fill>
                <patternFill>
                  <bgColor rgb="FFFF0000"/>
                </patternFill>
              </fill>
            </x14:dxf>
          </x14:cfRule>
          <x14:cfRule type="containsText" priority="52" operator="containsText" id="{49240C82-EEC6-4860-83D7-4EC168FC59FF}">
            <xm:f>NOT(ISERROR(SEARCH($A$118,P95)))</xm:f>
            <xm:f>$A$118</xm:f>
            <x14:dxf>
              <fill>
                <patternFill>
                  <bgColor rgb="FFFF0000"/>
                </patternFill>
              </fill>
            </x14:dxf>
          </x14:cfRule>
          <x14:cfRule type="containsText" priority="53" operator="containsText" id="{53EB744A-BF79-43E9-A4D6-784EAA6F1983}">
            <xm:f>NOT(ISERROR(SEARCH($A$117,P95)))</xm:f>
            <xm:f>$A$117</xm:f>
            <x14:dxf>
              <fill>
                <patternFill>
                  <bgColor rgb="FFFFC000"/>
                </patternFill>
              </fill>
            </x14:dxf>
          </x14:cfRule>
          <x14:cfRule type="containsText" priority="54" operator="containsText" id="{A7E7C64A-8914-4E35-A144-EFC9ABFE878A}">
            <xm:f>NOT(ISERROR(SEARCH($A$116,P95)))</xm:f>
            <xm:f>$A$116</xm:f>
            <x14:dxf>
              <fill>
                <patternFill>
                  <bgColor theme="8" tint="0.59996337778862885"/>
                </patternFill>
              </fill>
            </x14:dxf>
          </x14:cfRule>
          <x14:cfRule type="containsText" priority="55" operator="containsText" id="{E2ECDE5F-1768-4B1F-A3CF-E23243A0D239}">
            <xm:f>NOT(ISERROR(SEARCH($A$115,P95)))</xm:f>
            <xm:f>$A$115</xm:f>
            <x14:dxf>
              <fill>
                <patternFill>
                  <bgColor theme="9" tint="0.39994506668294322"/>
                </patternFill>
              </fill>
            </x14:dxf>
          </x14:cfRule>
          <x14:cfRule type="containsText" priority="56" operator="containsText" id="{A379003A-9D0D-4394-9488-81C411B61029}">
            <xm:f>NOT(ISERROR(SEARCH($A$114,P95)))</xm:f>
            <xm:f>$A$114</xm:f>
            <x14:dxf>
              <fill>
                <patternFill>
                  <bgColor theme="0"/>
                </patternFill>
              </fill>
            </x14:dxf>
          </x14:cfRule>
          <xm:sqref>P95</xm:sqref>
        </x14:conditionalFormatting>
        <x14:conditionalFormatting xmlns:xm="http://schemas.microsoft.com/office/excel/2006/main">
          <x14:cfRule type="containsText" priority="49" operator="containsText" id="{191967EE-5D88-418A-9124-99510C3C6EC3}">
            <xm:f>NOT(ISERROR(SEARCH($D$124,R95)))</xm:f>
            <xm:f>$D$124</xm:f>
            <x14:dxf>
              <fill>
                <patternFill>
                  <bgColor theme="9" tint="0.39994506668294322"/>
                </patternFill>
              </fill>
            </x14:dxf>
          </x14:cfRule>
          <x14:cfRule type="containsText" priority="50" operator="containsText" id="{FB998FE3-FA3E-4B3F-90E8-299E1056D13A}">
            <xm:f>NOT(ISERROR(SEARCH($D$123,R95)))</xm:f>
            <xm:f>$D$123</xm:f>
            <x14:dxf>
              <fill>
                <patternFill>
                  <bgColor theme="0"/>
                </patternFill>
              </fill>
            </x14:dxf>
          </x14:cfRule>
          <xm:sqref>R95</xm:sqref>
        </x14:conditionalFormatting>
        <x14:conditionalFormatting xmlns:xm="http://schemas.microsoft.com/office/excel/2006/main">
          <x14:cfRule type="containsText" priority="43" operator="containsText" id="{B320C7EC-78D6-47C4-92CD-EE51D2A5A829}">
            <xm:f>NOT(ISERROR(SEARCH($A$119,P98)))</xm:f>
            <xm:f>$A$119</xm:f>
            <x14:dxf>
              <fill>
                <patternFill>
                  <bgColor rgb="FFFF0000"/>
                </patternFill>
              </fill>
            </x14:dxf>
          </x14:cfRule>
          <x14:cfRule type="containsText" priority="44" operator="containsText" id="{46F4CBB4-7572-4FC7-BE76-A6249DB67F49}">
            <xm:f>NOT(ISERROR(SEARCH($A$118,P98)))</xm:f>
            <xm:f>$A$118</xm:f>
            <x14:dxf>
              <fill>
                <patternFill>
                  <bgColor rgb="FFFF0000"/>
                </patternFill>
              </fill>
            </x14:dxf>
          </x14:cfRule>
          <x14:cfRule type="containsText" priority="45" operator="containsText" id="{C38AE873-F767-499D-9990-605E1A96A5AA}">
            <xm:f>NOT(ISERROR(SEARCH($A$117,P98)))</xm:f>
            <xm:f>$A$117</xm:f>
            <x14:dxf>
              <fill>
                <patternFill>
                  <bgColor rgb="FFFFC000"/>
                </patternFill>
              </fill>
            </x14:dxf>
          </x14:cfRule>
          <x14:cfRule type="containsText" priority="46" operator="containsText" id="{3C968521-E475-4370-A95D-AA6F06E75BD3}">
            <xm:f>NOT(ISERROR(SEARCH($A$116,P98)))</xm:f>
            <xm:f>$A$116</xm:f>
            <x14:dxf>
              <fill>
                <patternFill>
                  <bgColor theme="8" tint="0.59996337778862885"/>
                </patternFill>
              </fill>
            </x14:dxf>
          </x14:cfRule>
          <x14:cfRule type="containsText" priority="47" operator="containsText" id="{95881F8B-E32E-4B36-8CF4-08CDB8164DB6}">
            <xm:f>NOT(ISERROR(SEARCH($A$115,P98)))</xm:f>
            <xm:f>$A$115</xm:f>
            <x14:dxf>
              <fill>
                <patternFill>
                  <bgColor theme="9" tint="0.39994506668294322"/>
                </patternFill>
              </fill>
            </x14:dxf>
          </x14:cfRule>
          <x14:cfRule type="containsText" priority="48" operator="containsText" id="{0B9E7F6F-3D1A-4FB3-A087-5D0CD3288C05}">
            <xm:f>NOT(ISERROR(SEARCH($A$114,P98)))</xm:f>
            <xm:f>$A$114</xm:f>
            <x14:dxf>
              <fill>
                <patternFill>
                  <bgColor theme="0"/>
                </patternFill>
              </fill>
            </x14:dxf>
          </x14:cfRule>
          <xm:sqref>P98</xm:sqref>
        </x14:conditionalFormatting>
        <x14:conditionalFormatting xmlns:xm="http://schemas.microsoft.com/office/excel/2006/main">
          <x14:cfRule type="containsText" priority="41" operator="containsText" id="{36CAAB4A-BBD9-4DEF-8F91-1D48D82CE046}">
            <xm:f>NOT(ISERROR(SEARCH($D$124,R98)))</xm:f>
            <xm:f>$D$124</xm:f>
            <x14:dxf>
              <fill>
                <patternFill>
                  <bgColor theme="9" tint="0.39994506668294322"/>
                </patternFill>
              </fill>
            </x14:dxf>
          </x14:cfRule>
          <x14:cfRule type="containsText" priority="42" operator="containsText" id="{6736EC3B-0566-4B9C-94FD-A71B60A9A13C}">
            <xm:f>NOT(ISERROR(SEARCH($D$123,R98)))</xm:f>
            <xm:f>$D$123</xm:f>
            <x14:dxf>
              <fill>
                <patternFill>
                  <bgColor theme="0"/>
                </patternFill>
              </fill>
            </x14:dxf>
          </x14:cfRule>
          <xm:sqref>R98</xm:sqref>
        </x14:conditionalFormatting>
        <x14:conditionalFormatting xmlns:xm="http://schemas.microsoft.com/office/excel/2006/main">
          <x14:cfRule type="containsText" priority="35" operator="containsText" id="{E5C5C405-2992-4EC1-9186-5BC10892E0C9}">
            <xm:f>NOT(ISERROR(SEARCH($A$119,P100)))</xm:f>
            <xm:f>$A$119</xm:f>
            <x14:dxf>
              <fill>
                <patternFill>
                  <bgColor rgb="FFFF0000"/>
                </patternFill>
              </fill>
            </x14:dxf>
          </x14:cfRule>
          <x14:cfRule type="containsText" priority="36" operator="containsText" id="{7B2AA09B-27BD-4645-B8AF-C0DEA994DE21}">
            <xm:f>NOT(ISERROR(SEARCH($A$118,P100)))</xm:f>
            <xm:f>$A$118</xm:f>
            <x14:dxf>
              <fill>
                <patternFill>
                  <bgColor rgb="FFFF0000"/>
                </patternFill>
              </fill>
            </x14:dxf>
          </x14:cfRule>
          <x14:cfRule type="containsText" priority="37" operator="containsText" id="{FE91BBCD-137A-4110-86CB-F86F9BADEFA6}">
            <xm:f>NOT(ISERROR(SEARCH($A$117,P100)))</xm:f>
            <xm:f>$A$117</xm:f>
            <x14:dxf>
              <fill>
                <patternFill>
                  <bgColor rgb="FFFFC000"/>
                </patternFill>
              </fill>
            </x14:dxf>
          </x14:cfRule>
          <x14:cfRule type="containsText" priority="38" operator="containsText" id="{2EBF6123-A42A-4A14-AD1E-837449FD77DE}">
            <xm:f>NOT(ISERROR(SEARCH($A$116,P100)))</xm:f>
            <xm:f>$A$116</xm:f>
            <x14:dxf>
              <fill>
                <patternFill>
                  <bgColor theme="8" tint="0.59996337778862885"/>
                </patternFill>
              </fill>
            </x14:dxf>
          </x14:cfRule>
          <x14:cfRule type="containsText" priority="39" operator="containsText" id="{4251EA07-85F0-4F9A-857C-E2B30BB20BD8}">
            <xm:f>NOT(ISERROR(SEARCH($A$115,P100)))</xm:f>
            <xm:f>$A$115</xm:f>
            <x14:dxf>
              <fill>
                <patternFill>
                  <bgColor theme="9" tint="0.39994506668294322"/>
                </patternFill>
              </fill>
            </x14:dxf>
          </x14:cfRule>
          <x14:cfRule type="containsText" priority="40" operator="containsText" id="{E1CE36A6-2D11-448F-914E-51A7490601BD}">
            <xm:f>NOT(ISERROR(SEARCH($A$114,P100)))</xm:f>
            <xm:f>$A$114</xm:f>
            <x14:dxf>
              <fill>
                <patternFill>
                  <bgColor theme="0"/>
                </patternFill>
              </fill>
            </x14:dxf>
          </x14:cfRule>
          <xm:sqref>P100</xm:sqref>
        </x14:conditionalFormatting>
        <x14:conditionalFormatting xmlns:xm="http://schemas.microsoft.com/office/excel/2006/main">
          <x14:cfRule type="containsText" priority="33" operator="containsText" id="{47A86792-2145-4E16-B255-12BB30935D5A}">
            <xm:f>NOT(ISERROR(SEARCH($D$124,R100)))</xm:f>
            <xm:f>$D$124</xm:f>
            <x14:dxf>
              <fill>
                <patternFill>
                  <bgColor theme="9" tint="0.39994506668294322"/>
                </patternFill>
              </fill>
            </x14:dxf>
          </x14:cfRule>
          <x14:cfRule type="containsText" priority="34" operator="containsText" id="{697081B4-6263-4145-AC96-4BCC7AFC2E39}">
            <xm:f>NOT(ISERROR(SEARCH($D$123,R100)))</xm:f>
            <xm:f>$D$123</xm:f>
            <x14:dxf>
              <fill>
                <patternFill>
                  <bgColor theme="0"/>
                </patternFill>
              </fill>
            </x14:dxf>
          </x14:cfRule>
          <xm:sqref>R100</xm:sqref>
        </x14:conditionalFormatting>
        <x14:conditionalFormatting xmlns:xm="http://schemas.microsoft.com/office/excel/2006/main">
          <x14:cfRule type="containsText" priority="27" operator="containsText" id="{B1F27AA4-4DB2-4059-9BCF-9E00B4A614D6}">
            <xm:f>NOT(ISERROR(SEARCH($A$119,P102)))</xm:f>
            <xm:f>$A$119</xm:f>
            <x14:dxf>
              <fill>
                <patternFill>
                  <bgColor rgb="FFFF0000"/>
                </patternFill>
              </fill>
            </x14:dxf>
          </x14:cfRule>
          <x14:cfRule type="containsText" priority="28" operator="containsText" id="{D7B34E8C-AF02-4819-9401-519CF0A9C1ED}">
            <xm:f>NOT(ISERROR(SEARCH($A$118,P102)))</xm:f>
            <xm:f>$A$118</xm:f>
            <x14:dxf>
              <fill>
                <patternFill>
                  <bgColor rgb="FFFF0000"/>
                </patternFill>
              </fill>
            </x14:dxf>
          </x14:cfRule>
          <x14:cfRule type="containsText" priority="29" operator="containsText" id="{EB719462-A289-4250-BA46-9B7D35EA82DF}">
            <xm:f>NOT(ISERROR(SEARCH($A$117,P102)))</xm:f>
            <xm:f>$A$117</xm:f>
            <x14:dxf>
              <fill>
                <patternFill>
                  <bgColor rgb="FFFFC000"/>
                </patternFill>
              </fill>
            </x14:dxf>
          </x14:cfRule>
          <x14:cfRule type="containsText" priority="30" operator="containsText" id="{62A17C49-C0B9-45B4-92EB-126EA7DD0609}">
            <xm:f>NOT(ISERROR(SEARCH($A$116,P102)))</xm:f>
            <xm:f>$A$116</xm:f>
            <x14:dxf>
              <fill>
                <patternFill>
                  <bgColor theme="8" tint="0.59996337778862885"/>
                </patternFill>
              </fill>
            </x14:dxf>
          </x14:cfRule>
          <x14:cfRule type="containsText" priority="31" operator="containsText" id="{E385A14B-5605-45A1-ADB4-744F8E60BA5C}">
            <xm:f>NOT(ISERROR(SEARCH($A$115,P102)))</xm:f>
            <xm:f>$A$115</xm:f>
            <x14:dxf>
              <fill>
                <patternFill>
                  <bgColor theme="9" tint="0.39994506668294322"/>
                </patternFill>
              </fill>
            </x14:dxf>
          </x14:cfRule>
          <x14:cfRule type="containsText" priority="32" operator="containsText" id="{E1FE9724-A29A-448B-A4BD-6CC748D35E33}">
            <xm:f>NOT(ISERROR(SEARCH($A$114,P102)))</xm:f>
            <xm:f>$A$114</xm:f>
            <x14:dxf>
              <fill>
                <patternFill>
                  <bgColor theme="0"/>
                </patternFill>
              </fill>
            </x14:dxf>
          </x14:cfRule>
          <xm:sqref>P102</xm:sqref>
        </x14:conditionalFormatting>
        <x14:conditionalFormatting xmlns:xm="http://schemas.microsoft.com/office/excel/2006/main">
          <x14:cfRule type="containsText" priority="25" operator="containsText" id="{1C477A20-8EB0-42EB-877D-D506D3CC9EAB}">
            <xm:f>NOT(ISERROR(SEARCH($D$124,R102)))</xm:f>
            <xm:f>$D$124</xm:f>
            <x14:dxf>
              <fill>
                <patternFill>
                  <bgColor theme="9" tint="0.39994506668294322"/>
                </patternFill>
              </fill>
            </x14:dxf>
          </x14:cfRule>
          <x14:cfRule type="containsText" priority="26" operator="containsText" id="{1269D3EB-B4E2-4F66-8998-FB48758A6BC0}">
            <xm:f>NOT(ISERROR(SEARCH($D$123,R102)))</xm:f>
            <xm:f>$D$123</xm:f>
            <x14:dxf>
              <fill>
                <patternFill>
                  <bgColor theme="0"/>
                </patternFill>
              </fill>
            </x14:dxf>
          </x14:cfRule>
          <xm:sqref>R102</xm:sqref>
        </x14:conditionalFormatting>
        <x14:conditionalFormatting xmlns:xm="http://schemas.microsoft.com/office/excel/2006/main">
          <x14:cfRule type="containsText" priority="19" operator="containsText" id="{9C29E385-7528-4BCE-8E54-B8D6CCA096C7}">
            <xm:f>NOT(ISERROR(SEARCH($A$119,P104)))</xm:f>
            <xm:f>$A$119</xm:f>
            <x14:dxf>
              <fill>
                <patternFill>
                  <bgColor rgb="FFFF0000"/>
                </patternFill>
              </fill>
            </x14:dxf>
          </x14:cfRule>
          <x14:cfRule type="containsText" priority="20" operator="containsText" id="{EF024F0A-8E55-4E62-BF9B-D6EA0220731B}">
            <xm:f>NOT(ISERROR(SEARCH($A$118,P104)))</xm:f>
            <xm:f>$A$118</xm:f>
            <x14:dxf>
              <fill>
                <patternFill>
                  <bgColor rgb="FFFF0000"/>
                </patternFill>
              </fill>
            </x14:dxf>
          </x14:cfRule>
          <x14:cfRule type="containsText" priority="21" operator="containsText" id="{D24DF263-5CDA-4F83-847F-4BE68F401BDF}">
            <xm:f>NOT(ISERROR(SEARCH($A$117,P104)))</xm:f>
            <xm:f>$A$117</xm:f>
            <x14:dxf>
              <fill>
                <patternFill>
                  <bgColor rgb="FFFFC000"/>
                </patternFill>
              </fill>
            </x14:dxf>
          </x14:cfRule>
          <x14:cfRule type="containsText" priority="22" operator="containsText" id="{18A192CE-B0F2-4913-8A13-FD2D3B367270}">
            <xm:f>NOT(ISERROR(SEARCH($A$116,P104)))</xm:f>
            <xm:f>$A$116</xm:f>
            <x14:dxf>
              <fill>
                <patternFill>
                  <bgColor theme="8" tint="0.59996337778862885"/>
                </patternFill>
              </fill>
            </x14:dxf>
          </x14:cfRule>
          <x14:cfRule type="containsText" priority="23" operator="containsText" id="{D552F9F4-10DE-452B-9434-40228BEDEE8F}">
            <xm:f>NOT(ISERROR(SEARCH($A$115,P104)))</xm:f>
            <xm:f>$A$115</xm:f>
            <x14:dxf>
              <fill>
                <patternFill>
                  <bgColor theme="9" tint="0.39994506668294322"/>
                </patternFill>
              </fill>
            </x14:dxf>
          </x14:cfRule>
          <x14:cfRule type="containsText" priority="24" operator="containsText" id="{F0489F7A-07D4-43CB-8A5C-3438B562E238}">
            <xm:f>NOT(ISERROR(SEARCH($A$114,P104)))</xm:f>
            <xm:f>$A$114</xm:f>
            <x14:dxf>
              <fill>
                <patternFill>
                  <bgColor theme="0"/>
                </patternFill>
              </fill>
            </x14:dxf>
          </x14:cfRule>
          <xm:sqref>P104</xm:sqref>
        </x14:conditionalFormatting>
        <x14:conditionalFormatting xmlns:xm="http://schemas.microsoft.com/office/excel/2006/main">
          <x14:cfRule type="containsText" priority="17" operator="containsText" id="{03FC0057-2A2C-4603-A71C-F9012D985812}">
            <xm:f>NOT(ISERROR(SEARCH($D$124,R104)))</xm:f>
            <xm:f>$D$124</xm:f>
            <x14:dxf>
              <fill>
                <patternFill>
                  <bgColor theme="9" tint="0.39994506668294322"/>
                </patternFill>
              </fill>
            </x14:dxf>
          </x14:cfRule>
          <x14:cfRule type="containsText" priority="18" operator="containsText" id="{33904A60-1BD9-41DE-AA83-E9DB7D297A05}">
            <xm:f>NOT(ISERROR(SEARCH($D$123,R104)))</xm:f>
            <xm:f>$D$123</xm:f>
            <x14:dxf>
              <fill>
                <patternFill>
                  <bgColor theme="0"/>
                </patternFill>
              </fill>
            </x14:dxf>
          </x14:cfRule>
          <xm:sqref>R104</xm:sqref>
        </x14:conditionalFormatting>
        <x14:conditionalFormatting xmlns:xm="http://schemas.microsoft.com/office/excel/2006/main">
          <x14:cfRule type="containsText" priority="11" operator="containsText" id="{50871B41-EE92-4894-A31B-EE55F792ABE1}">
            <xm:f>NOT(ISERROR(SEARCH($A$119,P106)))</xm:f>
            <xm:f>$A$119</xm:f>
            <x14:dxf>
              <fill>
                <patternFill>
                  <bgColor rgb="FFFF0000"/>
                </patternFill>
              </fill>
            </x14:dxf>
          </x14:cfRule>
          <x14:cfRule type="containsText" priority="12" operator="containsText" id="{F40AABE4-0D7A-4BBF-8F12-D9DBC9A786D2}">
            <xm:f>NOT(ISERROR(SEARCH($A$118,P106)))</xm:f>
            <xm:f>$A$118</xm:f>
            <x14:dxf>
              <fill>
                <patternFill>
                  <bgColor rgb="FFFF0000"/>
                </patternFill>
              </fill>
            </x14:dxf>
          </x14:cfRule>
          <x14:cfRule type="containsText" priority="13" operator="containsText" id="{651042F6-6149-4EFD-8718-7F0B2540FA60}">
            <xm:f>NOT(ISERROR(SEARCH($A$117,P106)))</xm:f>
            <xm:f>$A$117</xm:f>
            <x14:dxf>
              <fill>
                <patternFill>
                  <bgColor rgb="FFFFC000"/>
                </patternFill>
              </fill>
            </x14:dxf>
          </x14:cfRule>
          <x14:cfRule type="containsText" priority="14" operator="containsText" id="{1DB2A56B-3993-4C96-8847-7F88C22A7779}">
            <xm:f>NOT(ISERROR(SEARCH($A$116,P106)))</xm:f>
            <xm:f>$A$116</xm:f>
            <x14:dxf>
              <fill>
                <patternFill>
                  <bgColor theme="8" tint="0.59996337778862885"/>
                </patternFill>
              </fill>
            </x14:dxf>
          </x14:cfRule>
          <x14:cfRule type="containsText" priority="15" operator="containsText" id="{7F4306D9-5314-469E-A884-984FC6AF3EB1}">
            <xm:f>NOT(ISERROR(SEARCH($A$115,P106)))</xm:f>
            <xm:f>$A$115</xm:f>
            <x14:dxf>
              <fill>
                <patternFill>
                  <bgColor theme="9" tint="0.39994506668294322"/>
                </patternFill>
              </fill>
            </x14:dxf>
          </x14:cfRule>
          <x14:cfRule type="containsText" priority="16" operator="containsText" id="{1B8004B3-78BA-45F6-AECD-83E01E943101}">
            <xm:f>NOT(ISERROR(SEARCH($A$114,P106)))</xm:f>
            <xm:f>$A$114</xm:f>
            <x14:dxf>
              <fill>
                <patternFill>
                  <bgColor theme="0"/>
                </patternFill>
              </fill>
            </x14:dxf>
          </x14:cfRule>
          <xm:sqref>P106</xm:sqref>
        </x14:conditionalFormatting>
        <x14:conditionalFormatting xmlns:xm="http://schemas.microsoft.com/office/excel/2006/main">
          <x14:cfRule type="containsText" priority="9" operator="containsText" id="{4727F383-E315-4708-A3A4-C67D67047959}">
            <xm:f>NOT(ISERROR(SEARCH($D$124,R106)))</xm:f>
            <xm:f>$D$124</xm:f>
            <x14:dxf>
              <fill>
                <patternFill>
                  <bgColor theme="9" tint="0.39994506668294322"/>
                </patternFill>
              </fill>
            </x14:dxf>
          </x14:cfRule>
          <x14:cfRule type="containsText" priority="10" operator="containsText" id="{E7DF4D7C-535F-4B16-96DF-6E18C7D41CB2}">
            <xm:f>NOT(ISERROR(SEARCH($D$123,R106)))</xm:f>
            <xm:f>$D$123</xm:f>
            <x14:dxf>
              <fill>
                <patternFill>
                  <bgColor theme="0"/>
                </patternFill>
              </fill>
            </x14:dxf>
          </x14:cfRule>
          <xm:sqref>R106</xm:sqref>
        </x14:conditionalFormatting>
        <x14:conditionalFormatting xmlns:xm="http://schemas.microsoft.com/office/excel/2006/main">
          <x14:cfRule type="containsText" priority="3" operator="containsText" id="{CF07D387-8141-43A6-85FD-9C4F9589E918}">
            <xm:f>NOT(ISERROR(SEARCH($A$119,P75)))</xm:f>
            <xm:f>$A$119</xm:f>
            <x14:dxf>
              <fill>
                <patternFill>
                  <bgColor rgb="FFFF0000"/>
                </patternFill>
              </fill>
            </x14:dxf>
          </x14:cfRule>
          <x14:cfRule type="containsText" priority="4" operator="containsText" id="{03ECB27D-7864-4C08-9EA0-E875456EAA20}">
            <xm:f>NOT(ISERROR(SEARCH($A$118,P75)))</xm:f>
            <xm:f>$A$118</xm:f>
            <x14:dxf>
              <fill>
                <patternFill>
                  <bgColor rgb="FFFF0000"/>
                </patternFill>
              </fill>
            </x14:dxf>
          </x14:cfRule>
          <x14:cfRule type="containsText" priority="5" operator="containsText" id="{61AB1478-68A4-4510-A4C1-7B3E9CEB194A}">
            <xm:f>NOT(ISERROR(SEARCH($A$117,P75)))</xm:f>
            <xm:f>$A$117</xm:f>
            <x14:dxf>
              <fill>
                <patternFill>
                  <bgColor rgb="FFFFC000"/>
                </patternFill>
              </fill>
            </x14:dxf>
          </x14:cfRule>
          <x14:cfRule type="containsText" priority="6" operator="containsText" id="{CF633EB3-4179-4F8D-8A0E-361AD6F71887}">
            <xm:f>NOT(ISERROR(SEARCH($A$116,P75)))</xm:f>
            <xm:f>$A$116</xm:f>
            <x14:dxf>
              <fill>
                <patternFill>
                  <bgColor theme="8" tint="0.59996337778862885"/>
                </patternFill>
              </fill>
            </x14:dxf>
          </x14:cfRule>
          <x14:cfRule type="containsText" priority="7" operator="containsText" id="{163442C7-93C8-4C5C-B70C-E745D020F2D3}">
            <xm:f>NOT(ISERROR(SEARCH($A$115,P75)))</xm:f>
            <xm:f>$A$115</xm:f>
            <x14:dxf>
              <fill>
                <patternFill>
                  <bgColor theme="9" tint="0.39994506668294322"/>
                </patternFill>
              </fill>
            </x14:dxf>
          </x14:cfRule>
          <x14:cfRule type="containsText" priority="8" operator="containsText" id="{0FA0751D-CDD6-41CB-9993-892EF6FB3EBD}">
            <xm:f>NOT(ISERROR(SEARCH($A$114,P75)))</xm:f>
            <xm:f>$A$114</xm:f>
            <x14:dxf>
              <fill>
                <patternFill>
                  <bgColor theme="0"/>
                </patternFill>
              </fill>
            </x14:dxf>
          </x14:cfRule>
          <xm:sqref>P75</xm:sqref>
        </x14:conditionalFormatting>
        <x14:conditionalFormatting xmlns:xm="http://schemas.microsoft.com/office/excel/2006/main">
          <x14:cfRule type="containsText" priority="1" operator="containsText" id="{B8BB0CF9-C2CB-4EB2-9B03-48B814C67169}">
            <xm:f>NOT(ISERROR(SEARCH($D$124,R75)))</xm:f>
            <xm:f>$D$124</xm:f>
            <x14:dxf>
              <fill>
                <patternFill>
                  <bgColor theme="9" tint="0.39994506668294322"/>
                </patternFill>
              </fill>
            </x14:dxf>
          </x14:cfRule>
          <x14:cfRule type="containsText" priority="2" operator="containsText" id="{33EF75EF-150B-4823-ABF4-59D64BBADACC}">
            <xm:f>NOT(ISERROR(SEARCH($D$123,R75)))</xm:f>
            <xm:f>$D$123</xm:f>
            <x14:dxf>
              <fill>
                <patternFill>
                  <bgColor theme="0"/>
                </patternFill>
              </fill>
            </x14:dxf>
          </x14:cfRule>
          <xm:sqref>R75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D131"/>
  <sheetViews>
    <sheetView zoomScale="70" zoomScaleNormal="70" workbookViewId="0">
      <selection sqref="A1:D1"/>
    </sheetView>
  </sheetViews>
  <sheetFormatPr baseColWidth="10" defaultColWidth="11.42578125" defaultRowHeight="15" outlineLevelRow="1" x14ac:dyDescent="0.25"/>
  <cols>
    <col min="1" max="1" width="17" customWidth="1"/>
    <col min="2" max="2" width="31.140625" customWidth="1"/>
    <col min="3" max="3" width="17.42578125" style="84" customWidth="1"/>
    <col min="4" max="4" width="41.5703125" customWidth="1"/>
    <col min="5" max="5" width="37.42578125" customWidth="1"/>
    <col min="6" max="6" width="39" customWidth="1"/>
    <col min="7" max="7" width="27.5703125" customWidth="1"/>
    <col min="8" max="8" width="18" customWidth="1"/>
    <col min="9" max="9" width="22.42578125" customWidth="1"/>
    <col min="10" max="10" width="15.85546875" customWidth="1"/>
    <col min="11" max="11" width="16.85546875" customWidth="1"/>
    <col min="12" max="12" width="19.28515625" customWidth="1"/>
    <col min="13" max="13" width="18.140625" customWidth="1"/>
    <col min="14" max="14" width="103.7109375" customWidth="1"/>
    <col min="15" max="15" width="16.85546875" customWidth="1"/>
    <col min="16" max="16" width="22.42578125" style="205" customWidth="1"/>
    <col min="17" max="17" width="95.7109375" customWidth="1"/>
    <col min="18" max="18" width="16.42578125" bestFit="1" customWidth="1"/>
    <col min="19" max="19" width="154.5703125" bestFit="1" customWidth="1"/>
  </cols>
  <sheetData>
    <row r="1" spans="1:45 16384:16384" s="1" customFormat="1" ht="68.25" customHeight="1" x14ac:dyDescent="0.25">
      <c r="A1" s="576"/>
      <c r="B1" s="576"/>
      <c r="C1" s="576"/>
      <c r="D1" s="576"/>
      <c r="E1" s="577" t="s">
        <v>1</v>
      </c>
      <c r="F1" s="578"/>
      <c r="G1" s="578"/>
      <c r="H1" s="578"/>
      <c r="I1" s="578"/>
      <c r="J1" s="578"/>
      <c r="K1" s="578"/>
      <c r="L1" s="578"/>
      <c r="M1" s="578"/>
      <c r="N1" s="578"/>
      <c r="O1" s="579"/>
      <c r="P1" s="580"/>
      <c r="Q1" s="581"/>
      <c r="R1" s="582"/>
      <c r="XFD1" s="1" t="s">
        <v>173</v>
      </c>
    </row>
    <row r="2" spans="1:45 16384:16384" s="1" customFormat="1" ht="27.75" customHeight="1" x14ac:dyDescent="0.25">
      <c r="A2" s="610" t="s">
        <v>2</v>
      </c>
      <c r="B2" s="611"/>
      <c r="C2" s="612" t="s">
        <v>3</v>
      </c>
      <c r="D2" s="613"/>
      <c r="E2" s="610" t="s">
        <v>4</v>
      </c>
      <c r="F2" s="614"/>
      <c r="G2" s="614"/>
      <c r="H2" s="614"/>
      <c r="I2" s="611"/>
      <c r="J2" s="584">
        <v>6</v>
      </c>
      <c r="K2" s="584"/>
      <c r="L2" s="584"/>
      <c r="M2" s="584"/>
      <c r="N2" s="610" t="s">
        <v>5</v>
      </c>
      <c r="O2" s="611"/>
      <c r="P2" s="615" t="s">
        <v>6</v>
      </c>
      <c r="Q2" s="616"/>
      <c r="R2" s="617"/>
      <c r="XFD2" s="168" t="s">
        <v>706</v>
      </c>
    </row>
    <row r="3" spans="1:45 16384:16384" s="2" customFormat="1" ht="59.25" customHeight="1" x14ac:dyDescent="0.25">
      <c r="A3" s="587" t="s">
        <v>7</v>
      </c>
      <c r="B3" s="587" t="s">
        <v>8</v>
      </c>
      <c r="C3" s="587" t="s">
        <v>9</v>
      </c>
      <c r="D3" s="587" t="s">
        <v>10</v>
      </c>
      <c r="E3" s="587" t="s">
        <v>11</v>
      </c>
      <c r="F3" s="587" t="s">
        <v>12</v>
      </c>
      <c r="G3" s="587" t="s">
        <v>13</v>
      </c>
      <c r="H3" s="587" t="s">
        <v>14</v>
      </c>
      <c r="I3" s="587" t="s">
        <v>15</v>
      </c>
      <c r="J3" s="587" t="s">
        <v>16</v>
      </c>
      <c r="K3" s="587" t="s">
        <v>17</v>
      </c>
      <c r="L3" s="586" t="s">
        <v>18</v>
      </c>
      <c r="M3" s="586"/>
      <c r="N3" s="586"/>
      <c r="O3" s="586"/>
      <c r="P3" s="586"/>
      <c r="Q3" s="586"/>
      <c r="R3" s="586"/>
      <c r="U3" s="1"/>
      <c r="XFD3" s="168" t="s">
        <v>707</v>
      </c>
    </row>
    <row r="4" spans="1:45 16384:16384" s="2" customFormat="1" ht="93.95" customHeight="1" thickBot="1" x14ac:dyDescent="0.3">
      <c r="A4" s="587"/>
      <c r="B4" s="587"/>
      <c r="C4" s="587"/>
      <c r="D4" s="587"/>
      <c r="E4" s="587"/>
      <c r="F4" s="587"/>
      <c r="G4" s="587"/>
      <c r="H4" s="587"/>
      <c r="I4" s="587"/>
      <c r="J4" s="587"/>
      <c r="K4" s="587"/>
      <c r="L4" s="43" t="s">
        <v>19</v>
      </c>
      <c r="M4" s="43" t="s">
        <v>20</v>
      </c>
      <c r="N4" s="43" t="s">
        <v>21</v>
      </c>
      <c r="O4" s="43" t="s">
        <v>22</v>
      </c>
      <c r="P4" s="43" t="s">
        <v>23</v>
      </c>
      <c r="Q4" s="43" t="s">
        <v>24</v>
      </c>
      <c r="R4" s="4" t="s">
        <v>25</v>
      </c>
      <c r="XFD4" s="168" t="s">
        <v>316</v>
      </c>
    </row>
    <row r="5" spans="1:45 16384:16384" s="2" customFormat="1" ht="37.5" customHeight="1" thickBot="1" x14ac:dyDescent="0.3">
      <c r="A5" s="618" t="s">
        <v>708</v>
      </c>
      <c r="B5" s="619"/>
      <c r="C5" s="619"/>
      <c r="D5" s="619"/>
      <c r="E5" s="619"/>
      <c r="F5" s="619"/>
      <c r="G5" s="619"/>
      <c r="H5" s="619"/>
      <c r="I5" s="619"/>
      <c r="J5" s="619"/>
      <c r="K5" s="619"/>
      <c r="L5" s="619"/>
      <c r="M5" s="619"/>
      <c r="N5" s="619"/>
      <c r="O5" s="619"/>
      <c r="P5" s="619"/>
      <c r="Q5" s="619"/>
      <c r="R5" s="620"/>
      <c r="XFD5" s="168" t="s">
        <v>420</v>
      </c>
    </row>
    <row r="6" spans="1:45 16384:16384" s="174" customFormat="1" ht="30.95" customHeight="1" outlineLevel="1" x14ac:dyDescent="0.25">
      <c r="A6" s="675" t="s">
        <v>519</v>
      </c>
      <c r="B6" s="688" t="s">
        <v>518</v>
      </c>
      <c r="C6" s="675">
        <v>1</v>
      </c>
      <c r="D6" s="702" t="s">
        <v>709</v>
      </c>
      <c r="E6" s="678" t="s">
        <v>710</v>
      </c>
      <c r="F6" s="678" t="s">
        <v>711</v>
      </c>
      <c r="G6" s="678" t="s">
        <v>712</v>
      </c>
      <c r="H6" s="678" t="s">
        <v>72</v>
      </c>
      <c r="I6" s="678" t="s">
        <v>713</v>
      </c>
      <c r="J6" s="694" t="s">
        <v>714</v>
      </c>
      <c r="K6" s="694" t="s">
        <v>715</v>
      </c>
      <c r="L6" s="169">
        <v>44393</v>
      </c>
      <c r="M6" s="34" t="s">
        <v>170</v>
      </c>
      <c r="N6" s="7" t="s">
        <v>716</v>
      </c>
      <c r="O6" s="696">
        <v>0</v>
      </c>
      <c r="P6" s="698" t="s">
        <v>75</v>
      </c>
      <c r="Q6" s="700" t="s">
        <v>717</v>
      </c>
      <c r="R6" s="691" t="s">
        <v>32</v>
      </c>
      <c r="S6" s="170"/>
      <c r="T6" s="170"/>
      <c r="U6" s="170"/>
      <c r="V6" s="171"/>
      <c r="W6" s="172"/>
      <c r="X6" s="172"/>
      <c r="Y6" s="172"/>
      <c r="Z6" s="172"/>
      <c r="AA6" s="172"/>
      <c r="AB6" s="172"/>
      <c r="AC6" s="172"/>
      <c r="AD6" s="172"/>
      <c r="AE6" s="172"/>
      <c r="AF6" s="172"/>
      <c r="AG6" s="172"/>
      <c r="AH6" s="172"/>
      <c r="AI6" s="172"/>
      <c r="AJ6" s="172"/>
      <c r="AK6" s="172"/>
      <c r="AL6" s="172"/>
      <c r="AM6" s="172"/>
      <c r="AN6" s="172"/>
      <c r="AO6" s="172"/>
      <c r="AP6" s="172"/>
      <c r="AQ6" s="172"/>
      <c r="AR6" s="172"/>
      <c r="AS6" s="172"/>
      <c r="XFD6" s="173" t="s">
        <v>31</v>
      </c>
    </row>
    <row r="7" spans="1:45 16384:16384" s="174" customFormat="1" ht="408.75" customHeight="1" outlineLevel="1" x14ac:dyDescent="0.25">
      <c r="A7" s="599"/>
      <c r="B7" s="689"/>
      <c r="C7" s="599"/>
      <c r="D7" s="703"/>
      <c r="E7" s="679"/>
      <c r="F7" s="679"/>
      <c r="G7" s="679"/>
      <c r="H7" s="679"/>
      <c r="I7" s="679"/>
      <c r="J7" s="695"/>
      <c r="K7" s="695"/>
      <c r="L7" s="26">
        <v>45106</v>
      </c>
      <c r="M7" s="34" t="s">
        <v>718</v>
      </c>
      <c r="N7" s="175" t="s">
        <v>719</v>
      </c>
      <c r="O7" s="697"/>
      <c r="P7" s="699"/>
      <c r="Q7" s="701"/>
      <c r="R7" s="692"/>
      <c r="S7" s="170"/>
      <c r="T7" s="170"/>
      <c r="U7" s="170"/>
      <c r="V7" s="171"/>
      <c r="W7" s="172"/>
      <c r="X7" s="172"/>
      <c r="Y7" s="172"/>
      <c r="Z7" s="172"/>
      <c r="AA7" s="172"/>
      <c r="AB7" s="172"/>
      <c r="AC7" s="172"/>
      <c r="AD7" s="172"/>
      <c r="AE7" s="172"/>
      <c r="AF7" s="172"/>
      <c r="AG7" s="172"/>
      <c r="AH7" s="172"/>
      <c r="AI7" s="172"/>
      <c r="AJ7" s="172"/>
      <c r="AK7" s="172"/>
      <c r="AL7" s="172"/>
      <c r="AM7" s="172"/>
      <c r="AN7" s="172"/>
      <c r="AO7" s="172"/>
      <c r="AP7" s="172"/>
      <c r="AQ7" s="172"/>
      <c r="AR7" s="172"/>
      <c r="AS7" s="172"/>
      <c r="XFD7" s="173" t="s">
        <v>32</v>
      </c>
    </row>
    <row r="8" spans="1:45 16384:16384" s="174" customFormat="1" ht="127.5" customHeight="1" outlineLevel="1" x14ac:dyDescent="0.25">
      <c r="A8" s="599"/>
      <c r="B8" s="689"/>
      <c r="C8" s="599"/>
      <c r="D8" s="630"/>
      <c r="E8" s="678" t="s">
        <v>720</v>
      </c>
      <c r="F8" s="678" t="s">
        <v>721</v>
      </c>
      <c r="G8" s="678" t="s">
        <v>722</v>
      </c>
      <c r="H8" s="678" t="s">
        <v>72</v>
      </c>
      <c r="I8" s="678" t="s">
        <v>723</v>
      </c>
      <c r="J8" s="694" t="s">
        <v>714</v>
      </c>
      <c r="K8" s="694">
        <v>44439</v>
      </c>
      <c r="L8" s="169">
        <v>44393</v>
      </c>
      <c r="M8" s="34" t="s">
        <v>170</v>
      </c>
      <c r="N8" s="175" t="s">
        <v>724</v>
      </c>
      <c r="O8" s="696">
        <v>0.5</v>
      </c>
      <c r="P8" s="698" t="s">
        <v>40</v>
      </c>
      <c r="Q8" s="700" t="s">
        <v>725</v>
      </c>
      <c r="R8" s="692"/>
      <c r="S8" s="9"/>
      <c r="T8" s="9"/>
      <c r="U8" s="9"/>
      <c r="V8" s="176"/>
      <c r="XFD8" s="173" t="s">
        <v>62</v>
      </c>
    </row>
    <row r="9" spans="1:45 16384:16384" s="174" customFormat="1" ht="312.75" customHeight="1" outlineLevel="1" x14ac:dyDescent="0.25">
      <c r="A9" s="599"/>
      <c r="B9" s="689"/>
      <c r="C9" s="599"/>
      <c r="D9" s="630"/>
      <c r="E9" s="679"/>
      <c r="F9" s="679"/>
      <c r="G9" s="679"/>
      <c r="H9" s="679"/>
      <c r="I9" s="679"/>
      <c r="J9" s="695"/>
      <c r="K9" s="695"/>
      <c r="L9" s="26">
        <v>45106</v>
      </c>
      <c r="M9" s="34" t="s">
        <v>718</v>
      </c>
      <c r="N9" s="177" t="s">
        <v>726</v>
      </c>
      <c r="O9" s="697"/>
      <c r="P9" s="699"/>
      <c r="Q9" s="701"/>
      <c r="R9" s="692"/>
      <c r="S9" s="178"/>
      <c r="T9" s="9"/>
      <c r="U9" s="9"/>
      <c r="V9" s="176"/>
    </row>
    <row r="10" spans="1:45 16384:16384" s="174" customFormat="1" ht="96.75" customHeight="1" outlineLevel="1" x14ac:dyDescent="0.25">
      <c r="A10" s="599"/>
      <c r="B10" s="689"/>
      <c r="C10" s="599"/>
      <c r="D10" s="630"/>
      <c r="E10" s="678" t="s">
        <v>727</v>
      </c>
      <c r="F10" s="678" t="s">
        <v>728</v>
      </c>
      <c r="G10" s="678" t="s">
        <v>729</v>
      </c>
      <c r="H10" s="678" t="s">
        <v>85</v>
      </c>
      <c r="I10" s="678" t="s">
        <v>730</v>
      </c>
      <c r="J10" s="694">
        <v>44044</v>
      </c>
      <c r="K10" s="694">
        <v>44439</v>
      </c>
      <c r="L10" s="169">
        <v>44393</v>
      </c>
      <c r="M10" s="34" t="s">
        <v>170</v>
      </c>
      <c r="N10" s="175" t="s">
        <v>731</v>
      </c>
      <c r="O10" s="696">
        <v>0.5</v>
      </c>
      <c r="P10" s="698" t="s">
        <v>40</v>
      </c>
      <c r="Q10" s="700" t="s">
        <v>732</v>
      </c>
      <c r="R10" s="692"/>
      <c r="S10" s="9"/>
      <c r="T10" s="9"/>
      <c r="U10" s="9"/>
      <c r="V10" s="176"/>
    </row>
    <row r="11" spans="1:45 16384:16384" s="174" customFormat="1" ht="96.75" customHeight="1" outlineLevel="1" x14ac:dyDescent="0.25">
      <c r="A11" s="599"/>
      <c r="B11" s="689"/>
      <c r="C11" s="599"/>
      <c r="D11" s="630"/>
      <c r="E11" s="679"/>
      <c r="F11" s="679"/>
      <c r="G11" s="679"/>
      <c r="H11" s="679"/>
      <c r="I11" s="679"/>
      <c r="J11" s="695"/>
      <c r="K11" s="695"/>
      <c r="L11" s="26">
        <v>45106</v>
      </c>
      <c r="M11" s="34" t="s">
        <v>718</v>
      </c>
      <c r="N11" s="179" t="s">
        <v>733</v>
      </c>
      <c r="O11" s="697"/>
      <c r="P11" s="699"/>
      <c r="Q11" s="701"/>
      <c r="R11" s="692"/>
      <c r="S11" s="9"/>
      <c r="T11" s="9"/>
      <c r="U11" s="9"/>
      <c r="V11" s="176"/>
    </row>
    <row r="12" spans="1:45 16384:16384" s="174" customFormat="1" ht="151.5" customHeight="1" outlineLevel="1" x14ac:dyDescent="0.25">
      <c r="A12" s="599"/>
      <c r="B12" s="689"/>
      <c r="C12" s="599"/>
      <c r="D12" s="630"/>
      <c r="E12" s="678" t="s">
        <v>734</v>
      </c>
      <c r="F12" s="678" t="s">
        <v>735</v>
      </c>
      <c r="G12" s="678" t="s">
        <v>736</v>
      </c>
      <c r="H12" s="678" t="s">
        <v>85</v>
      </c>
      <c r="I12" s="678" t="s">
        <v>730</v>
      </c>
      <c r="J12" s="694" t="s">
        <v>737</v>
      </c>
      <c r="K12" s="694">
        <v>44439</v>
      </c>
      <c r="L12" s="169">
        <v>44393</v>
      </c>
      <c r="M12" s="34" t="s">
        <v>170</v>
      </c>
      <c r="N12" s="175" t="s">
        <v>738</v>
      </c>
      <c r="O12" s="696">
        <v>0</v>
      </c>
      <c r="P12" s="698" t="s">
        <v>40</v>
      </c>
      <c r="Q12" s="700" t="s">
        <v>739</v>
      </c>
      <c r="R12" s="692"/>
      <c r="S12" s="9"/>
      <c r="T12" s="9"/>
      <c r="U12" s="9"/>
      <c r="V12" s="176"/>
    </row>
    <row r="13" spans="1:45 16384:16384" s="174" customFormat="1" ht="128.25" customHeight="1" outlineLevel="1" thickBot="1" x14ac:dyDescent="0.3">
      <c r="A13" s="599"/>
      <c r="B13" s="689"/>
      <c r="C13" s="599"/>
      <c r="D13" s="631"/>
      <c r="E13" s="679"/>
      <c r="F13" s="679"/>
      <c r="G13" s="679"/>
      <c r="H13" s="679"/>
      <c r="I13" s="679"/>
      <c r="J13" s="695"/>
      <c r="K13" s="695"/>
      <c r="L13" s="26">
        <v>45106</v>
      </c>
      <c r="M13" s="34" t="s">
        <v>718</v>
      </c>
      <c r="N13" s="179" t="s">
        <v>733</v>
      </c>
      <c r="O13" s="697"/>
      <c r="P13" s="699"/>
      <c r="Q13" s="701"/>
      <c r="R13" s="693"/>
      <c r="S13" s="9"/>
      <c r="T13" s="9"/>
      <c r="U13" s="9"/>
      <c r="V13" s="176"/>
    </row>
    <row r="14" spans="1:45 16384:16384" s="19" customFormat="1" ht="13.5" customHeight="1" thickBot="1" x14ac:dyDescent="0.3">
      <c r="A14" s="704"/>
      <c r="B14" s="705"/>
      <c r="C14" s="705"/>
      <c r="D14" s="705"/>
      <c r="E14" s="705"/>
      <c r="F14" s="705"/>
      <c r="G14" s="705"/>
      <c r="H14" s="705"/>
      <c r="I14" s="705"/>
      <c r="J14" s="705"/>
      <c r="K14" s="705"/>
      <c r="L14" s="705"/>
      <c r="M14" s="705"/>
      <c r="N14" s="705"/>
      <c r="O14" s="705"/>
      <c r="P14" s="705"/>
      <c r="Q14" s="705"/>
      <c r="R14" s="706"/>
      <c r="S14" s="180"/>
      <c r="T14" s="180"/>
      <c r="U14" s="180"/>
    </row>
    <row r="15" spans="1:45 16384:16384" s="176" customFormat="1" ht="74.25" customHeight="1" outlineLevel="1" x14ac:dyDescent="0.25">
      <c r="A15" s="675" t="s">
        <v>519</v>
      </c>
      <c r="B15" s="688" t="s">
        <v>518</v>
      </c>
      <c r="C15" s="707">
        <v>2</v>
      </c>
      <c r="D15" s="702" t="s">
        <v>740</v>
      </c>
      <c r="E15" s="678" t="s">
        <v>710</v>
      </c>
      <c r="F15" s="678" t="s">
        <v>741</v>
      </c>
      <c r="G15" s="678" t="s">
        <v>742</v>
      </c>
      <c r="H15" s="678" t="s">
        <v>72</v>
      </c>
      <c r="I15" s="678" t="s">
        <v>743</v>
      </c>
      <c r="J15" s="694" t="s">
        <v>714</v>
      </c>
      <c r="K15" s="694" t="s">
        <v>744</v>
      </c>
      <c r="L15" s="169">
        <v>44393</v>
      </c>
      <c r="M15" s="34" t="s">
        <v>170</v>
      </c>
      <c r="N15" s="7" t="s">
        <v>716</v>
      </c>
      <c r="O15" s="708">
        <v>0</v>
      </c>
      <c r="P15" s="698" t="s">
        <v>40</v>
      </c>
      <c r="Q15" s="700" t="s">
        <v>745</v>
      </c>
      <c r="R15" s="691" t="s">
        <v>32</v>
      </c>
      <c r="S15" s="9"/>
    </row>
    <row r="16" spans="1:45 16384:16384" s="176" customFormat="1" ht="66.75" customHeight="1" outlineLevel="1" x14ac:dyDescent="0.25">
      <c r="A16" s="599"/>
      <c r="B16" s="689"/>
      <c r="C16" s="707"/>
      <c r="D16" s="703"/>
      <c r="E16" s="679"/>
      <c r="F16" s="679"/>
      <c r="G16" s="679"/>
      <c r="H16" s="679"/>
      <c r="I16" s="679"/>
      <c r="J16" s="695"/>
      <c r="K16" s="695"/>
      <c r="L16" s="26">
        <v>45106</v>
      </c>
      <c r="M16" s="34" t="s">
        <v>718</v>
      </c>
      <c r="N16" s="179" t="s">
        <v>733</v>
      </c>
      <c r="O16" s="690"/>
      <c r="P16" s="699"/>
      <c r="Q16" s="701"/>
      <c r="R16" s="692"/>
      <c r="S16" s="9"/>
    </row>
    <row r="17" spans="1:22" s="176" customFormat="1" ht="372.6" customHeight="1" outlineLevel="1" x14ac:dyDescent="0.25">
      <c r="A17" s="599"/>
      <c r="B17" s="689"/>
      <c r="C17" s="707"/>
      <c r="D17" s="703"/>
      <c r="E17" s="678" t="s">
        <v>746</v>
      </c>
      <c r="F17" s="678" t="s">
        <v>747</v>
      </c>
      <c r="G17" s="678" t="s">
        <v>748</v>
      </c>
      <c r="H17" s="678" t="s">
        <v>72</v>
      </c>
      <c r="I17" s="678" t="s">
        <v>749</v>
      </c>
      <c r="J17" s="694" t="s">
        <v>737</v>
      </c>
      <c r="K17" s="694" t="s">
        <v>744</v>
      </c>
      <c r="L17" s="181">
        <v>44391</v>
      </c>
      <c r="M17" s="34" t="s">
        <v>170</v>
      </c>
      <c r="N17" s="18" t="s">
        <v>750</v>
      </c>
      <c r="O17" s="709">
        <v>1</v>
      </c>
      <c r="P17" s="698" t="s">
        <v>316</v>
      </c>
      <c r="Q17" s="700" t="s">
        <v>751</v>
      </c>
      <c r="R17" s="692"/>
      <c r="S17" s="182"/>
    </row>
    <row r="18" spans="1:22" s="176" customFormat="1" ht="409.5" outlineLevel="1" x14ac:dyDescent="0.25">
      <c r="A18" s="599"/>
      <c r="B18" s="689"/>
      <c r="C18" s="707"/>
      <c r="D18" s="703"/>
      <c r="E18" s="679"/>
      <c r="F18" s="679"/>
      <c r="G18" s="679"/>
      <c r="H18" s="679"/>
      <c r="I18" s="679"/>
      <c r="J18" s="695"/>
      <c r="K18" s="695"/>
      <c r="L18" s="26">
        <v>45106</v>
      </c>
      <c r="M18" s="34" t="s">
        <v>718</v>
      </c>
      <c r="N18" s="183" t="s">
        <v>752</v>
      </c>
      <c r="O18" s="710"/>
      <c r="P18" s="699"/>
      <c r="Q18" s="701"/>
      <c r="R18" s="692"/>
      <c r="S18" s="9"/>
    </row>
    <row r="19" spans="1:22" s="176" customFormat="1" ht="253.5" customHeight="1" outlineLevel="1" x14ac:dyDescent="0.25">
      <c r="A19" s="599"/>
      <c r="B19" s="689"/>
      <c r="C19" s="707"/>
      <c r="D19" s="703"/>
      <c r="E19" s="678" t="s">
        <v>753</v>
      </c>
      <c r="F19" s="678" t="s">
        <v>754</v>
      </c>
      <c r="G19" s="678" t="s">
        <v>755</v>
      </c>
      <c r="H19" s="678" t="s">
        <v>85</v>
      </c>
      <c r="I19" s="678" t="s">
        <v>730</v>
      </c>
      <c r="J19" s="694">
        <v>44044</v>
      </c>
      <c r="K19" s="694">
        <v>44439</v>
      </c>
      <c r="L19" s="181">
        <v>44393</v>
      </c>
      <c r="M19" s="34" t="s">
        <v>170</v>
      </c>
      <c r="N19" s="175" t="s">
        <v>756</v>
      </c>
      <c r="O19" s="696">
        <v>0.5</v>
      </c>
      <c r="P19" s="698" t="s">
        <v>40</v>
      </c>
      <c r="Q19" s="700" t="s">
        <v>757</v>
      </c>
      <c r="R19" s="692"/>
      <c r="S19" s="184" t="s">
        <v>758</v>
      </c>
    </row>
    <row r="20" spans="1:22" s="176" customFormat="1" ht="305.25" customHeight="1" outlineLevel="1" thickBot="1" x14ac:dyDescent="0.3">
      <c r="A20" s="599"/>
      <c r="B20" s="689"/>
      <c r="C20" s="707"/>
      <c r="D20" s="703"/>
      <c r="E20" s="679"/>
      <c r="F20" s="679"/>
      <c r="G20" s="679"/>
      <c r="H20" s="679"/>
      <c r="I20" s="679"/>
      <c r="J20" s="695"/>
      <c r="K20" s="695"/>
      <c r="L20" s="26">
        <v>45106</v>
      </c>
      <c r="M20" s="34" t="s">
        <v>718</v>
      </c>
      <c r="N20" s="183" t="s">
        <v>759</v>
      </c>
      <c r="O20" s="697"/>
      <c r="P20" s="699"/>
      <c r="Q20" s="701"/>
      <c r="R20" s="693"/>
      <c r="S20" s="182"/>
    </row>
    <row r="21" spans="1:22" s="19" customFormat="1" ht="15.75" thickBot="1" x14ac:dyDescent="0.3">
      <c r="A21" s="704"/>
      <c r="B21" s="705"/>
      <c r="C21" s="705"/>
      <c r="D21" s="705"/>
      <c r="E21" s="705"/>
      <c r="F21" s="705"/>
      <c r="G21" s="705"/>
      <c r="H21" s="705"/>
      <c r="I21" s="705"/>
      <c r="J21" s="705"/>
      <c r="K21" s="705"/>
      <c r="L21" s="705"/>
      <c r="M21" s="705"/>
      <c r="N21" s="705"/>
      <c r="O21" s="705"/>
      <c r="P21" s="705"/>
      <c r="Q21" s="705"/>
      <c r="R21" s="706"/>
      <c r="S21" s="180"/>
      <c r="T21" s="180"/>
      <c r="U21" s="180"/>
    </row>
    <row r="22" spans="1:22" s="176" customFormat="1" ht="56.25" customHeight="1" outlineLevel="1" x14ac:dyDescent="0.25">
      <c r="A22" s="675" t="s">
        <v>519</v>
      </c>
      <c r="B22" s="688" t="s">
        <v>518</v>
      </c>
      <c r="C22" s="675">
        <v>3</v>
      </c>
      <c r="D22" s="678" t="s">
        <v>760</v>
      </c>
      <c r="E22" s="678" t="s">
        <v>761</v>
      </c>
      <c r="F22" s="678" t="s">
        <v>762</v>
      </c>
      <c r="G22" s="678" t="s">
        <v>763</v>
      </c>
      <c r="H22" s="678" t="s">
        <v>72</v>
      </c>
      <c r="I22" s="678" t="s">
        <v>764</v>
      </c>
      <c r="J22" s="694" t="s">
        <v>714</v>
      </c>
      <c r="K22" s="694" t="s">
        <v>715</v>
      </c>
      <c r="L22" s="169">
        <v>44393</v>
      </c>
      <c r="M22" s="34" t="s">
        <v>170</v>
      </c>
      <c r="N22" s="7" t="s">
        <v>716</v>
      </c>
      <c r="O22" s="708">
        <v>0</v>
      </c>
      <c r="P22" s="698" t="s">
        <v>40</v>
      </c>
      <c r="Q22" s="700" t="s">
        <v>765</v>
      </c>
      <c r="R22" s="691" t="s">
        <v>32</v>
      </c>
      <c r="S22" s="9"/>
      <c r="T22" s="9"/>
      <c r="U22" s="9"/>
    </row>
    <row r="23" spans="1:22" s="176" customFormat="1" ht="64.5" customHeight="1" outlineLevel="1" x14ac:dyDescent="0.25">
      <c r="A23" s="599"/>
      <c r="B23" s="689"/>
      <c r="C23" s="599"/>
      <c r="D23" s="680"/>
      <c r="E23" s="679"/>
      <c r="F23" s="679"/>
      <c r="G23" s="679"/>
      <c r="H23" s="679"/>
      <c r="I23" s="679"/>
      <c r="J23" s="695"/>
      <c r="K23" s="695"/>
      <c r="L23" s="26">
        <v>45106</v>
      </c>
      <c r="M23" s="34" t="s">
        <v>718</v>
      </c>
      <c r="N23" s="179" t="s">
        <v>733</v>
      </c>
      <c r="O23" s="690"/>
      <c r="P23" s="699"/>
      <c r="Q23" s="701"/>
      <c r="R23" s="692"/>
      <c r="S23" s="9"/>
      <c r="T23" s="9"/>
      <c r="U23" s="9"/>
    </row>
    <row r="24" spans="1:22" s="176" customFormat="1" ht="81" customHeight="1" outlineLevel="1" x14ac:dyDescent="0.25">
      <c r="A24" s="599"/>
      <c r="B24" s="689"/>
      <c r="C24" s="599"/>
      <c r="D24" s="680"/>
      <c r="E24" s="678" t="s">
        <v>766</v>
      </c>
      <c r="F24" s="678" t="s">
        <v>767</v>
      </c>
      <c r="G24" s="678" t="s">
        <v>768</v>
      </c>
      <c r="H24" s="678" t="s">
        <v>85</v>
      </c>
      <c r="I24" s="678" t="s">
        <v>769</v>
      </c>
      <c r="J24" s="694" t="s">
        <v>714</v>
      </c>
      <c r="K24" s="694" t="s">
        <v>770</v>
      </c>
      <c r="L24" s="169">
        <v>44393</v>
      </c>
      <c r="M24" s="34" t="s">
        <v>170</v>
      </c>
      <c r="N24" s="175" t="s">
        <v>771</v>
      </c>
      <c r="O24" s="696">
        <v>0.5</v>
      </c>
      <c r="P24" s="698" t="s">
        <v>40</v>
      </c>
      <c r="Q24" s="700" t="s">
        <v>772</v>
      </c>
      <c r="R24" s="692"/>
      <c r="S24" s="9"/>
      <c r="T24" s="9"/>
      <c r="U24" s="9"/>
    </row>
    <row r="25" spans="1:22" s="176" customFormat="1" ht="81" customHeight="1" outlineLevel="1" x14ac:dyDescent="0.25">
      <c r="A25" s="599"/>
      <c r="B25" s="689"/>
      <c r="C25" s="599"/>
      <c r="D25" s="680"/>
      <c r="E25" s="679"/>
      <c r="F25" s="679"/>
      <c r="G25" s="679"/>
      <c r="H25" s="679"/>
      <c r="I25" s="679"/>
      <c r="J25" s="695"/>
      <c r="K25" s="695"/>
      <c r="L25" s="26">
        <v>45106</v>
      </c>
      <c r="M25" s="34" t="s">
        <v>718</v>
      </c>
      <c r="N25" s="179" t="s">
        <v>733</v>
      </c>
      <c r="O25" s="697"/>
      <c r="P25" s="699"/>
      <c r="Q25" s="701"/>
      <c r="R25" s="692"/>
      <c r="S25" s="9"/>
      <c r="T25" s="9"/>
      <c r="U25" s="9"/>
    </row>
    <row r="26" spans="1:22" s="176" customFormat="1" ht="161.25" customHeight="1" outlineLevel="1" x14ac:dyDescent="0.25">
      <c r="A26" s="599"/>
      <c r="B26" s="689"/>
      <c r="C26" s="599"/>
      <c r="D26" s="680"/>
      <c r="E26" s="678" t="s">
        <v>773</v>
      </c>
      <c r="F26" s="678" t="s">
        <v>774</v>
      </c>
      <c r="G26" s="678" t="s">
        <v>775</v>
      </c>
      <c r="H26" s="678" t="s">
        <v>72</v>
      </c>
      <c r="I26" s="678" t="s">
        <v>776</v>
      </c>
      <c r="J26" s="694" t="s">
        <v>714</v>
      </c>
      <c r="K26" s="694" t="s">
        <v>744</v>
      </c>
      <c r="L26" s="169">
        <v>44393</v>
      </c>
      <c r="M26" s="34" t="s">
        <v>170</v>
      </c>
      <c r="N26" s="175" t="s">
        <v>777</v>
      </c>
      <c r="O26" s="696">
        <v>0.5</v>
      </c>
      <c r="P26" s="698" t="s">
        <v>40</v>
      </c>
      <c r="Q26" s="700" t="s">
        <v>778</v>
      </c>
      <c r="R26" s="692"/>
      <c r="S26" s="9"/>
      <c r="T26" s="9"/>
      <c r="U26" s="9"/>
    </row>
    <row r="27" spans="1:22" s="176" customFormat="1" ht="162" customHeight="1" outlineLevel="1" thickBot="1" x14ac:dyDescent="0.3">
      <c r="A27" s="599"/>
      <c r="B27" s="689"/>
      <c r="C27" s="669"/>
      <c r="D27" s="680"/>
      <c r="E27" s="679"/>
      <c r="F27" s="679"/>
      <c r="G27" s="679"/>
      <c r="H27" s="679"/>
      <c r="I27" s="679"/>
      <c r="J27" s="695"/>
      <c r="K27" s="695"/>
      <c r="L27" s="26">
        <v>45106</v>
      </c>
      <c r="M27" s="34" t="s">
        <v>718</v>
      </c>
      <c r="N27" s="179" t="s">
        <v>733</v>
      </c>
      <c r="O27" s="697"/>
      <c r="P27" s="699"/>
      <c r="Q27" s="701"/>
      <c r="R27" s="693"/>
      <c r="S27" s="9"/>
      <c r="T27" s="9"/>
      <c r="U27" s="9"/>
    </row>
    <row r="28" spans="1:22" s="19" customFormat="1" ht="15.75" thickBot="1" x14ac:dyDescent="0.3">
      <c r="A28" s="704"/>
      <c r="B28" s="705"/>
      <c r="C28" s="705"/>
      <c r="D28" s="705"/>
      <c r="E28" s="705"/>
      <c r="F28" s="705"/>
      <c r="G28" s="705"/>
      <c r="H28" s="705"/>
      <c r="I28" s="705"/>
      <c r="J28" s="705"/>
      <c r="K28" s="705"/>
      <c r="L28" s="705"/>
      <c r="M28" s="705"/>
      <c r="N28" s="705"/>
      <c r="O28" s="705"/>
      <c r="P28" s="705"/>
      <c r="Q28" s="705"/>
      <c r="R28" s="706"/>
      <c r="S28" s="180"/>
      <c r="T28" s="9"/>
      <c r="U28" s="9"/>
      <c r="V28" s="176"/>
    </row>
    <row r="29" spans="1:22" s="176" customFormat="1" ht="300" customHeight="1" outlineLevel="1" x14ac:dyDescent="0.25">
      <c r="A29" s="675" t="s">
        <v>519</v>
      </c>
      <c r="B29" s="688" t="s">
        <v>518</v>
      </c>
      <c r="C29" s="599">
        <v>4</v>
      </c>
      <c r="D29" s="711" t="s">
        <v>779</v>
      </c>
      <c r="E29" s="678" t="s">
        <v>780</v>
      </c>
      <c r="F29" s="678" t="s">
        <v>781</v>
      </c>
      <c r="G29" s="678" t="s">
        <v>782</v>
      </c>
      <c r="H29" s="678" t="s">
        <v>85</v>
      </c>
      <c r="I29" s="678" t="s">
        <v>783</v>
      </c>
      <c r="J29" s="597" t="s">
        <v>784</v>
      </c>
      <c r="K29" s="597" t="s">
        <v>785</v>
      </c>
      <c r="L29" s="185">
        <v>44313</v>
      </c>
      <c r="M29" s="34" t="s">
        <v>786</v>
      </c>
      <c r="N29" s="175" t="s">
        <v>787</v>
      </c>
      <c r="O29" s="712">
        <v>0</v>
      </c>
      <c r="P29" s="698" t="s">
        <v>40</v>
      </c>
      <c r="Q29" s="700" t="s">
        <v>788</v>
      </c>
      <c r="R29" s="691" t="s">
        <v>32</v>
      </c>
      <c r="S29" s="9"/>
      <c r="T29" s="9"/>
      <c r="U29" s="9"/>
    </row>
    <row r="30" spans="1:22" s="176" customFormat="1" ht="30" outlineLevel="1" x14ac:dyDescent="0.25">
      <c r="A30" s="599"/>
      <c r="B30" s="689"/>
      <c r="C30" s="599"/>
      <c r="D30" s="711"/>
      <c r="E30" s="679"/>
      <c r="F30" s="679"/>
      <c r="G30" s="679"/>
      <c r="H30" s="679"/>
      <c r="I30" s="679"/>
      <c r="J30" s="595"/>
      <c r="K30" s="595"/>
      <c r="L30" s="26">
        <v>45106</v>
      </c>
      <c r="M30" s="34" t="s">
        <v>718</v>
      </c>
      <c r="N30" s="179" t="s">
        <v>733</v>
      </c>
      <c r="O30" s="713"/>
      <c r="P30" s="699"/>
      <c r="Q30" s="701"/>
      <c r="R30" s="692"/>
      <c r="S30" s="9"/>
      <c r="T30" s="9"/>
      <c r="U30" s="9"/>
    </row>
    <row r="31" spans="1:22" s="176" customFormat="1" ht="75" outlineLevel="1" x14ac:dyDescent="0.25">
      <c r="A31" s="599"/>
      <c r="B31" s="689"/>
      <c r="C31" s="599"/>
      <c r="D31" s="711"/>
      <c r="E31" s="641" t="s">
        <v>789</v>
      </c>
      <c r="F31" s="678" t="s">
        <v>790</v>
      </c>
      <c r="G31" s="678" t="s">
        <v>791</v>
      </c>
      <c r="H31" s="678" t="s">
        <v>85</v>
      </c>
      <c r="I31" s="678" t="s">
        <v>792</v>
      </c>
      <c r="J31" s="714" t="s">
        <v>784</v>
      </c>
      <c r="K31" s="714">
        <v>44196</v>
      </c>
      <c r="L31" s="185">
        <v>44313</v>
      </c>
      <c r="M31" s="34" t="s">
        <v>786</v>
      </c>
      <c r="N31" s="175" t="s">
        <v>793</v>
      </c>
      <c r="O31" s="712">
        <v>0</v>
      </c>
      <c r="P31" s="698" t="s">
        <v>40</v>
      </c>
      <c r="Q31" s="700" t="s">
        <v>794</v>
      </c>
      <c r="R31" s="692"/>
      <c r="S31" s="9"/>
      <c r="T31" s="9"/>
      <c r="U31" s="9"/>
    </row>
    <row r="32" spans="1:22" s="176" customFormat="1" ht="87" customHeight="1" outlineLevel="1" x14ac:dyDescent="0.25">
      <c r="A32" s="599"/>
      <c r="B32" s="689"/>
      <c r="C32" s="599"/>
      <c r="D32" s="711"/>
      <c r="E32" s="641"/>
      <c r="F32" s="679"/>
      <c r="G32" s="679"/>
      <c r="H32" s="679"/>
      <c r="I32" s="679"/>
      <c r="J32" s="715"/>
      <c r="K32" s="715"/>
      <c r="L32" s="26">
        <v>45106</v>
      </c>
      <c r="M32" s="34" t="s">
        <v>718</v>
      </c>
      <c r="N32" s="179" t="s">
        <v>733</v>
      </c>
      <c r="O32" s="713"/>
      <c r="P32" s="699"/>
      <c r="Q32" s="701"/>
      <c r="R32" s="692"/>
      <c r="S32" s="9"/>
      <c r="T32" s="9"/>
      <c r="U32" s="9"/>
    </row>
    <row r="33" spans="1:22" s="176" customFormat="1" ht="87" customHeight="1" outlineLevel="1" x14ac:dyDescent="0.25">
      <c r="A33" s="599"/>
      <c r="B33" s="689"/>
      <c r="C33" s="599"/>
      <c r="D33" s="711"/>
      <c r="E33" s="641"/>
      <c r="F33" s="678" t="s">
        <v>795</v>
      </c>
      <c r="G33" s="678" t="s">
        <v>796</v>
      </c>
      <c r="H33" s="678" t="s">
        <v>85</v>
      </c>
      <c r="I33" s="678" t="s">
        <v>797</v>
      </c>
      <c r="J33" s="714">
        <v>44197</v>
      </c>
      <c r="K33" s="714">
        <v>44285</v>
      </c>
      <c r="L33" s="185">
        <v>44313</v>
      </c>
      <c r="M33" s="34" t="s">
        <v>786</v>
      </c>
      <c r="N33" s="175" t="s">
        <v>798</v>
      </c>
      <c r="O33" s="712">
        <v>0</v>
      </c>
      <c r="P33" s="698" t="s">
        <v>40</v>
      </c>
      <c r="Q33" s="700" t="s">
        <v>794</v>
      </c>
      <c r="R33" s="692"/>
      <c r="S33" s="9"/>
      <c r="T33" s="9"/>
      <c r="U33" s="9"/>
    </row>
    <row r="34" spans="1:22" s="176" customFormat="1" ht="89.25" customHeight="1" outlineLevel="1" x14ac:dyDescent="0.25">
      <c r="A34" s="599"/>
      <c r="B34" s="689"/>
      <c r="C34" s="599"/>
      <c r="D34" s="711"/>
      <c r="E34" s="641"/>
      <c r="F34" s="679"/>
      <c r="G34" s="679"/>
      <c r="H34" s="679"/>
      <c r="I34" s="679"/>
      <c r="J34" s="715"/>
      <c r="K34" s="715"/>
      <c r="L34" s="26">
        <v>45106</v>
      </c>
      <c r="M34" s="34" t="s">
        <v>718</v>
      </c>
      <c r="N34" s="179" t="s">
        <v>733</v>
      </c>
      <c r="O34" s="713"/>
      <c r="P34" s="699"/>
      <c r="Q34" s="701"/>
      <c r="R34" s="692"/>
      <c r="S34" s="9"/>
      <c r="T34" s="9"/>
      <c r="U34" s="9"/>
    </row>
    <row r="35" spans="1:22" s="176" customFormat="1" ht="108.6" customHeight="1" outlineLevel="1" x14ac:dyDescent="0.25">
      <c r="A35" s="599"/>
      <c r="B35" s="689"/>
      <c r="C35" s="599"/>
      <c r="D35" s="711"/>
      <c r="E35" s="641" t="s">
        <v>799</v>
      </c>
      <c r="F35" s="678" t="s">
        <v>800</v>
      </c>
      <c r="G35" s="678" t="s">
        <v>801</v>
      </c>
      <c r="H35" s="678" t="s">
        <v>72</v>
      </c>
      <c r="I35" s="678" t="s">
        <v>802</v>
      </c>
      <c r="J35" s="714" t="s">
        <v>803</v>
      </c>
      <c r="K35" s="714">
        <v>44348</v>
      </c>
      <c r="L35" s="185">
        <v>44313</v>
      </c>
      <c r="M35" s="34" t="s">
        <v>786</v>
      </c>
      <c r="N35" s="175" t="s">
        <v>804</v>
      </c>
      <c r="O35" s="712">
        <v>1</v>
      </c>
      <c r="P35" s="698" t="s">
        <v>316</v>
      </c>
      <c r="Q35" s="700" t="s">
        <v>805</v>
      </c>
      <c r="R35" s="692"/>
      <c r="S35" s="9"/>
      <c r="T35" s="9"/>
      <c r="U35" s="9"/>
    </row>
    <row r="36" spans="1:22" s="176" customFormat="1" ht="99.75" customHeight="1" outlineLevel="1" x14ac:dyDescent="0.25">
      <c r="A36" s="599"/>
      <c r="B36" s="689"/>
      <c r="C36" s="599"/>
      <c r="D36" s="711"/>
      <c r="E36" s="641"/>
      <c r="F36" s="679"/>
      <c r="G36" s="679"/>
      <c r="H36" s="679"/>
      <c r="I36" s="679"/>
      <c r="J36" s="715"/>
      <c r="K36" s="715"/>
      <c r="L36" s="26">
        <v>45106</v>
      </c>
      <c r="M36" s="34" t="s">
        <v>718</v>
      </c>
      <c r="N36" s="179" t="s">
        <v>733</v>
      </c>
      <c r="O36" s="713"/>
      <c r="P36" s="699"/>
      <c r="Q36" s="701"/>
      <c r="R36" s="692"/>
      <c r="S36" s="9"/>
      <c r="T36" s="9"/>
      <c r="U36" s="9"/>
    </row>
    <row r="37" spans="1:22" s="176" customFormat="1" ht="99.75" customHeight="1" outlineLevel="1" x14ac:dyDescent="0.25">
      <c r="A37" s="599"/>
      <c r="B37" s="689"/>
      <c r="C37" s="599"/>
      <c r="D37" s="711"/>
      <c r="E37" s="641"/>
      <c r="F37" s="678" t="s">
        <v>806</v>
      </c>
      <c r="G37" s="678" t="s">
        <v>807</v>
      </c>
      <c r="H37" s="678" t="s">
        <v>72</v>
      </c>
      <c r="I37" s="678" t="s">
        <v>802</v>
      </c>
      <c r="J37" s="714" t="s">
        <v>803</v>
      </c>
      <c r="K37" s="714">
        <v>44348</v>
      </c>
      <c r="L37" s="185">
        <v>44313</v>
      </c>
      <c r="M37" s="34" t="s">
        <v>786</v>
      </c>
      <c r="N37" s="175" t="s">
        <v>808</v>
      </c>
      <c r="O37" s="712">
        <v>0</v>
      </c>
      <c r="P37" s="698" t="s">
        <v>40</v>
      </c>
      <c r="Q37" s="700" t="s">
        <v>809</v>
      </c>
      <c r="R37" s="692"/>
      <c r="S37" s="9"/>
      <c r="T37" s="9"/>
      <c r="U37" s="9"/>
    </row>
    <row r="38" spans="1:22" s="176" customFormat="1" ht="30" outlineLevel="1" x14ac:dyDescent="0.25">
      <c r="A38" s="599"/>
      <c r="B38" s="689"/>
      <c r="C38" s="599"/>
      <c r="D38" s="711"/>
      <c r="E38" s="641"/>
      <c r="F38" s="679"/>
      <c r="G38" s="679"/>
      <c r="H38" s="679"/>
      <c r="I38" s="679"/>
      <c r="J38" s="715"/>
      <c r="K38" s="715"/>
      <c r="L38" s="26">
        <v>45106</v>
      </c>
      <c r="M38" s="34" t="s">
        <v>718</v>
      </c>
      <c r="N38" s="179" t="s">
        <v>733</v>
      </c>
      <c r="O38" s="713"/>
      <c r="P38" s="699"/>
      <c r="Q38" s="701"/>
      <c r="R38" s="692"/>
      <c r="S38" s="9"/>
      <c r="T38" s="9"/>
      <c r="U38" s="9"/>
    </row>
    <row r="39" spans="1:22" s="176" customFormat="1" ht="92.25" customHeight="1" outlineLevel="1" x14ac:dyDescent="0.25">
      <c r="A39" s="599"/>
      <c r="B39" s="689"/>
      <c r="C39" s="599"/>
      <c r="D39" s="711"/>
      <c r="E39" s="641" t="s">
        <v>810</v>
      </c>
      <c r="F39" s="678" t="s">
        <v>811</v>
      </c>
      <c r="G39" s="678" t="s">
        <v>812</v>
      </c>
      <c r="H39" s="678" t="s">
        <v>72</v>
      </c>
      <c r="I39" s="678" t="s">
        <v>813</v>
      </c>
      <c r="J39" s="714" t="s">
        <v>803</v>
      </c>
      <c r="K39" s="714">
        <v>44285</v>
      </c>
      <c r="L39" s="185">
        <v>44313</v>
      </c>
      <c r="M39" s="34" t="s">
        <v>786</v>
      </c>
      <c r="N39" s="175" t="s">
        <v>814</v>
      </c>
      <c r="O39" s="712">
        <v>0</v>
      </c>
      <c r="P39" s="698" t="s">
        <v>40</v>
      </c>
      <c r="Q39" s="700" t="s">
        <v>794</v>
      </c>
      <c r="R39" s="692"/>
      <c r="S39" s="9"/>
      <c r="T39" s="180"/>
      <c r="U39" s="180"/>
      <c r="V39" s="19"/>
    </row>
    <row r="40" spans="1:22" s="176" customFormat="1" ht="92.25" customHeight="1" outlineLevel="1" x14ac:dyDescent="0.25">
      <c r="A40" s="599"/>
      <c r="B40" s="689"/>
      <c r="C40" s="599"/>
      <c r="D40" s="711"/>
      <c r="E40" s="641"/>
      <c r="F40" s="679"/>
      <c r="G40" s="679"/>
      <c r="H40" s="679"/>
      <c r="I40" s="679"/>
      <c r="J40" s="715"/>
      <c r="K40" s="715"/>
      <c r="L40" s="26">
        <v>45106</v>
      </c>
      <c r="M40" s="34" t="s">
        <v>718</v>
      </c>
      <c r="N40" s="179" t="s">
        <v>733</v>
      </c>
      <c r="O40" s="713"/>
      <c r="P40" s="699"/>
      <c r="Q40" s="701"/>
      <c r="R40" s="692"/>
      <c r="S40" s="9"/>
      <c r="T40" s="180"/>
      <c r="U40" s="180"/>
      <c r="V40" s="19"/>
    </row>
    <row r="41" spans="1:22" s="176" customFormat="1" ht="117" customHeight="1" outlineLevel="1" x14ac:dyDescent="0.25">
      <c r="A41" s="599"/>
      <c r="B41" s="689"/>
      <c r="C41" s="599"/>
      <c r="D41" s="711"/>
      <c r="E41" s="641" t="s">
        <v>815</v>
      </c>
      <c r="F41" s="678" t="s">
        <v>816</v>
      </c>
      <c r="G41" s="678" t="s">
        <v>817</v>
      </c>
      <c r="H41" s="678" t="s">
        <v>72</v>
      </c>
      <c r="I41" s="678" t="s">
        <v>813</v>
      </c>
      <c r="J41" s="714" t="s">
        <v>803</v>
      </c>
      <c r="K41" s="714">
        <v>44196</v>
      </c>
      <c r="L41" s="185">
        <v>44313</v>
      </c>
      <c r="M41" s="34" t="s">
        <v>786</v>
      </c>
      <c r="N41" s="175" t="s">
        <v>818</v>
      </c>
      <c r="O41" s="712">
        <v>0</v>
      </c>
      <c r="P41" s="698" t="s">
        <v>40</v>
      </c>
      <c r="Q41" s="700" t="s">
        <v>819</v>
      </c>
      <c r="R41" s="692"/>
      <c r="S41" s="9"/>
      <c r="T41" s="9"/>
      <c r="U41" s="9"/>
      <c r="V41" s="174"/>
    </row>
    <row r="42" spans="1:22" s="176" customFormat="1" ht="90" customHeight="1" outlineLevel="1" x14ac:dyDescent="0.25">
      <c r="A42" s="599"/>
      <c r="B42" s="689"/>
      <c r="C42" s="599"/>
      <c r="D42" s="711"/>
      <c r="E42" s="641"/>
      <c r="F42" s="679"/>
      <c r="G42" s="679"/>
      <c r="H42" s="679"/>
      <c r="I42" s="679"/>
      <c r="J42" s="715"/>
      <c r="K42" s="715"/>
      <c r="L42" s="26">
        <v>45106</v>
      </c>
      <c r="M42" s="34" t="s">
        <v>718</v>
      </c>
      <c r="N42" s="179" t="s">
        <v>733</v>
      </c>
      <c r="O42" s="713"/>
      <c r="P42" s="699"/>
      <c r="Q42" s="701"/>
      <c r="R42" s="692"/>
      <c r="S42" s="9"/>
      <c r="T42" s="9"/>
      <c r="U42" s="9"/>
      <c r="V42" s="174"/>
    </row>
    <row r="43" spans="1:22" s="176" customFormat="1" ht="90" customHeight="1" outlineLevel="1" x14ac:dyDescent="0.25">
      <c r="A43" s="599"/>
      <c r="B43" s="689"/>
      <c r="C43" s="599"/>
      <c r="D43" s="711"/>
      <c r="E43" s="641" t="s">
        <v>820</v>
      </c>
      <c r="F43" s="678" t="s">
        <v>821</v>
      </c>
      <c r="G43" s="678" t="s">
        <v>822</v>
      </c>
      <c r="H43" s="678" t="s">
        <v>85</v>
      </c>
      <c r="I43" s="678" t="s">
        <v>813</v>
      </c>
      <c r="J43" s="714" t="s">
        <v>803</v>
      </c>
      <c r="K43" s="714">
        <v>44196</v>
      </c>
      <c r="L43" s="185">
        <v>44313</v>
      </c>
      <c r="M43" s="34" t="s">
        <v>786</v>
      </c>
      <c r="N43" s="175" t="s">
        <v>823</v>
      </c>
      <c r="O43" s="712">
        <v>1</v>
      </c>
      <c r="P43" s="698" t="s">
        <v>316</v>
      </c>
      <c r="Q43" s="700" t="s">
        <v>824</v>
      </c>
      <c r="R43" s="692"/>
      <c r="S43" s="9"/>
      <c r="T43" s="9"/>
      <c r="U43" s="9"/>
      <c r="V43" s="174"/>
    </row>
    <row r="44" spans="1:22" s="176" customFormat="1" ht="45.75" outlineLevel="1" thickBot="1" x14ac:dyDescent="0.3">
      <c r="A44" s="669"/>
      <c r="B44" s="690"/>
      <c r="C44" s="599"/>
      <c r="D44" s="711"/>
      <c r="E44" s="641"/>
      <c r="F44" s="679"/>
      <c r="G44" s="679"/>
      <c r="H44" s="679"/>
      <c r="I44" s="679"/>
      <c r="J44" s="715"/>
      <c r="K44" s="715"/>
      <c r="L44" s="26">
        <v>45106</v>
      </c>
      <c r="M44" s="34" t="s">
        <v>718</v>
      </c>
      <c r="N44" s="179" t="s">
        <v>825</v>
      </c>
      <c r="O44" s="713"/>
      <c r="P44" s="699"/>
      <c r="Q44" s="701"/>
      <c r="R44" s="693"/>
      <c r="S44" s="186"/>
      <c r="T44" s="9"/>
      <c r="U44" s="9"/>
      <c r="V44" s="174"/>
    </row>
    <row r="45" spans="1:22" s="19" customFormat="1" ht="15.75" thickBot="1" x14ac:dyDescent="0.3">
      <c r="A45" s="704"/>
      <c r="B45" s="705"/>
      <c r="C45" s="705"/>
      <c r="D45" s="705"/>
      <c r="E45" s="705"/>
      <c r="F45" s="705"/>
      <c r="G45" s="705"/>
      <c r="H45" s="705"/>
      <c r="I45" s="705"/>
      <c r="J45" s="705"/>
      <c r="K45" s="705"/>
      <c r="L45" s="705"/>
      <c r="M45" s="705"/>
      <c r="N45" s="705"/>
      <c r="O45" s="705"/>
      <c r="P45" s="705"/>
      <c r="Q45" s="705"/>
      <c r="R45" s="706"/>
      <c r="S45" s="180"/>
      <c r="T45" s="180"/>
      <c r="U45" s="180"/>
    </row>
    <row r="46" spans="1:22" s="174" customFormat="1" ht="86.25" customHeight="1" outlineLevel="1" x14ac:dyDescent="0.25">
      <c r="A46" s="675" t="s">
        <v>519</v>
      </c>
      <c r="B46" s="688" t="s">
        <v>518</v>
      </c>
      <c r="C46" s="707">
        <v>5</v>
      </c>
      <c r="D46" s="716" t="s">
        <v>826</v>
      </c>
      <c r="E46" s="641" t="s">
        <v>827</v>
      </c>
      <c r="F46" s="678" t="s">
        <v>828</v>
      </c>
      <c r="G46" s="678" t="s">
        <v>829</v>
      </c>
      <c r="H46" s="678" t="s">
        <v>72</v>
      </c>
      <c r="I46" s="678" t="s">
        <v>830</v>
      </c>
      <c r="J46" s="714" t="s">
        <v>831</v>
      </c>
      <c r="K46" s="714" t="s">
        <v>744</v>
      </c>
      <c r="L46" s="169">
        <v>44393</v>
      </c>
      <c r="M46" s="34" t="s">
        <v>170</v>
      </c>
      <c r="N46" s="7" t="s">
        <v>716</v>
      </c>
      <c r="O46" s="708">
        <v>0</v>
      </c>
      <c r="P46" s="698" t="s">
        <v>40</v>
      </c>
      <c r="Q46" s="700" t="s">
        <v>819</v>
      </c>
      <c r="R46" s="691" t="s">
        <v>32</v>
      </c>
      <c r="S46" s="9"/>
    </row>
    <row r="47" spans="1:22" s="174" customFormat="1" ht="86.25" customHeight="1" outlineLevel="1" x14ac:dyDescent="0.25">
      <c r="A47" s="599"/>
      <c r="B47" s="689"/>
      <c r="C47" s="707"/>
      <c r="D47" s="717"/>
      <c r="E47" s="641"/>
      <c r="F47" s="679"/>
      <c r="G47" s="679"/>
      <c r="H47" s="679"/>
      <c r="I47" s="679"/>
      <c r="J47" s="715"/>
      <c r="K47" s="715"/>
      <c r="L47" s="26">
        <v>45106</v>
      </c>
      <c r="M47" s="34" t="s">
        <v>718</v>
      </c>
      <c r="N47" s="179" t="s">
        <v>733</v>
      </c>
      <c r="O47" s="690"/>
      <c r="P47" s="699"/>
      <c r="Q47" s="701"/>
      <c r="R47" s="692"/>
      <c r="S47" s="9"/>
    </row>
    <row r="48" spans="1:22" s="174" customFormat="1" ht="86.25" customHeight="1" outlineLevel="1" x14ac:dyDescent="0.25">
      <c r="A48" s="599"/>
      <c r="B48" s="689"/>
      <c r="C48" s="707"/>
      <c r="D48" s="717"/>
      <c r="E48" s="641"/>
      <c r="F48" s="678" t="s">
        <v>832</v>
      </c>
      <c r="G48" s="678" t="s">
        <v>833</v>
      </c>
      <c r="H48" s="678" t="s">
        <v>72</v>
      </c>
      <c r="I48" s="678" t="s">
        <v>830</v>
      </c>
      <c r="J48" s="714" t="s">
        <v>831</v>
      </c>
      <c r="K48" s="714" t="s">
        <v>744</v>
      </c>
      <c r="L48" s="169">
        <v>44393</v>
      </c>
      <c r="M48" s="34" t="s">
        <v>170</v>
      </c>
      <c r="N48" s="7" t="s">
        <v>716</v>
      </c>
      <c r="O48" s="708">
        <v>0</v>
      </c>
      <c r="P48" s="698" t="s">
        <v>40</v>
      </c>
      <c r="Q48" s="700" t="s">
        <v>819</v>
      </c>
      <c r="R48" s="692"/>
      <c r="S48" s="9"/>
    </row>
    <row r="49" spans="1:22" s="174" customFormat="1" ht="86.25" customHeight="1" outlineLevel="1" x14ac:dyDescent="0.25">
      <c r="A49" s="599"/>
      <c r="B49" s="689"/>
      <c r="C49" s="707"/>
      <c r="D49" s="717"/>
      <c r="E49" s="641"/>
      <c r="F49" s="679"/>
      <c r="G49" s="679"/>
      <c r="H49" s="679"/>
      <c r="I49" s="679"/>
      <c r="J49" s="715"/>
      <c r="K49" s="715"/>
      <c r="L49" s="26">
        <v>45106</v>
      </c>
      <c r="M49" s="34" t="s">
        <v>718</v>
      </c>
      <c r="N49" s="179" t="s">
        <v>733</v>
      </c>
      <c r="O49" s="690"/>
      <c r="P49" s="699"/>
      <c r="Q49" s="701"/>
      <c r="R49" s="692"/>
      <c r="S49" s="9"/>
    </row>
    <row r="50" spans="1:22" s="174" customFormat="1" ht="81.75" customHeight="1" outlineLevel="1" x14ac:dyDescent="0.25">
      <c r="A50" s="599"/>
      <c r="B50" s="689"/>
      <c r="C50" s="707"/>
      <c r="D50" s="717"/>
      <c r="E50" s="678" t="s">
        <v>834</v>
      </c>
      <c r="F50" s="678" t="s">
        <v>728</v>
      </c>
      <c r="G50" s="678" t="s">
        <v>835</v>
      </c>
      <c r="H50" s="678" t="s">
        <v>85</v>
      </c>
      <c r="I50" s="678" t="s">
        <v>836</v>
      </c>
      <c r="J50" s="714" t="s">
        <v>831</v>
      </c>
      <c r="K50" s="714">
        <v>44074</v>
      </c>
      <c r="L50" s="169">
        <v>44393</v>
      </c>
      <c r="M50" s="34" t="s">
        <v>170</v>
      </c>
      <c r="N50" s="175" t="s">
        <v>771</v>
      </c>
      <c r="O50" s="708">
        <v>0.5</v>
      </c>
      <c r="P50" s="698" t="s">
        <v>40</v>
      </c>
      <c r="Q50" s="700" t="s">
        <v>837</v>
      </c>
      <c r="R50" s="692"/>
      <c r="S50" s="9"/>
    </row>
    <row r="51" spans="1:22" s="174" customFormat="1" ht="86.25" customHeight="1" outlineLevel="1" x14ac:dyDescent="0.25">
      <c r="A51" s="599"/>
      <c r="B51" s="689"/>
      <c r="C51" s="707"/>
      <c r="D51" s="717"/>
      <c r="E51" s="679"/>
      <c r="F51" s="679"/>
      <c r="G51" s="679"/>
      <c r="H51" s="679"/>
      <c r="I51" s="679"/>
      <c r="J51" s="715"/>
      <c r="K51" s="715"/>
      <c r="L51" s="26">
        <v>45106</v>
      </c>
      <c r="M51" s="34" t="s">
        <v>718</v>
      </c>
      <c r="N51" s="179" t="s">
        <v>733</v>
      </c>
      <c r="O51" s="690"/>
      <c r="P51" s="699"/>
      <c r="Q51" s="701"/>
      <c r="R51" s="692"/>
      <c r="S51" s="9"/>
    </row>
    <row r="52" spans="1:22" s="174" customFormat="1" ht="86.25" customHeight="1" outlineLevel="1" x14ac:dyDescent="0.25">
      <c r="A52" s="599"/>
      <c r="B52" s="689"/>
      <c r="C52" s="707"/>
      <c r="D52" s="717"/>
      <c r="E52" s="678" t="s">
        <v>838</v>
      </c>
      <c r="F52" s="678" t="s">
        <v>839</v>
      </c>
      <c r="G52" s="678" t="s">
        <v>840</v>
      </c>
      <c r="H52" s="678" t="s">
        <v>72</v>
      </c>
      <c r="I52" s="678" t="s">
        <v>841</v>
      </c>
      <c r="J52" s="714" t="s">
        <v>831</v>
      </c>
      <c r="K52" s="714" t="s">
        <v>842</v>
      </c>
      <c r="L52" s="169">
        <v>44393</v>
      </c>
      <c r="M52" s="34" t="s">
        <v>170</v>
      </c>
      <c r="N52" s="7" t="s">
        <v>843</v>
      </c>
      <c r="O52" s="708">
        <v>0</v>
      </c>
      <c r="P52" s="698" t="s">
        <v>40</v>
      </c>
      <c r="Q52" s="700" t="s">
        <v>819</v>
      </c>
      <c r="R52" s="692"/>
      <c r="S52" s="9"/>
    </row>
    <row r="53" spans="1:22" s="174" customFormat="1" ht="95.25" customHeight="1" outlineLevel="1" thickBot="1" x14ac:dyDescent="0.3">
      <c r="A53" s="669"/>
      <c r="B53" s="690"/>
      <c r="C53" s="707"/>
      <c r="D53" s="718"/>
      <c r="E53" s="679"/>
      <c r="F53" s="679"/>
      <c r="G53" s="679"/>
      <c r="H53" s="679"/>
      <c r="I53" s="679"/>
      <c r="J53" s="715"/>
      <c r="K53" s="715"/>
      <c r="L53" s="26">
        <v>45106</v>
      </c>
      <c r="M53" s="34" t="s">
        <v>718</v>
      </c>
      <c r="N53" s="179" t="s">
        <v>844</v>
      </c>
      <c r="O53" s="690"/>
      <c r="P53" s="699"/>
      <c r="Q53" s="701"/>
      <c r="R53" s="693"/>
      <c r="S53" s="187"/>
    </row>
    <row r="54" spans="1:22" s="19" customFormat="1" ht="15.75" thickBot="1" x14ac:dyDescent="0.3">
      <c r="A54" s="704"/>
      <c r="B54" s="705"/>
      <c r="C54" s="705"/>
      <c r="D54" s="705"/>
      <c r="E54" s="705"/>
      <c r="F54" s="705"/>
      <c r="G54" s="705"/>
      <c r="H54" s="705"/>
      <c r="I54" s="705"/>
      <c r="J54" s="705"/>
      <c r="K54" s="705"/>
      <c r="L54" s="705"/>
      <c r="M54" s="705"/>
      <c r="N54" s="705"/>
      <c r="O54" s="705"/>
      <c r="P54" s="705"/>
      <c r="Q54" s="705"/>
      <c r="R54" s="706"/>
      <c r="S54" s="180"/>
    </row>
    <row r="55" spans="1:22" s="176" customFormat="1" ht="58.5" customHeight="1" outlineLevel="1" x14ac:dyDescent="0.25">
      <c r="A55" s="675" t="s">
        <v>519</v>
      </c>
      <c r="B55" s="688" t="s">
        <v>518</v>
      </c>
      <c r="C55" s="675">
        <v>6</v>
      </c>
      <c r="D55" s="678" t="s">
        <v>845</v>
      </c>
      <c r="E55" s="678" t="s">
        <v>710</v>
      </c>
      <c r="F55" s="678" t="s">
        <v>846</v>
      </c>
      <c r="G55" s="678" t="s">
        <v>712</v>
      </c>
      <c r="H55" s="678" t="s">
        <v>72</v>
      </c>
      <c r="I55" s="678" t="s">
        <v>847</v>
      </c>
      <c r="J55" s="714">
        <v>44044</v>
      </c>
      <c r="K55" s="714">
        <v>44439</v>
      </c>
      <c r="L55" s="169">
        <v>44393</v>
      </c>
      <c r="M55" s="34" t="s">
        <v>170</v>
      </c>
      <c r="N55" s="7" t="s">
        <v>716</v>
      </c>
      <c r="O55" s="708">
        <v>0</v>
      </c>
      <c r="P55" s="698" t="s">
        <v>40</v>
      </c>
      <c r="Q55" s="700" t="s">
        <v>819</v>
      </c>
      <c r="R55" s="691" t="s">
        <v>32</v>
      </c>
    </row>
    <row r="56" spans="1:22" s="176" customFormat="1" ht="58.5" customHeight="1" outlineLevel="1" x14ac:dyDescent="0.25">
      <c r="A56" s="599"/>
      <c r="B56" s="689"/>
      <c r="C56" s="599"/>
      <c r="D56" s="680"/>
      <c r="E56" s="679"/>
      <c r="F56" s="679"/>
      <c r="G56" s="679"/>
      <c r="H56" s="679"/>
      <c r="I56" s="679"/>
      <c r="J56" s="715"/>
      <c r="K56" s="715"/>
      <c r="L56" s="26">
        <v>45106</v>
      </c>
      <c r="M56" s="34" t="s">
        <v>718</v>
      </c>
      <c r="N56" s="179" t="s">
        <v>733</v>
      </c>
      <c r="O56" s="719"/>
      <c r="P56" s="699"/>
      <c r="Q56" s="701"/>
      <c r="R56" s="692"/>
      <c r="S56" s="188"/>
    </row>
    <row r="57" spans="1:22" s="176" customFormat="1" ht="102" customHeight="1" outlineLevel="1" x14ac:dyDescent="0.25">
      <c r="A57" s="599"/>
      <c r="B57" s="689"/>
      <c r="C57" s="599"/>
      <c r="D57" s="680"/>
      <c r="E57" s="678" t="s">
        <v>848</v>
      </c>
      <c r="F57" s="678" t="s">
        <v>849</v>
      </c>
      <c r="G57" s="678" t="s">
        <v>850</v>
      </c>
      <c r="H57" s="678" t="s">
        <v>85</v>
      </c>
      <c r="I57" s="678" t="s">
        <v>851</v>
      </c>
      <c r="J57" s="714">
        <v>44047</v>
      </c>
      <c r="K57" s="714">
        <v>44074</v>
      </c>
      <c r="L57" s="169">
        <v>44393</v>
      </c>
      <c r="M57" s="34" t="s">
        <v>170</v>
      </c>
      <c r="N57" s="7" t="s">
        <v>716</v>
      </c>
      <c r="O57" s="708">
        <v>1</v>
      </c>
      <c r="P57" s="698" t="s">
        <v>316</v>
      </c>
      <c r="Q57" s="700" t="s">
        <v>852</v>
      </c>
      <c r="R57" s="692"/>
      <c r="S57" s="721"/>
      <c r="T57" s="12"/>
      <c r="U57" s="12"/>
      <c r="V57" s="13"/>
    </row>
    <row r="58" spans="1:22" s="176" customFormat="1" ht="211.5" customHeight="1" outlineLevel="1" x14ac:dyDescent="0.25">
      <c r="A58" s="599"/>
      <c r="B58" s="689"/>
      <c r="C58" s="599"/>
      <c r="D58" s="680"/>
      <c r="E58" s="679"/>
      <c r="F58" s="679"/>
      <c r="G58" s="679"/>
      <c r="H58" s="679"/>
      <c r="I58" s="679"/>
      <c r="J58" s="715"/>
      <c r="K58" s="715"/>
      <c r="L58" s="26">
        <v>45106</v>
      </c>
      <c r="M58" s="34" t="s">
        <v>718</v>
      </c>
      <c r="N58" s="183" t="s">
        <v>853</v>
      </c>
      <c r="O58" s="719"/>
      <c r="P58" s="699"/>
      <c r="Q58" s="720"/>
      <c r="R58" s="692"/>
      <c r="S58" s="721"/>
      <c r="T58" s="12"/>
      <c r="U58" s="12"/>
      <c r="V58" s="13"/>
    </row>
    <row r="59" spans="1:22" s="176" customFormat="1" ht="58.5" customHeight="1" outlineLevel="1" x14ac:dyDescent="0.25">
      <c r="A59" s="599"/>
      <c r="B59" s="689"/>
      <c r="C59" s="599"/>
      <c r="D59" s="680"/>
      <c r="E59" s="636" t="s">
        <v>848</v>
      </c>
      <c r="F59" s="678" t="s">
        <v>854</v>
      </c>
      <c r="G59" s="678" t="s">
        <v>855</v>
      </c>
      <c r="H59" s="678" t="s">
        <v>85</v>
      </c>
      <c r="I59" s="678" t="s">
        <v>856</v>
      </c>
      <c r="J59" s="714">
        <v>44075</v>
      </c>
      <c r="K59" s="714">
        <v>44104</v>
      </c>
      <c r="L59" s="169">
        <v>44393</v>
      </c>
      <c r="M59" s="34" t="s">
        <v>170</v>
      </c>
      <c r="N59" s="7" t="s">
        <v>716</v>
      </c>
      <c r="O59" s="688"/>
      <c r="P59" s="698" t="s">
        <v>40</v>
      </c>
      <c r="Q59" s="720"/>
      <c r="R59" s="692"/>
      <c r="S59" s="721"/>
      <c r="T59" s="12"/>
      <c r="U59" s="12"/>
      <c r="V59" s="13"/>
    </row>
    <row r="60" spans="1:22" s="176" customFormat="1" ht="162.6" customHeight="1" outlineLevel="1" x14ac:dyDescent="0.25">
      <c r="A60" s="599"/>
      <c r="B60" s="689"/>
      <c r="C60" s="599"/>
      <c r="D60" s="680"/>
      <c r="E60" s="630"/>
      <c r="F60" s="679"/>
      <c r="G60" s="679"/>
      <c r="H60" s="679"/>
      <c r="I60" s="679"/>
      <c r="J60" s="715"/>
      <c r="K60" s="715"/>
      <c r="L60" s="26">
        <v>45106</v>
      </c>
      <c r="M60" s="34" t="s">
        <v>718</v>
      </c>
      <c r="N60" s="183" t="s">
        <v>857</v>
      </c>
      <c r="O60" s="690"/>
      <c r="P60" s="699"/>
      <c r="Q60" s="720"/>
      <c r="R60" s="692"/>
      <c r="S60" s="721"/>
      <c r="T60" s="12"/>
      <c r="U60" s="12"/>
      <c r="V60" s="13"/>
    </row>
    <row r="61" spans="1:22" s="176" customFormat="1" ht="94.5" customHeight="1" outlineLevel="1" x14ac:dyDescent="0.25">
      <c r="A61" s="599"/>
      <c r="B61" s="689"/>
      <c r="C61" s="599"/>
      <c r="D61" s="680"/>
      <c r="E61" s="630"/>
      <c r="F61" s="678" t="s">
        <v>858</v>
      </c>
      <c r="G61" s="678" t="s">
        <v>859</v>
      </c>
      <c r="H61" s="678" t="s">
        <v>85</v>
      </c>
      <c r="I61" s="678" t="s">
        <v>286</v>
      </c>
      <c r="J61" s="714">
        <v>44105</v>
      </c>
      <c r="K61" s="714">
        <v>44135</v>
      </c>
      <c r="L61" s="169">
        <v>44393</v>
      </c>
      <c r="M61" s="34" t="s">
        <v>170</v>
      </c>
      <c r="N61" s="7" t="s">
        <v>716</v>
      </c>
      <c r="O61" s="708">
        <v>1</v>
      </c>
      <c r="P61" s="698" t="s">
        <v>316</v>
      </c>
      <c r="Q61" s="720"/>
      <c r="R61" s="692"/>
      <c r="S61" s="721"/>
      <c r="T61" s="12"/>
      <c r="U61" s="12"/>
      <c r="V61" s="13"/>
    </row>
    <row r="62" spans="1:22" s="176" customFormat="1" ht="165" outlineLevel="1" x14ac:dyDescent="0.25">
      <c r="A62" s="599"/>
      <c r="B62" s="689"/>
      <c r="C62" s="599"/>
      <c r="D62" s="680"/>
      <c r="E62" s="631"/>
      <c r="F62" s="679"/>
      <c r="G62" s="679"/>
      <c r="H62" s="679"/>
      <c r="I62" s="679"/>
      <c r="J62" s="715"/>
      <c r="K62" s="715"/>
      <c r="L62" s="26">
        <v>45106</v>
      </c>
      <c r="M62" s="34" t="s">
        <v>718</v>
      </c>
      <c r="N62" s="183" t="s">
        <v>857</v>
      </c>
      <c r="O62" s="719"/>
      <c r="P62" s="699"/>
      <c r="Q62" s="701"/>
      <c r="R62" s="692"/>
      <c r="S62" s="721"/>
      <c r="T62" s="12"/>
      <c r="U62" s="12"/>
      <c r="V62" s="13"/>
    </row>
    <row r="63" spans="1:22" s="176" customFormat="1" ht="58.5" customHeight="1" outlineLevel="1" x14ac:dyDescent="0.25">
      <c r="A63" s="599"/>
      <c r="B63" s="689"/>
      <c r="C63" s="599"/>
      <c r="D63" s="680"/>
      <c r="E63" s="636" t="s">
        <v>860</v>
      </c>
      <c r="F63" s="678" t="s">
        <v>861</v>
      </c>
      <c r="G63" s="678" t="s">
        <v>862</v>
      </c>
      <c r="H63" s="678" t="s">
        <v>85</v>
      </c>
      <c r="I63" s="678" t="s">
        <v>863</v>
      </c>
      <c r="J63" s="714">
        <v>44136</v>
      </c>
      <c r="K63" s="714">
        <v>44150</v>
      </c>
      <c r="L63" s="169">
        <v>44393</v>
      </c>
      <c r="M63" s="34" t="s">
        <v>170</v>
      </c>
      <c r="N63" s="7" t="s">
        <v>716</v>
      </c>
      <c r="O63" s="688"/>
      <c r="P63" s="698" t="s">
        <v>40</v>
      </c>
      <c r="Q63" s="700" t="s">
        <v>864</v>
      </c>
      <c r="R63" s="692"/>
      <c r="S63" s="9"/>
      <c r="T63" s="12"/>
      <c r="U63" s="12"/>
      <c r="V63" s="13"/>
    </row>
    <row r="64" spans="1:22" s="176" customFormat="1" ht="58.5" customHeight="1" outlineLevel="1" x14ac:dyDescent="0.25">
      <c r="A64" s="599"/>
      <c r="B64" s="689"/>
      <c r="C64" s="599"/>
      <c r="D64" s="680"/>
      <c r="E64" s="630"/>
      <c r="F64" s="679"/>
      <c r="G64" s="679"/>
      <c r="H64" s="679"/>
      <c r="I64" s="679"/>
      <c r="J64" s="715"/>
      <c r="K64" s="715"/>
      <c r="L64" s="26">
        <v>45106</v>
      </c>
      <c r="M64" s="34" t="s">
        <v>718</v>
      </c>
      <c r="N64" s="179" t="s">
        <v>733</v>
      </c>
      <c r="O64" s="690"/>
      <c r="P64" s="699"/>
      <c r="Q64" s="701"/>
      <c r="R64" s="692"/>
      <c r="S64" s="9"/>
      <c r="T64" s="12"/>
      <c r="U64" s="12"/>
      <c r="V64" s="13"/>
    </row>
    <row r="65" spans="1:22" s="176" customFormat="1" ht="58.5" customHeight="1" outlineLevel="1" x14ac:dyDescent="0.25">
      <c r="A65" s="599"/>
      <c r="B65" s="689"/>
      <c r="C65" s="599"/>
      <c r="D65" s="680"/>
      <c r="E65" s="630"/>
      <c r="F65" s="678" t="s">
        <v>865</v>
      </c>
      <c r="G65" s="678" t="s">
        <v>866</v>
      </c>
      <c r="H65" s="678" t="s">
        <v>85</v>
      </c>
      <c r="I65" s="678" t="s">
        <v>863</v>
      </c>
      <c r="J65" s="714">
        <v>44166</v>
      </c>
      <c r="K65" s="714">
        <v>44561</v>
      </c>
      <c r="L65" s="169">
        <v>44393</v>
      </c>
      <c r="M65" s="34" t="s">
        <v>170</v>
      </c>
      <c r="N65" s="7" t="s">
        <v>716</v>
      </c>
      <c r="O65" s="688"/>
      <c r="P65" s="698" t="s">
        <v>40</v>
      </c>
      <c r="Q65" s="700" t="s">
        <v>864</v>
      </c>
      <c r="R65" s="692"/>
      <c r="S65" s="9"/>
      <c r="T65" s="12"/>
      <c r="U65" s="12"/>
      <c r="V65" s="13"/>
    </row>
    <row r="66" spans="1:22" s="176" customFormat="1" ht="58.5" customHeight="1" outlineLevel="1" thickBot="1" x14ac:dyDescent="0.3">
      <c r="A66" s="669"/>
      <c r="B66" s="690"/>
      <c r="C66" s="669"/>
      <c r="D66" s="679"/>
      <c r="E66" s="631"/>
      <c r="F66" s="679"/>
      <c r="G66" s="679"/>
      <c r="H66" s="679"/>
      <c r="I66" s="679"/>
      <c r="J66" s="715"/>
      <c r="K66" s="715"/>
      <c r="L66" s="26">
        <v>45106</v>
      </c>
      <c r="M66" s="34" t="s">
        <v>718</v>
      </c>
      <c r="N66" s="179" t="s">
        <v>733</v>
      </c>
      <c r="O66" s="690"/>
      <c r="P66" s="699"/>
      <c r="Q66" s="701"/>
      <c r="R66" s="693"/>
      <c r="S66" s="9"/>
      <c r="T66" s="12"/>
      <c r="U66" s="12"/>
      <c r="V66" s="13"/>
    </row>
    <row r="67" spans="1:22" s="19" customFormat="1" ht="15.75" thickBot="1" x14ac:dyDescent="0.3">
      <c r="A67" s="704"/>
      <c r="B67" s="705"/>
      <c r="C67" s="705"/>
      <c r="D67" s="705"/>
      <c r="E67" s="705"/>
      <c r="F67" s="705"/>
      <c r="G67" s="705"/>
      <c r="H67" s="705"/>
      <c r="I67" s="705"/>
      <c r="J67" s="705"/>
      <c r="K67" s="705"/>
      <c r="L67" s="705"/>
      <c r="M67" s="705"/>
      <c r="N67" s="705"/>
      <c r="O67" s="705"/>
      <c r="P67" s="705"/>
      <c r="Q67" s="705"/>
      <c r="R67" s="706"/>
      <c r="S67" s="180"/>
      <c r="T67" s="12"/>
      <c r="U67" s="12"/>
      <c r="V67" s="13"/>
    </row>
    <row r="68" spans="1:22" s="174" customFormat="1" ht="75" outlineLevel="1" x14ac:dyDescent="0.25">
      <c r="A68" s="707" t="s">
        <v>519</v>
      </c>
      <c r="B68" s="722" t="s">
        <v>518</v>
      </c>
      <c r="C68" s="707">
        <v>7</v>
      </c>
      <c r="D68" s="716" t="s">
        <v>867</v>
      </c>
      <c r="E68" s="678" t="s">
        <v>868</v>
      </c>
      <c r="F68" s="678" t="s">
        <v>869</v>
      </c>
      <c r="G68" s="678" t="s">
        <v>870</v>
      </c>
      <c r="H68" s="678" t="s">
        <v>72</v>
      </c>
      <c r="I68" s="678" t="s">
        <v>871</v>
      </c>
      <c r="J68" s="714">
        <v>44044</v>
      </c>
      <c r="K68" s="714" t="s">
        <v>872</v>
      </c>
      <c r="L68" s="185">
        <v>44313</v>
      </c>
      <c r="M68" s="34" t="s">
        <v>786</v>
      </c>
      <c r="N68" s="175" t="s">
        <v>873</v>
      </c>
      <c r="O68" s="696">
        <v>0</v>
      </c>
      <c r="P68" s="698" t="s">
        <v>40</v>
      </c>
      <c r="Q68" s="700" t="s">
        <v>874</v>
      </c>
      <c r="R68" s="691" t="s">
        <v>32</v>
      </c>
      <c r="S68" s="9"/>
    </row>
    <row r="69" spans="1:22" s="174" customFormat="1" ht="61.5" customHeight="1" outlineLevel="1" x14ac:dyDescent="0.25">
      <c r="A69" s="707"/>
      <c r="B69" s="722"/>
      <c r="C69" s="707"/>
      <c r="D69" s="717"/>
      <c r="E69" s="679"/>
      <c r="F69" s="679"/>
      <c r="G69" s="679"/>
      <c r="H69" s="679"/>
      <c r="I69" s="679"/>
      <c r="J69" s="715"/>
      <c r="K69" s="715"/>
      <c r="L69" s="26">
        <v>45106</v>
      </c>
      <c r="M69" s="34" t="s">
        <v>718</v>
      </c>
      <c r="N69" s="179" t="s">
        <v>733</v>
      </c>
      <c r="O69" s="697"/>
      <c r="P69" s="699"/>
      <c r="Q69" s="701"/>
      <c r="R69" s="692"/>
      <c r="S69" s="723"/>
    </row>
    <row r="70" spans="1:22" s="174" customFormat="1" ht="75" outlineLevel="1" x14ac:dyDescent="0.25">
      <c r="A70" s="707"/>
      <c r="B70" s="722"/>
      <c r="C70" s="707"/>
      <c r="D70" s="717"/>
      <c r="E70" s="678" t="s">
        <v>875</v>
      </c>
      <c r="F70" s="678" t="s">
        <v>876</v>
      </c>
      <c r="G70" s="678" t="s">
        <v>877</v>
      </c>
      <c r="H70" s="678" t="s">
        <v>72</v>
      </c>
      <c r="I70" s="678" t="s">
        <v>878</v>
      </c>
      <c r="J70" s="714" t="s">
        <v>714</v>
      </c>
      <c r="K70" s="714" t="s">
        <v>879</v>
      </c>
      <c r="L70" s="185">
        <v>44313</v>
      </c>
      <c r="M70" s="34" t="s">
        <v>786</v>
      </c>
      <c r="N70" s="175" t="s">
        <v>873</v>
      </c>
      <c r="O70" s="724">
        <v>0</v>
      </c>
      <c r="P70" s="726" t="s">
        <v>40</v>
      </c>
      <c r="Q70" s="700" t="s">
        <v>880</v>
      </c>
      <c r="R70" s="692"/>
      <c r="S70" s="723"/>
    </row>
    <row r="71" spans="1:22" s="174" customFormat="1" ht="96.75" customHeight="1" outlineLevel="1" thickBot="1" x14ac:dyDescent="0.3">
      <c r="A71" s="707"/>
      <c r="B71" s="722"/>
      <c r="C71" s="707"/>
      <c r="D71" s="717"/>
      <c r="E71" s="679"/>
      <c r="F71" s="679"/>
      <c r="G71" s="679"/>
      <c r="H71" s="679"/>
      <c r="I71" s="679"/>
      <c r="J71" s="715"/>
      <c r="K71" s="715"/>
      <c r="L71" s="26">
        <v>45106</v>
      </c>
      <c r="M71" s="34" t="s">
        <v>718</v>
      </c>
      <c r="N71" s="179" t="s">
        <v>733</v>
      </c>
      <c r="O71" s="725"/>
      <c r="P71" s="727"/>
      <c r="Q71" s="701"/>
      <c r="R71" s="693"/>
      <c r="S71" s="723"/>
    </row>
    <row r="72" spans="1:22" s="19" customFormat="1" ht="15.75" thickBot="1" x14ac:dyDescent="0.3">
      <c r="A72" s="704"/>
      <c r="B72" s="705"/>
      <c r="C72" s="705"/>
      <c r="D72" s="705"/>
      <c r="E72" s="705"/>
      <c r="F72" s="705"/>
      <c r="G72" s="705"/>
      <c r="H72" s="705"/>
      <c r="I72" s="705"/>
      <c r="J72" s="705"/>
      <c r="K72" s="705"/>
      <c r="L72" s="705"/>
      <c r="M72" s="705"/>
      <c r="N72" s="705"/>
      <c r="O72" s="705"/>
      <c r="P72" s="705"/>
      <c r="Q72" s="705"/>
      <c r="R72" s="706"/>
      <c r="S72" s="180"/>
      <c r="T72" s="12"/>
      <c r="U72" s="12"/>
      <c r="V72" s="13"/>
    </row>
    <row r="73" spans="1:22" s="19" customFormat="1" ht="24.75" customHeight="1" thickBot="1" x14ac:dyDescent="0.3">
      <c r="A73" s="728"/>
      <c r="B73" s="729"/>
      <c r="C73" s="729"/>
      <c r="D73" s="729"/>
      <c r="E73" s="729"/>
      <c r="F73" s="729"/>
      <c r="G73" s="729"/>
      <c r="H73" s="729"/>
      <c r="I73" s="729"/>
      <c r="J73" s="729"/>
      <c r="K73" s="729"/>
      <c r="L73" s="729"/>
      <c r="M73" s="729"/>
      <c r="N73" s="729"/>
      <c r="O73" s="729"/>
      <c r="P73" s="729"/>
      <c r="Q73" s="729"/>
      <c r="R73" s="730"/>
      <c r="S73" s="180"/>
    </row>
    <row r="74" spans="1:22" s="19" customFormat="1" ht="42" customHeight="1" thickBot="1" x14ac:dyDescent="0.3">
      <c r="A74" s="618" t="s">
        <v>881</v>
      </c>
      <c r="B74" s="619"/>
      <c r="C74" s="619"/>
      <c r="D74" s="619"/>
      <c r="E74" s="619"/>
      <c r="F74" s="619"/>
      <c r="G74" s="619"/>
      <c r="H74" s="619"/>
      <c r="I74" s="619"/>
      <c r="J74" s="619"/>
      <c r="K74" s="619"/>
      <c r="L74" s="619"/>
      <c r="M74" s="619"/>
      <c r="N74" s="619"/>
      <c r="O74" s="619"/>
      <c r="P74" s="619"/>
      <c r="Q74" s="619"/>
      <c r="R74" s="620"/>
      <c r="S74" s="180"/>
      <c r="T74" s="12"/>
      <c r="U74" s="12"/>
      <c r="V74" s="13"/>
    </row>
    <row r="75" spans="1:22" s="13" customFormat="1" ht="53.25" customHeight="1" x14ac:dyDescent="0.25">
      <c r="A75" s="675" t="s">
        <v>520</v>
      </c>
      <c r="B75" s="688" t="s">
        <v>518</v>
      </c>
      <c r="C75" s="593">
        <v>1</v>
      </c>
      <c r="D75" s="636" t="s">
        <v>882</v>
      </c>
      <c r="E75" s="40" t="s">
        <v>883</v>
      </c>
      <c r="F75" s="40" t="s">
        <v>884</v>
      </c>
      <c r="G75" s="35">
        <v>500</v>
      </c>
      <c r="H75" s="40" t="s">
        <v>38</v>
      </c>
      <c r="I75" s="40" t="s">
        <v>691</v>
      </c>
      <c r="J75" s="166">
        <v>44852</v>
      </c>
      <c r="K75" s="166">
        <v>44910</v>
      </c>
      <c r="L75" s="26">
        <v>45106</v>
      </c>
      <c r="M75" s="34" t="s">
        <v>718</v>
      </c>
      <c r="N75" s="179" t="s">
        <v>733</v>
      </c>
      <c r="O75" s="189">
        <v>0</v>
      </c>
      <c r="P75" s="190" t="s">
        <v>40</v>
      </c>
      <c r="Q75" s="183" t="s">
        <v>864</v>
      </c>
      <c r="R75" s="691" t="s">
        <v>32</v>
      </c>
      <c r="S75" s="12"/>
      <c r="T75" s="12"/>
      <c r="U75" s="12"/>
    </row>
    <row r="76" spans="1:22" s="13" customFormat="1" ht="174.75" customHeight="1" x14ac:dyDescent="0.25">
      <c r="A76" s="599"/>
      <c r="B76" s="689"/>
      <c r="C76" s="593"/>
      <c r="D76" s="630"/>
      <c r="E76" s="40" t="s">
        <v>885</v>
      </c>
      <c r="F76" s="40" t="s">
        <v>886</v>
      </c>
      <c r="G76" s="35">
        <v>2</v>
      </c>
      <c r="H76" s="40" t="s">
        <v>49</v>
      </c>
      <c r="I76" s="40" t="s">
        <v>887</v>
      </c>
      <c r="J76" s="166">
        <v>44852</v>
      </c>
      <c r="K76" s="166">
        <v>44910</v>
      </c>
      <c r="L76" s="26">
        <v>45106</v>
      </c>
      <c r="M76" s="34" t="s">
        <v>718</v>
      </c>
      <c r="N76" s="183" t="s">
        <v>888</v>
      </c>
      <c r="O76" s="189">
        <v>1</v>
      </c>
      <c r="P76" s="46" t="s">
        <v>316</v>
      </c>
      <c r="Q76" s="183" t="s">
        <v>889</v>
      </c>
      <c r="R76" s="692"/>
      <c r="S76" s="85"/>
      <c r="T76" s="12"/>
      <c r="U76" s="12"/>
    </row>
    <row r="77" spans="1:22" s="13" customFormat="1" ht="135" x14ac:dyDescent="0.25">
      <c r="A77" s="599"/>
      <c r="B77" s="689"/>
      <c r="C77" s="593"/>
      <c r="D77" s="630"/>
      <c r="E77" s="40" t="s">
        <v>890</v>
      </c>
      <c r="F77" s="40" t="s">
        <v>891</v>
      </c>
      <c r="G77" s="35">
        <v>3</v>
      </c>
      <c r="H77" s="40" t="s">
        <v>892</v>
      </c>
      <c r="I77" s="40" t="s">
        <v>893</v>
      </c>
      <c r="J77" s="166">
        <v>44852</v>
      </c>
      <c r="K77" s="166">
        <v>44910</v>
      </c>
      <c r="L77" s="26">
        <v>45106</v>
      </c>
      <c r="M77" s="34" t="s">
        <v>718</v>
      </c>
      <c r="N77" s="183" t="s">
        <v>894</v>
      </c>
      <c r="O77" s="189">
        <v>1</v>
      </c>
      <c r="P77" s="46" t="s">
        <v>316</v>
      </c>
      <c r="Q77" s="183" t="s">
        <v>895</v>
      </c>
      <c r="R77" s="692"/>
      <c r="S77" s="191"/>
      <c r="T77" s="12"/>
      <c r="U77" s="12"/>
    </row>
    <row r="78" spans="1:22" s="13" customFormat="1" ht="99" customHeight="1" thickBot="1" x14ac:dyDescent="0.3">
      <c r="A78" s="599"/>
      <c r="B78" s="689"/>
      <c r="C78" s="593"/>
      <c r="D78" s="630"/>
      <c r="E78" s="40" t="s">
        <v>896</v>
      </c>
      <c r="F78" s="40" t="s">
        <v>897</v>
      </c>
      <c r="G78" s="35">
        <v>9</v>
      </c>
      <c r="H78" s="40" t="s">
        <v>38</v>
      </c>
      <c r="I78" s="40" t="s">
        <v>685</v>
      </c>
      <c r="J78" s="166">
        <v>44852</v>
      </c>
      <c r="K78" s="166">
        <v>44910</v>
      </c>
      <c r="L78" s="26">
        <v>45106</v>
      </c>
      <c r="M78" s="34" t="s">
        <v>718</v>
      </c>
      <c r="N78" s="179" t="s">
        <v>733</v>
      </c>
      <c r="O78" s="189">
        <v>0</v>
      </c>
      <c r="P78" s="190" t="s">
        <v>40</v>
      </c>
      <c r="Q78" s="183" t="s">
        <v>864</v>
      </c>
      <c r="R78" s="692"/>
      <c r="S78" s="12"/>
      <c r="T78" s="12"/>
      <c r="U78" s="12"/>
    </row>
    <row r="79" spans="1:22" s="13" customFormat="1" ht="15.75" thickBot="1" x14ac:dyDescent="0.3">
      <c r="A79" s="704"/>
      <c r="B79" s="705"/>
      <c r="C79" s="705"/>
      <c r="D79" s="705"/>
      <c r="E79" s="705"/>
      <c r="F79" s="705"/>
      <c r="G79" s="705"/>
      <c r="H79" s="705"/>
      <c r="I79" s="705"/>
      <c r="J79" s="705"/>
      <c r="K79" s="705"/>
      <c r="L79" s="705"/>
      <c r="M79" s="705"/>
      <c r="N79" s="705"/>
      <c r="O79" s="705"/>
      <c r="P79" s="705"/>
      <c r="Q79" s="705"/>
      <c r="R79" s="706"/>
      <c r="S79" s="12"/>
      <c r="T79" s="12"/>
      <c r="U79" s="12"/>
    </row>
    <row r="80" spans="1:22" s="13" customFormat="1" ht="312.60000000000002" customHeight="1" thickBot="1" x14ac:dyDescent="0.3">
      <c r="A80" s="40" t="s">
        <v>520</v>
      </c>
      <c r="B80" s="40" t="s">
        <v>518</v>
      </c>
      <c r="C80" s="35">
        <v>2</v>
      </c>
      <c r="D80" s="40" t="s">
        <v>898</v>
      </c>
      <c r="E80" s="40" t="s">
        <v>899</v>
      </c>
      <c r="F80" s="40" t="s">
        <v>900</v>
      </c>
      <c r="G80" s="35">
        <v>3</v>
      </c>
      <c r="H80" s="40" t="s">
        <v>38</v>
      </c>
      <c r="I80" s="40" t="s">
        <v>685</v>
      </c>
      <c r="J80" s="166">
        <v>44852</v>
      </c>
      <c r="K80" s="192">
        <v>44910</v>
      </c>
      <c r="L80" s="26">
        <v>45106</v>
      </c>
      <c r="M80" s="34" t="s">
        <v>718</v>
      </c>
      <c r="N80" s="183" t="s">
        <v>901</v>
      </c>
      <c r="O80" s="189">
        <v>1</v>
      </c>
      <c r="P80" s="46" t="s">
        <v>316</v>
      </c>
      <c r="Q80" s="183" t="s">
        <v>902</v>
      </c>
      <c r="R80" s="193" t="s">
        <v>32</v>
      </c>
      <c r="S80" s="191"/>
      <c r="T80" s="12"/>
      <c r="U80" s="12"/>
    </row>
    <row r="81" spans="1:21" s="13" customFormat="1" ht="15.75" thickBot="1" x14ac:dyDescent="0.3">
      <c r="A81" s="704"/>
      <c r="B81" s="705"/>
      <c r="C81" s="705"/>
      <c r="D81" s="705"/>
      <c r="E81" s="705"/>
      <c r="F81" s="705"/>
      <c r="G81" s="705"/>
      <c r="H81" s="705"/>
      <c r="I81" s="705"/>
      <c r="J81" s="705"/>
      <c r="K81" s="705"/>
      <c r="L81" s="705"/>
      <c r="M81" s="705"/>
      <c r="N81" s="705"/>
      <c r="O81" s="705"/>
      <c r="P81" s="705"/>
      <c r="Q81" s="705"/>
      <c r="R81" s="706"/>
      <c r="S81" s="12"/>
      <c r="T81" s="12"/>
      <c r="U81" s="12"/>
    </row>
    <row r="82" spans="1:21" s="13" customFormat="1" ht="234.95" customHeight="1" x14ac:dyDescent="0.25">
      <c r="A82" s="676" t="s">
        <v>520</v>
      </c>
      <c r="B82" s="676" t="s">
        <v>518</v>
      </c>
      <c r="C82" s="593">
        <v>3</v>
      </c>
      <c r="D82" s="641" t="s">
        <v>903</v>
      </c>
      <c r="E82" s="17" t="s">
        <v>904</v>
      </c>
      <c r="F82" s="194" t="s">
        <v>905</v>
      </c>
      <c r="G82" s="34">
        <v>11</v>
      </c>
      <c r="H82" s="34" t="s">
        <v>49</v>
      </c>
      <c r="I82" s="34" t="s">
        <v>906</v>
      </c>
      <c r="J82" s="16">
        <v>44852</v>
      </c>
      <c r="K82" s="195">
        <v>44910</v>
      </c>
      <c r="L82" s="26">
        <v>45106</v>
      </c>
      <c r="M82" s="34" t="s">
        <v>718</v>
      </c>
      <c r="N82" s="183" t="s">
        <v>907</v>
      </c>
      <c r="O82" s="189">
        <v>0</v>
      </c>
      <c r="P82" s="190" t="s">
        <v>40</v>
      </c>
      <c r="Q82" s="183" t="s">
        <v>908</v>
      </c>
      <c r="R82" s="691" t="s">
        <v>32</v>
      </c>
      <c r="S82" s="85"/>
      <c r="T82" s="12"/>
      <c r="U82" s="12"/>
    </row>
    <row r="83" spans="1:21" s="13" customFormat="1" ht="135" x14ac:dyDescent="0.25">
      <c r="A83" s="731"/>
      <c r="B83" s="731"/>
      <c r="C83" s="593"/>
      <c r="D83" s="641"/>
      <c r="E83" s="194" t="s">
        <v>909</v>
      </c>
      <c r="F83" s="17" t="s">
        <v>910</v>
      </c>
      <c r="G83" s="34">
        <v>1</v>
      </c>
      <c r="H83" s="34" t="s">
        <v>38</v>
      </c>
      <c r="I83" s="34" t="s">
        <v>911</v>
      </c>
      <c r="J83" s="16">
        <v>44852</v>
      </c>
      <c r="K83" s="195">
        <v>44910</v>
      </c>
      <c r="L83" s="26">
        <v>45106</v>
      </c>
      <c r="M83" s="34" t="s">
        <v>718</v>
      </c>
      <c r="N83" s="183" t="s">
        <v>912</v>
      </c>
      <c r="O83" s="189">
        <v>0</v>
      </c>
      <c r="P83" s="190" t="s">
        <v>40</v>
      </c>
      <c r="Q83" s="183" t="s">
        <v>913</v>
      </c>
      <c r="R83" s="692"/>
      <c r="S83" s="85"/>
      <c r="T83" s="12"/>
      <c r="U83" s="12"/>
    </row>
    <row r="84" spans="1:21" s="13" customFormat="1" ht="60" customHeight="1" x14ac:dyDescent="0.25">
      <c r="A84" s="731"/>
      <c r="B84" s="731"/>
      <c r="C84" s="593"/>
      <c r="D84" s="641"/>
      <c r="E84" s="17" t="s">
        <v>914</v>
      </c>
      <c r="F84" s="17" t="s">
        <v>915</v>
      </c>
      <c r="G84" s="34">
        <v>1</v>
      </c>
      <c r="H84" s="34" t="s">
        <v>38</v>
      </c>
      <c r="I84" s="34" t="s">
        <v>871</v>
      </c>
      <c r="J84" s="16">
        <v>44852</v>
      </c>
      <c r="K84" s="195">
        <v>44910</v>
      </c>
      <c r="L84" s="26">
        <v>45106</v>
      </c>
      <c r="M84" s="34" t="s">
        <v>718</v>
      </c>
      <c r="N84" s="179" t="s">
        <v>733</v>
      </c>
      <c r="O84" s="189">
        <v>0</v>
      </c>
      <c r="P84" s="190" t="s">
        <v>40</v>
      </c>
      <c r="Q84" s="183" t="s">
        <v>864</v>
      </c>
      <c r="R84" s="692"/>
      <c r="S84" s="12"/>
      <c r="T84" s="12"/>
      <c r="U84" s="12"/>
    </row>
    <row r="85" spans="1:21" s="13" customFormat="1" ht="173.1" customHeight="1" thickBot="1" x14ac:dyDescent="0.3">
      <c r="A85" s="677"/>
      <c r="B85" s="677"/>
      <c r="C85" s="593"/>
      <c r="D85" s="641"/>
      <c r="E85" s="36" t="s">
        <v>916</v>
      </c>
      <c r="F85" s="36" t="s">
        <v>917</v>
      </c>
      <c r="G85" s="29">
        <v>1</v>
      </c>
      <c r="H85" s="29" t="s">
        <v>38</v>
      </c>
      <c r="I85" s="29" t="s">
        <v>918</v>
      </c>
      <c r="J85" s="166">
        <v>44852</v>
      </c>
      <c r="K85" s="192">
        <v>45016</v>
      </c>
      <c r="L85" s="26">
        <v>45106</v>
      </c>
      <c r="M85" s="34" t="s">
        <v>718</v>
      </c>
      <c r="N85" s="183" t="s">
        <v>919</v>
      </c>
      <c r="O85" s="189">
        <v>0</v>
      </c>
      <c r="P85" s="190" t="s">
        <v>40</v>
      </c>
      <c r="Q85" s="183" t="s">
        <v>920</v>
      </c>
      <c r="R85" s="693"/>
      <c r="S85" s="85"/>
      <c r="T85" s="12"/>
      <c r="U85" s="12"/>
    </row>
    <row r="86" spans="1:21" s="13" customFormat="1" ht="15.75" thickBot="1" x14ac:dyDescent="0.3">
      <c r="A86" s="704"/>
      <c r="B86" s="705"/>
      <c r="C86" s="705"/>
      <c r="D86" s="705"/>
      <c r="E86" s="705"/>
      <c r="F86" s="705"/>
      <c r="G86" s="705"/>
      <c r="H86" s="705"/>
      <c r="I86" s="705"/>
      <c r="J86" s="705"/>
      <c r="K86" s="705"/>
      <c r="L86" s="705"/>
      <c r="M86" s="705"/>
      <c r="N86" s="705"/>
      <c r="O86" s="705"/>
      <c r="P86" s="705"/>
      <c r="Q86" s="705"/>
      <c r="R86" s="706"/>
      <c r="S86" s="12"/>
      <c r="T86" s="12"/>
      <c r="U86" s="12"/>
    </row>
    <row r="87" spans="1:21" s="13" customFormat="1" ht="114.75" customHeight="1" x14ac:dyDescent="0.25">
      <c r="A87" s="678" t="s">
        <v>520</v>
      </c>
      <c r="B87" s="678" t="s">
        <v>518</v>
      </c>
      <c r="C87" s="593">
        <v>4</v>
      </c>
      <c r="D87" s="641" t="s">
        <v>921</v>
      </c>
      <c r="E87" s="17" t="s">
        <v>922</v>
      </c>
      <c r="F87" s="17" t="s">
        <v>923</v>
      </c>
      <c r="G87" s="34">
        <v>5</v>
      </c>
      <c r="H87" s="34" t="s">
        <v>38</v>
      </c>
      <c r="I87" s="34" t="s">
        <v>924</v>
      </c>
      <c r="J87" s="16">
        <v>44866</v>
      </c>
      <c r="K87" s="195">
        <v>44681</v>
      </c>
      <c r="L87" s="26">
        <v>45106</v>
      </c>
      <c r="M87" s="34" t="s">
        <v>718</v>
      </c>
      <c r="N87" s="179" t="s">
        <v>733</v>
      </c>
      <c r="O87" s="189">
        <v>0</v>
      </c>
      <c r="P87" s="190" t="s">
        <v>40</v>
      </c>
      <c r="Q87" s="183" t="s">
        <v>925</v>
      </c>
      <c r="R87" s="691" t="s">
        <v>32</v>
      </c>
      <c r="S87" s="12"/>
      <c r="T87" s="196"/>
      <c r="U87" s="12"/>
    </row>
    <row r="88" spans="1:21" s="13" customFormat="1" ht="123" customHeight="1" thickBot="1" x14ac:dyDescent="0.3">
      <c r="A88" s="679"/>
      <c r="B88" s="679"/>
      <c r="C88" s="593"/>
      <c r="D88" s="641"/>
      <c r="E88" s="17" t="s">
        <v>926</v>
      </c>
      <c r="F88" s="17" t="s">
        <v>927</v>
      </c>
      <c r="G88" s="34">
        <v>3</v>
      </c>
      <c r="H88" s="34" t="s">
        <v>38</v>
      </c>
      <c r="I88" s="34" t="s">
        <v>928</v>
      </c>
      <c r="J88" s="16">
        <v>44849</v>
      </c>
      <c r="K88" s="195">
        <v>44742</v>
      </c>
      <c r="L88" s="26">
        <v>45106</v>
      </c>
      <c r="M88" s="34" t="s">
        <v>718</v>
      </c>
      <c r="N88" s="179" t="s">
        <v>733</v>
      </c>
      <c r="O88" s="189">
        <v>0</v>
      </c>
      <c r="P88" s="190" t="s">
        <v>40</v>
      </c>
      <c r="Q88" s="183" t="s">
        <v>925</v>
      </c>
      <c r="R88" s="693"/>
      <c r="S88" s="85"/>
      <c r="T88" s="85"/>
      <c r="U88" s="12"/>
    </row>
    <row r="89" spans="1:21" s="13" customFormat="1" ht="15.75" thickBot="1" x14ac:dyDescent="0.3">
      <c r="A89" s="704"/>
      <c r="B89" s="705"/>
      <c r="C89" s="705"/>
      <c r="D89" s="705"/>
      <c r="E89" s="705"/>
      <c r="F89" s="705"/>
      <c r="G89" s="705"/>
      <c r="H89" s="705"/>
      <c r="I89" s="705"/>
      <c r="J89" s="705"/>
      <c r="K89" s="705"/>
      <c r="L89" s="705"/>
      <c r="M89" s="705"/>
      <c r="N89" s="705"/>
      <c r="O89" s="705"/>
      <c r="P89" s="705"/>
      <c r="Q89" s="705"/>
      <c r="R89" s="706"/>
      <c r="S89" s="12"/>
      <c r="T89" s="12"/>
      <c r="U89" s="12"/>
    </row>
    <row r="90" spans="1:21" s="13" customFormat="1" ht="232.5" customHeight="1" thickBot="1" x14ac:dyDescent="0.3">
      <c r="A90" s="197" t="s">
        <v>520</v>
      </c>
      <c r="B90" s="7" t="s">
        <v>518</v>
      </c>
      <c r="C90" s="33">
        <v>5</v>
      </c>
      <c r="D90" s="17" t="s">
        <v>929</v>
      </c>
      <c r="E90" s="641" t="s">
        <v>930</v>
      </c>
      <c r="F90" s="686"/>
      <c r="G90" s="686"/>
      <c r="H90" s="686"/>
      <c r="I90" s="686"/>
      <c r="J90" s="686"/>
      <c r="K90" s="686"/>
      <c r="L90" s="26">
        <v>45106</v>
      </c>
      <c r="M90" s="34" t="s">
        <v>718</v>
      </c>
      <c r="N90" s="179" t="s">
        <v>931</v>
      </c>
      <c r="O90" s="189">
        <v>0</v>
      </c>
      <c r="P90" s="46" t="s">
        <v>31</v>
      </c>
      <c r="Q90" s="179" t="s">
        <v>932</v>
      </c>
      <c r="R90" s="193" t="s">
        <v>32</v>
      </c>
      <c r="S90" s="12"/>
      <c r="T90" s="12"/>
      <c r="U90" s="12"/>
    </row>
    <row r="91" spans="1:21" s="13" customFormat="1" ht="15.75" thickBot="1" x14ac:dyDescent="0.3">
      <c r="A91" s="704"/>
      <c r="B91" s="705"/>
      <c r="C91" s="705"/>
      <c r="D91" s="705"/>
      <c r="E91" s="705"/>
      <c r="F91" s="705"/>
      <c r="G91" s="705"/>
      <c r="H91" s="705"/>
      <c r="I91" s="705"/>
      <c r="J91" s="705"/>
      <c r="K91" s="705"/>
      <c r="L91" s="705"/>
      <c r="M91" s="705"/>
      <c r="N91" s="705"/>
      <c r="O91" s="705"/>
      <c r="P91" s="705"/>
      <c r="Q91" s="705"/>
      <c r="R91" s="706"/>
      <c r="S91" s="12"/>
      <c r="T91" s="12"/>
      <c r="U91" s="12"/>
    </row>
    <row r="92" spans="1:21" s="13" customFormat="1" x14ac:dyDescent="0.25">
      <c r="A92" s="12"/>
      <c r="B92" s="12"/>
      <c r="C92" s="12"/>
      <c r="D92" s="12"/>
      <c r="E92" s="12"/>
      <c r="F92" s="12"/>
      <c r="G92" s="12"/>
      <c r="H92" s="12"/>
      <c r="I92" s="12"/>
      <c r="J92" s="12"/>
      <c r="K92" s="12"/>
      <c r="L92" s="12"/>
      <c r="M92" s="12"/>
      <c r="N92" s="12"/>
      <c r="O92" s="12"/>
      <c r="P92" s="198"/>
      <c r="Q92" s="12"/>
      <c r="R92" s="12"/>
      <c r="S92" s="12"/>
      <c r="T92" s="12"/>
      <c r="U92" s="12"/>
    </row>
    <row r="93" spans="1:21" s="13" customFormat="1" x14ac:dyDescent="0.25">
      <c r="A93" s="12"/>
      <c r="B93" s="12"/>
      <c r="C93" s="12"/>
      <c r="D93" s="12"/>
      <c r="E93" s="12"/>
      <c r="F93" s="12"/>
      <c r="G93" s="12"/>
      <c r="H93" s="12"/>
      <c r="I93" s="12"/>
      <c r="J93" s="12"/>
      <c r="K93" s="12"/>
      <c r="L93" s="12"/>
      <c r="M93" s="12"/>
      <c r="N93" s="12"/>
      <c r="O93" s="12"/>
      <c r="P93" s="198"/>
      <c r="Q93" s="12"/>
      <c r="R93" s="12"/>
      <c r="S93" s="12"/>
      <c r="T93" s="12"/>
      <c r="U93" s="12"/>
    </row>
    <row r="94" spans="1:21" s="13" customFormat="1" x14ac:dyDescent="0.25">
      <c r="A94" s="12"/>
      <c r="B94" s="12"/>
      <c r="C94" s="12"/>
      <c r="D94" s="12"/>
      <c r="E94" s="12"/>
      <c r="F94" s="12"/>
      <c r="G94" s="12"/>
      <c r="H94" s="12"/>
      <c r="I94" s="12"/>
      <c r="J94" s="12"/>
      <c r="K94" s="12"/>
      <c r="L94" s="12"/>
      <c r="M94" s="12"/>
      <c r="N94" s="12"/>
      <c r="O94" s="12"/>
      <c r="P94" s="198"/>
      <c r="Q94" s="12"/>
      <c r="R94" s="12"/>
      <c r="S94" s="12"/>
      <c r="T94" s="12"/>
      <c r="U94" s="12"/>
    </row>
    <row r="95" spans="1:21" s="13" customFormat="1" x14ac:dyDescent="0.25">
      <c r="A95" s="12"/>
      <c r="B95" s="12"/>
      <c r="C95" s="12"/>
      <c r="D95" s="12"/>
      <c r="E95" s="12"/>
      <c r="F95" s="12"/>
      <c r="G95" s="12"/>
      <c r="H95" s="12"/>
      <c r="I95" s="12"/>
      <c r="J95" s="12"/>
      <c r="K95" s="12"/>
      <c r="L95" s="12"/>
      <c r="M95" s="12"/>
      <c r="N95" s="12"/>
      <c r="O95" s="12"/>
      <c r="P95" s="198"/>
      <c r="Q95" s="12"/>
      <c r="R95" s="12"/>
      <c r="S95" s="12"/>
      <c r="T95" s="12"/>
      <c r="U95" s="12"/>
    </row>
    <row r="96" spans="1:21" s="13" customFormat="1" x14ac:dyDescent="0.25">
      <c r="A96" s="12"/>
      <c r="B96" s="12"/>
      <c r="C96" s="12"/>
      <c r="D96" s="12"/>
      <c r="E96" s="12"/>
      <c r="F96" s="12"/>
      <c r="G96" s="12"/>
      <c r="H96" s="12"/>
      <c r="I96" s="12"/>
      <c r="J96" s="12"/>
      <c r="K96" s="12"/>
      <c r="L96" s="12"/>
      <c r="M96" s="12"/>
      <c r="N96" s="12"/>
      <c r="O96" s="12"/>
      <c r="P96" s="198"/>
      <c r="Q96" s="12"/>
      <c r="R96" s="12"/>
      <c r="S96" s="12"/>
    </row>
    <row r="97" spans="1:19" s="13" customFormat="1" x14ac:dyDescent="0.25">
      <c r="A97" s="12"/>
      <c r="B97" s="12"/>
      <c r="C97" s="12"/>
      <c r="D97" s="12"/>
      <c r="E97" s="12"/>
      <c r="F97" s="12"/>
      <c r="G97" s="12"/>
      <c r="H97" s="12"/>
      <c r="I97" s="12"/>
      <c r="J97" s="12"/>
      <c r="K97" s="12"/>
      <c r="L97" s="12"/>
      <c r="M97" s="12"/>
      <c r="N97" s="12"/>
      <c r="O97" s="12"/>
      <c r="P97" s="198"/>
      <c r="Q97" s="12"/>
      <c r="R97" s="12"/>
      <c r="S97" s="12"/>
    </row>
    <row r="98" spans="1:19" s="13" customFormat="1" x14ac:dyDescent="0.25">
      <c r="A98" s="12"/>
      <c r="B98" s="12"/>
      <c r="C98" s="12"/>
      <c r="D98" s="12"/>
      <c r="E98" s="12"/>
      <c r="F98" s="12"/>
      <c r="G98" s="12"/>
      <c r="H98" s="12"/>
      <c r="I98" s="12"/>
      <c r="J98" s="12"/>
      <c r="K98" s="12"/>
      <c r="L98" s="12"/>
      <c r="M98" s="12"/>
      <c r="N98" s="12"/>
      <c r="O98" s="12"/>
      <c r="P98" s="198"/>
      <c r="Q98" s="12"/>
      <c r="R98" s="12"/>
      <c r="S98" s="12"/>
    </row>
    <row r="99" spans="1:19" s="13" customFormat="1" x14ac:dyDescent="0.25">
      <c r="A99" s="12"/>
      <c r="B99" s="12"/>
      <c r="C99" s="12"/>
      <c r="D99" s="12"/>
      <c r="E99" s="12"/>
      <c r="F99" s="12"/>
      <c r="G99" s="12"/>
      <c r="H99" s="12"/>
      <c r="I99" s="12"/>
      <c r="J99" s="12"/>
      <c r="K99" s="12"/>
      <c r="L99" s="12"/>
      <c r="M99" s="12"/>
      <c r="N99" s="12"/>
      <c r="O99" s="12"/>
      <c r="P99" s="198"/>
      <c r="Q99" s="12"/>
      <c r="R99" s="12"/>
      <c r="S99" s="12"/>
    </row>
    <row r="100" spans="1:19" s="13" customFormat="1" x14ac:dyDescent="0.25">
      <c r="A100" s="12"/>
      <c r="B100" s="12"/>
      <c r="C100" s="12"/>
      <c r="D100" s="12"/>
      <c r="E100" s="12"/>
      <c r="F100" s="12"/>
      <c r="G100" s="12"/>
      <c r="H100" s="12"/>
      <c r="I100" s="12"/>
      <c r="J100" s="12"/>
      <c r="K100" s="12"/>
      <c r="L100" s="12"/>
      <c r="M100" s="12"/>
      <c r="N100" s="12"/>
      <c r="O100" s="12"/>
      <c r="P100" s="198"/>
      <c r="Q100" s="12"/>
      <c r="R100" s="12"/>
      <c r="S100" s="12"/>
    </row>
    <row r="101" spans="1:19" s="13" customFormat="1" x14ac:dyDescent="0.25">
      <c r="A101" s="732" t="s">
        <v>578</v>
      </c>
      <c r="B101" s="732"/>
      <c r="C101" s="199"/>
      <c r="D101" s="732" t="s">
        <v>933</v>
      </c>
      <c r="E101" s="732"/>
      <c r="F101" s="732" t="s">
        <v>934</v>
      </c>
      <c r="G101" s="732"/>
      <c r="H101" s="12"/>
      <c r="I101" s="12"/>
      <c r="J101" s="12"/>
      <c r="K101" s="12"/>
      <c r="L101" s="12"/>
      <c r="M101" s="12"/>
      <c r="N101" s="12"/>
      <c r="O101" s="12"/>
      <c r="P101" s="198"/>
      <c r="Q101" s="12"/>
      <c r="R101" s="12"/>
      <c r="S101" s="12"/>
    </row>
    <row r="102" spans="1:19" s="13" customFormat="1" x14ac:dyDescent="0.2">
      <c r="A102" s="200" t="s">
        <v>173</v>
      </c>
      <c r="B102" s="201">
        <f>+COUNTIF($P$6:$P$101,"ABIERTA")</f>
        <v>0</v>
      </c>
      <c r="C102" s="199"/>
      <c r="D102" s="200" t="s">
        <v>173</v>
      </c>
      <c r="E102" s="201">
        <f>+COUNTIF($P$6:$P$71,"ABIERTA")</f>
        <v>0</v>
      </c>
      <c r="F102" s="200" t="s">
        <v>173</v>
      </c>
      <c r="G102" s="201">
        <f>+COUNTIF($P$75:$P$90,"ABIERTA")</f>
        <v>0</v>
      </c>
      <c r="H102" s="12"/>
      <c r="I102" s="12"/>
      <c r="J102" s="12"/>
      <c r="K102" s="12"/>
      <c r="L102" s="12"/>
      <c r="M102" s="12"/>
      <c r="N102" s="12"/>
      <c r="O102" s="12"/>
      <c r="P102" s="198"/>
      <c r="Q102" s="12"/>
      <c r="R102" s="12"/>
      <c r="S102" s="12"/>
    </row>
    <row r="103" spans="1:19" s="13" customFormat="1" x14ac:dyDescent="0.2">
      <c r="A103" s="200" t="s">
        <v>75</v>
      </c>
      <c r="B103" s="201">
        <f>+COUNTIF($P$6:$P$101,"CUMPLIDA - EFECTIVA")</f>
        <v>1</v>
      </c>
      <c r="C103" s="199"/>
      <c r="D103" s="200" t="s">
        <v>75</v>
      </c>
      <c r="E103" s="201">
        <f>+COUNTIF($P$6:$P$71,"CUMPLIDA - EFECTIVA")</f>
        <v>1</v>
      </c>
      <c r="F103" s="200" t="s">
        <v>75</v>
      </c>
      <c r="G103" s="201">
        <f>+COUNTIF($P$75:$P$90,"CUMPLIDA - EFECTIVA")</f>
        <v>0</v>
      </c>
      <c r="H103" s="12"/>
      <c r="I103" s="12"/>
      <c r="J103" s="12"/>
      <c r="K103" s="12"/>
      <c r="L103" s="12"/>
      <c r="M103" s="12"/>
      <c r="N103" s="12"/>
      <c r="O103" s="12"/>
      <c r="P103" s="198"/>
      <c r="Q103" s="12"/>
      <c r="R103" s="12"/>
      <c r="S103" s="12"/>
    </row>
    <row r="104" spans="1:19" s="13" customFormat="1" x14ac:dyDescent="0.2">
      <c r="A104" s="200" t="s">
        <v>316</v>
      </c>
      <c r="B104" s="201">
        <f>+COUNTIF($P$6:$P$101,"CUMPLIDA - PENDIENTE EFECTIVIDAD")</f>
        <v>8</v>
      </c>
      <c r="C104" s="199"/>
      <c r="D104" s="200" t="s">
        <v>583</v>
      </c>
      <c r="E104" s="201">
        <f>+COUNTIF($P$6:$P$71,"CUMPLIDA - PENDIENTE EFECTIVIDAD")</f>
        <v>5</v>
      </c>
      <c r="F104" s="200" t="s">
        <v>583</v>
      </c>
      <c r="G104" s="201">
        <f>+COUNTIF($P$75:$P$90,"CUMPLIDA - PENDIENTE EFECTIVIDAD")</f>
        <v>3</v>
      </c>
      <c r="H104" s="12"/>
      <c r="I104" s="12"/>
      <c r="J104" s="12"/>
      <c r="K104" s="12"/>
      <c r="L104" s="12"/>
      <c r="M104" s="12"/>
      <c r="N104" s="12"/>
      <c r="O104" s="12"/>
      <c r="P104" s="198"/>
      <c r="Q104" s="12"/>
      <c r="R104" s="12"/>
      <c r="S104" s="12"/>
    </row>
    <row r="105" spans="1:19" s="13" customFormat="1" x14ac:dyDescent="0.2">
      <c r="A105" s="200" t="s">
        <v>584</v>
      </c>
      <c r="B105" s="201">
        <f>+COUNTIF($P$6:$P$101,"CUMPLIDA - INEFECTIVA")</f>
        <v>0</v>
      </c>
      <c r="C105" s="199"/>
      <c r="D105" s="200" t="s">
        <v>584</v>
      </c>
      <c r="E105" s="201">
        <f>+COUNTIF($P$6:$P$71,"CUMPLIDA - INEFECTIVA")</f>
        <v>0</v>
      </c>
      <c r="F105" s="200" t="s">
        <v>584</v>
      </c>
      <c r="G105" s="201">
        <f>+COUNTIF($P$75:$P$90,"CUMPLIDA - INEFECTIVA")</f>
        <v>0</v>
      </c>
      <c r="H105" s="12"/>
      <c r="I105" s="12"/>
      <c r="J105" s="12"/>
      <c r="K105" s="12"/>
      <c r="L105" s="12"/>
      <c r="M105" s="12"/>
      <c r="N105" s="12"/>
      <c r="O105" s="12"/>
      <c r="P105" s="198"/>
      <c r="Q105" s="12"/>
      <c r="R105" s="12"/>
      <c r="S105" s="12"/>
    </row>
    <row r="106" spans="1:19" s="13" customFormat="1" x14ac:dyDescent="0.2">
      <c r="A106" s="200" t="s">
        <v>40</v>
      </c>
      <c r="B106" s="201">
        <f>+COUNTIF($P$6:$P$101,"INCUMPLIDA - VENCIDA")</f>
        <v>32</v>
      </c>
      <c r="C106" s="199"/>
      <c r="D106" s="200" t="s">
        <v>40</v>
      </c>
      <c r="E106" s="201">
        <f>+COUNTIF($P$6:$P$71,"INCUMPLIDA - VENCIDA")</f>
        <v>24</v>
      </c>
      <c r="F106" s="200" t="s">
        <v>40</v>
      </c>
      <c r="G106" s="201">
        <f>+COUNTIF($P$75:$P$90,"INCUMPLIDA - VENCIDA")</f>
        <v>8</v>
      </c>
      <c r="H106" s="12"/>
      <c r="I106" s="12"/>
      <c r="J106" s="12"/>
      <c r="K106" s="12"/>
      <c r="L106" s="12"/>
      <c r="M106" s="12"/>
      <c r="N106" s="12"/>
      <c r="O106" s="12"/>
      <c r="P106" s="198"/>
      <c r="Q106" s="12"/>
      <c r="R106" s="12"/>
      <c r="S106" s="12"/>
    </row>
    <row r="107" spans="1:19" s="13" customFormat="1" x14ac:dyDescent="0.2">
      <c r="A107" s="200" t="s">
        <v>31</v>
      </c>
      <c r="B107" s="201">
        <f>+COUNTIF($P$6:$P$101,"INCALIFICABLE")</f>
        <v>1</v>
      </c>
      <c r="C107" s="199"/>
      <c r="D107" s="200" t="s">
        <v>31</v>
      </c>
      <c r="E107" s="201">
        <f>+COUNTIF($P$6:$P$71,"INCALIFICABLE")</f>
        <v>0</v>
      </c>
      <c r="F107" s="200" t="s">
        <v>31</v>
      </c>
      <c r="G107" s="201">
        <f>+COUNTIF($P$75:$P$90,"INCALIFICABLE")</f>
        <v>1</v>
      </c>
      <c r="H107" s="12"/>
      <c r="I107" s="12"/>
      <c r="J107" s="12"/>
      <c r="K107" s="12"/>
      <c r="L107" s="12"/>
      <c r="M107" s="12"/>
      <c r="N107" s="12"/>
      <c r="O107" s="12"/>
      <c r="P107" s="198"/>
      <c r="Q107" s="12"/>
      <c r="R107" s="12"/>
      <c r="S107" s="12"/>
    </row>
    <row r="108" spans="1:19" s="13" customFormat="1" x14ac:dyDescent="0.2">
      <c r="A108" s="200" t="s">
        <v>524</v>
      </c>
      <c r="B108" s="201">
        <f>SUM(B102:B107)</f>
        <v>42</v>
      </c>
      <c r="C108" s="199"/>
      <c r="D108" s="200" t="s">
        <v>524</v>
      </c>
      <c r="E108" s="201">
        <f>SUM(E102:E107)</f>
        <v>30</v>
      </c>
      <c r="F108" s="200" t="s">
        <v>524</v>
      </c>
      <c r="G108" s="201">
        <f>SUM(G102:G107)</f>
        <v>12</v>
      </c>
      <c r="H108" s="12"/>
      <c r="I108" s="12"/>
      <c r="J108" s="12"/>
      <c r="K108" s="12"/>
      <c r="L108" s="12"/>
      <c r="M108" s="12"/>
      <c r="N108" s="12"/>
      <c r="O108" s="12"/>
      <c r="P108" s="198"/>
      <c r="Q108" s="12"/>
      <c r="R108" s="12"/>
      <c r="S108" s="12"/>
    </row>
    <row r="109" spans="1:19" s="13" customFormat="1" x14ac:dyDescent="0.2">
      <c r="A109" s="202"/>
      <c r="B109" s="202"/>
      <c r="C109" s="199"/>
      <c r="D109" s="203"/>
      <c r="E109" s="203"/>
      <c r="F109" s="203"/>
      <c r="G109" s="202"/>
      <c r="H109" s="12"/>
      <c r="I109" s="12"/>
      <c r="J109" s="12"/>
      <c r="K109" s="12"/>
      <c r="L109" s="12"/>
      <c r="M109" s="12"/>
      <c r="N109" s="12"/>
      <c r="O109" s="12"/>
      <c r="P109" s="198"/>
      <c r="Q109" s="12"/>
      <c r="R109" s="12"/>
      <c r="S109" s="12"/>
    </row>
    <row r="110" spans="1:19" s="13" customFormat="1" x14ac:dyDescent="0.25">
      <c r="A110" s="732" t="s">
        <v>585</v>
      </c>
      <c r="B110" s="732"/>
      <c r="C110" s="199"/>
      <c r="D110" s="732" t="s">
        <v>586</v>
      </c>
      <c r="E110" s="732"/>
      <c r="F110" s="732" t="s">
        <v>586</v>
      </c>
      <c r="G110" s="732"/>
      <c r="H110" s="12"/>
      <c r="I110" s="12"/>
      <c r="J110" s="12"/>
      <c r="K110" s="12"/>
      <c r="L110" s="12"/>
      <c r="M110" s="12"/>
      <c r="N110" s="12"/>
      <c r="O110" s="12"/>
      <c r="P110" s="198"/>
      <c r="Q110" s="12"/>
      <c r="R110" s="12"/>
      <c r="S110" s="12"/>
    </row>
    <row r="111" spans="1:19" s="13" customFormat="1" x14ac:dyDescent="0.2">
      <c r="A111" s="201" t="s">
        <v>32</v>
      </c>
      <c r="B111" s="201">
        <f>+COUNTIF($R$6:$R$101,"ABIERTO")</f>
        <v>12</v>
      </c>
      <c r="C111" s="199"/>
      <c r="D111" s="201" t="s">
        <v>32</v>
      </c>
      <c r="E111" s="201">
        <f>+COUNTIF($R$6:$R$71,"ABIERTO")</f>
        <v>7</v>
      </c>
      <c r="F111" s="201" t="s">
        <v>32</v>
      </c>
      <c r="G111" s="201">
        <f>+COUNTIF($R$75:$R$90,"ABIERTO")</f>
        <v>5</v>
      </c>
      <c r="P111" s="204"/>
    </row>
    <row r="112" spans="1:19" s="13" customFormat="1" x14ac:dyDescent="0.2">
      <c r="A112" s="201" t="s">
        <v>62</v>
      </c>
      <c r="B112" s="201">
        <f>+COUNTIF($R$6:$R100,"CERRADO")</f>
        <v>0</v>
      </c>
      <c r="C112" s="199"/>
      <c r="D112" s="201" t="s">
        <v>62</v>
      </c>
      <c r="E112" s="201">
        <f>+COUNTIF($R$6:$R71,"CERRADO")</f>
        <v>0</v>
      </c>
      <c r="F112" s="201" t="s">
        <v>62</v>
      </c>
      <c r="G112" s="201">
        <f>+COUNTIF($R$75:$R90,"CERRADO")</f>
        <v>0</v>
      </c>
      <c r="P112" s="204"/>
    </row>
    <row r="113" spans="1:22" s="13" customFormat="1" x14ac:dyDescent="0.25">
      <c r="A113" s="439" t="s">
        <v>524</v>
      </c>
      <c r="B113" s="439">
        <f>SUM(B111:B112)</f>
        <v>12</v>
      </c>
      <c r="D113" s="439" t="s">
        <v>524</v>
      </c>
      <c r="E113" s="439">
        <f>SUM(E111:E112)</f>
        <v>7</v>
      </c>
      <c r="F113" s="439" t="s">
        <v>524</v>
      </c>
      <c r="G113" s="439">
        <f>SUM(G111:G112)</f>
        <v>5</v>
      </c>
      <c r="P113" s="204"/>
    </row>
    <row r="114" spans="1:22" s="13" customFormat="1" x14ac:dyDescent="0.25">
      <c r="P114" s="204"/>
    </row>
    <row r="115" spans="1:22" s="13" customFormat="1" x14ac:dyDescent="0.25">
      <c r="P115" s="204"/>
    </row>
    <row r="116" spans="1:22" s="13" customFormat="1" x14ac:dyDescent="0.25">
      <c r="P116" s="204"/>
    </row>
    <row r="117" spans="1:22" s="13" customFormat="1" x14ac:dyDescent="0.25">
      <c r="P117" s="204"/>
      <c r="T117"/>
      <c r="U117"/>
      <c r="V117"/>
    </row>
    <row r="118" spans="1:22" s="13" customFormat="1" x14ac:dyDescent="0.25">
      <c r="P118" s="204"/>
      <c r="T118"/>
      <c r="U118"/>
      <c r="V118"/>
    </row>
    <row r="119" spans="1:22" s="13" customFormat="1" x14ac:dyDescent="0.25">
      <c r="P119" s="204"/>
      <c r="T119"/>
      <c r="U119"/>
      <c r="V119"/>
    </row>
    <row r="120" spans="1:22" s="13" customFormat="1" x14ac:dyDescent="0.25">
      <c r="P120" s="204"/>
      <c r="T120"/>
      <c r="U120"/>
      <c r="V120"/>
    </row>
    <row r="121" spans="1:22" s="13" customFormat="1" x14ac:dyDescent="0.25">
      <c r="P121" s="204"/>
      <c r="T121"/>
      <c r="U121"/>
      <c r="V121"/>
    </row>
    <row r="122" spans="1:22" s="13" customFormat="1" x14ac:dyDescent="0.25">
      <c r="P122" s="204"/>
      <c r="T122"/>
      <c r="U122"/>
      <c r="V122"/>
    </row>
    <row r="123" spans="1:22" s="13" customFormat="1" x14ac:dyDescent="0.25">
      <c r="P123" s="204"/>
      <c r="T123"/>
      <c r="U123"/>
      <c r="V123"/>
    </row>
    <row r="124" spans="1:22" s="13" customFormat="1" x14ac:dyDescent="0.25">
      <c r="P124" s="204"/>
      <c r="T124"/>
      <c r="U124"/>
      <c r="V124"/>
    </row>
    <row r="125" spans="1:22" s="13" customFormat="1" x14ac:dyDescent="0.25">
      <c r="P125" s="204"/>
      <c r="T125"/>
      <c r="U125"/>
      <c r="V125"/>
    </row>
    <row r="126" spans="1:22" s="13" customFormat="1" x14ac:dyDescent="0.25">
      <c r="P126" s="204"/>
      <c r="T126"/>
      <c r="U126"/>
      <c r="V126"/>
    </row>
    <row r="127" spans="1:22" s="13" customFormat="1" x14ac:dyDescent="0.25">
      <c r="P127" s="204"/>
      <c r="T127"/>
      <c r="U127"/>
      <c r="V127"/>
    </row>
    <row r="128" spans="1:22" s="13" customFormat="1" x14ac:dyDescent="0.25">
      <c r="P128" s="204"/>
      <c r="T128"/>
      <c r="U128"/>
      <c r="V128"/>
    </row>
    <row r="129" spans="16:22" s="13" customFormat="1" x14ac:dyDescent="0.25">
      <c r="P129" s="204"/>
      <c r="T129"/>
      <c r="U129"/>
      <c r="V129"/>
    </row>
    <row r="130" spans="16:22" s="13" customFormat="1" x14ac:dyDescent="0.25">
      <c r="P130" s="204"/>
      <c r="T130"/>
      <c r="U130"/>
      <c r="V130"/>
    </row>
    <row r="131" spans="16:22" s="13" customFormat="1" x14ac:dyDescent="0.25">
      <c r="P131" s="204"/>
      <c r="T131"/>
      <c r="U131"/>
      <c r="V131"/>
    </row>
  </sheetData>
  <mergeCells count="388">
    <mergeCell ref="A110:B110"/>
    <mergeCell ref="D110:E110"/>
    <mergeCell ref="F110:G110"/>
    <mergeCell ref="A89:R89"/>
    <mergeCell ref="E90:K90"/>
    <mergeCell ref="A91:R91"/>
    <mergeCell ref="A101:B101"/>
    <mergeCell ref="D101:E101"/>
    <mergeCell ref="F101:G101"/>
    <mergeCell ref="A86:R86"/>
    <mergeCell ref="A87:A88"/>
    <mergeCell ref="B87:B88"/>
    <mergeCell ref="C87:C88"/>
    <mergeCell ref="D87:D88"/>
    <mergeCell ref="R87:R88"/>
    <mergeCell ref="A79:R79"/>
    <mergeCell ref="A81:R81"/>
    <mergeCell ref="A82:A85"/>
    <mergeCell ref="B82:B85"/>
    <mergeCell ref="C82:C85"/>
    <mergeCell ref="D82:D85"/>
    <mergeCell ref="R82:R85"/>
    <mergeCell ref="A74:R74"/>
    <mergeCell ref="A75:A78"/>
    <mergeCell ref="B75:B78"/>
    <mergeCell ref="C75:C78"/>
    <mergeCell ref="D75:D78"/>
    <mergeCell ref="R75:R78"/>
    <mergeCell ref="K70:K71"/>
    <mergeCell ref="O70:O71"/>
    <mergeCell ref="P70:P71"/>
    <mergeCell ref="Q70:Q71"/>
    <mergeCell ref="A72:R72"/>
    <mergeCell ref="A73:R73"/>
    <mergeCell ref="S69:S71"/>
    <mergeCell ref="E70:E71"/>
    <mergeCell ref="F70:F71"/>
    <mergeCell ref="G70:G71"/>
    <mergeCell ref="H70:H71"/>
    <mergeCell ref="I70:I71"/>
    <mergeCell ref="J70:J71"/>
    <mergeCell ref="G68:G69"/>
    <mergeCell ref="H68:H69"/>
    <mergeCell ref="I68:I69"/>
    <mergeCell ref="J68:J69"/>
    <mergeCell ref="K68:K69"/>
    <mergeCell ref="O68:O69"/>
    <mergeCell ref="A67:R67"/>
    <mergeCell ref="A68:A71"/>
    <mergeCell ref="B68:B71"/>
    <mergeCell ref="C68:C71"/>
    <mergeCell ref="D68:D71"/>
    <mergeCell ref="E68:E69"/>
    <mergeCell ref="F68:F69"/>
    <mergeCell ref="E63:E66"/>
    <mergeCell ref="P68:P69"/>
    <mergeCell ref="Q68:Q69"/>
    <mergeCell ref="R68:R71"/>
    <mergeCell ref="Q63:Q64"/>
    <mergeCell ref="F65:F66"/>
    <mergeCell ref="G65:G66"/>
    <mergeCell ref="H65:H66"/>
    <mergeCell ref="I65:I66"/>
    <mergeCell ref="J65:J66"/>
    <mergeCell ref="K65:K66"/>
    <mergeCell ref="F63:F64"/>
    <mergeCell ref="G63:G64"/>
    <mergeCell ref="H63:H64"/>
    <mergeCell ref="I63:I64"/>
    <mergeCell ref="J63:J64"/>
    <mergeCell ref="O65:O66"/>
    <mergeCell ref="S57:S62"/>
    <mergeCell ref="E59:E62"/>
    <mergeCell ref="F59:F60"/>
    <mergeCell ref="G59:G60"/>
    <mergeCell ref="H59:H60"/>
    <mergeCell ref="I59:I60"/>
    <mergeCell ref="J59:J60"/>
    <mergeCell ref="K59:K60"/>
    <mergeCell ref="O59:O60"/>
    <mergeCell ref="R55:R66"/>
    <mergeCell ref="E57:E58"/>
    <mergeCell ref="F57:F58"/>
    <mergeCell ref="G57:G58"/>
    <mergeCell ref="H57:H58"/>
    <mergeCell ref="I57:I58"/>
    <mergeCell ref="J57:J58"/>
    <mergeCell ref="K57:K58"/>
    <mergeCell ref="O57:O58"/>
    <mergeCell ref="P57:P58"/>
    <mergeCell ref="I55:I56"/>
    <mergeCell ref="J55:J56"/>
    <mergeCell ref="K55:K56"/>
    <mergeCell ref="Q55:Q56"/>
    <mergeCell ref="Q52:Q53"/>
    <mergeCell ref="A54:R54"/>
    <mergeCell ref="A55:A66"/>
    <mergeCell ref="B55:B66"/>
    <mergeCell ref="C55:C66"/>
    <mergeCell ref="D55:D66"/>
    <mergeCell ref="E55:E56"/>
    <mergeCell ref="F55:F56"/>
    <mergeCell ref="G55:G56"/>
    <mergeCell ref="H55:H56"/>
    <mergeCell ref="Q57:Q62"/>
    <mergeCell ref="F61:F62"/>
    <mergeCell ref="G61:G62"/>
    <mergeCell ref="H61:H62"/>
    <mergeCell ref="I61:I62"/>
    <mergeCell ref="J61:J62"/>
    <mergeCell ref="K61:K62"/>
    <mergeCell ref="O61:O62"/>
    <mergeCell ref="P61:P62"/>
    <mergeCell ref="K63:K64"/>
    <mergeCell ref="P65:P66"/>
    <mergeCell ref="Q65:Q66"/>
    <mergeCell ref="O63:O64"/>
    <mergeCell ref="P63:P64"/>
    <mergeCell ref="E52:E53"/>
    <mergeCell ref="F52:F53"/>
    <mergeCell ref="G52:G53"/>
    <mergeCell ref="H52:H53"/>
    <mergeCell ref="I52:I53"/>
    <mergeCell ref="J52:J53"/>
    <mergeCell ref="K52:K53"/>
    <mergeCell ref="O52:O53"/>
    <mergeCell ref="P52:P53"/>
    <mergeCell ref="O55:O56"/>
    <mergeCell ref="P59:P60"/>
    <mergeCell ref="P55:P56"/>
    <mergeCell ref="P46:P47"/>
    <mergeCell ref="Q48:Q49"/>
    <mergeCell ref="E50:E51"/>
    <mergeCell ref="F50:F51"/>
    <mergeCell ref="G50:G51"/>
    <mergeCell ref="H50:H51"/>
    <mergeCell ref="I50:I51"/>
    <mergeCell ref="J50:J51"/>
    <mergeCell ref="K50:K51"/>
    <mergeCell ref="O50:O51"/>
    <mergeCell ref="P50:P51"/>
    <mergeCell ref="Q50:Q51"/>
    <mergeCell ref="Q43:Q44"/>
    <mergeCell ref="A45:R45"/>
    <mergeCell ref="A46:A53"/>
    <mergeCell ref="B46:B53"/>
    <mergeCell ref="C46:C53"/>
    <mergeCell ref="D46:D53"/>
    <mergeCell ref="E46:E49"/>
    <mergeCell ref="F46:F47"/>
    <mergeCell ref="G46:G47"/>
    <mergeCell ref="Q46:Q47"/>
    <mergeCell ref="R46:R53"/>
    <mergeCell ref="F48:F49"/>
    <mergeCell ref="G48:G49"/>
    <mergeCell ref="H48:H49"/>
    <mergeCell ref="I48:I49"/>
    <mergeCell ref="J48:J49"/>
    <mergeCell ref="K48:K49"/>
    <mergeCell ref="O48:O49"/>
    <mergeCell ref="P48:P49"/>
    <mergeCell ref="H46:H47"/>
    <mergeCell ref="I46:I47"/>
    <mergeCell ref="J46:J47"/>
    <mergeCell ref="K46:K47"/>
    <mergeCell ref="O46:O47"/>
    <mergeCell ref="E43:E44"/>
    <mergeCell ref="F43:F44"/>
    <mergeCell ref="G43:G44"/>
    <mergeCell ref="H43:H44"/>
    <mergeCell ref="I43:I44"/>
    <mergeCell ref="J43:J44"/>
    <mergeCell ref="K43:K44"/>
    <mergeCell ref="O43:O44"/>
    <mergeCell ref="P43:P44"/>
    <mergeCell ref="Q39:Q40"/>
    <mergeCell ref="E41:E42"/>
    <mergeCell ref="F41:F42"/>
    <mergeCell ref="G41:G42"/>
    <mergeCell ref="H41:H42"/>
    <mergeCell ref="I41:I42"/>
    <mergeCell ref="J41:J42"/>
    <mergeCell ref="K41:K42"/>
    <mergeCell ref="O41:O42"/>
    <mergeCell ref="P41:P42"/>
    <mergeCell ref="Q41:Q42"/>
    <mergeCell ref="E39:E40"/>
    <mergeCell ref="F39:F40"/>
    <mergeCell ref="G39:G40"/>
    <mergeCell ref="H39:H40"/>
    <mergeCell ref="I39:I40"/>
    <mergeCell ref="J39:J40"/>
    <mergeCell ref="K39:K40"/>
    <mergeCell ref="O39:O40"/>
    <mergeCell ref="P39:P40"/>
    <mergeCell ref="Q35:Q36"/>
    <mergeCell ref="F37:F38"/>
    <mergeCell ref="G37:G38"/>
    <mergeCell ref="H37:H38"/>
    <mergeCell ref="I37:I38"/>
    <mergeCell ref="J37:J38"/>
    <mergeCell ref="K37:K38"/>
    <mergeCell ref="O37:O38"/>
    <mergeCell ref="P37:P38"/>
    <mergeCell ref="Q37:Q38"/>
    <mergeCell ref="E35:E38"/>
    <mergeCell ref="F35:F36"/>
    <mergeCell ref="G35:G36"/>
    <mergeCell ref="H35:H36"/>
    <mergeCell ref="I35:I36"/>
    <mergeCell ref="J35:J36"/>
    <mergeCell ref="K35:K36"/>
    <mergeCell ref="O35:O36"/>
    <mergeCell ref="P35:P36"/>
    <mergeCell ref="P31:P32"/>
    <mergeCell ref="Q31:Q32"/>
    <mergeCell ref="F33:F34"/>
    <mergeCell ref="G33:G34"/>
    <mergeCell ref="H33:H34"/>
    <mergeCell ref="I33:I34"/>
    <mergeCell ref="J33:J34"/>
    <mergeCell ref="K33:K34"/>
    <mergeCell ref="O33:O34"/>
    <mergeCell ref="P33:P34"/>
    <mergeCell ref="Q33:Q34"/>
    <mergeCell ref="A28:R28"/>
    <mergeCell ref="A29:A44"/>
    <mergeCell ref="B29:B44"/>
    <mergeCell ref="C29:C44"/>
    <mergeCell ref="D29:D44"/>
    <mergeCell ref="E29:E30"/>
    <mergeCell ref="O29:O30"/>
    <mergeCell ref="P29:P30"/>
    <mergeCell ref="Q29:Q30"/>
    <mergeCell ref="R29:R44"/>
    <mergeCell ref="E31:E34"/>
    <mergeCell ref="F31:F32"/>
    <mergeCell ref="G31:G32"/>
    <mergeCell ref="H31:H32"/>
    <mergeCell ref="I31:I32"/>
    <mergeCell ref="J31:J32"/>
    <mergeCell ref="F29:F30"/>
    <mergeCell ref="G29:G30"/>
    <mergeCell ref="H29:H30"/>
    <mergeCell ref="I29:I30"/>
    <mergeCell ref="J29:J30"/>
    <mergeCell ref="K29:K30"/>
    <mergeCell ref="K31:K32"/>
    <mergeCell ref="O31:O32"/>
    <mergeCell ref="P24:P25"/>
    <mergeCell ref="Q24:Q25"/>
    <mergeCell ref="E26:E27"/>
    <mergeCell ref="F26:F27"/>
    <mergeCell ref="G26:G27"/>
    <mergeCell ref="H26:H27"/>
    <mergeCell ref="I26:I27"/>
    <mergeCell ref="J26:J27"/>
    <mergeCell ref="K26:K27"/>
    <mergeCell ref="O26:O27"/>
    <mergeCell ref="P26:P27"/>
    <mergeCell ref="Q26:Q27"/>
    <mergeCell ref="A21:R21"/>
    <mergeCell ref="A22:A27"/>
    <mergeCell ref="B22:B27"/>
    <mergeCell ref="C22:C27"/>
    <mergeCell ref="D22:D27"/>
    <mergeCell ref="E22:E23"/>
    <mergeCell ref="O22:O23"/>
    <mergeCell ref="P22:P23"/>
    <mergeCell ref="Q22:Q23"/>
    <mergeCell ref="R22:R27"/>
    <mergeCell ref="E24:E25"/>
    <mergeCell ref="F24:F25"/>
    <mergeCell ref="G24:G25"/>
    <mergeCell ref="H24:H25"/>
    <mergeCell ref="I24:I25"/>
    <mergeCell ref="J24:J25"/>
    <mergeCell ref="F22:F23"/>
    <mergeCell ref="G22:G23"/>
    <mergeCell ref="H22:H23"/>
    <mergeCell ref="I22:I23"/>
    <mergeCell ref="J22:J23"/>
    <mergeCell ref="K22:K23"/>
    <mergeCell ref="K24:K25"/>
    <mergeCell ref="O24:O25"/>
    <mergeCell ref="K17:K18"/>
    <mergeCell ref="O17:O18"/>
    <mergeCell ref="P17:P18"/>
    <mergeCell ref="Q17:Q18"/>
    <mergeCell ref="E19:E20"/>
    <mergeCell ref="F19:F20"/>
    <mergeCell ref="G19:G20"/>
    <mergeCell ref="H19:H20"/>
    <mergeCell ref="I19:I20"/>
    <mergeCell ref="J19:J20"/>
    <mergeCell ref="K19:K20"/>
    <mergeCell ref="O19:O20"/>
    <mergeCell ref="P19:P20"/>
    <mergeCell ref="Q19:Q20"/>
    <mergeCell ref="P6:P7"/>
    <mergeCell ref="Q6:Q7"/>
    <mergeCell ref="A14:R14"/>
    <mergeCell ref="A15:A20"/>
    <mergeCell ref="B15:B20"/>
    <mergeCell ref="C15:C20"/>
    <mergeCell ref="D15:D20"/>
    <mergeCell ref="E15:E16"/>
    <mergeCell ref="O15:O16"/>
    <mergeCell ref="P15:P16"/>
    <mergeCell ref="Q15:Q16"/>
    <mergeCell ref="R15:R20"/>
    <mergeCell ref="E17:E18"/>
    <mergeCell ref="F17:F18"/>
    <mergeCell ref="G17:G18"/>
    <mergeCell ref="H17:H18"/>
    <mergeCell ref="I17:I18"/>
    <mergeCell ref="J17:J18"/>
    <mergeCell ref="F15:F16"/>
    <mergeCell ref="G15:G16"/>
    <mergeCell ref="H15:H16"/>
    <mergeCell ref="I15:I16"/>
    <mergeCell ref="J15:J16"/>
    <mergeCell ref="K15:K16"/>
    <mergeCell ref="K10:K11"/>
    <mergeCell ref="O10:O11"/>
    <mergeCell ref="P10:P11"/>
    <mergeCell ref="Q10:Q11"/>
    <mergeCell ref="E12:E13"/>
    <mergeCell ref="F12:F13"/>
    <mergeCell ref="G12:G13"/>
    <mergeCell ref="H12:H13"/>
    <mergeCell ref="I12:I13"/>
    <mergeCell ref="J12:J13"/>
    <mergeCell ref="E10:E11"/>
    <mergeCell ref="F10:F11"/>
    <mergeCell ref="G10:G11"/>
    <mergeCell ref="H10:H11"/>
    <mergeCell ref="I10:I11"/>
    <mergeCell ref="J10:J11"/>
    <mergeCell ref="K12:K13"/>
    <mergeCell ref="O12:O13"/>
    <mergeCell ref="P12:P13"/>
    <mergeCell ref="Q12:Q13"/>
    <mergeCell ref="R6:R13"/>
    <mergeCell ref="K8:K9"/>
    <mergeCell ref="O8:O9"/>
    <mergeCell ref="P8:P9"/>
    <mergeCell ref="Q8:Q9"/>
    <mergeCell ref="A5:R5"/>
    <mergeCell ref="A6:A13"/>
    <mergeCell ref="B6:B13"/>
    <mergeCell ref="C6:C13"/>
    <mergeCell ref="D6:D13"/>
    <mergeCell ref="E6:E7"/>
    <mergeCell ref="F6:F7"/>
    <mergeCell ref="G6:G7"/>
    <mergeCell ref="H6:H7"/>
    <mergeCell ref="I6:I7"/>
    <mergeCell ref="E8:E9"/>
    <mergeCell ref="F8:F9"/>
    <mergeCell ref="G8:G9"/>
    <mergeCell ref="H8:H9"/>
    <mergeCell ref="I8:I9"/>
    <mergeCell ref="J8:J9"/>
    <mergeCell ref="J6:J7"/>
    <mergeCell ref="K6:K7"/>
    <mergeCell ref="O6:O7"/>
    <mergeCell ref="G3:G4"/>
    <mergeCell ref="H3:H4"/>
    <mergeCell ref="I3:I4"/>
    <mergeCell ref="J3:J4"/>
    <mergeCell ref="K3:K4"/>
    <mergeCell ref="L3:R3"/>
    <mergeCell ref="A3:A4"/>
    <mergeCell ref="B3:B4"/>
    <mergeCell ref="C3:C4"/>
    <mergeCell ref="D3:D4"/>
    <mergeCell ref="E3:E4"/>
    <mergeCell ref="F3:F4"/>
    <mergeCell ref="A1:D1"/>
    <mergeCell ref="E1:O1"/>
    <mergeCell ref="P1:R1"/>
    <mergeCell ref="A2:B2"/>
    <mergeCell ref="C2:D2"/>
    <mergeCell ref="E2:I2"/>
    <mergeCell ref="J2:M2"/>
    <mergeCell ref="N2:O2"/>
    <mergeCell ref="P2:R2"/>
  </mergeCells>
  <conditionalFormatting sqref="P6">
    <cfRule type="containsText" dxfId="451" priority="273" operator="containsText" text="CUMPLIDA - INEFECTIVA">
      <formula>NOT(ISERROR(SEARCH("CUMPLIDA - INEFECTIVA",P6)))</formula>
    </cfRule>
    <cfRule type="containsText" dxfId="450" priority="274" operator="containsText" text="ABIERTA">
      <formula>NOT(ISERROR(SEARCH("ABIERTA",P6)))</formula>
    </cfRule>
    <cfRule type="containsText" dxfId="449" priority="275" operator="containsText" text="CUMPLIDA - PENDIENTE EFECTIVIDAD">
      <formula>NOT(ISERROR(SEARCH("CUMPLIDA - PENDIENTE EFECTIVIDAD",P6)))</formula>
    </cfRule>
    <cfRule type="containsText" dxfId="448" priority="276" operator="containsText" text="INCUMPLIDA - VENCIDA">
      <formula>NOT(ISERROR(SEARCH("INCUMPLIDA - VENCIDA",P6)))</formula>
    </cfRule>
  </conditionalFormatting>
  <conditionalFormatting sqref="R6">
    <cfRule type="containsText" dxfId="447" priority="271" operator="containsText" text="CERRADO">
      <formula>NOT(ISERROR(SEARCH("CERRADO",R6)))</formula>
    </cfRule>
    <cfRule type="containsText" dxfId="446" priority="272" operator="containsText" text="ABIERTO">
      <formula>NOT(ISERROR(SEARCH("ABIERTO",R6)))</formula>
    </cfRule>
  </conditionalFormatting>
  <conditionalFormatting sqref="P6">
    <cfRule type="containsText" dxfId="445" priority="269" operator="containsText" text="INCALIFICABLE">
      <formula>NOT(ISERROR(SEARCH("INCALIFICABLE",P6)))</formula>
    </cfRule>
    <cfRule type="containsText" dxfId="444" priority="270" operator="containsText" text="CUMPLIDA - EFECTIVA">
      <formula>NOT(ISERROR(SEARCH("CUMPLIDA - EFECTIVA",P6)))</formula>
    </cfRule>
  </conditionalFormatting>
  <conditionalFormatting sqref="P57">
    <cfRule type="containsText" dxfId="443" priority="265" operator="containsText" text="CUMPLIDA - INEFECTIVA">
      <formula>NOT(ISERROR(SEARCH("CUMPLIDA - INEFECTIVA",P57)))</formula>
    </cfRule>
    <cfRule type="containsText" dxfId="442" priority="266" operator="containsText" text="ABIERTA">
      <formula>NOT(ISERROR(SEARCH("ABIERTA",P57)))</formula>
    </cfRule>
    <cfRule type="containsText" dxfId="441" priority="267" operator="containsText" text="CUMPLIDA - PENDIENTE EFECTIVIDAD">
      <formula>NOT(ISERROR(SEARCH("CUMPLIDA - PENDIENTE EFECTIVIDAD",P57)))</formula>
    </cfRule>
    <cfRule type="containsText" dxfId="440" priority="268" operator="containsText" text="INCUMPLIDA - VENCIDA">
      <formula>NOT(ISERROR(SEARCH("INCUMPLIDA - VENCIDA",P57)))</formula>
    </cfRule>
  </conditionalFormatting>
  <conditionalFormatting sqref="P57">
    <cfRule type="containsText" dxfId="439" priority="263" operator="containsText" text="INCALIFICABLE">
      <formula>NOT(ISERROR(SEARCH("INCALIFICABLE",P57)))</formula>
    </cfRule>
    <cfRule type="containsText" dxfId="438" priority="264" operator="containsText" text="CUMPLIDA - EFECTIVA">
      <formula>NOT(ISERROR(SEARCH("CUMPLIDA - EFECTIVA",P57)))</formula>
    </cfRule>
  </conditionalFormatting>
  <conditionalFormatting sqref="P70">
    <cfRule type="containsText" dxfId="437" priority="259" operator="containsText" text="CUMPLIDA - INEFECTIVA">
      <formula>NOT(ISERROR(SEARCH("CUMPLIDA - INEFECTIVA",P70)))</formula>
    </cfRule>
    <cfRule type="containsText" dxfId="436" priority="260" operator="containsText" text="ABIERTA">
      <formula>NOT(ISERROR(SEARCH("ABIERTA",P70)))</formula>
    </cfRule>
    <cfRule type="containsText" dxfId="435" priority="261" operator="containsText" text="CUMPLIDA - PENDIENTE EFECTIVIDAD">
      <formula>NOT(ISERROR(SEARCH("CUMPLIDA - PENDIENTE EFECTIVIDAD",P70)))</formula>
    </cfRule>
    <cfRule type="containsText" dxfId="434" priority="262" operator="containsText" text="INCUMPLIDA - VENCIDA">
      <formula>NOT(ISERROR(SEARCH("INCUMPLIDA - VENCIDA",P70)))</formula>
    </cfRule>
  </conditionalFormatting>
  <conditionalFormatting sqref="P70">
    <cfRule type="containsText" dxfId="433" priority="257" operator="containsText" text="INCALIFICABLE">
      <formula>NOT(ISERROR(SEARCH("INCALIFICABLE",P70)))</formula>
    </cfRule>
    <cfRule type="containsText" dxfId="432" priority="258" operator="containsText" text="CUMPLIDA - EFECTIVA">
      <formula>NOT(ISERROR(SEARCH("CUMPLIDA - EFECTIVA",P70)))</formula>
    </cfRule>
  </conditionalFormatting>
  <conditionalFormatting sqref="P76">
    <cfRule type="containsText" dxfId="431" priority="253" operator="containsText" text="CUMPLIDA - INEFECTIVA">
      <formula>NOT(ISERROR(SEARCH("CUMPLIDA - INEFECTIVA",P76)))</formula>
    </cfRule>
    <cfRule type="containsText" dxfId="430" priority="254" operator="containsText" text="ABIERTA">
      <formula>NOT(ISERROR(SEARCH("ABIERTA",P76)))</formula>
    </cfRule>
    <cfRule type="containsText" dxfId="429" priority="255" operator="containsText" text="CUMPLIDA - PENDIENTE EFECTIVIDAD">
      <formula>NOT(ISERROR(SEARCH("CUMPLIDA - PENDIENTE EFECTIVIDAD",P76)))</formula>
    </cfRule>
    <cfRule type="containsText" dxfId="428" priority="256" operator="containsText" text="INCUMPLIDA - VENCIDA">
      <formula>NOT(ISERROR(SEARCH("INCUMPLIDA - VENCIDA",P76)))</formula>
    </cfRule>
  </conditionalFormatting>
  <conditionalFormatting sqref="P76">
    <cfRule type="containsText" dxfId="427" priority="251" operator="containsText" text="INCALIFICABLE">
      <formula>NOT(ISERROR(SEARCH("INCALIFICABLE",P76)))</formula>
    </cfRule>
    <cfRule type="containsText" dxfId="426" priority="252" operator="containsText" text="CUMPLIDA - EFECTIVA">
      <formula>NOT(ISERROR(SEARCH("CUMPLIDA - EFECTIVA",P76)))</formula>
    </cfRule>
  </conditionalFormatting>
  <conditionalFormatting sqref="P80">
    <cfRule type="containsText" dxfId="425" priority="247" operator="containsText" text="CUMPLIDA - INEFECTIVA">
      <formula>NOT(ISERROR(SEARCH("CUMPLIDA - INEFECTIVA",P80)))</formula>
    </cfRule>
    <cfRule type="containsText" dxfId="424" priority="248" operator="containsText" text="ABIERTA">
      <formula>NOT(ISERROR(SEARCH("ABIERTA",P80)))</formula>
    </cfRule>
    <cfRule type="containsText" dxfId="423" priority="249" operator="containsText" text="CUMPLIDA - PENDIENTE EFECTIVIDAD">
      <formula>NOT(ISERROR(SEARCH("CUMPLIDA - PENDIENTE EFECTIVIDAD",P80)))</formula>
    </cfRule>
    <cfRule type="containsText" dxfId="422" priority="250" operator="containsText" text="INCUMPLIDA - VENCIDA">
      <formula>NOT(ISERROR(SEARCH("INCUMPLIDA - VENCIDA",P80)))</formula>
    </cfRule>
  </conditionalFormatting>
  <conditionalFormatting sqref="P80">
    <cfRule type="containsText" dxfId="421" priority="245" operator="containsText" text="INCALIFICABLE">
      <formula>NOT(ISERROR(SEARCH("INCALIFICABLE",P80)))</formula>
    </cfRule>
    <cfRule type="containsText" dxfId="420" priority="246" operator="containsText" text="CUMPLIDA - EFECTIVA">
      <formula>NOT(ISERROR(SEARCH("CUMPLIDA - EFECTIVA",P80)))</formula>
    </cfRule>
  </conditionalFormatting>
  <conditionalFormatting sqref="P90">
    <cfRule type="containsText" dxfId="419" priority="241" operator="containsText" text="CUMPLIDA - INEFECTIVA">
      <formula>NOT(ISERROR(SEARCH("CUMPLIDA - INEFECTIVA",P90)))</formula>
    </cfRule>
    <cfRule type="containsText" dxfId="418" priority="242" operator="containsText" text="ABIERTA">
      <formula>NOT(ISERROR(SEARCH("ABIERTA",P90)))</formula>
    </cfRule>
    <cfRule type="containsText" dxfId="417" priority="243" operator="containsText" text="CUMPLIDA - PENDIENTE EFECTIVIDAD">
      <formula>NOT(ISERROR(SEARCH("CUMPLIDA - PENDIENTE EFECTIVIDAD",P90)))</formula>
    </cfRule>
    <cfRule type="containsText" dxfId="416" priority="244" operator="containsText" text="INCUMPLIDA - VENCIDA">
      <formula>NOT(ISERROR(SEARCH("INCUMPLIDA - VENCIDA",P90)))</formula>
    </cfRule>
  </conditionalFormatting>
  <conditionalFormatting sqref="P90">
    <cfRule type="containsText" dxfId="415" priority="239" operator="containsText" text="INCALIFICABLE">
      <formula>NOT(ISERROR(SEARCH("INCALIFICABLE",P90)))</formula>
    </cfRule>
    <cfRule type="containsText" dxfId="414" priority="240" operator="containsText" text="CUMPLIDA - EFECTIVA">
      <formula>NOT(ISERROR(SEARCH("CUMPLIDA - EFECTIVA",P90)))</formula>
    </cfRule>
  </conditionalFormatting>
  <conditionalFormatting sqref="R15:R16">
    <cfRule type="containsText" dxfId="413" priority="237" operator="containsText" text="CERRADO">
      <formula>NOT(ISERROR(SEARCH("CERRADO",R15)))</formula>
    </cfRule>
    <cfRule type="containsText" dxfId="412" priority="238" operator="containsText" text="ABIERTO">
      <formula>NOT(ISERROR(SEARCH("ABIERTO",R15)))</formula>
    </cfRule>
  </conditionalFormatting>
  <conditionalFormatting sqref="R22:R23">
    <cfRule type="containsText" dxfId="411" priority="235" operator="containsText" text="CERRADO">
      <formula>NOT(ISERROR(SEARCH("CERRADO",R22)))</formula>
    </cfRule>
    <cfRule type="containsText" dxfId="410" priority="236" operator="containsText" text="ABIERTO">
      <formula>NOT(ISERROR(SEARCH("ABIERTO",R22)))</formula>
    </cfRule>
  </conditionalFormatting>
  <conditionalFormatting sqref="R29:R30">
    <cfRule type="containsText" dxfId="409" priority="233" operator="containsText" text="CERRADO">
      <formula>NOT(ISERROR(SEARCH("CERRADO",R29)))</formula>
    </cfRule>
    <cfRule type="containsText" dxfId="408" priority="234" operator="containsText" text="ABIERTO">
      <formula>NOT(ISERROR(SEARCH("ABIERTO",R29)))</formula>
    </cfRule>
  </conditionalFormatting>
  <conditionalFormatting sqref="R46:R48">
    <cfRule type="containsText" dxfId="407" priority="231" operator="containsText" text="CERRADO">
      <formula>NOT(ISERROR(SEARCH("CERRADO",R46)))</formula>
    </cfRule>
    <cfRule type="containsText" dxfId="406" priority="232" operator="containsText" text="ABIERTO">
      <formula>NOT(ISERROR(SEARCH("ABIERTO",R46)))</formula>
    </cfRule>
  </conditionalFormatting>
  <conditionalFormatting sqref="R55:R56">
    <cfRule type="containsText" dxfId="405" priority="229" operator="containsText" text="CERRADO">
      <formula>NOT(ISERROR(SEARCH("CERRADO",R55)))</formula>
    </cfRule>
    <cfRule type="containsText" dxfId="404" priority="230" operator="containsText" text="ABIERTO">
      <formula>NOT(ISERROR(SEARCH("ABIERTO",R55)))</formula>
    </cfRule>
  </conditionalFormatting>
  <conditionalFormatting sqref="R68:R70">
    <cfRule type="containsText" dxfId="403" priority="227" operator="containsText" text="CERRADO">
      <formula>NOT(ISERROR(SEARCH("CERRADO",R68)))</formula>
    </cfRule>
    <cfRule type="containsText" dxfId="402" priority="228" operator="containsText" text="ABIERTO">
      <formula>NOT(ISERROR(SEARCH("ABIERTO",R68)))</formula>
    </cfRule>
  </conditionalFormatting>
  <conditionalFormatting sqref="R75">
    <cfRule type="containsText" dxfId="401" priority="225" operator="containsText" text="CERRADO">
      <formula>NOT(ISERROR(SEARCH("CERRADO",R75)))</formula>
    </cfRule>
    <cfRule type="containsText" dxfId="400" priority="226" operator="containsText" text="ABIERTO">
      <formula>NOT(ISERROR(SEARCH("ABIERTO",R75)))</formula>
    </cfRule>
  </conditionalFormatting>
  <conditionalFormatting sqref="R80">
    <cfRule type="containsText" dxfId="399" priority="223" operator="containsText" text="CERRADO">
      <formula>NOT(ISERROR(SEARCH("CERRADO",R80)))</formula>
    </cfRule>
    <cfRule type="containsText" dxfId="398" priority="224" operator="containsText" text="ABIERTO">
      <formula>NOT(ISERROR(SEARCH("ABIERTO",R80)))</formula>
    </cfRule>
  </conditionalFormatting>
  <conditionalFormatting sqref="R82">
    <cfRule type="containsText" dxfId="397" priority="221" operator="containsText" text="CERRADO">
      <formula>NOT(ISERROR(SEARCH("CERRADO",R82)))</formula>
    </cfRule>
    <cfRule type="containsText" dxfId="396" priority="222" operator="containsText" text="ABIERTO">
      <formula>NOT(ISERROR(SEARCH("ABIERTO",R82)))</formula>
    </cfRule>
  </conditionalFormatting>
  <conditionalFormatting sqref="R87">
    <cfRule type="containsText" dxfId="395" priority="219" operator="containsText" text="CERRADO">
      <formula>NOT(ISERROR(SEARCH("CERRADO",R87)))</formula>
    </cfRule>
    <cfRule type="containsText" dxfId="394" priority="220" operator="containsText" text="ABIERTO">
      <formula>NOT(ISERROR(SEARCH("ABIERTO",R87)))</formula>
    </cfRule>
  </conditionalFormatting>
  <conditionalFormatting sqref="R90">
    <cfRule type="containsText" dxfId="393" priority="217" operator="containsText" text="CERRADO">
      <formula>NOT(ISERROR(SEARCH("CERRADO",R90)))</formula>
    </cfRule>
    <cfRule type="containsText" dxfId="392" priority="218" operator="containsText" text="ABIERTO">
      <formula>NOT(ISERROR(SEARCH("ABIERTO",R90)))</formula>
    </cfRule>
  </conditionalFormatting>
  <conditionalFormatting sqref="P19">
    <cfRule type="containsText" dxfId="391" priority="213" operator="containsText" text="CUMPLIDA - INEFECTIVA">
      <formula>NOT(ISERROR(SEARCH("CUMPLIDA - INEFECTIVA",P19)))</formula>
    </cfRule>
    <cfRule type="containsText" dxfId="390" priority="214" operator="containsText" text="ABIERTA">
      <formula>NOT(ISERROR(SEARCH("ABIERTA",P19)))</formula>
    </cfRule>
    <cfRule type="containsText" dxfId="389" priority="215" operator="containsText" text="CUMPLIDA - PENDIENTE EFECTIVIDAD">
      <formula>NOT(ISERROR(SEARCH("CUMPLIDA - PENDIENTE EFECTIVIDAD",P19)))</formula>
    </cfRule>
    <cfRule type="containsText" dxfId="388" priority="216" operator="containsText" text="INCUMPLIDA - VENCIDA">
      <formula>NOT(ISERROR(SEARCH("INCUMPLIDA - VENCIDA",P19)))</formula>
    </cfRule>
  </conditionalFormatting>
  <conditionalFormatting sqref="P19">
    <cfRule type="containsText" dxfId="387" priority="211" operator="containsText" text="INCALIFICABLE">
      <formula>NOT(ISERROR(SEARCH("INCALIFICABLE",P19)))</formula>
    </cfRule>
    <cfRule type="containsText" dxfId="386" priority="212" operator="containsText" text="CUMPLIDA - EFECTIVA">
      <formula>NOT(ISERROR(SEARCH("CUMPLIDA - EFECTIVA",P19)))</formula>
    </cfRule>
  </conditionalFormatting>
  <conditionalFormatting sqref="P35">
    <cfRule type="containsText" dxfId="385" priority="207" operator="containsText" text="CUMPLIDA - INEFECTIVA">
      <formula>NOT(ISERROR(SEARCH("CUMPLIDA - INEFECTIVA",P35)))</formula>
    </cfRule>
    <cfRule type="containsText" dxfId="384" priority="208" operator="containsText" text="ABIERTA">
      <formula>NOT(ISERROR(SEARCH("ABIERTA",P35)))</formula>
    </cfRule>
    <cfRule type="containsText" dxfId="383" priority="209" operator="containsText" text="CUMPLIDA - PENDIENTE EFECTIVIDAD">
      <formula>NOT(ISERROR(SEARCH("CUMPLIDA - PENDIENTE EFECTIVIDAD",P35)))</formula>
    </cfRule>
    <cfRule type="containsText" dxfId="382" priority="210" operator="containsText" text="INCUMPLIDA - VENCIDA">
      <formula>NOT(ISERROR(SEARCH("INCUMPLIDA - VENCIDA",P35)))</formula>
    </cfRule>
  </conditionalFormatting>
  <conditionalFormatting sqref="P35">
    <cfRule type="containsText" dxfId="381" priority="205" operator="containsText" text="INCALIFICABLE">
      <formula>NOT(ISERROR(SEARCH("INCALIFICABLE",P35)))</formula>
    </cfRule>
    <cfRule type="containsText" dxfId="380" priority="206" operator="containsText" text="CUMPLIDA - EFECTIVA">
      <formula>NOT(ISERROR(SEARCH("CUMPLIDA - EFECTIVA",P35)))</formula>
    </cfRule>
  </conditionalFormatting>
  <conditionalFormatting sqref="P43">
    <cfRule type="containsText" dxfId="379" priority="201" operator="containsText" text="CUMPLIDA - INEFECTIVA">
      <formula>NOT(ISERROR(SEARCH("CUMPLIDA - INEFECTIVA",P43)))</formula>
    </cfRule>
    <cfRule type="containsText" dxfId="378" priority="202" operator="containsText" text="ABIERTA">
      <formula>NOT(ISERROR(SEARCH("ABIERTA",P43)))</formula>
    </cfRule>
    <cfRule type="containsText" dxfId="377" priority="203" operator="containsText" text="CUMPLIDA - PENDIENTE EFECTIVIDAD">
      <formula>NOT(ISERROR(SEARCH("CUMPLIDA - PENDIENTE EFECTIVIDAD",P43)))</formula>
    </cfRule>
    <cfRule type="containsText" dxfId="376" priority="204" operator="containsText" text="INCUMPLIDA - VENCIDA">
      <formula>NOT(ISERROR(SEARCH("INCUMPLIDA - VENCIDA",P43)))</formula>
    </cfRule>
  </conditionalFormatting>
  <conditionalFormatting sqref="P43">
    <cfRule type="containsText" dxfId="375" priority="199" operator="containsText" text="INCALIFICABLE">
      <formula>NOT(ISERROR(SEARCH("INCALIFICABLE",P43)))</formula>
    </cfRule>
    <cfRule type="containsText" dxfId="374" priority="200" operator="containsText" text="CUMPLIDA - EFECTIVA">
      <formula>NOT(ISERROR(SEARCH("CUMPLIDA - EFECTIVA",P43)))</formula>
    </cfRule>
  </conditionalFormatting>
  <conditionalFormatting sqref="P61">
    <cfRule type="containsText" dxfId="373" priority="195" operator="containsText" text="CUMPLIDA - INEFECTIVA">
      <formula>NOT(ISERROR(SEARCH("CUMPLIDA - INEFECTIVA",P61)))</formula>
    </cfRule>
    <cfRule type="containsText" dxfId="372" priority="196" operator="containsText" text="ABIERTA">
      <formula>NOT(ISERROR(SEARCH("ABIERTA",P61)))</formula>
    </cfRule>
    <cfRule type="containsText" dxfId="371" priority="197" operator="containsText" text="CUMPLIDA - PENDIENTE EFECTIVIDAD">
      <formula>NOT(ISERROR(SEARCH("CUMPLIDA - PENDIENTE EFECTIVIDAD",P61)))</formula>
    </cfRule>
    <cfRule type="containsText" dxfId="370" priority="198" operator="containsText" text="INCUMPLIDA - VENCIDA">
      <formula>NOT(ISERROR(SEARCH("INCUMPLIDA - VENCIDA",P61)))</formula>
    </cfRule>
  </conditionalFormatting>
  <conditionalFormatting sqref="P61">
    <cfRule type="containsText" dxfId="369" priority="193" operator="containsText" text="INCALIFICABLE">
      <formula>NOT(ISERROR(SEARCH("INCALIFICABLE",P61)))</formula>
    </cfRule>
    <cfRule type="containsText" dxfId="368" priority="194" operator="containsText" text="CUMPLIDA - EFECTIVA">
      <formula>NOT(ISERROR(SEARCH("CUMPLIDA - EFECTIVA",P61)))</formula>
    </cfRule>
  </conditionalFormatting>
  <conditionalFormatting sqref="P75">
    <cfRule type="containsText" dxfId="367" priority="189" operator="containsText" text="CUMPLIDA - INEFECTIVA">
      <formula>NOT(ISERROR(SEARCH("CUMPLIDA - INEFECTIVA",P75)))</formula>
    </cfRule>
    <cfRule type="containsText" dxfId="366" priority="190" operator="containsText" text="ABIERTA">
      <formula>NOT(ISERROR(SEARCH("ABIERTA",P75)))</formula>
    </cfRule>
    <cfRule type="containsText" dxfId="365" priority="191" operator="containsText" text="CUMPLIDA - PENDIENTE EFECTIVIDAD">
      <formula>NOT(ISERROR(SEARCH("CUMPLIDA - PENDIENTE EFECTIVIDAD",P75)))</formula>
    </cfRule>
    <cfRule type="containsText" dxfId="364" priority="192" operator="containsText" text="INCUMPLIDA - VENCIDA">
      <formula>NOT(ISERROR(SEARCH("INCUMPLIDA - VENCIDA",P75)))</formula>
    </cfRule>
  </conditionalFormatting>
  <conditionalFormatting sqref="P75">
    <cfRule type="containsText" dxfId="363" priority="187" operator="containsText" text="INCALIFICABLE">
      <formula>NOT(ISERROR(SEARCH("INCALIFICABLE",P75)))</formula>
    </cfRule>
    <cfRule type="containsText" dxfId="362" priority="188" operator="containsText" text="CUMPLIDA - EFECTIVA">
      <formula>NOT(ISERROR(SEARCH("CUMPLIDA - EFECTIVA",P75)))</formula>
    </cfRule>
  </conditionalFormatting>
  <conditionalFormatting sqref="P8">
    <cfRule type="containsText" dxfId="361" priority="183" operator="containsText" text="CUMPLIDA - INEFECTIVA">
      <formula>NOT(ISERROR(SEARCH("CUMPLIDA - INEFECTIVA",P8)))</formula>
    </cfRule>
    <cfRule type="containsText" dxfId="360" priority="184" operator="containsText" text="ABIERTA">
      <formula>NOT(ISERROR(SEARCH("ABIERTA",P8)))</formula>
    </cfRule>
    <cfRule type="containsText" dxfId="359" priority="185" operator="containsText" text="CUMPLIDA - PENDIENTE EFECTIVIDAD">
      <formula>NOT(ISERROR(SEARCH("CUMPLIDA - PENDIENTE EFECTIVIDAD",P8)))</formula>
    </cfRule>
    <cfRule type="containsText" dxfId="358" priority="186" operator="containsText" text="INCUMPLIDA - VENCIDA">
      <formula>NOT(ISERROR(SEARCH("INCUMPLIDA - VENCIDA",P8)))</formula>
    </cfRule>
  </conditionalFormatting>
  <conditionalFormatting sqref="P8">
    <cfRule type="containsText" dxfId="357" priority="181" operator="containsText" text="INCALIFICABLE">
      <formula>NOT(ISERROR(SEARCH("INCALIFICABLE",P8)))</formula>
    </cfRule>
    <cfRule type="containsText" dxfId="356" priority="182" operator="containsText" text="CUMPLIDA - EFECTIVA">
      <formula>NOT(ISERROR(SEARCH("CUMPLIDA - EFECTIVA",P8)))</formula>
    </cfRule>
  </conditionalFormatting>
  <conditionalFormatting sqref="P10">
    <cfRule type="containsText" dxfId="355" priority="177" operator="containsText" text="CUMPLIDA - INEFECTIVA">
      <formula>NOT(ISERROR(SEARCH("CUMPLIDA - INEFECTIVA",P10)))</formula>
    </cfRule>
    <cfRule type="containsText" dxfId="354" priority="178" operator="containsText" text="ABIERTA">
      <formula>NOT(ISERROR(SEARCH("ABIERTA",P10)))</formula>
    </cfRule>
    <cfRule type="containsText" dxfId="353" priority="179" operator="containsText" text="CUMPLIDA - PENDIENTE EFECTIVIDAD">
      <formula>NOT(ISERROR(SEARCH("CUMPLIDA - PENDIENTE EFECTIVIDAD",P10)))</formula>
    </cfRule>
    <cfRule type="containsText" dxfId="352" priority="180" operator="containsText" text="INCUMPLIDA - VENCIDA">
      <formula>NOT(ISERROR(SEARCH("INCUMPLIDA - VENCIDA",P10)))</formula>
    </cfRule>
  </conditionalFormatting>
  <conditionalFormatting sqref="P10">
    <cfRule type="containsText" dxfId="351" priority="175" operator="containsText" text="INCALIFICABLE">
      <formula>NOT(ISERROR(SEARCH("INCALIFICABLE",P10)))</formula>
    </cfRule>
    <cfRule type="containsText" dxfId="350" priority="176" operator="containsText" text="CUMPLIDA - EFECTIVA">
      <formula>NOT(ISERROR(SEARCH("CUMPLIDA - EFECTIVA",P10)))</formula>
    </cfRule>
  </conditionalFormatting>
  <conditionalFormatting sqref="P12">
    <cfRule type="containsText" dxfId="349" priority="171" operator="containsText" text="CUMPLIDA - INEFECTIVA">
      <formula>NOT(ISERROR(SEARCH("CUMPLIDA - INEFECTIVA",P12)))</formula>
    </cfRule>
    <cfRule type="containsText" dxfId="348" priority="172" operator="containsText" text="ABIERTA">
      <formula>NOT(ISERROR(SEARCH("ABIERTA",P12)))</formula>
    </cfRule>
    <cfRule type="containsText" dxfId="347" priority="173" operator="containsText" text="CUMPLIDA - PENDIENTE EFECTIVIDAD">
      <formula>NOT(ISERROR(SEARCH("CUMPLIDA - PENDIENTE EFECTIVIDAD",P12)))</formula>
    </cfRule>
    <cfRule type="containsText" dxfId="346" priority="174" operator="containsText" text="INCUMPLIDA - VENCIDA">
      <formula>NOT(ISERROR(SEARCH("INCUMPLIDA - VENCIDA",P12)))</formula>
    </cfRule>
  </conditionalFormatting>
  <conditionalFormatting sqref="P12">
    <cfRule type="containsText" dxfId="345" priority="169" operator="containsText" text="INCALIFICABLE">
      <formula>NOT(ISERROR(SEARCH("INCALIFICABLE",P12)))</formula>
    </cfRule>
    <cfRule type="containsText" dxfId="344" priority="170" operator="containsText" text="CUMPLIDA - EFECTIVA">
      <formula>NOT(ISERROR(SEARCH("CUMPLIDA - EFECTIVA",P12)))</formula>
    </cfRule>
  </conditionalFormatting>
  <conditionalFormatting sqref="P15">
    <cfRule type="containsText" dxfId="343" priority="165" operator="containsText" text="CUMPLIDA - INEFECTIVA">
      <formula>NOT(ISERROR(SEARCH("CUMPLIDA - INEFECTIVA",P15)))</formula>
    </cfRule>
    <cfRule type="containsText" dxfId="342" priority="166" operator="containsText" text="ABIERTA">
      <formula>NOT(ISERROR(SEARCH("ABIERTA",P15)))</formula>
    </cfRule>
    <cfRule type="containsText" dxfId="341" priority="167" operator="containsText" text="CUMPLIDA - PENDIENTE EFECTIVIDAD">
      <formula>NOT(ISERROR(SEARCH("CUMPLIDA - PENDIENTE EFECTIVIDAD",P15)))</formula>
    </cfRule>
    <cfRule type="containsText" dxfId="340" priority="168" operator="containsText" text="INCUMPLIDA - VENCIDA">
      <formula>NOT(ISERROR(SEARCH("INCUMPLIDA - VENCIDA",P15)))</formula>
    </cfRule>
  </conditionalFormatting>
  <conditionalFormatting sqref="P15">
    <cfRule type="containsText" dxfId="339" priority="163" operator="containsText" text="INCALIFICABLE">
      <formula>NOT(ISERROR(SEARCH("INCALIFICABLE",P15)))</formula>
    </cfRule>
    <cfRule type="containsText" dxfId="338" priority="164" operator="containsText" text="CUMPLIDA - EFECTIVA">
      <formula>NOT(ISERROR(SEARCH("CUMPLIDA - EFECTIVA",P15)))</formula>
    </cfRule>
  </conditionalFormatting>
  <conditionalFormatting sqref="P17">
    <cfRule type="containsText" dxfId="337" priority="159" operator="containsText" text="CUMPLIDA - INEFECTIVA">
      <formula>NOT(ISERROR(SEARCH("CUMPLIDA - INEFECTIVA",P17)))</formula>
    </cfRule>
    <cfRule type="containsText" dxfId="336" priority="160" operator="containsText" text="ABIERTA">
      <formula>NOT(ISERROR(SEARCH("ABIERTA",P17)))</formula>
    </cfRule>
    <cfRule type="containsText" dxfId="335" priority="161" operator="containsText" text="CUMPLIDA - PENDIENTE EFECTIVIDAD">
      <formula>NOT(ISERROR(SEARCH("CUMPLIDA - PENDIENTE EFECTIVIDAD",P17)))</formula>
    </cfRule>
    <cfRule type="containsText" dxfId="334" priority="162" operator="containsText" text="INCUMPLIDA - VENCIDA">
      <formula>NOT(ISERROR(SEARCH("INCUMPLIDA - VENCIDA",P17)))</formula>
    </cfRule>
  </conditionalFormatting>
  <conditionalFormatting sqref="P17">
    <cfRule type="containsText" dxfId="333" priority="157" operator="containsText" text="INCALIFICABLE">
      <formula>NOT(ISERROR(SEARCH("INCALIFICABLE",P17)))</formula>
    </cfRule>
    <cfRule type="containsText" dxfId="332" priority="158" operator="containsText" text="CUMPLIDA - EFECTIVA">
      <formula>NOT(ISERROR(SEARCH("CUMPLIDA - EFECTIVA",P17)))</formula>
    </cfRule>
  </conditionalFormatting>
  <conditionalFormatting sqref="P22">
    <cfRule type="containsText" dxfId="331" priority="153" operator="containsText" text="CUMPLIDA - INEFECTIVA">
      <formula>NOT(ISERROR(SEARCH("CUMPLIDA - INEFECTIVA",P22)))</formula>
    </cfRule>
    <cfRule type="containsText" dxfId="330" priority="154" operator="containsText" text="ABIERTA">
      <formula>NOT(ISERROR(SEARCH("ABIERTA",P22)))</formula>
    </cfRule>
    <cfRule type="containsText" dxfId="329" priority="155" operator="containsText" text="CUMPLIDA - PENDIENTE EFECTIVIDAD">
      <formula>NOT(ISERROR(SEARCH("CUMPLIDA - PENDIENTE EFECTIVIDAD",P22)))</formula>
    </cfRule>
    <cfRule type="containsText" dxfId="328" priority="156" operator="containsText" text="INCUMPLIDA - VENCIDA">
      <formula>NOT(ISERROR(SEARCH("INCUMPLIDA - VENCIDA",P22)))</formula>
    </cfRule>
  </conditionalFormatting>
  <conditionalFormatting sqref="P22">
    <cfRule type="containsText" dxfId="327" priority="151" operator="containsText" text="INCALIFICABLE">
      <formula>NOT(ISERROR(SEARCH("INCALIFICABLE",P22)))</formula>
    </cfRule>
    <cfRule type="containsText" dxfId="326" priority="152" operator="containsText" text="CUMPLIDA - EFECTIVA">
      <formula>NOT(ISERROR(SEARCH("CUMPLIDA - EFECTIVA",P22)))</formula>
    </cfRule>
  </conditionalFormatting>
  <conditionalFormatting sqref="P24">
    <cfRule type="containsText" dxfId="325" priority="147" operator="containsText" text="CUMPLIDA - INEFECTIVA">
      <formula>NOT(ISERROR(SEARCH("CUMPLIDA - INEFECTIVA",P24)))</formula>
    </cfRule>
    <cfRule type="containsText" dxfId="324" priority="148" operator="containsText" text="ABIERTA">
      <formula>NOT(ISERROR(SEARCH("ABIERTA",P24)))</formula>
    </cfRule>
    <cfRule type="containsText" dxfId="323" priority="149" operator="containsText" text="CUMPLIDA - PENDIENTE EFECTIVIDAD">
      <formula>NOT(ISERROR(SEARCH("CUMPLIDA - PENDIENTE EFECTIVIDAD",P24)))</formula>
    </cfRule>
    <cfRule type="containsText" dxfId="322" priority="150" operator="containsText" text="INCUMPLIDA - VENCIDA">
      <formula>NOT(ISERROR(SEARCH("INCUMPLIDA - VENCIDA",P24)))</formula>
    </cfRule>
  </conditionalFormatting>
  <conditionalFormatting sqref="P24">
    <cfRule type="containsText" dxfId="321" priority="145" operator="containsText" text="INCALIFICABLE">
      <formula>NOT(ISERROR(SEARCH("INCALIFICABLE",P24)))</formula>
    </cfRule>
    <cfRule type="containsText" dxfId="320" priority="146" operator="containsText" text="CUMPLIDA - EFECTIVA">
      <formula>NOT(ISERROR(SEARCH("CUMPLIDA - EFECTIVA",P24)))</formula>
    </cfRule>
  </conditionalFormatting>
  <conditionalFormatting sqref="P26">
    <cfRule type="containsText" dxfId="319" priority="141" operator="containsText" text="CUMPLIDA - INEFECTIVA">
      <formula>NOT(ISERROR(SEARCH("CUMPLIDA - INEFECTIVA",P26)))</formula>
    </cfRule>
    <cfRule type="containsText" dxfId="318" priority="142" operator="containsText" text="ABIERTA">
      <formula>NOT(ISERROR(SEARCH("ABIERTA",P26)))</formula>
    </cfRule>
    <cfRule type="containsText" dxfId="317" priority="143" operator="containsText" text="CUMPLIDA - PENDIENTE EFECTIVIDAD">
      <formula>NOT(ISERROR(SEARCH("CUMPLIDA - PENDIENTE EFECTIVIDAD",P26)))</formula>
    </cfRule>
    <cfRule type="containsText" dxfId="316" priority="144" operator="containsText" text="INCUMPLIDA - VENCIDA">
      <formula>NOT(ISERROR(SEARCH("INCUMPLIDA - VENCIDA",P26)))</formula>
    </cfRule>
  </conditionalFormatting>
  <conditionalFormatting sqref="P26">
    <cfRule type="containsText" dxfId="315" priority="139" operator="containsText" text="INCALIFICABLE">
      <formula>NOT(ISERROR(SEARCH("INCALIFICABLE",P26)))</formula>
    </cfRule>
    <cfRule type="containsText" dxfId="314" priority="140" operator="containsText" text="CUMPLIDA - EFECTIVA">
      <formula>NOT(ISERROR(SEARCH("CUMPLIDA - EFECTIVA",P26)))</formula>
    </cfRule>
  </conditionalFormatting>
  <conditionalFormatting sqref="P29">
    <cfRule type="containsText" dxfId="313" priority="135" operator="containsText" text="CUMPLIDA - INEFECTIVA">
      <formula>NOT(ISERROR(SEARCH("CUMPLIDA - INEFECTIVA",P29)))</formula>
    </cfRule>
    <cfRule type="containsText" dxfId="312" priority="136" operator="containsText" text="ABIERTA">
      <formula>NOT(ISERROR(SEARCH("ABIERTA",P29)))</formula>
    </cfRule>
    <cfRule type="containsText" dxfId="311" priority="137" operator="containsText" text="CUMPLIDA - PENDIENTE EFECTIVIDAD">
      <formula>NOT(ISERROR(SEARCH("CUMPLIDA - PENDIENTE EFECTIVIDAD",P29)))</formula>
    </cfRule>
    <cfRule type="containsText" dxfId="310" priority="138" operator="containsText" text="INCUMPLIDA - VENCIDA">
      <formula>NOT(ISERROR(SEARCH("INCUMPLIDA - VENCIDA",P29)))</formula>
    </cfRule>
  </conditionalFormatting>
  <conditionalFormatting sqref="P29">
    <cfRule type="containsText" dxfId="309" priority="133" operator="containsText" text="INCALIFICABLE">
      <formula>NOT(ISERROR(SEARCH("INCALIFICABLE",P29)))</formula>
    </cfRule>
    <cfRule type="containsText" dxfId="308" priority="134" operator="containsText" text="CUMPLIDA - EFECTIVA">
      <formula>NOT(ISERROR(SEARCH("CUMPLIDA - EFECTIVA",P29)))</formula>
    </cfRule>
  </conditionalFormatting>
  <conditionalFormatting sqref="P31">
    <cfRule type="containsText" dxfId="307" priority="129" operator="containsText" text="CUMPLIDA - INEFECTIVA">
      <formula>NOT(ISERROR(SEARCH("CUMPLIDA - INEFECTIVA",P31)))</formula>
    </cfRule>
    <cfRule type="containsText" dxfId="306" priority="130" operator="containsText" text="ABIERTA">
      <formula>NOT(ISERROR(SEARCH("ABIERTA",P31)))</formula>
    </cfRule>
    <cfRule type="containsText" dxfId="305" priority="131" operator="containsText" text="CUMPLIDA - PENDIENTE EFECTIVIDAD">
      <formula>NOT(ISERROR(SEARCH("CUMPLIDA - PENDIENTE EFECTIVIDAD",P31)))</formula>
    </cfRule>
    <cfRule type="containsText" dxfId="304" priority="132" operator="containsText" text="INCUMPLIDA - VENCIDA">
      <formula>NOT(ISERROR(SEARCH("INCUMPLIDA - VENCIDA",P31)))</formula>
    </cfRule>
  </conditionalFormatting>
  <conditionalFormatting sqref="P31">
    <cfRule type="containsText" dxfId="303" priority="127" operator="containsText" text="INCALIFICABLE">
      <formula>NOT(ISERROR(SEARCH("INCALIFICABLE",P31)))</formula>
    </cfRule>
    <cfRule type="containsText" dxfId="302" priority="128" operator="containsText" text="CUMPLIDA - EFECTIVA">
      <formula>NOT(ISERROR(SEARCH("CUMPLIDA - EFECTIVA",P31)))</formula>
    </cfRule>
  </conditionalFormatting>
  <conditionalFormatting sqref="P33">
    <cfRule type="containsText" dxfId="301" priority="123" operator="containsText" text="CUMPLIDA - INEFECTIVA">
      <formula>NOT(ISERROR(SEARCH("CUMPLIDA - INEFECTIVA",P33)))</formula>
    </cfRule>
    <cfRule type="containsText" dxfId="300" priority="124" operator="containsText" text="ABIERTA">
      <formula>NOT(ISERROR(SEARCH("ABIERTA",P33)))</formula>
    </cfRule>
    <cfRule type="containsText" dxfId="299" priority="125" operator="containsText" text="CUMPLIDA - PENDIENTE EFECTIVIDAD">
      <formula>NOT(ISERROR(SEARCH("CUMPLIDA - PENDIENTE EFECTIVIDAD",P33)))</formula>
    </cfRule>
    <cfRule type="containsText" dxfId="298" priority="126" operator="containsText" text="INCUMPLIDA - VENCIDA">
      <formula>NOT(ISERROR(SEARCH("INCUMPLIDA - VENCIDA",P33)))</formula>
    </cfRule>
  </conditionalFormatting>
  <conditionalFormatting sqref="P33">
    <cfRule type="containsText" dxfId="297" priority="121" operator="containsText" text="INCALIFICABLE">
      <formula>NOT(ISERROR(SEARCH("INCALIFICABLE",P33)))</formula>
    </cfRule>
    <cfRule type="containsText" dxfId="296" priority="122" operator="containsText" text="CUMPLIDA - EFECTIVA">
      <formula>NOT(ISERROR(SEARCH("CUMPLIDA - EFECTIVA",P33)))</formula>
    </cfRule>
  </conditionalFormatting>
  <conditionalFormatting sqref="P37">
    <cfRule type="containsText" dxfId="295" priority="117" operator="containsText" text="CUMPLIDA - INEFECTIVA">
      <formula>NOT(ISERROR(SEARCH("CUMPLIDA - INEFECTIVA",P37)))</formula>
    </cfRule>
    <cfRule type="containsText" dxfId="294" priority="118" operator="containsText" text="ABIERTA">
      <formula>NOT(ISERROR(SEARCH("ABIERTA",P37)))</formula>
    </cfRule>
    <cfRule type="containsText" dxfId="293" priority="119" operator="containsText" text="CUMPLIDA - PENDIENTE EFECTIVIDAD">
      <formula>NOT(ISERROR(SEARCH("CUMPLIDA - PENDIENTE EFECTIVIDAD",P37)))</formula>
    </cfRule>
    <cfRule type="containsText" dxfId="292" priority="120" operator="containsText" text="INCUMPLIDA - VENCIDA">
      <formula>NOT(ISERROR(SEARCH("INCUMPLIDA - VENCIDA",P37)))</formula>
    </cfRule>
  </conditionalFormatting>
  <conditionalFormatting sqref="P37">
    <cfRule type="containsText" dxfId="291" priority="115" operator="containsText" text="INCALIFICABLE">
      <formula>NOT(ISERROR(SEARCH("INCALIFICABLE",P37)))</formula>
    </cfRule>
    <cfRule type="containsText" dxfId="290" priority="116" operator="containsText" text="CUMPLIDA - EFECTIVA">
      <formula>NOT(ISERROR(SEARCH("CUMPLIDA - EFECTIVA",P37)))</formula>
    </cfRule>
  </conditionalFormatting>
  <conditionalFormatting sqref="P39">
    <cfRule type="containsText" dxfId="289" priority="111" operator="containsText" text="CUMPLIDA - INEFECTIVA">
      <formula>NOT(ISERROR(SEARCH("CUMPLIDA - INEFECTIVA",P39)))</formula>
    </cfRule>
    <cfRule type="containsText" dxfId="288" priority="112" operator="containsText" text="ABIERTA">
      <formula>NOT(ISERROR(SEARCH("ABIERTA",P39)))</formula>
    </cfRule>
    <cfRule type="containsText" dxfId="287" priority="113" operator="containsText" text="CUMPLIDA - PENDIENTE EFECTIVIDAD">
      <formula>NOT(ISERROR(SEARCH("CUMPLIDA - PENDIENTE EFECTIVIDAD",P39)))</formula>
    </cfRule>
    <cfRule type="containsText" dxfId="286" priority="114" operator="containsText" text="INCUMPLIDA - VENCIDA">
      <formula>NOT(ISERROR(SEARCH("INCUMPLIDA - VENCIDA",P39)))</formula>
    </cfRule>
  </conditionalFormatting>
  <conditionalFormatting sqref="P39">
    <cfRule type="containsText" dxfId="285" priority="109" operator="containsText" text="INCALIFICABLE">
      <formula>NOT(ISERROR(SEARCH("INCALIFICABLE",P39)))</formula>
    </cfRule>
    <cfRule type="containsText" dxfId="284" priority="110" operator="containsText" text="CUMPLIDA - EFECTIVA">
      <formula>NOT(ISERROR(SEARCH("CUMPLIDA - EFECTIVA",P39)))</formula>
    </cfRule>
  </conditionalFormatting>
  <conditionalFormatting sqref="P41">
    <cfRule type="containsText" dxfId="283" priority="105" operator="containsText" text="CUMPLIDA - INEFECTIVA">
      <formula>NOT(ISERROR(SEARCH("CUMPLIDA - INEFECTIVA",P41)))</formula>
    </cfRule>
    <cfRule type="containsText" dxfId="282" priority="106" operator="containsText" text="ABIERTA">
      <formula>NOT(ISERROR(SEARCH("ABIERTA",P41)))</formula>
    </cfRule>
    <cfRule type="containsText" dxfId="281" priority="107" operator="containsText" text="CUMPLIDA - PENDIENTE EFECTIVIDAD">
      <formula>NOT(ISERROR(SEARCH("CUMPLIDA - PENDIENTE EFECTIVIDAD",P41)))</formula>
    </cfRule>
    <cfRule type="containsText" dxfId="280" priority="108" operator="containsText" text="INCUMPLIDA - VENCIDA">
      <formula>NOT(ISERROR(SEARCH("INCUMPLIDA - VENCIDA",P41)))</formula>
    </cfRule>
  </conditionalFormatting>
  <conditionalFormatting sqref="P41">
    <cfRule type="containsText" dxfId="279" priority="103" operator="containsText" text="INCALIFICABLE">
      <formula>NOT(ISERROR(SEARCH("INCALIFICABLE",P41)))</formula>
    </cfRule>
    <cfRule type="containsText" dxfId="278" priority="104" operator="containsText" text="CUMPLIDA - EFECTIVA">
      <formula>NOT(ISERROR(SEARCH("CUMPLIDA - EFECTIVA",P41)))</formula>
    </cfRule>
  </conditionalFormatting>
  <conditionalFormatting sqref="P46">
    <cfRule type="containsText" dxfId="277" priority="99" operator="containsText" text="CUMPLIDA - INEFECTIVA">
      <formula>NOT(ISERROR(SEARCH("CUMPLIDA - INEFECTIVA",P46)))</formula>
    </cfRule>
    <cfRule type="containsText" dxfId="276" priority="100" operator="containsText" text="ABIERTA">
      <formula>NOT(ISERROR(SEARCH("ABIERTA",P46)))</formula>
    </cfRule>
    <cfRule type="containsText" dxfId="275" priority="101" operator="containsText" text="CUMPLIDA - PENDIENTE EFECTIVIDAD">
      <formula>NOT(ISERROR(SEARCH("CUMPLIDA - PENDIENTE EFECTIVIDAD",P46)))</formula>
    </cfRule>
    <cfRule type="containsText" dxfId="274" priority="102" operator="containsText" text="INCUMPLIDA - VENCIDA">
      <formula>NOT(ISERROR(SEARCH("INCUMPLIDA - VENCIDA",P46)))</formula>
    </cfRule>
  </conditionalFormatting>
  <conditionalFormatting sqref="P46">
    <cfRule type="containsText" dxfId="273" priority="97" operator="containsText" text="INCALIFICABLE">
      <formula>NOT(ISERROR(SEARCH("INCALIFICABLE",P46)))</formula>
    </cfRule>
    <cfRule type="containsText" dxfId="272" priority="98" operator="containsText" text="CUMPLIDA - EFECTIVA">
      <formula>NOT(ISERROR(SEARCH("CUMPLIDA - EFECTIVA",P46)))</formula>
    </cfRule>
  </conditionalFormatting>
  <conditionalFormatting sqref="P48">
    <cfRule type="containsText" dxfId="271" priority="93" operator="containsText" text="CUMPLIDA - INEFECTIVA">
      <formula>NOT(ISERROR(SEARCH("CUMPLIDA - INEFECTIVA",P48)))</formula>
    </cfRule>
    <cfRule type="containsText" dxfId="270" priority="94" operator="containsText" text="ABIERTA">
      <formula>NOT(ISERROR(SEARCH("ABIERTA",P48)))</formula>
    </cfRule>
    <cfRule type="containsText" dxfId="269" priority="95" operator="containsText" text="CUMPLIDA - PENDIENTE EFECTIVIDAD">
      <formula>NOT(ISERROR(SEARCH("CUMPLIDA - PENDIENTE EFECTIVIDAD",P48)))</formula>
    </cfRule>
    <cfRule type="containsText" dxfId="268" priority="96" operator="containsText" text="INCUMPLIDA - VENCIDA">
      <formula>NOT(ISERROR(SEARCH("INCUMPLIDA - VENCIDA",P48)))</formula>
    </cfRule>
  </conditionalFormatting>
  <conditionalFormatting sqref="P48">
    <cfRule type="containsText" dxfId="267" priority="91" operator="containsText" text="INCALIFICABLE">
      <formula>NOT(ISERROR(SEARCH("INCALIFICABLE",P48)))</formula>
    </cfRule>
    <cfRule type="containsText" dxfId="266" priority="92" operator="containsText" text="CUMPLIDA - EFECTIVA">
      <formula>NOT(ISERROR(SEARCH("CUMPLIDA - EFECTIVA",P48)))</formula>
    </cfRule>
  </conditionalFormatting>
  <conditionalFormatting sqref="P50">
    <cfRule type="containsText" dxfId="265" priority="87" operator="containsText" text="CUMPLIDA - INEFECTIVA">
      <formula>NOT(ISERROR(SEARCH("CUMPLIDA - INEFECTIVA",P50)))</formula>
    </cfRule>
    <cfRule type="containsText" dxfId="264" priority="88" operator="containsText" text="ABIERTA">
      <formula>NOT(ISERROR(SEARCH("ABIERTA",P50)))</formula>
    </cfRule>
    <cfRule type="containsText" dxfId="263" priority="89" operator="containsText" text="CUMPLIDA - PENDIENTE EFECTIVIDAD">
      <formula>NOT(ISERROR(SEARCH("CUMPLIDA - PENDIENTE EFECTIVIDAD",P50)))</formula>
    </cfRule>
    <cfRule type="containsText" dxfId="262" priority="90" operator="containsText" text="INCUMPLIDA - VENCIDA">
      <formula>NOT(ISERROR(SEARCH("INCUMPLIDA - VENCIDA",P50)))</formula>
    </cfRule>
  </conditionalFormatting>
  <conditionalFormatting sqref="P50">
    <cfRule type="containsText" dxfId="261" priority="85" operator="containsText" text="INCALIFICABLE">
      <formula>NOT(ISERROR(SEARCH("INCALIFICABLE",P50)))</formula>
    </cfRule>
    <cfRule type="containsText" dxfId="260" priority="86" operator="containsText" text="CUMPLIDA - EFECTIVA">
      <formula>NOT(ISERROR(SEARCH("CUMPLIDA - EFECTIVA",P50)))</formula>
    </cfRule>
  </conditionalFormatting>
  <conditionalFormatting sqref="P52">
    <cfRule type="containsText" dxfId="259" priority="81" operator="containsText" text="CUMPLIDA - INEFECTIVA">
      <formula>NOT(ISERROR(SEARCH("CUMPLIDA - INEFECTIVA",P52)))</formula>
    </cfRule>
    <cfRule type="containsText" dxfId="258" priority="82" operator="containsText" text="ABIERTA">
      <formula>NOT(ISERROR(SEARCH("ABIERTA",P52)))</formula>
    </cfRule>
    <cfRule type="containsText" dxfId="257" priority="83" operator="containsText" text="CUMPLIDA - PENDIENTE EFECTIVIDAD">
      <formula>NOT(ISERROR(SEARCH("CUMPLIDA - PENDIENTE EFECTIVIDAD",P52)))</formula>
    </cfRule>
    <cfRule type="containsText" dxfId="256" priority="84" operator="containsText" text="INCUMPLIDA - VENCIDA">
      <formula>NOT(ISERROR(SEARCH("INCUMPLIDA - VENCIDA",P52)))</formula>
    </cfRule>
  </conditionalFormatting>
  <conditionalFormatting sqref="P52">
    <cfRule type="containsText" dxfId="255" priority="79" operator="containsText" text="INCALIFICABLE">
      <formula>NOT(ISERROR(SEARCH("INCALIFICABLE",P52)))</formula>
    </cfRule>
    <cfRule type="containsText" dxfId="254" priority="80" operator="containsText" text="CUMPLIDA - EFECTIVA">
      <formula>NOT(ISERROR(SEARCH("CUMPLIDA - EFECTIVA",P52)))</formula>
    </cfRule>
  </conditionalFormatting>
  <conditionalFormatting sqref="P55">
    <cfRule type="containsText" dxfId="253" priority="75" operator="containsText" text="CUMPLIDA - INEFECTIVA">
      <formula>NOT(ISERROR(SEARCH("CUMPLIDA - INEFECTIVA",P55)))</formula>
    </cfRule>
    <cfRule type="containsText" dxfId="252" priority="76" operator="containsText" text="ABIERTA">
      <formula>NOT(ISERROR(SEARCH("ABIERTA",P55)))</formula>
    </cfRule>
    <cfRule type="containsText" dxfId="251" priority="77" operator="containsText" text="CUMPLIDA - PENDIENTE EFECTIVIDAD">
      <formula>NOT(ISERROR(SEARCH("CUMPLIDA - PENDIENTE EFECTIVIDAD",P55)))</formula>
    </cfRule>
    <cfRule type="containsText" dxfId="250" priority="78" operator="containsText" text="INCUMPLIDA - VENCIDA">
      <formula>NOT(ISERROR(SEARCH("INCUMPLIDA - VENCIDA",P55)))</formula>
    </cfRule>
  </conditionalFormatting>
  <conditionalFormatting sqref="P55">
    <cfRule type="containsText" dxfId="249" priority="73" operator="containsText" text="INCALIFICABLE">
      <formula>NOT(ISERROR(SEARCH("INCALIFICABLE",P55)))</formula>
    </cfRule>
    <cfRule type="containsText" dxfId="248" priority="74" operator="containsText" text="CUMPLIDA - EFECTIVA">
      <formula>NOT(ISERROR(SEARCH("CUMPLIDA - EFECTIVA",P55)))</formula>
    </cfRule>
  </conditionalFormatting>
  <conditionalFormatting sqref="P59">
    <cfRule type="containsText" dxfId="247" priority="69" operator="containsText" text="CUMPLIDA - INEFECTIVA">
      <formula>NOT(ISERROR(SEARCH("CUMPLIDA - INEFECTIVA",P59)))</formula>
    </cfRule>
    <cfRule type="containsText" dxfId="246" priority="70" operator="containsText" text="ABIERTA">
      <formula>NOT(ISERROR(SEARCH("ABIERTA",P59)))</formula>
    </cfRule>
    <cfRule type="containsText" dxfId="245" priority="71" operator="containsText" text="CUMPLIDA - PENDIENTE EFECTIVIDAD">
      <formula>NOT(ISERROR(SEARCH("CUMPLIDA - PENDIENTE EFECTIVIDAD",P59)))</formula>
    </cfRule>
    <cfRule type="containsText" dxfId="244" priority="72" operator="containsText" text="INCUMPLIDA - VENCIDA">
      <formula>NOT(ISERROR(SEARCH("INCUMPLIDA - VENCIDA",P59)))</formula>
    </cfRule>
  </conditionalFormatting>
  <conditionalFormatting sqref="P59">
    <cfRule type="containsText" dxfId="243" priority="67" operator="containsText" text="INCALIFICABLE">
      <formula>NOT(ISERROR(SEARCH("INCALIFICABLE",P59)))</formula>
    </cfRule>
    <cfRule type="containsText" dxfId="242" priority="68" operator="containsText" text="CUMPLIDA - EFECTIVA">
      <formula>NOT(ISERROR(SEARCH("CUMPLIDA - EFECTIVA",P59)))</formula>
    </cfRule>
  </conditionalFormatting>
  <conditionalFormatting sqref="P63">
    <cfRule type="containsText" dxfId="241" priority="63" operator="containsText" text="CUMPLIDA - INEFECTIVA">
      <formula>NOT(ISERROR(SEARCH("CUMPLIDA - INEFECTIVA",P63)))</formula>
    </cfRule>
    <cfRule type="containsText" dxfId="240" priority="64" operator="containsText" text="ABIERTA">
      <formula>NOT(ISERROR(SEARCH("ABIERTA",P63)))</formula>
    </cfRule>
    <cfRule type="containsText" dxfId="239" priority="65" operator="containsText" text="CUMPLIDA - PENDIENTE EFECTIVIDAD">
      <formula>NOT(ISERROR(SEARCH("CUMPLIDA - PENDIENTE EFECTIVIDAD",P63)))</formula>
    </cfRule>
    <cfRule type="containsText" dxfId="238" priority="66" operator="containsText" text="INCUMPLIDA - VENCIDA">
      <formula>NOT(ISERROR(SEARCH("INCUMPLIDA - VENCIDA",P63)))</formula>
    </cfRule>
  </conditionalFormatting>
  <conditionalFormatting sqref="P63">
    <cfRule type="containsText" dxfId="237" priority="61" operator="containsText" text="INCALIFICABLE">
      <formula>NOT(ISERROR(SEARCH("INCALIFICABLE",P63)))</formula>
    </cfRule>
    <cfRule type="containsText" dxfId="236" priority="62" operator="containsText" text="CUMPLIDA - EFECTIVA">
      <formula>NOT(ISERROR(SEARCH("CUMPLIDA - EFECTIVA",P63)))</formula>
    </cfRule>
  </conditionalFormatting>
  <conditionalFormatting sqref="P65">
    <cfRule type="containsText" dxfId="235" priority="57" operator="containsText" text="CUMPLIDA - INEFECTIVA">
      <formula>NOT(ISERROR(SEARCH("CUMPLIDA - INEFECTIVA",P65)))</formula>
    </cfRule>
    <cfRule type="containsText" dxfId="234" priority="58" operator="containsText" text="ABIERTA">
      <formula>NOT(ISERROR(SEARCH("ABIERTA",P65)))</formula>
    </cfRule>
    <cfRule type="containsText" dxfId="233" priority="59" operator="containsText" text="CUMPLIDA - PENDIENTE EFECTIVIDAD">
      <formula>NOT(ISERROR(SEARCH("CUMPLIDA - PENDIENTE EFECTIVIDAD",P65)))</formula>
    </cfRule>
    <cfRule type="containsText" dxfId="232" priority="60" operator="containsText" text="INCUMPLIDA - VENCIDA">
      <formula>NOT(ISERROR(SEARCH("INCUMPLIDA - VENCIDA",P65)))</formula>
    </cfRule>
  </conditionalFormatting>
  <conditionalFormatting sqref="P65">
    <cfRule type="containsText" dxfId="231" priority="55" operator="containsText" text="INCALIFICABLE">
      <formula>NOT(ISERROR(SEARCH("INCALIFICABLE",P65)))</formula>
    </cfRule>
    <cfRule type="containsText" dxfId="230" priority="56" operator="containsText" text="CUMPLIDA - EFECTIVA">
      <formula>NOT(ISERROR(SEARCH("CUMPLIDA - EFECTIVA",P65)))</formula>
    </cfRule>
  </conditionalFormatting>
  <conditionalFormatting sqref="P68">
    <cfRule type="containsText" dxfId="229" priority="51" operator="containsText" text="CUMPLIDA - INEFECTIVA">
      <formula>NOT(ISERROR(SEARCH("CUMPLIDA - INEFECTIVA",P68)))</formula>
    </cfRule>
    <cfRule type="containsText" dxfId="228" priority="52" operator="containsText" text="ABIERTA">
      <formula>NOT(ISERROR(SEARCH("ABIERTA",P68)))</formula>
    </cfRule>
    <cfRule type="containsText" dxfId="227" priority="53" operator="containsText" text="CUMPLIDA - PENDIENTE EFECTIVIDAD">
      <formula>NOT(ISERROR(SEARCH("CUMPLIDA - PENDIENTE EFECTIVIDAD",P68)))</formula>
    </cfRule>
    <cfRule type="containsText" dxfId="226" priority="54" operator="containsText" text="INCUMPLIDA - VENCIDA">
      <formula>NOT(ISERROR(SEARCH("INCUMPLIDA - VENCIDA",P68)))</formula>
    </cfRule>
  </conditionalFormatting>
  <conditionalFormatting sqref="P68">
    <cfRule type="containsText" dxfId="225" priority="49" operator="containsText" text="INCALIFICABLE">
      <formula>NOT(ISERROR(SEARCH("INCALIFICABLE",P68)))</formula>
    </cfRule>
    <cfRule type="containsText" dxfId="224" priority="50" operator="containsText" text="CUMPLIDA - EFECTIVA">
      <formula>NOT(ISERROR(SEARCH("CUMPLIDA - EFECTIVA",P68)))</formula>
    </cfRule>
  </conditionalFormatting>
  <conditionalFormatting sqref="P78">
    <cfRule type="containsText" dxfId="223" priority="45" operator="containsText" text="CUMPLIDA - INEFECTIVA">
      <formula>NOT(ISERROR(SEARCH("CUMPLIDA - INEFECTIVA",P78)))</formula>
    </cfRule>
    <cfRule type="containsText" dxfId="222" priority="46" operator="containsText" text="ABIERTA">
      <formula>NOT(ISERROR(SEARCH("ABIERTA",P78)))</formula>
    </cfRule>
    <cfRule type="containsText" dxfId="221" priority="47" operator="containsText" text="CUMPLIDA - PENDIENTE EFECTIVIDAD">
      <formula>NOT(ISERROR(SEARCH("CUMPLIDA - PENDIENTE EFECTIVIDAD",P78)))</formula>
    </cfRule>
    <cfRule type="containsText" dxfId="220" priority="48" operator="containsText" text="INCUMPLIDA - VENCIDA">
      <formula>NOT(ISERROR(SEARCH("INCUMPLIDA - VENCIDA",P78)))</formula>
    </cfRule>
  </conditionalFormatting>
  <conditionalFormatting sqref="P78">
    <cfRule type="containsText" dxfId="219" priority="43" operator="containsText" text="INCALIFICABLE">
      <formula>NOT(ISERROR(SEARCH("INCALIFICABLE",P78)))</formula>
    </cfRule>
    <cfRule type="containsText" dxfId="218" priority="44" operator="containsText" text="CUMPLIDA - EFECTIVA">
      <formula>NOT(ISERROR(SEARCH("CUMPLIDA - EFECTIVA",P78)))</formula>
    </cfRule>
  </conditionalFormatting>
  <conditionalFormatting sqref="P82">
    <cfRule type="containsText" dxfId="217" priority="39" operator="containsText" text="CUMPLIDA - INEFECTIVA">
      <formula>NOT(ISERROR(SEARCH("CUMPLIDA - INEFECTIVA",P82)))</formula>
    </cfRule>
    <cfRule type="containsText" dxfId="216" priority="40" operator="containsText" text="ABIERTA">
      <formula>NOT(ISERROR(SEARCH("ABIERTA",P82)))</formula>
    </cfRule>
    <cfRule type="containsText" dxfId="215" priority="41" operator="containsText" text="CUMPLIDA - PENDIENTE EFECTIVIDAD">
      <formula>NOT(ISERROR(SEARCH("CUMPLIDA - PENDIENTE EFECTIVIDAD",P82)))</formula>
    </cfRule>
    <cfRule type="containsText" dxfId="214" priority="42" operator="containsText" text="INCUMPLIDA - VENCIDA">
      <formula>NOT(ISERROR(SEARCH("INCUMPLIDA - VENCIDA",P82)))</formula>
    </cfRule>
  </conditionalFormatting>
  <conditionalFormatting sqref="P82">
    <cfRule type="containsText" dxfId="213" priority="37" operator="containsText" text="INCALIFICABLE">
      <formula>NOT(ISERROR(SEARCH("INCALIFICABLE",P82)))</formula>
    </cfRule>
    <cfRule type="containsText" dxfId="212" priority="38" operator="containsText" text="CUMPLIDA - EFECTIVA">
      <formula>NOT(ISERROR(SEARCH("CUMPLIDA - EFECTIVA",P82)))</formula>
    </cfRule>
  </conditionalFormatting>
  <conditionalFormatting sqref="P83">
    <cfRule type="containsText" dxfId="211" priority="33" operator="containsText" text="CUMPLIDA - INEFECTIVA">
      <formula>NOT(ISERROR(SEARCH("CUMPLIDA - INEFECTIVA",P83)))</formula>
    </cfRule>
    <cfRule type="containsText" dxfId="210" priority="34" operator="containsText" text="ABIERTA">
      <formula>NOT(ISERROR(SEARCH("ABIERTA",P83)))</formula>
    </cfRule>
    <cfRule type="containsText" dxfId="209" priority="35" operator="containsText" text="CUMPLIDA - PENDIENTE EFECTIVIDAD">
      <formula>NOT(ISERROR(SEARCH("CUMPLIDA - PENDIENTE EFECTIVIDAD",P83)))</formula>
    </cfRule>
    <cfRule type="containsText" dxfId="208" priority="36" operator="containsText" text="INCUMPLIDA - VENCIDA">
      <formula>NOT(ISERROR(SEARCH("INCUMPLIDA - VENCIDA",P83)))</formula>
    </cfRule>
  </conditionalFormatting>
  <conditionalFormatting sqref="P83">
    <cfRule type="containsText" dxfId="207" priority="31" operator="containsText" text="INCALIFICABLE">
      <formula>NOT(ISERROR(SEARCH("INCALIFICABLE",P83)))</formula>
    </cfRule>
    <cfRule type="containsText" dxfId="206" priority="32" operator="containsText" text="CUMPLIDA - EFECTIVA">
      <formula>NOT(ISERROR(SEARCH("CUMPLIDA - EFECTIVA",P83)))</formula>
    </cfRule>
  </conditionalFormatting>
  <conditionalFormatting sqref="P84">
    <cfRule type="containsText" dxfId="205" priority="27" operator="containsText" text="CUMPLIDA - INEFECTIVA">
      <formula>NOT(ISERROR(SEARCH("CUMPLIDA - INEFECTIVA",P84)))</formula>
    </cfRule>
    <cfRule type="containsText" dxfId="204" priority="28" operator="containsText" text="ABIERTA">
      <formula>NOT(ISERROR(SEARCH("ABIERTA",P84)))</formula>
    </cfRule>
    <cfRule type="containsText" dxfId="203" priority="29" operator="containsText" text="CUMPLIDA - PENDIENTE EFECTIVIDAD">
      <formula>NOT(ISERROR(SEARCH("CUMPLIDA - PENDIENTE EFECTIVIDAD",P84)))</formula>
    </cfRule>
    <cfRule type="containsText" dxfId="202" priority="30" operator="containsText" text="INCUMPLIDA - VENCIDA">
      <formula>NOT(ISERROR(SEARCH("INCUMPLIDA - VENCIDA",P84)))</formula>
    </cfRule>
  </conditionalFormatting>
  <conditionalFormatting sqref="P84">
    <cfRule type="containsText" dxfId="201" priority="25" operator="containsText" text="INCALIFICABLE">
      <formula>NOT(ISERROR(SEARCH("INCALIFICABLE",P84)))</formula>
    </cfRule>
    <cfRule type="containsText" dxfId="200" priority="26" operator="containsText" text="CUMPLIDA - EFECTIVA">
      <formula>NOT(ISERROR(SEARCH("CUMPLIDA - EFECTIVA",P84)))</formula>
    </cfRule>
  </conditionalFormatting>
  <conditionalFormatting sqref="P85">
    <cfRule type="containsText" dxfId="199" priority="21" operator="containsText" text="CUMPLIDA - INEFECTIVA">
      <formula>NOT(ISERROR(SEARCH("CUMPLIDA - INEFECTIVA",P85)))</formula>
    </cfRule>
    <cfRule type="containsText" dxfId="198" priority="22" operator="containsText" text="ABIERTA">
      <formula>NOT(ISERROR(SEARCH("ABIERTA",P85)))</formula>
    </cfRule>
    <cfRule type="containsText" dxfId="197" priority="23" operator="containsText" text="CUMPLIDA - PENDIENTE EFECTIVIDAD">
      <formula>NOT(ISERROR(SEARCH("CUMPLIDA - PENDIENTE EFECTIVIDAD",P85)))</formula>
    </cfRule>
    <cfRule type="containsText" dxfId="196" priority="24" operator="containsText" text="INCUMPLIDA - VENCIDA">
      <formula>NOT(ISERROR(SEARCH("INCUMPLIDA - VENCIDA",P85)))</formula>
    </cfRule>
  </conditionalFormatting>
  <conditionalFormatting sqref="P85">
    <cfRule type="containsText" dxfId="195" priority="19" operator="containsText" text="INCALIFICABLE">
      <formula>NOT(ISERROR(SEARCH("INCALIFICABLE",P85)))</formula>
    </cfRule>
    <cfRule type="containsText" dxfId="194" priority="20" operator="containsText" text="CUMPLIDA - EFECTIVA">
      <formula>NOT(ISERROR(SEARCH("CUMPLIDA - EFECTIVA",P85)))</formula>
    </cfRule>
  </conditionalFormatting>
  <conditionalFormatting sqref="P87">
    <cfRule type="containsText" dxfId="193" priority="15" operator="containsText" text="CUMPLIDA - INEFECTIVA">
      <formula>NOT(ISERROR(SEARCH("CUMPLIDA - INEFECTIVA",P87)))</formula>
    </cfRule>
    <cfRule type="containsText" dxfId="192" priority="16" operator="containsText" text="ABIERTA">
      <formula>NOT(ISERROR(SEARCH("ABIERTA",P87)))</formula>
    </cfRule>
    <cfRule type="containsText" dxfId="191" priority="17" operator="containsText" text="CUMPLIDA - PENDIENTE EFECTIVIDAD">
      <formula>NOT(ISERROR(SEARCH("CUMPLIDA - PENDIENTE EFECTIVIDAD",P87)))</formula>
    </cfRule>
    <cfRule type="containsText" dxfId="190" priority="18" operator="containsText" text="INCUMPLIDA - VENCIDA">
      <formula>NOT(ISERROR(SEARCH("INCUMPLIDA - VENCIDA",P87)))</formula>
    </cfRule>
  </conditionalFormatting>
  <conditionalFormatting sqref="P87">
    <cfRule type="containsText" dxfId="189" priority="13" operator="containsText" text="INCALIFICABLE">
      <formula>NOT(ISERROR(SEARCH("INCALIFICABLE",P87)))</formula>
    </cfRule>
    <cfRule type="containsText" dxfId="188" priority="14" operator="containsText" text="CUMPLIDA - EFECTIVA">
      <formula>NOT(ISERROR(SEARCH("CUMPLIDA - EFECTIVA",P87)))</formula>
    </cfRule>
  </conditionalFormatting>
  <conditionalFormatting sqref="P88">
    <cfRule type="containsText" dxfId="187" priority="9" operator="containsText" text="CUMPLIDA - INEFECTIVA">
      <formula>NOT(ISERROR(SEARCH("CUMPLIDA - INEFECTIVA",P88)))</formula>
    </cfRule>
    <cfRule type="containsText" dxfId="186" priority="10" operator="containsText" text="ABIERTA">
      <formula>NOT(ISERROR(SEARCH("ABIERTA",P88)))</formula>
    </cfRule>
    <cfRule type="containsText" dxfId="185" priority="11" operator="containsText" text="CUMPLIDA - PENDIENTE EFECTIVIDAD">
      <formula>NOT(ISERROR(SEARCH("CUMPLIDA - PENDIENTE EFECTIVIDAD",P88)))</formula>
    </cfRule>
    <cfRule type="containsText" dxfId="184" priority="12" operator="containsText" text="INCUMPLIDA - VENCIDA">
      <formula>NOT(ISERROR(SEARCH("INCUMPLIDA - VENCIDA",P88)))</formula>
    </cfRule>
  </conditionalFormatting>
  <conditionalFormatting sqref="P88">
    <cfRule type="containsText" dxfId="183" priority="7" operator="containsText" text="INCALIFICABLE">
      <formula>NOT(ISERROR(SEARCH("INCALIFICABLE",P88)))</formula>
    </cfRule>
    <cfRule type="containsText" dxfId="182" priority="8" operator="containsText" text="CUMPLIDA - EFECTIVA">
      <formula>NOT(ISERROR(SEARCH("CUMPLIDA - EFECTIVA",P88)))</formula>
    </cfRule>
  </conditionalFormatting>
  <conditionalFormatting sqref="P77">
    <cfRule type="containsText" dxfId="181" priority="3" operator="containsText" text="CUMPLIDA - INEFECTIVA">
      <formula>NOT(ISERROR(SEARCH("CUMPLIDA - INEFECTIVA",P77)))</formula>
    </cfRule>
    <cfRule type="containsText" dxfId="180" priority="4" operator="containsText" text="ABIERTA">
      <formula>NOT(ISERROR(SEARCH("ABIERTA",P77)))</formula>
    </cfRule>
    <cfRule type="containsText" dxfId="179" priority="5" operator="containsText" text="CUMPLIDA - PENDIENTE EFECTIVIDAD">
      <formula>NOT(ISERROR(SEARCH("CUMPLIDA - PENDIENTE EFECTIVIDAD",P77)))</formula>
    </cfRule>
    <cfRule type="containsText" dxfId="178" priority="6" operator="containsText" text="INCUMPLIDA - VENCIDA">
      <formula>NOT(ISERROR(SEARCH("INCUMPLIDA - VENCIDA",P77)))</formula>
    </cfRule>
  </conditionalFormatting>
  <conditionalFormatting sqref="P77">
    <cfRule type="containsText" dxfId="177" priority="1" operator="containsText" text="INCALIFICABLE">
      <formula>NOT(ISERROR(SEARCH("INCALIFICABLE",P77)))</formula>
    </cfRule>
    <cfRule type="containsText" dxfId="176" priority="2" operator="containsText" text="CUMPLIDA - EFECTIVA">
      <formula>NOT(ISERROR(SEARCH("CUMPLIDA - EFECTIVA",P77)))</formula>
    </cfRule>
  </conditionalFormatting>
  <dataValidations count="4">
    <dataValidation type="list" allowBlank="1" showInputMessage="1" showErrorMessage="1" sqref="R90 R87 R15:R16 R22:R23 R29:R30 R46:R48 R55:R56 R68:R70 R75 R80 R82 R6">
      <formula1>$XFD$7:$XFD$8</formula1>
    </dataValidation>
    <dataValidation type="list" allowBlank="1" showInputMessage="1" showErrorMessage="1" sqref="H6:H12 H15:H20 H22:H27 H29:H33 H35:H43 H46:H48 H50:H52 H55:H61 H63:H65 H68:H70">
      <formula1>$AE$2:$AE$5</formula1>
    </dataValidation>
    <dataValidation type="list" allowBlank="1" showInputMessage="1" showErrorMessage="1" sqref="R73">
      <formula1>$A$80:$A$81</formula1>
    </dataValidation>
    <dataValidation type="list" allowBlank="1" showInputMessage="1" showErrorMessage="1" sqref="P1:P1048576">
      <formula1>$A$102:$A$107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94"/>
  <sheetViews>
    <sheetView zoomScale="50" zoomScaleNormal="50" workbookViewId="0">
      <selection sqref="A1:D1"/>
    </sheetView>
  </sheetViews>
  <sheetFormatPr baseColWidth="10" defaultColWidth="19.85546875" defaultRowHeight="15" x14ac:dyDescent="0.25"/>
  <cols>
    <col min="2" max="2" width="24.7109375" customWidth="1"/>
    <col min="4" max="4" width="39" customWidth="1"/>
    <col min="5" max="5" width="34.5703125" customWidth="1"/>
    <col min="6" max="6" width="39.7109375" customWidth="1"/>
    <col min="7" max="7" width="29.140625" customWidth="1"/>
    <col min="14" max="14" width="58.140625" customWidth="1"/>
    <col min="15" max="15" width="25.28515625" customWidth="1"/>
    <col min="16" max="16" width="30.7109375" customWidth="1"/>
    <col min="17" max="17" width="62.7109375" customWidth="1"/>
    <col min="18" max="18" width="19.85546875" style="13"/>
  </cols>
  <sheetData>
    <row r="1" spans="1:19" s="1" customFormat="1" ht="99.75" customHeight="1" x14ac:dyDescent="0.25">
      <c r="A1" s="576"/>
      <c r="B1" s="576"/>
      <c r="C1" s="576"/>
      <c r="D1" s="576"/>
      <c r="E1" s="577" t="s">
        <v>1</v>
      </c>
      <c r="F1" s="578"/>
      <c r="G1" s="578"/>
      <c r="H1" s="578"/>
      <c r="I1" s="578"/>
      <c r="J1" s="578"/>
      <c r="K1" s="578"/>
      <c r="L1" s="578"/>
      <c r="M1" s="578"/>
      <c r="N1" s="578"/>
      <c r="O1" s="579"/>
      <c r="P1" s="580"/>
      <c r="Q1" s="581"/>
      <c r="R1" s="582"/>
    </row>
    <row r="2" spans="1:19" s="1" customFormat="1" ht="27.75" customHeight="1" x14ac:dyDescent="0.25">
      <c r="A2" s="610" t="s">
        <v>2</v>
      </c>
      <c r="B2" s="611"/>
      <c r="C2" s="612" t="s">
        <v>3</v>
      </c>
      <c r="D2" s="613"/>
      <c r="E2" s="610" t="s">
        <v>4</v>
      </c>
      <c r="F2" s="614"/>
      <c r="G2" s="614"/>
      <c r="H2" s="614"/>
      <c r="I2" s="611"/>
      <c r="J2" s="584">
        <v>6</v>
      </c>
      <c r="K2" s="584"/>
      <c r="L2" s="584"/>
      <c r="M2" s="584"/>
      <c r="N2" s="610" t="s">
        <v>5</v>
      </c>
      <c r="O2" s="611"/>
      <c r="P2" s="615" t="s">
        <v>6</v>
      </c>
      <c r="Q2" s="616"/>
      <c r="R2" s="617"/>
    </row>
    <row r="3" spans="1:19" s="2" customFormat="1" ht="59.25" customHeight="1" x14ac:dyDescent="0.25">
      <c r="A3" s="587" t="s">
        <v>7</v>
      </c>
      <c r="B3" s="587" t="s">
        <v>8</v>
      </c>
      <c r="C3" s="587" t="s">
        <v>9</v>
      </c>
      <c r="D3" s="587" t="s">
        <v>10</v>
      </c>
      <c r="E3" s="587" t="s">
        <v>11</v>
      </c>
      <c r="F3" s="587" t="s">
        <v>12</v>
      </c>
      <c r="G3" s="587" t="s">
        <v>13</v>
      </c>
      <c r="H3" s="587" t="s">
        <v>14</v>
      </c>
      <c r="I3" s="587" t="s">
        <v>15</v>
      </c>
      <c r="J3" s="587" t="s">
        <v>16</v>
      </c>
      <c r="K3" s="587" t="s">
        <v>17</v>
      </c>
      <c r="L3" s="586" t="s">
        <v>18</v>
      </c>
      <c r="M3" s="586"/>
      <c r="N3" s="586"/>
      <c r="O3" s="586"/>
      <c r="P3" s="586"/>
      <c r="Q3" s="586"/>
      <c r="R3" s="586"/>
      <c r="S3" s="1"/>
    </row>
    <row r="4" spans="1:19" s="2" customFormat="1" ht="93.95" customHeight="1" thickBot="1" x14ac:dyDescent="0.3">
      <c r="A4" s="588"/>
      <c r="B4" s="588"/>
      <c r="C4" s="588"/>
      <c r="D4" s="588"/>
      <c r="E4" s="588"/>
      <c r="F4" s="588"/>
      <c r="G4" s="588"/>
      <c r="H4" s="588"/>
      <c r="I4" s="588"/>
      <c r="J4" s="588"/>
      <c r="K4" s="588"/>
      <c r="L4" s="335" t="s">
        <v>19</v>
      </c>
      <c r="M4" s="335" t="s">
        <v>20</v>
      </c>
      <c r="N4" s="335" t="s">
        <v>21</v>
      </c>
      <c r="O4" s="335" t="s">
        <v>22</v>
      </c>
      <c r="P4" s="335" t="s">
        <v>23</v>
      </c>
      <c r="Q4" s="335" t="s">
        <v>24</v>
      </c>
      <c r="R4" s="336" t="s">
        <v>25</v>
      </c>
    </row>
    <row r="5" spans="1:19" s="2" customFormat="1" ht="34.5" customHeight="1" thickBot="1" x14ac:dyDescent="0.3">
      <c r="A5" s="618" t="s">
        <v>592</v>
      </c>
      <c r="B5" s="619"/>
      <c r="C5" s="619"/>
      <c r="D5" s="619"/>
      <c r="E5" s="619"/>
      <c r="F5" s="619"/>
      <c r="G5" s="619"/>
      <c r="H5" s="619"/>
      <c r="I5" s="619"/>
      <c r="J5" s="619"/>
      <c r="K5" s="619"/>
      <c r="L5" s="619"/>
      <c r="M5" s="619"/>
      <c r="N5" s="619"/>
      <c r="O5" s="619"/>
      <c r="P5" s="619"/>
      <c r="Q5" s="619"/>
      <c r="R5" s="620"/>
    </row>
    <row r="6" spans="1:19" s="160" customFormat="1" ht="169.5" customHeight="1" x14ac:dyDescent="0.25">
      <c r="A6" s="621" t="s">
        <v>521</v>
      </c>
      <c r="B6" s="622" t="s">
        <v>593</v>
      </c>
      <c r="C6" s="733">
        <v>1</v>
      </c>
      <c r="D6" s="622" t="s">
        <v>594</v>
      </c>
      <c r="E6" s="324" t="s">
        <v>595</v>
      </c>
      <c r="F6" s="324" t="s">
        <v>596</v>
      </c>
      <c r="G6" s="320" t="s">
        <v>597</v>
      </c>
      <c r="H6" s="315" t="s">
        <v>72</v>
      </c>
      <c r="I6" s="297" t="s">
        <v>598</v>
      </c>
      <c r="J6" s="337">
        <v>44669</v>
      </c>
      <c r="K6" s="337">
        <v>44712</v>
      </c>
      <c r="L6" s="320"/>
      <c r="M6" s="292" t="s">
        <v>543</v>
      </c>
      <c r="N6" s="338" t="s">
        <v>1540</v>
      </c>
      <c r="O6" s="339">
        <v>0</v>
      </c>
      <c r="P6" s="340" t="s">
        <v>40</v>
      </c>
      <c r="Q6" s="338" t="s">
        <v>1540</v>
      </c>
      <c r="R6" s="692" t="s">
        <v>32</v>
      </c>
    </row>
    <row r="7" spans="1:19" ht="93.75" customHeight="1" thickBot="1" x14ac:dyDescent="0.3">
      <c r="A7" s="621"/>
      <c r="B7" s="622"/>
      <c r="C7" s="733"/>
      <c r="D7" s="622"/>
      <c r="E7" s="341" t="s">
        <v>599</v>
      </c>
      <c r="F7" s="341" t="s">
        <v>600</v>
      </c>
      <c r="G7" s="341" t="s">
        <v>601</v>
      </c>
      <c r="H7" s="314" t="s">
        <v>72</v>
      </c>
      <c r="I7" s="296" t="s">
        <v>598</v>
      </c>
      <c r="J7" s="342">
        <v>44669</v>
      </c>
      <c r="K7" s="342">
        <v>44834</v>
      </c>
      <c r="L7" s="343"/>
      <c r="M7" s="290" t="s">
        <v>543</v>
      </c>
      <c r="N7" s="344" t="s">
        <v>1540</v>
      </c>
      <c r="O7" s="345">
        <v>0</v>
      </c>
      <c r="P7" s="346" t="s">
        <v>40</v>
      </c>
      <c r="Q7" s="344" t="s">
        <v>1540</v>
      </c>
      <c r="R7" s="692"/>
    </row>
    <row r="8" spans="1:19" ht="15.75" thickBot="1" x14ac:dyDescent="0.3">
      <c r="A8" s="704"/>
      <c r="B8" s="705"/>
      <c r="C8" s="705"/>
      <c r="D8" s="705"/>
      <c r="E8" s="705"/>
      <c r="F8" s="705"/>
      <c r="G8" s="705"/>
      <c r="H8" s="705"/>
      <c r="I8" s="705"/>
      <c r="J8" s="705"/>
      <c r="K8" s="705"/>
      <c r="L8" s="705"/>
      <c r="M8" s="705"/>
      <c r="N8" s="705"/>
      <c r="O8" s="705"/>
      <c r="P8" s="705"/>
      <c r="Q8" s="705"/>
      <c r="R8" s="706"/>
    </row>
    <row r="9" spans="1:19" ht="107.25" customHeight="1" thickBot="1" x14ac:dyDescent="0.3">
      <c r="A9" s="347" t="s">
        <v>521</v>
      </c>
      <c r="B9" s="348" t="s">
        <v>593</v>
      </c>
      <c r="C9" s="316">
        <v>2</v>
      </c>
      <c r="D9" s="300" t="s">
        <v>602</v>
      </c>
      <c r="E9" s="735" t="s">
        <v>603</v>
      </c>
      <c r="F9" s="735"/>
      <c r="G9" s="735"/>
      <c r="H9" s="735"/>
      <c r="I9" s="735"/>
      <c r="J9" s="735"/>
      <c r="K9" s="735"/>
      <c r="L9" s="349"/>
      <c r="M9" s="291" t="s">
        <v>543</v>
      </c>
      <c r="N9" s="350" t="s">
        <v>1540</v>
      </c>
      <c r="O9" s="351">
        <v>0</v>
      </c>
      <c r="P9" s="352" t="s">
        <v>31</v>
      </c>
      <c r="Q9" s="350" t="s">
        <v>1540</v>
      </c>
      <c r="R9" s="305" t="s">
        <v>32</v>
      </c>
    </row>
    <row r="10" spans="1:19" ht="15.75" thickBot="1" x14ac:dyDescent="0.3">
      <c r="A10" s="704"/>
      <c r="B10" s="705"/>
      <c r="C10" s="705"/>
      <c r="D10" s="705"/>
      <c r="E10" s="705"/>
      <c r="F10" s="705"/>
      <c r="G10" s="705"/>
      <c r="H10" s="705"/>
      <c r="I10" s="705"/>
      <c r="J10" s="705"/>
      <c r="K10" s="705"/>
      <c r="L10" s="705"/>
      <c r="M10" s="705"/>
      <c r="N10" s="705"/>
      <c r="O10" s="705"/>
      <c r="P10" s="705"/>
      <c r="Q10" s="705"/>
      <c r="R10" s="706"/>
    </row>
    <row r="11" spans="1:19" ht="15.75" x14ac:dyDescent="0.25">
      <c r="A11" s="28"/>
      <c r="B11" s="28"/>
      <c r="C11" s="28"/>
      <c r="D11" s="28"/>
      <c r="E11" s="28"/>
      <c r="F11" s="28"/>
      <c r="G11" s="28"/>
      <c r="H11" s="28"/>
      <c r="I11" s="28"/>
      <c r="J11" s="28"/>
      <c r="K11" s="28"/>
      <c r="L11" s="28"/>
      <c r="M11" s="28"/>
      <c r="N11" s="28"/>
      <c r="O11" s="28"/>
      <c r="P11" s="28"/>
      <c r="Q11" s="28"/>
      <c r="R11" s="12"/>
    </row>
    <row r="12" spans="1:19" ht="15.75" x14ac:dyDescent="0.25">
      <c r="A12" s="28"/>
      <c r="B12" s="28"/>
      <c r="C12" s="28"/>
      <c r="D12" s="28"/>
      <c r="E12" s="28"/>
      <c r="F12" s="28"/>
      <c r="G12" s="28"/>
      <c r="H12" s="28"/>
      <c r="I12" s="28"/>
      <c r="J12" s="28"/>
      <c r="K12" s="28"/>
      <c r="L12" s="28"/>
      <c r="M12" s="28"/>
      <c r="N12" s="28"/>
      <c r="O12" s="28"/>
      <c r="P12" s="28"/>
      <c r="Q12" s="28"/>
      <c r="R12" s="12"/>
    </row>
    <row r="13" spans="1:19" ht="15.75" x14ac:dyDescent="0.25">
      <c r="A13" s="28"/>
      <c r="B13" s="28"/>
      <c r="C13" s="28"/>
      <c r="D13" s="28"/>
      <c r="E13" s="28"/>
      <c r="F13" s="28"/>
      <c r="G13" s="28"/>
      <c r="H13" s="28"/>
      <c r="I13" s="28"/>
      <c r="J13" s="28"/>
      <c r="K13" s="28"/>
      <c r="L13" s="28"/>
      <c r="M13" s="28"/>
      <c r="N13" s="28"/>
      <c r="O13" s="28"/>
      <c r="P13" s="28"/>
      <c r="Q13" s="28"/>
      <c r="R13" s="12"/>
    </row>
    <row r="14" spans="1:19" ht="15.75" x14ac:dyDescent="0.25">
      <c r="A14" s="28"/>
      <c r="B14" s="734" t="s">
        <v>578</v>
      </c>
      <c r="C14" s="734"/>
      <c r="D14" s="101"/>
      <c r="E14" s="734" t="s">
        <v>1538</v>
      </c>
      <c r="F14" s="734"/>
      <c r="G14" s="28"/>
      <c r="H14" s="28"/>
      <c r="I14" s="28"/>
      <c r="J14" s="28"/>
      <c r="K14" s="28"/>
      <c r="L14" s="28"/>
      <c r="M14" s="28"/>
      <c r="N14" s="28"/>
      <c r="O14" s="28"/>
      <c r="P14" s="28"/>
      <c r="Q14" s="28"/>
      <c r="R14" s="12"/>
    </row>
    <row r="15" spans="1:19" ht="15.75" x14ac:dyDescent="0.25">
      <c r="A15" s="28"/>
      <c r="B15" s="45" t="s">
        <v>173</v>
      </c>
      <c r="C15" s="102">
        <f>+COUNTIF($P$6:$P$94,"ABIERTA")</f>
        <v>0</v>
      </c>
      <c r="D15" s="101"/>
      <c r="E15" s="45" t="s">
        <v>173</v>
      </c>
      <c r="F15" s="102">
        <f>+COUNTIF($P$6:$P$30,"ABIERTA")</f>
        <v>0</v>
      </c>
      <c r="G15" s="28"/>
      <c r="H15" s="28"/>
      <c r="I15" s="28"/>
      <c r="J15" s="28"/>
      <c r="K15" s="28"/>
      <c r="L15" s="28"/>
      <c r="M15" s="28"/>
      <c r="N15" s="28"/>
      <c r="O15" s="28"/>
      <c r="P15" s="28"/>
      <c r="Q15" s="28"/>
      <c r="R15" s="12"/>
    </row>
    <row r="16" spans="1:19" ht="15.75" x14ac:dyDescent="0.25">
      <c r="A16" s="28"/>
      <c r="B16" s="45" t="s">
        <v>75</v>
      </c>
      <c r="C16" s="102">
        <f>+COUNTIF($P$6:$P$94,"CUMPLIDA - EFECTIVA")</f>
        <v>0</v>
      </c>
      <c r="D16" s="101"/>
      <c r="E16" s="45" t="s">
        <v>75</v>
      </c>
      <c r="F16" s="102">
        <f>+COUNTIF($P$6:$P$30,"CUMPLIDA - EFECTIVA")</f>
        <v>0</v>
      </c>
      <c r="G16" s="28"/>
      <c r="H16" s="28"/>
      <c r="I16" s="28"/>
      <c r="J16" s="28"/>
      <c r="K16" s="28"/>
      <c r="L16" s="28"/>
      <c r="M16" s="28"/>
      <c r="N16" s="28"/>
      <c r="O16" s="28"/>
      <c r="P16" s="28"/>
      <c r="Q16" s="28"/>
      <c r="R16" s="12"/>
    </row>
    <row r="17" spans="1:18" ht="15.75" x14ac:dyDescent="0.25">
      <c r="A17" s="28"/>
      <c r="B17" s="45" t="s">
        <v>583</v>
      </c>
      <c r="C17" s="102">
        <f>+COUNTIF($P$6:$P$94,"CUMPLIDA - PENDIENTE EFECTIVIDAD")</f>
        <v>0</v>
      </c>
      <c r="D17" s="101"/>
      <c r="E17" s="45" t="s">
        <v>583</v>
      </c>
      <c r="F17" s="102">
        <f>+COUNTIF($P$6:$P$30,"CUMPLIDA - PENDIENTE EFECTIVIDAD")</f>
        <v>0</v>
      </c>
      <c r="G17" s="28"/>
      <c r="H17" s="28"/>
      <c r="I17" s="28"/>
      <c r="J17" s="28"/>
      <c r="K17" s="28"/>
      <c r="L17" s="28"/>
      <c r="M17" s="28"/>
      <c r="N17" s="28"/>
      <c r="O17" s="28"/>
      <c r="P17" s="28"/>
      <c r="Q17" s="28"/>
      <c r="R17" s="12"/>
    </row>
    <row r="18" spans="1:18" ht="15.75" x14ac:dyDescent="0.25">
      <c r="A18" s="28"/>
      <c r="B18" s="45" t="s">
        <v>584</v>
      </c>
      <c r="C18" s="102">
        <f>+COUNTIF($P$6:$P$94,"CUMPLIDA - INEFECTIVA")</f>
        <v>0</v>
      </c>
      <c r="D18" s="101"/>
      <c r="E18" s="45" t="s">
        <v>584</v>
      </c>
      <c r="F18" s="102">
        <f>+COUNTIF($P$6:$P$30,"CUMPLIDA - INEFECTIVA")</f>
        <v>0</v>
      </c>
      <c r="G18" s="28"/>
      <c r="H18" s="28"/>
      <c r="I18" s="28"/>
      <c r="J18" s="28"/>
      <c r="K18" s="28"/>
      <c r="L18" s="28"/>
      <c r="M18" s="28"/>
      <c r="N18" s="28"/>
      <c r="O18" s="28"/>
      <c r="P18" s="28"/>
      <c r="Q18" s="28"/>
      <c r="R18" s="12"/>
    </row>
    <row r="19" spans="1:18" ht="15.75" x14ac:dyDescent="0.25">
      <c r="A19" s="28"/>
      <c r="B19" s="45" t="s">
        <v>40</v>
      </c>
      <c r="C19" s="102">
        <f>+COUNTIF($P$6:$P$94,"INCUMPLIDA - VENCIDA")</f>
        <v>2</v>
      </c>
      <c r="D19" s="101"/>
      <c r="E19" s="45" t="s">
        <v>40</v>
      </c>
      <c r="F19" s="102">
        <f>+COUNTIF($P$6:$P$30,"INCUMPLIDA - VENCIDA")</f>
        <v>2</v>
      </c>
      <c r="G19" s="28"/>
      <c r="H19" s="28"/>
      <c r="I19" s="28"/>
      <c r="J19" s="28"/>
      <c r="K19" s="28"/>
      <c r="L19" s="28"/>
      <c r="M19" s="28"/>
      <c r="N19" s="28"/>
      <c r="O19" s="28"/>
      <c r="P19" s="28"/>
      <c r="Q19" s="28"/>
      <c r="R19" s="12"/>
    </row>
    <row r="20" spans="1:18" ht="15.75" x14ac:dyDescent="0.25">
      <c r="A20" s="28"/>
      <c r="B20" s="45" t="s">
        <v>31</v>
      </c>
      <c r="C20" s="102">
        <f>+COUNTIF($P$6:$P$94,"INCALIFICABLE")</f>
        <v>1</v>
      </c>
      <c r="D20" s="101"/>
      <c r="E20" s="45" t="s">
        <v>31</v>
      </c>
      <c r="F20" s="102">
        <f>+COUNTIF($P$6:$P$30,"INCALIFICABLE")</f>
        <v>1</v>
      </c>
      <c r="G20" s="28"/>
      <c r="H20" s="28"/>
      <c r="I20" s="28"/>
      <c r="J20" s="28"/>
      <c r="K20" s="28"/>
      <c r="L20" s="28"/>
      <c r="M20" s="28"/>
      <c r="N20" s="28"/>
      <c r="O20" s="28"/>
      <c r="P20" s="28"/>
      <c r="Q20" s="28"/>
      <c r="R20" s="12"/>
    </row>
    <row r="21" spans="1:18" ht="15.75" x14ac:dyDescent="0.25">
      <c r="A21" s="28"/>
      <c r="B21" s="103" t="s">
        <v>524</v>
      </c>
      <c r="C21" s="104">
        <f>SUM(C15:C20)</f>
        <v>3</v>
      </c>
      <c r="D21" s="101"/>
      <c r="E21" s="103" t="s">
        <v>524</v>
      </c>
      <c r="F21" s="104">
        <f>SUM(F15:F20)</f>
        <v>3</v>
      </c>
      <c r="G21" s="28"/>
      <c r="H21" s="28"/>
      <c r="I21" s="28"/>
      <c r="J21" s="28"/>
      <c r="K21" s="28"/>
      <c r="L21" s="28"/>
      <c r="M21" s="28"/>
      <c r="N21" s="28"/>
      <c r="O21" s="28"/>
      <c r="P21" s="28"/>
      <c r="Q21" s="28"/>
      <c r="R21" s="12"/>
    </row>
    <row r="22" spans="1:18" ht="15.75" x14ac:dyDescent="0.25">
      <c r="A22" s="28"/>
      <c r="B22" s="101"/>
      <c r="C22" s="101"/>
      <c r="D22" s="101"/>
      <c r="E22" s="105"/>
      <c r="F22" s="105"/>
      <c r="G22" s="28"/>
      <c r="H22" s="28"/>
      <c r="I22" s="28"/>
      <c r="J22" s="28"/>
      <c r="K22" s="28"/>
      <c r="L22" s="28"/>
      <c r="M22" s="28"/>
      <c r="N22" s="28"/>
      <c r="O22" s="28"/>
      <c r="P22" s="28"/>
      <c r="Q22" s="28"/>
      <c r="R22" s="12"/>
    </row>
    <row r="23" spans="1:18" ht="15.75" x14ac:dyDescent="0.25">
      <c r="A23" s="28"/>
      <c r="B23" s="734" t="s">
        <v>585</v>
      </c>
      <c r="C23" s="734"/>
      <c r="D23" s="101"/>
      <c r="E23" s="734" t="s">
        <v>586</v>
      </c>
      <c r="F23" s="734"/>
      <c r="G23" s="28"/>
      <c r="H23" s="28"/>
      <c r="I23" s="28"/>
      <c r="J23" s="28"/>
      <c r="K23" s="28"/>
      <c r="L23" s="28"/>
      <c r="M23" s="28"/>
      <c r="N23" s="28"/>
      <c r="O23" s="28"/>
      <c r="P23" s="28"/>
      <c r="Q23" s="28"/>
      <c r="R23" s="12"/>
    </row>
    <row r="24" spans="1:18" ht="15.75" x14ac:dyDescent="0.25">
      <c r="A24" s="28"/>
      <c r="B24" s="102" t="s">
        <v>587</v>
      </c>
      <c r="C24" s="102">
        <f>+COUNTIF($R$6:$R$94,"ABIERTO")</f>
        <v>2</v>
      </c>
      <c r="D24" s="101"/>
      <c r="E24" s="107" t="s">
        <v>32</v>
      </c>
      <c r="F24" s="102">
        <f>+COUNTIF($R$6:$R$30,"ABIERTO")</f>
        <v>2</v>
      </c>
      <c r="G24" s="28"/>
      <c r="H24" s="28"/>
      <c r="I24" s="28"/>
      <c r="J24" s="28"/>
      <c r="K24" s="28"/>
      <c r="L24" s="28"/>
      <c r="M24" s="28"/>
      <c r="N24" s="28"/>
      <c r="O24" s="28"/>
      <c r="P24" s="28"/>
      <c r="Q24" s="28"/>
      <c r="R24" s="12"/>
    </row>
    <row r="25" spans="1:18" ht="15.75" x14ac:dyDescent="0.25">
      <c r="A25" s="28"/>
      <c r="B25" s="102" t="s">
        <v>588</v>
      </c>
      <c r="C25" s="102">
        <f>+COUNTIF($R$6:$R$94,"CERRADO")</f>
        <v>0</v>
      </c>
      <c r="D25" s="101"/>
      <c r="E25" s="107" t="s">
        <v>62</v>
      </c>
      <c r="F25" s="102">
        <f>+COUNTIF($R$6:$R$30,"CERRADO")</f>
        <v>0</v>
      </c>
      <c r="G25" s="28"/>
      <c r="H25" s="28"/>
      <c r="I25" s="28"/>
      <c r="J25" s="28"/>
      <c r="K25" s="28"/>
      <c r="L25" s="28"/>
      <c r="M25" s="28"/>
      <c r="N25" s="28"/>
      <c r="O25" s="28"/>
      <c r="P25" s="28"/>
      <c r="Q25" s="28"/>
      <c r="R25" s="12"/>
    </row>
    <row r="26" spans="1:18" ht="15.75" x14ac:dyDescent="0.25">
      <c r="A26" s="28"/>
      <c r="B26" s="104" t="s">
        <v>524</v>
      </c>
      <c r="C26" s="104">
        <f>SUM(C24:C25)</f>
        <v>2</v>
      </c>
      <c r="D26" s="101"/>
      <c r="E26" s="103" t="s">
        <v>524</v>
      </c>
      <c r="F26" s="104">
        <f>SUM(F24:F25)</f>
        <v>2</v>
      </c>
      <c r="G26" s="28"/>
      <c r="H26" s="28"/>
      <c r="I26" s="28"/>
      <c r="J26" s="28"/>
      <c r="K26" s="28"/>
      <c r="L26" s="28"/>
      <c r="M26" s="28"/>
      <c r="N26" s="28"/>
      <c r="O26" s="28"/>
      <c r="P26" s="28"/>
      <c r="Q26" s="28"/>
      <c r="R26" s="12"/>
    </row>
    <row r="27" spans="1:18" ht="15.75" x14ac:dyDescent="0.25">
      <c r="A27" s="28"/>
      <c r="B27" s="28"/>
      <c r="C27" s="28"/>
      <c r="D27" s="28"/>
      <c r="E27" s="28"/>
      <c r="F27" s="28"/>
      <c r="G27" s="28"/>
      <c r="H27" s="28"/>
      <c r="I27" s="28"/>
      <c r="J27" s="28"/>
      <c r="K27" s="28"/>
      <c r="L27" s="28"/>
      <c r="M27" s="28"/>
      <c r="N27" s="28"/>
      <c r="O27" s="28"/>
      <c r="P27" s="28"/>
      <c r="Q27" s="28"/>
      <c r="R27" s="12"/>
    </row>
    <row r="28" spans="1:18" ht="15.75" x14ac:dyDescent="0.25">
      <c r="A28" s="28"/>
      <c r="B28" s="28"/>
      <c r="C28" s="28"/>
      <c r="D28" s="28"/>
      <c r="E28" s="28"/>
      <c r="F28" s="28"/>
      <c r="G28" s="28"/>
      <c r="H28" s="28"/>
      <c r="I28" s="28"/>
      <c r="J28" s="28"/>
      <c r="K28" s="28"/>
      <c r="L28" s="28"/>
      <c r="M28" s="28"/>
      <c r="N28" s="28"/>
      <c r="O28" s="28"/>
      <c r="P28" s="28"/>
      <c r="Q28" s="28"/>
      <c r="R28" s="12"/>
    </row>
    <row r="29" spans="1:18" ht="15.75" x14ac:dyDescent="0.25">
      <c r="A29" s="28"/>
      <c r="B29" s="28"/>
      <c r="C29" s="28"/>
      <c r="D29" s="28"/>
      <c r="E29" s="28"/>
      <c r="F29" s="28"/>
      <c r="G29" s="28"/>
      <c r="H29" s="28"/>
      <c r="I29" s="28"/>
      <c r="J29" s="28"/>
      <c r="K29" s="28"/>
      <c r="L29" s="28"/>
      <c r="M29" s="28"/>
      <c r="N29" s="28"/>
      <c r="O29" s="28"/>
      <c r="P29" s="28"/>
      <c r="Q29" s="28"/>
      <c r="R29" s="12"/>
    </row>
    <row r="30" spans="1:18" ht="15.75" x14ac:dyDescent="0.25">
      <c r="A30" s="28"/>
      <c r="B30" s="28"/>
      <c r="C30" s="28"/>
      <c r="D30" s="28"/>
      <c r="E30" s="28"/>
      <c r="F30" s="28"/>
      <c r="G30" s="28"/>
      <c r="H30" s="28"/>
      <c r="I30" s="28"/>
      <c r="J30" s="28"/>
      <c r="K30" s="28"/>
      <c r="L30" s="28"/>
      <c r="M30" s="28"/>
      <c r="N30" s="28"/>
      <c r="O30" s="28"/>
      <c r="P30" s="28"/>
      <c r="Q30" s="28"/>
      <c r="R30" s="12"/>
    </row>
    <row r="31" spans="1:18" ht="15.75" x14ac:dyDescent="0.25">
      <c r="A31" s="28"/>
      <c r="B31" s="28"/>
      <c r="C31" s="28"/>
      <c r="D31" s="28"/>
      <c r="E31" s="28"/>
      <c r="F31" s="28"/>
      <c r="G31" s="28"/>
      <c r="H31" s="28"/>
      <c r="I31" s="28"/>
      <c r="J31" s="28"/>
      <c r="K31" s="28"/>
      <c r="L31" s="28"/>
      <c r="M31" s="28"/>
      <c r="N31" s="28"/>
      <c r="O31" s="28"/>
      <c r="P31" s="28"/>
      <c r="Q31" s="28"/>
      <c r="R31" s="12"/>
    </row>
    <row r="32" spans="1:18" ht="15.75" x14ac:dyDescent="0.25">
      <c r="A32" s="28"/>
      <c r="B32" s="28"/>
      <c r="C32" s="28"/>
      <c r="D32" s="28"/>
      <c r="E32" s="28"/>
      <c r="F32" s="28"/>
      <c r="G32" s="28"/>
      <c r="H32" s="28"/>
      <c r="I32" s="28"/>
      <c r="J32" s="28"/>
      <c r="K32" s="28"/>
      <c r="L32" s="28"/>
      <c r="M32" s="28"/>
      <c r="N32" s="28"/>
      <c r="O32" s="28"/>
      <c r="P32" s="28"/>
      <c r="Q32" s="28"/>
      <c r="R32" s="12"/>
    </row>
    <row r="33" spans="1:18" ht="15.75" x14ac:dyDescent="0.25">
      <c r="A33" s="28"/>
      <c r="B33" s="28"/>
      <c r="C33" s="28"/>
      <c r="D33" s="28"/>
      <c r="E33" s="28"/>
      <c r="F33" s="28"/>
      <c r="G33" s="28"/>
      <c r="H33" s="28"/>
      <c r="I33" s="28"/>
      <c r="J33" s="28"/>
      <c r="K33" s="28"/>
      <c r="L33" s="28"/>
      <c r="M33" s="28"/>
      <c r="N33" s="28"/>
      <c r="O33" s="28"/>
      <c r="P33" s="28"/>
      <c r="Q33" s="28"/>
      <c r="R33" s="12"/>
    </row>
    <row r="34" spans="1:18" ht="15.75" x14ac:dyDescent="0.25">
      <c r="A34" s="28"/>
      <c r="B34" s="28"/>
      <c r="C34" s="28"/>
      <c r="D34" s="28"/>
      <c r="E34" s="28"/>
      <c r="F34" s="28"/>
      <c r="G34" s="28"/>
      <c r="H34" s="28"/>
      <c r="I34" s="28"/>
      <c r="J34" s="28"/>
      <c r="K34" s="28"/>
      <c r="L34" s="28"/>
      <c r="M34" s="28"/>
      <c r="N34" s="28"/>
      <c r="O34" s="28"/>
      <c r="P34" s="28"/>
      <c r="Q34" s="28"/>
      <c r="R34" s="12"/>
    </row>
    <row r="35" spans="1:18" ht="15.75" x14ac:dyDescent="0.25">
      <c r="A35" s="28"/>
      <c r="B35" s="28"/>
      <c r="C35" s="28"/>
      <c r="D35" s="28"/>
      <c r="E35" s="28"/>
      <c r="F35" s="28"/>
      <c r="G35" s="28"/>
      <c r="H35" s="28"/>
      <c r="I35" s="28"/>
      <c r="J35" s="28"/>
      <c r="K35" s="28"/>
      <c r="L35" s="28"/>
      <c r="M35" s="28"/>
      <c r="N35" s="28"/>
      <c r="O35" s="28"/>
      <c r="P35" s="28"/>
      <c r="Q35" s="28"/>
      <c r="R35" s="12"/>
    </row>
    <row r="36" spans="1:18" ht="15.75" x14ac:dyDescent="0.25">
      <c r="A36" s="28"/>
      <c r="B36" s="28"/>
      <c r="C36" s="28"/>
      <c r="D36" s="28"/>
      <c r="E36" s="28"/>
      <c r="F36" s="28"/>
      <c r="G36" s="28"/>
      <c r="H36" s="28"/>
      <c r="I36" s="28"/>
      <c r="J36" s="28"/>
      <c r="K36" s="28"/>
      <c r="L36" s="28"/>
      <c r="M36" s="28"/>
      <c r="N36" s="28"/>
      <c r="O36" s="28"/>
      <c r="P36" s="28"/>
      <c r="Q36" s="28"/>
      <c r="R36" s="12"/>
    </row>
    <row r="37" spans="1:18" ht="15.75" x14ac:dyDescent="0.25">
      <c r="A37" s="28"/>
      <c r="B37" s="28"/>
      <c r="C37" s="28"/>
      <c r="D37" s="28"/>
      <c r="E37" s="28"/>
      <c r="F37" s="28"/>
      <c r="G37" s="28"/>
      <c r="H37" s="28"/>
      <c r="I37" s="28"/>
      <c r="J37" s="28"/>
      <c r="K37" s="28"/>
      <c r="L37" s="28"/>
      <c r="M37" s="28"/>
      <c r="N37" s="28"/>
      <c r="O37" s="28"/>
      <c r="P37" s="28"/>
      <c r="Q37" s="28"/>
      <c r="R37" s="12"/>
    </row>
    <row r="38" spans="1:18" ht="15.75" x14ac:dyDescent="0.25">
      <c r="A38" s="28"/>
      <c r="B38" s="28"/>
      <c r="C38" s="28"/>
      <c r="D38" s="28"/>
      <c r="E38" s="28"/>
      <c r="F38" s="28"/>
      <c r="G38" s="28"/>
      <c r="H38" s="28"/>
      <c r="I38" s="28"/>
      <c r="J38" s="28"/>
      <c r="K38" s="28"/>
      <c r="L38" s="28"/>
      <c r="M38" s="28"/>
      <c r="N38" s="28"/>
      <c r="O38" s="28"/>
      <c r="P38" s="28"/>
      <c r="Q38" s="28"/>
      <c r="R38" s="12"/>
    </row>
    <row r="39" spans="1:18" ht="15.75" x14ac:dyDescent="0.25">
      <c r="A39" s="28"/>
      <c r="B39" s="28"/>
      <c r="C39" s="28"/>
      <c r="D39" s="28"/>
      <c r="E39" s="28"/>
      <c r="F39" s="28"/>
      <c r="G39" s="28"/>
      <c r="H39" s="28"/>
      <c r="I39" s="28"/>
      <c r="J39" s="28"/>
      <c r="K39" s="28"/>
      <c r="L39" s="28"/>
      <c r="M39" s="28"/>
      <c r="N39" s="28"/>
      <c r="O39" s="28"/>
      <c r="P39" s="28"/>
      <c r="Q39" s="28"/>
      <c r="R39" s="12"/>
    </row>
    <row r="40" spans="1:18" ht="15.75" x14ac:dyDescent="0.25">
      <c r="A40" s="28"/>
      <c r="B40" s="28"/>
      <c r="C40" s="28"/>
      <c r="D40" s="28"/>
      <c r="E40" s="28"/>
      <c r="F40" s="28"/>
      <c r="G40" s="28"/>
      <c r="H40" s="28"/>
      <c r="I40" s="28"/>
      <c r="J40" s="28"/>
      <c r="K40" s="28"/>
      <c r="L40" s="28"/>
      <c r="M40" s="28"/>
      <c r="N40" s="28"/>
      <c r="O40" s="28"/>
      <c r="P40" s="28"/>
      <c r="Q40" s="28"/>
      <c r="R40" s="12"/>
    </row>
    <row r="41" spans="1:18" ht="15.75" x14ac:dyDescent="0.25">
      <c r="A41" s="28"/>
      <c r="B41" s="28"/>
      <c r="C41" s="28"/>
      <c r="D41" s="28"/>
      <c r="E41" s="28"/>
      <c r="F41" s="28"/>
      <c r="G41" s="28"/>
      <c r="H41" s="28"/>
      <c r="I41" s="28"/>
      <c r="J41" s="28"/>
      <c r="K41" s="28"/>
      <c r="L41" s="28"/>
      <c r="M41" s="28"/>
      <c r="N41" s="28"/>
      <c r="O41" s="28"/>
      <c r="P41" s="28"/>
      <c r="Q41" s="28"/>
      <c r="R41" s="12"/>
    </row>
    <row r="42" spans="1:18" ht="15.75" x14ac:dyDescent="0.25">
      <c r="A42" s="28"/>
      <c r="B42" s="28"/>
      <c r="C42" s="28"/>
      <c r="D42" s="28"/>
      <c r="E42" s="28"/>
      <c r="F42" s="28"/>
      <c r="G42" s="28"/>
      <c r="H42" s="28"/>
      <c r="I42" s="28"/>
      <c r="J42" s="28"/>
      <c r="K42" s="28"/>
      <c r="L42" s="28"/>
      <c r="M42" s="28"/>
      <c r="N42" s="28"/>
      <c r="O42" s="28"/>
      <c r="P42" s="28"/>
      <c r="Q42" s="28"/>
      <c r="R42" s="12"/>
    </row>
    <row r="43" spans="1:18" ht="15.75" x14ac:dyDescent="0.25">
      <c r="A43" s="28"/>
      <c r="B43" s="28"/>
      <c r="C43" s="28"/>
      <c r="D43" s="28"/>
      <c r="E43" s="28"/>
      <c r="F43" s="28"/>
      <c r="G43" s="28"/>
      <c r="H43" s="28"/>
      <c r="I43" s="28"/>
      <c r="J43" s="28"/>
      <c r="K43" s="28"/>
      <c r="L43" s="28"/>
      <c r="M43" s="28"/>
      <c r="N43" s="28"/>
      <c r="O43" s="28"/>
      <c r="P43" s="28"/>
      <c r="Q43" s="28"/>
      <c r="R43" s="12"/>
    </row>
    <row r="44" spans="1:18" ht="15.75" x14ac:dyDescent="0.25">
      <c r="A44" s="28"/>
      <c r="B44" s="28"/>
      <c r="C44" s="28"/>
      <c r="D44" s="28"/>
      <c r="E44" s="28"/>
      <c r="F44" s="28"/>
      <c r="G44" s="28"/>
      <c r="H44" s="28"/>
      <c r="I44" s="28"/>
      <c r="J44" s="28"/>
      <c r="K44" s="28"/>
      <c r="L44" s="28"/>
      <c r="M44" s="28"/>
      <c r="N44" s="28"/>
      <c r="O44" s="28"/>
      <c r="P44" s="28"/>
      <c r="Q44" s="28"/>
      <c r="R44" s="12"/>
    </row>
    <row r="45" spans="1:18" ht="15.75" x14ac:dyDescent="0.25">
      <c r="A45" s="28"/>
      <c r="B45" s="28"/>
      <c r="C45" s="28"/>
      <c r="D45" s="28"/>
      <c r="E45" s="28"/>
      <c r="F45" s="28"/>
      <c r="G45" s="28"/>
      <c r="H45" s="28"/>
      <c r="I45" s="28"/>
      <c r="J45" s="28"/>
      <c r="K45" s="28"/>
      <c r="L45" s="28"/>
      <c r="M45" s="28"/>
      <c r="N45" s="28"/>
      <c r="O45" s="28"/>
      <c r="P45" s="28"/>
      <c r="Q45" s="28"/>
      <c r="R45" s="12"/>
    </row>
    <row r="46" spans="1:18" ht="15.75" x14ac:dyDescent="0.25">
      <c r="A46" s="28"/>
      <c r="B46" s="28"/>
      <c r="C46" s="28"/>
      <c r="D46" s="28"/>
      <c r="E46" s="28"/>
      <c r="F46" s="28"/>
      <c r="G46" s="28"/>
      <c r="H46" s="28"/>
      <c r="I46" s="28"/>
      <c r="J46" s="28"/>
      <c r="K46" s="28"/>
      <c r="L46" s="28"/>
      <c r="M46" s="28"/>
      <c r="N46" s="28"/>
      <c r="O46" s="28"/>
      <c r="P46" s="28"/>
      <c r="Q46" s="28"/>
      <c r="R46" s="12"/>
    </row>
    <row r="47" spans="1:18" ht="15.75" x14ac:dyDescent="0.25">
      <c r="A47" s="28"/>
      <c r="B47" s="28"/>
      <c r="C47" s="28"/>
      <c r="D47" s="28"/>
      <c r="E47" s="28"/>
      <c r="F47" s="28"/>
      <c r="G47" s="28"/>
      <c r="H47" s="28"/>
      <c r="I47" s="28"/>
      <c r="J47" s="28"/>
      <c r="K47" s="28"/>
      <c r="L47" s="28"/>
      <c r="M47" s="28"/>
      <c r="N47" s="28"/>
      <c r="O47" s="28"/>
      <c r="P47" s="28"/>
      <c r="Q47" s="28"/>
      <c r="R47" s="12"/>
    </row>
    <row r="48" spans="1:18" ht="15.75" x14ac:dyDescent="0.25">
      <c r="A48" s="28"/>
      <c r="B48" s="28"/>
      <c r="C48" s="28"/>
      <c r="D48" s="28"/>
      <c r="E48" s="28"/>
      <c r="F48" s="28"/>
      <c r="G48" s="28"/>
      <c r="H48" s="28"/>
      <c r="I48" s="28"/>
      <c r="J48" s="28"/>
      <c r="K48" s="28"/>
      <c r="L48" s="28"/>
      <c r="M48" s="28"/>
      <c r="N48" s="28"/>
      <c r="O48" s="28"/>
      <c r="P48" s="28"/>
      <c r="Q48" s="28"/>
      <c r="R48" s="12"/>
    </row>
    <row r="49" spans="1:18" ht="15.75" x14ac:dyDescent="0.25">
      <c r="A49" s="28"/>
      <c r="B49" s="28"/>
      <c r="C49" s="28"/>
      <c r="D49" s="28"/>
      <c r="E49" s="28"/>
      <c r="F49" s="28"/>
      <c r="G49" s="28"/>
      <c r="H49" s="28"/>
      <c r="I49" s="28"/>
      <c r="J49" s="28"/>
      <c r="K49" s="28"/>
      <c r="L49" s="28"/>
      <c r="M49" s="28"/>
      <c r="N49" s="28"/>
      <c r="O49" s="28"/>
      <c r="P49" s="28"/>
      <c r="Q49" s="28"/>
      <c r="R49" s="12"/>
    </row>
    <row r="50" spans="1:18" ht="15.75" x14ac:dyDescent="0.25">
      <c r="A50" s="28"/>
      <c r="B50" s="28"/>
      <c r="C50" s="28"/>
      <c r="D50" s="28"/>
      <c r="E50" s="28"/>
      <c r="F50" s="28"/>
      <c r="G50" s="28"/>
      <c r="H50" s="28"/>
      <c r="I50" s="28"/>
      <c r="J50" s="28"/>
      <c r="K50" s="28"/>
      <c r="L50" s="28"/>
      <c r="M50" s="28"/>
      <c r="N50" s="28"/>
      <c r="O50" s="28"/>
      <c r="P50" s="28"/>
      <c r="Q50" s="28"/>
      <c r="R50" s="12"/>
    </row>
    <row r="51" spans="1:18" ht="15.75" x14ac:dyDescent="0.25">
      <c r="A51" s="28"/>
      <c r="B51" s="28"/>
      <c r="C51" s="28"/>
      <c r="D51" s="28"/>
      <c r="E51" s="28"/>
      <c r="F51" s="28"/>
      <c r="G51" s="28"/>
      <c r="H51" s="28"/>
      <c r="I51" s="28"/>
      <c r="J51" s="28"/>
      <c r="K51" s="28"/>
      <c r="L51" s="28"/>
      <c r="M51" s="28"/>
      <c r="N51" s="28"/>
      <c r="O51" s="28"/>
      <c r="P51" s="28"/>
      <c r="Q51" s="28"/>
      <c r="R51" s="12"/>
    </row>
    <row r="52" spans="1:18" ht="15.75" x14ac:dyDescent="0.25">
      <c r="A52" s="28"/>
      <c r="B52" s="28"/>
      <c r="C52" s="28"/>
      <c r="D52" s="28"/>
      <c r="E52" s="28"/>
      <c r="F52" s="28"/>
      <c r="G52" s="28"/>
      <c r="H52" s="28"/>
      <c r="I52" s="28"/>
      <c r="J52" s="28"/>
      <c r="K52" s="28"/>
      <c r="L52" s="28"/>
      <c r="M52" s="28"/>
      <c r="N52" s="28"/>
      <c r="O52" s="28"/>
      <c r="P52" s="28"/>
      <c r="Q52" s="28"/>
      <c r="R52" s="12"/>
    </row>
    <row r="53" spans="1:18" ht="15.75" x14ac:dyDescent="0.25">
      <c r="A53" s="28"/>
      <c r="B53" s="28"/>
      <c r="C53" s="28"/>
      <c r="D53" s="28"/>
      <c r="E53" s="28"/>
      <c r="F53" s="28"/>
      <c r="G53" s="28"/>
      <c r="H53" s="28"/>
      <c r="I53" s="28"/>
      <c r="J53" s="28"/>
      <c r="K53" s="28"/>
      <c r="L53" s="28"/>
      <c r="M53" s="28"/>
      <c r="N53" s="28"/>
      <c r="O53" s="28"/>
      <c r="P53" s="28"/>
      <c r="Q53" s="28"/>
      <c r="R53" s="12"/>
    </row>
    <row r="54" spans="1:18" ht="15.75" x14ac:dyDescent="0.25">
      <c r="A54" s="28"/>
      <c r="B54" s="28"/>
      <c r="C54" s="28"/>
      <c r="D54" s="28"/>
      <c r="E54" s="28"/>
      <c r="F54" s="28"/>
      <c r="G54" s="28"/>
      <c r="H54" s="28"/>
      <c r="I54" s="28"/>
      <c r="J54" s="28"/>
      <c r="K54" s="28"/>
      <c r="L54" s="28"/>
      <c r="M54" s="28"/>
      <c r="N54" s="28"/>
      <c r="O54" s="28"/>
      <c r="P54" s="28"/>
      <c r="Q54" s="28"/>
      <c r="R54" s="12"/>
    </row>
    <row r="55" spans="1:18" ht="15.75" x14ac:dyDescent="0.25">
      <c r="A55" s="28"/>
      <c r="B55" s="28"/>
      <c r="C55" s="28"/>
      <c r="D55" s="28"/>
      <c r="E55" s="28"/>
      <c r="F55" s="28"/>
      <c r="G55" s="28"/>
      <c r="H55" s="28"/>
      <c r="I55" s="28"/>
      <c r="J55" s="28"/>
      <c r="K55" s="28"/>
      <c r="L55" s="28"/>
      <c r="M55" s="28"/>
      <c r="N55" s="28"/>
      <c r="O55" s="28"/>
      <c r="P55" s="28"/>
      <c r="Q55" s="28"/>
      <c r="R55" s="12"/>
    </row>
    <row r="56" spans="1:18" ht="15.75" x14ac:dyDescent="0.25">
      <c r="A56" s="28"/>
      <c r="B56" s="28"/>
      <c r="C56" s="28"/>
      <c r="D56" s="28"/>
      <c r="E56" s="28"/>
      <c r="F56" s="28"/>
      <c r="G56" s="28"/>
      <c r="H56" s="28"/>
      <c r="I56" s="28"/>
      <c r="J56" s="28"/>
      <c r="K56" s="28"/>
      <c r="L56" s="28"/>
      <c r="M56" s="28"/>
      <c r="N56" s="28"/>
      <c r="O56" s="28"/>
      <c r="P56" s="28"/>
      <c r="Q56" s="28"/>
      <c r="R56" s="12"/>
    </row>
    <row r="57" spans="1:18" ht="15.75" x14ac:dyDescent="0.25">
      <c r="A57" s="28"/>
      <c r="B57" s="28"/>
      <c r="C57" s="28"/>
      <c r="D57" s="28"/>
      <c r="E57" s="28"/>
      <c r="F57" s="28"/>
      <c r="G57" s="28"/>
      <c r="H57" s="28"/>
      <c r="I57" s="28"/>
      <c r="J57" s="28"/>
      <c r="K57" s="28"/>
      <c r="L57" s="28"/>
      <c r="M57" s="28"/>
      <c r="N57" s="28"/>
      <c r="O57" s="28"/>
      <c r="P57" s="28"/>
      <c r="Q57" s="28"/>
      <c r="R57" s="12"/>
    </row>
    <row r="58" spans="1:18" ht="15.75" x14ac:dyDescent="0.25">
      <c r="A58" s="28"/>
      <c r="B58" s="28"/>
      <c r="C58" s="28"/>
      <c r="D58" s="28"/>
      <c r="E58" s="28"/>
      <c r="F58" s="28"/>
      <c r="G58" s="28"/>
      <c r="H58" s="28"/>
      <c r="I58" s="28"/>
      <c r="J58" s="28"/>
      <c r="K58" s="28"/>
      <c r="L58" s="28"/>
      <c r="M58" s="28"/>
      <c r="N58" s="28"/>
      <c r="O58" s="28"/>
      <c r="P58" s="28"/>
      <c r="Q58" s="28"/>
      <c r="R58" s="12"/>
    </row>
    <row r="59" spans="1:18" ht="15.75" x14ac:dyDescent="0.25">
      <c r="A59" s="28"/>
      <c r="B59" s="28"/>
      <c r="C59" s="28"/>
      <c r="D59" s="28"/>
      <c r="E59" s="28"/>
      <c r="F59" s="28"/>
      <c r="G59" s="28"/>
      <c r="H59" s="28"/>
      <c r="I59" s="28"/>
      <c r="J59" s="28"/>
      <c r="K59" s="28"/>
      <c r="L59" s="28"/>
      <c r="M59" s="28"/>
      <c r="N59" s="28"/>
      <c r="O59" s="28"/>
      <c r="P59" s="28"/>
      <c r="Q59" s="28"/>
      <c r="R59" s="12"/>
    </row>
    <row r="60" spans="1:18" ht="15.75" x14ac:dyDescent="0.25">
      <c r="A60" s="28"/>
      <c r="B60" s="28"/>
      <c r="C60" s="28"/>
      <c r="D60" s="28"/>
      <c r="E60" s="28"/>
      <c r="F60" s="28"/>
      <c r="G60" s="28"/>
      <c r="H60" s="28"/>
      <c r="I60" s="28"/>
      <c r="J60" s="28"/>
      <c r="K60" s="28"/>
      <c r="L60" s="28"/>
      <c r="M60" s="28"/>
      <c r="N60" s="28"/>
      <c r="O60" s="28"/>
      <c r="P60" s="28"/>
      <c r="Q60" s="28"/>
      <c r="R60" s="12"/>
    </row>
    <row r="61" spans="1:18" ht="15.75" x14ac:dyDescent="0.25">
      <c r="A61" s="28"/>
      <c r="B61" s="28"/>
      <c r="C61" s="28"/>
      <c r="D61" s="28"/>
      <c r="E61" s="28"/>
      <c r="F61" s="28"/>
      <c r="G61" s="28"/>
      <c r="H61" s="28"/>
      <c r="I61" s="28"/>
      <c r="J61" s="28"/>
      <c r="K61" s="28"/>
      <c r="L61" s="28"/>
      <c r="M61" s="28"/>
      <c r="N61" s="28"/>
      <c r="O61" s="28"/>
      <c r="P61" s="28"/>
      <c r="Q61" s="28"/>
      <c r="R61" s="12"/>
    </row>
    <row r="62" spans="1:18" ht="15.75" x14ac:dyDescent="0.25">
      <c r="A62" s="28"/>
      <c r="B62" s="28"/>
      <c r="C62" s="28"/>
      <c r="D62" s="28"/>
      <c r="E62" s="28"/>
      <c r="F62" s="28"/>
      <c r="G62" s="28"/>
      <c r="H62" s="28"/>
      <c r="I62" s="28"/>
      <c r="J62" s="28"/>
      <c r="K62" s="28"/>
      <c r="L62" s="28"/>
      <c r="M62" s="28"/>
      <c r="N62" s="28"/>
      <c r="O62" s="28"/>
      <c r="P62" s="28"/>
      <c r="Q62" s="28"/>
      <c r="R62" s="12"/>
    </row>
    <row r="63" spans="1:18" ht="15.75" x14ac:dyDescent="0.25">
      <c r="A63" s="28"/>
      <c r="B63" s="28"/>
      <c r="C63" s="28"/>
      <c r="D63" s="28"/>
      <c r="E63" s="28"/>
      <c r="F63" s="28"/>
      <c r="G63" s="28"/>
      <c r="H63" s="28"/>
      <c r="I63" s="28"/>
      <c r="J63" s="28"/>
      <c r="K63" s="28"/>
      <c r="L63" s="28"/>
      <c r="M63" s="28"/>
      <c r="N63" s="28"/>
      <c r="O63" s="28"/>
      <c r="P63" s="28"/>
      <c r="Q63" s="28"/>
      <c r="R63" s="12"/>
    </row>
    <row r="64" spans="1:18" ht="15.75" x14ac:dyDescent="0.25">
      <c r="A64" s="28"/>
      <c r="B64" s="28"/>
      <c r="C64" s="28"/>
      <c r="D64" s="28"/>
      <c r="E64" s="28"/>
      <c r="F64" s="28"/>
      <c r="G64" s="28"/>
      <c r="H64" s="28"/>
      <c r="I64" s="28"/>
      <c r="J64" s="28"/>
      <c r="K64" s="28"/>
      <c r="L64" s="28"/>
      <c r="M64" s="28"/>
      <c r="N64" s="28"/>
      <c r="O64" s="28"/>
      <c r="P64" s="28"/>
      <c r="Q64" s="28"/>
      <c r="R64" s="12"/>
    </row>
    <row r="65" spans="1:18" ht="15.75" x14ac:dyDescent="0.25">
      <c r="A65" s="28"/>
      <c r="B65" s="28"/>
      <c r="C65" s="28"/>
      <c r="D65" s="28"/>
      <c r="E65" s="28"/>
      <c r="F65" s="28"/>
      <c r="G65" s="28"/>
      <c r="H65" s="28"/>
      <c r="I65" s="28"/>
      <c r="J65" s="28"/>
      <c r="K65" s="28"/>
      <c r="L65" s="28"/>
      <c r="M65" s="28"/>
      <c r="N65" s="28"/>
      <c r="O65" s="28"/>
      <c r="P65" s="28"/>
      <c r="Q65" s="28"/>
      <c r="R65" s="12"/>
    </row>
    <row r="66" spans="1:18" ht="15.75" x14ac:dyDescent="0.25">
      <c r="A66" s="28"/>
      <c r="B66" s="28"/>
      <c r="C66" s="28"/>
      <c r="D66" s="28"/>
      <c r="E66" s="28"/>
      <c r="F66" s="28"/>
      <c r="G66" s="28"/>
      <c r="H66" s="28"/>
      <c r="I66" s="28"/>
      <c r="J66" s="28"/>
      <c r="K66" s="28"/>
      <c r="L66" s="28"/>
      <c r="M66" s="28"/>
      <c r="N66" s="28"/>
      <c r="O66" s="28"/>
      <c r="P66" s="28"/>
      <c r="Q66" s="28"/>
      <c r="R66" s="12"/>
    </row>
    <row r="67" spans="1:18" ht="15.75" x14ac:dyDescent="0.25">
      <c r="A67" s="28"/>
      <c r="B67" s="28"/>
      <c r="C67" s="28"/>
      <c r="D67" s="28"/>
      <c r="E67" s="28"/>
      <c r="F67" s="28"/>
      <c r="G67" s="28"/>
      <c r="H67" s="28"/>
      <c r="I67" s="28"/>
      <c r="J67" s="28"/>
      <c r="K67" s="28"/>
      <c r="L67" s="28"/>
      <c r="M67" s="28"/>
      <c r="N67" s="28"/>
      <c r="O67" s="28"/>
      <c r="P67" s="28"/>
      <c r="Q67" s="28"/>
      <c r="R67" s="12"/>
    </row>
    <row r="68" spans="1:18" ht="15.75" x14ac:dyDescent="0.25">
      <c r="A68" s="28"/>
      <c r="B68" s="28"/>
      <c r="C68" s="28"/>
      <c r="D68" s="28"/>
      <c r="E68" s="28"/>
      <c r="F68" s="28"/>
      <c r="G68" s="28"/>
      <c r="H68" s="28"/>
      <c r="I68" s="28"/>
      <c r="J68" s="28"/>
      <c r="K68" s="28"/>
      <c r="L68" s="28"/>
      <c r="M68" s="28"/>
      <c r="N68" s="28"/>
      <c r="O68" s="28"/>
      <c r="P68" s="28"/>
      <c r="Q68" s="28"/>
      <c r="R68" s="12"/>
    </row>
    <row r="69" spans="1:18" ht="15.75" x14ac:dyDescent="0.25">
      <c r="A69" s="28"/>
      <c r="B69" s="28"/>
      <c r="C69" s="28"/>
      <c r="D69" s="28"/>
      <c r="E69" s="28"/>
      <c r="F69" s="28"/>
      <c r="G69" s="28"/>
      <c r="H69" s="28"/>
      <c r="I69" s="28"/>
      <c r="J69" s="28"/>
      <c r="K69" s="28"/>
      <c r="L69" s="28"/>
      <c r="M69" s="28"/>
      <c r="N69" s="28"/>
      <c r="O69" s="28"/>
      <c r="P69" s="28"/>
      <c r="Q69" s="28"/>
      <c r="R69" s="12"/>
    </row>
    <row r="70" spans="1:18" ht="15.75" x14ac:dyDescent="0.25">
      <c r="A70" s="28"/>
      <c r="B70" s="28"/>
      <c r="C70" s="28"/>
      <c r="D70" s="28"/>
      <c r="E70" s="28"/>
      <c r="F70" s="28"/>
      <c r="G70" s="28"/>
      <c r="H70" s="28"/>
      <c r="I70" s="28"/>
      <c r="J70" s="28"/>
      <c r="K70" s="28"/>
      <c r="L70" s="28"/>
      <c r="M70" s="28"/>
      <c r="N70" s="28"/>
      <c r="O70" s="28"/>
      <c r="P70" s="28"/>
      <c r="Q70" s="28"/>
      <c r="R70" s="12"/>
    </row>
    <row r="71" spans="1:18" ht="15.75" x14ac:dyDescent="0.25">
      <c r="A71" s="28"/>
      <c r="B71" s="28"/>
      <c r="C71" s="28"/>
      <c r="D71" s="28"/>
      <c r="E71" s="28"/>
      <c r="F71" s="28"/>
      <c r="G71" s="28"/>
      <c r="H71" s="28"/>
      <c r="I71" s="28"/>
      <c r="J71" s="28"/>
      <c r="K71" s="28"/>
      <c r="L71" s="28"/>
      <c r="M71" s="28"/>
      <c r="N71" s="28"/>
      <c r="O71" s="28"/>
      <c r="P71" s="28"/>
      <c r="Q71" s="28"/>
      <c r="R71" s="12"/>
    </row>
    <row r="72" spans="1:18" ht="15.75" x14ac:dyDescent="0.25">
      <c r="A72" s="28"/>
      <c r="B72" s="28"/>
      <c r="C72" s="28"/>
      <c r="D72" s="28"/>
      <c r="E72" s="28"/>
      <c r="F72" s="28"/>
      <c r="G72" s="28"/>
      <c r="H72" s="28"/>
      <c r="I72" s="28"/>
      <c r="J72" s="28"/>
      <c r="K72" s="28"/>
      <c r="L72" s="28"/>
      <c r="M72" s="28"/>
      <c r="N72" s="28"/>
      <c r="O72" s="28"/>
      <c r="P72" s="28"/>
      <c r="Q72" s="28"/>
      <c r="R72" s="12"/>
    </row>
    <row r="73" spans="1:18" ht="15.75" x14ac:dyDescent="0.25">
      <c r="A73" s="28"/>
      <c r="B73" s="28"/>
      <c r="C73" s="28"/>
      <c r="D73" s="28"/>
      <c r="E73" s="28"/>
      <c r="F73" s="28"/>
      <c r="G73" s="28"/>
      <c r="H73" s="28"/>
      <c r="I73" s="28"/>
      <c r="J73" s="28"/>
      <c r="K73" s="28"/>
      <c r="L73" s="28"/>
      <c r="M73" s="28"/>
      <c r="N73" s="28"/>
      <c r="O73" s="28"/>
      <c r="P73" s="28"/>
      <c r="Q73" s="28"/>
      <c r="R73" s="12"/>
    </row>
    <row r="74" spans="1:18" ht="15.75" x14ac:dyDescent="0.25">
      <c r="A74" s="28"/>
      <c r="B74" s="28"/>
      <c r="C74" s="28"/>
      <c r="D74" s="28"/>
      <c r="E74" s="28"/>
      <c r="F74" s="28"/>
      <c r="G74" s="28"/>
      <c r="H74" s="28"/>
      <c r="I74" s="28"/>
      <c r="J74" s="28"/>
      <c r="K74" s="28"/>
      <c r="L74" s="28"/>
      <c r="M74" s="28"/>
      <c r="N74" s="28"/>
      <c r="O74" s="28"/>
      <c r="P74" s="28"/>
      <c r="Q74" s="28"/>
      <c r="R74" s="12"/>
    </row>
    <row r="75" spans="1:18" ht="15.75" x14ac:dyDescent="0.25">
      <c r="A75" s="28"/>
      <c r="B75" s="28"/>
      <c r="C75" s="28"/>
      <c r="D75" s="28"/>
      <c r="E75" s="28"/>
      <c r="F75" s="28"/>
      <c r="G75" s="28"/>
      <c r="H75" s="28"/>
      <c r="I75" s="28"/>
      <c r="J75" s="28"/>
      <c r="K75" s="28"/>
      <c r="L75" s="28"/>
      <c r="M75" s="28"/>
      <c r="N75" s="28"/>
      <c r="O75" s="28"/>
      <c r="P75" s="28"/>
      <c r="Q75" s="28"/>
      <c r="R75" s="12"/>
    </row>
    <row r="76" spans="1:18" ht="15.75" x14ac:dyDescent="0.25">
      <c r="A76" s="28"/>
      <c r="B76" s="28"/>
      <c r="C76" s="28"/>
      <c r="D76" s="28"/>
      <c r="E76" s="28"/>
      <c r="F76" s="28"/>
      <c r="G76" s="28"/>
      <c r="H76" s="28"/>
      <c r="I76" s="28"/>
      <c r="J76" s="28"/>
      <c r="K76" s="28"/>
      <c r="L76" s="28"/>
      <c r="M76" s="28"/>
      <c r="N76" s="28"/>
      <c r="O76" s="28"/>
      <c r="P76" s="28"/>
      <c r="Q76" s="28"/>
      <c r="R76" s="12"/>
    </row>
    <row r="77" spans="1:18" ht="15.75" x14ac:dyDescent="0.25">
      <c r="A77" s="28"/>
      <c r="B77" s="28"/>
      <c r="C77" s="28"/>
      <c r="D77" s="28"/>
      <c r="E77" s="28"/>
      <c r="F77" s="28"/>
      <c r="G77" s="28"/>
      <c r="H77" s="28"/>
      <c r="I77" s="28"/>
      <c r="J77" s="28"/>
      <c r="K77" s="28"/>
      <c r="L77" s="28"/>
      <c r="M77" s="28"/>
      <c r="N77" s="28"/>
      <c r="O77" s="28"/>
      <c r="P77" s="28"/>
      <c r="Q77" s="28"/>
      <c r="R77" s="12"/>
    </row>
    <row r="78" spans="1:18" ht="15.75" x14ac:dyDescent="0.25">
      <c r="A78" s="28"/>
      <c r="B78" s="28"/>
      <c r="C78" s="28"/>
      <c r="D78" s="28"/>
      <c r="E78" s="28"/>
      <c r="F78" s="28"/>
      <c r="G78" s="28"/>
      <c r="H78" s="28"/>
      <c r="I78" s="28"/>
      <c r="J78" s="28"/>
      <c r="K78" s="28"/>
      <c r="L78" s="28"/>
      <c r="M78" s="28"/>
      <c r="N78" s="28"/>
      <c r="O78" s="28"/>
      <c r="P78" s="28"/>
      <c r="Q78" s="28"/>
      <c r="R78" s="12"/>
    </row>
    <row r="79" spans="1:18" ht="15.75" x14ac:dyDescent="0.25">
      <c r="A79" s="28"/>
      <c r="B79" s="28"/>
      <c r="C79" s="28"/>
      <c r="D79" s="28"/>
      <c r="E79" s="28"/>
      <c r="F79" s="28"/>
      <c r="G79" s="28"/>
      <c r="H79" s="28"/>
      <c r="I79" s="28"/>
      <c r="J79" s="28"/>
      <c r="K79" s="28"/>
      <c r="L79" s="28"/>
      <c r="M79" s="28"/>
      <c r="N79" s="28"/>
      <c r="O79" s="28"/>
      <c r="P79" s="28"/>
      <c r="Q79" s="28"/>
      <c r="R79" s="12"/>
    </row>
    <row r="80" spans="1:18" ht="15.75" x14ac:dyDescent="0.25">
      <c r="A80" s="28"/>
      <c r="B80" s="28"/>
      <c r="C80" s="28"/>
      <c r="D80" s="28"/>
      <c r="E80" s="28"/>
      <c r="F80" s="28"/>
      <c r="G80" s="28"/>
      <c r="H80" s="28"/>
      <c r="I80" s="28"/>
      <c r="J80" s="28"/>
      <c r="K80" s="28"/>
      <c r="L80" s="28"/>
      <c r="M80" s="28"/>
      <c r="N80" s="28"/>
      <c r="O80" s="28"/>
      <c r="P80" s="28"/>
      <c r="Q80" s="28"/>
      <c r="R80" s="12"/>
    </row>
    <row r="81" spans="1:18" ht="15.75" x14ac:dyDescent="0.25">
      <c r="A81" s="28"/>
      <c r="B81" s="28"/>
      <c r="C81" s="28"/>
      <c r="D81" s="28"/>
      <c r="E81" s="28"/>
      <c r="F81" s="28"/>
      <c r="G81" s="28"/>
      <c r="H81" s="28"/>
      <c r="I81" s="28"/>
      <c r="J81" s="28"/>
      <c r="K81" s="28"/>
      <c r="L81" s="28"/>
      <c r="M81" s="28"/>
      <c r="N81" s="28"/>
      <c r="O81" s="28"/>
      <c r="P81" s="28"/>
      <c r="Q81" s="28"/>
      <c r="R81" s="12"/>
    </row>
    <row r="82" spans="1:18" ht="15.75" x14ac:dyDescent="0.25">
      <c r="A82" s="28"/>
      <c r="B82" s="28"/>
      <c r="C82" s="28"/>
      <c r="D82" s="28"/>
      <c r="E82" s="28"/>
      <c r="F82" s="28"/>
      <c r="G82" s="28"/>
      <c r="H82" s="28"/>
      <c r="I82" s="28"/>
      <c r="J82" s="28"/>
      <c r="K82" s="28"/>
      <c r="L82" s="28"/>
      <c r="M82" s="28"/>
      <c r="N82" s="28"/>
      <c r="O82" s="28"/>
      <c r="P82" s="28"/>
      <c r="Q82" s="28"/>
      <c r="R82" s="12"/>
    </row>
    <row r="83" spans="1:18" ht="15.75" x14ac:dyDescent="0.25">
      <c r="A83" s="28"/>
      <c r="B83" s="28"/>
      <c r="C83" s="28"/>
      <c r="D83" s="28"/>
      <c r="E83" s="28"/>
      <c r="F83" s="28"/>
      <c r="G83" s="28"/>
      <c r="H83" s="28"/>
      <c r="I83" s="28"/>
      <c r="J83" s="28"/>
      <c r="K83" s="28"/>
      <c r="L83" s="28"/>
      <c r="M83" s="28"/>
      <c r="N83" s="28"/>
      <c r="O83" s="28"/>
      <c r="P83" s="28"/>
      <c r="Q83" s="28"/>
      <c r="R83" s="12"/>
    </row>
    <row r="84" spans="1:18" ht="15.75" x14ac:dyDescent="0.25">
      <c r="A84" s="28"/>
      <c r="B84" s="28"/>
      <c r="C84" s="28"/>
      <c r="D84" s="28"/>
      <c r="E84" s="28"/>
      <c r="F84" s="28"/>
      <c r="G84" s="28"/>
      <c r="H84" s="28"/>
      <c r="I84" s="28"/>
      <c r="J84" s="28"/>
      <c r="K84" s="28"/>
      <c r="L84" s="28"/>
      <c r="M84" s="28"/>
      <c r="N84" s="28"/>
      <c r="O84" s="28"/>
      <c r="P84" s="28"/>
      <c r="Q84" s="28"/>
      <c r="R84" s="12"/>
    </row>
    <row r="85" spans="1:18" ht="15.75" x14ac:dyDescent="0.25">
      <c r="A85" s="28"/>
      <c r="B85" s="28"/>
      <c r="C85" s="28"/>
      <c r="D85" s="28"/>
      <c r="E85" s="28"/>
      <c r="F85" s="28"/>
      <c r="G85" s="28"/>
      <c r="H85" s="28"/>
      <c r="I85" s="28"/>
      <c r="J85" s="28"/>
      <c r="K85" s="28"/>
      <c r="L85" s="28"/>
      <c r="M85" s="28"/>
      <c r="N85" s="28"/>
      <c r="O85" s="28"/>
      <c r="P85" s="28"/>
      <c r="Q85" s="28"/>
      <c r="R85" s="12"/>
    </row>
    <row r="86" spans="1:18" ht="15.75" x14ac:dyDescent="0.25">
      <c r="A86" s="28"/>
      <c r="B86" s="28"/>
      <c r="C86" s="28"/>
      <c r="D86" s="28"/>
      <c r="E86" s="28"/>
      <c r="F86" s="28"/>
      <c r="G86" s="28"/>
      <c r="H86" s="28"/>
      <c r="I86" s="28"/>
      <c r="J86" s="28"/>
      <c r="K86" s="28"/>
      <c r="L86" s="28"/>
      <c r="M86" s="28"/>
      <c r="N86" s="28"/>
      <c r="O86" s="28"/>
      <c r="P86" s="28"/>
      <c r="Q86" s="28"/>
      <c r="R86" s="12"/>
    </row>
    <row r="87" spans="1:18" ht="15.75" x14ac:dyDescent="0.25">
      <c r="A87" s="28"/>
      <c r="B87" s="28"/>
      <c r="C87" s="28"/>
      <c r="D87" s="28"/>
      <c r="E87" s="28"/>
      <c r="F87" s="28"/>
      <c r="G87" s="28"/>
      <c r="H87" s="28"/>
      <c r="I87" s="28"/>
      <c r="J87" s="28"/>
      <c r="K87" s="28"/>
      <c r="L87" s="28"/>
      <c r="M87" s="28"/>
      <c r="N87" s="28"/>
      <c r="O87" s="28"/>
      <c r="P87" s="28"/>
      <c r="Q87" s="28"/>
      <c r="R87" s="12"/>
    </row>
    <row r="88" spans="1:18" ht="15.75" x14ac:dyDescent="0.25">
      <c r="A88" s="28"/>
      <c r="B88" s="28"/>
      <c r="C88" s="28"/>
      <c r="D88" s="28"/>
      <c r="E88" s="28"/>
      <c r="F88" s="28"/>
      <c r="G88" s="28"/>
      <c r="H88" s="28"/>
      <c r="I88" s="28"/>
      <c r="J88" s="28"/>
      <c r="K88" s="28"/>
      <c r="L88" s="28"/>
      <c r="M88" s="28"/>
      <c r="N88" s="28"/>
      <c r="O88" s="28"/>
      <c r="P88" s="28"/>
      <c r="Q88" s="28"/>
      <c r="R88" s="12"/>
    </row>
    <row r="89" spans="1:18" ht="15.75" x14ac:dyDescent="0.25">
      <c r="A89" s="28"/>
      <c r="B89" s="28"/>
      <c r="C89" s="28"/>
      <c r="D89" s="28"/>
      <c r="E89" s="28"/>
      <c r="F89" s="28"/>
      <c r="G89" s="28"/>
      <c r="H89" s="28"/>
      <c r="I89" s="28"/>
      <c r="J89" s="28"/>
      <c r="K89" s="28"/>
      <c r="L89" s="28"/>
      <c r="M89" s="28"/>
      <c r="N89" s="28"/>
      <c r="O89" s="28"/>
      <c r="P89" s="28"/>
      <c r="Q89" s="28"/>
      <c r="R89" s="12"/>
    </row>
    <row r="90" spans="1:18" ht="15.75" x14ac:dyDescent="0.25">
      <c r="A90" s="28"/>
      <c r="B90" s="28"/>
      <c r="C90" s="28"/>
      <c r="D90" s="28"/>
      <c r="E90" s="28"/>
      <c r="F90" s="28"/>
      <c r="G90" s="28"/>
      <c r="H90" s="28"/>
      <c r="I90" s="28"/>
      <c r="J90" s="28"/>
      <c r="K90" s="28"/>
      <c r="L90" s="28"/>
      <c r="M90" s="28"/>
      <c r="N90" s="28"/>
      <c r="O90" s="28"/>
      <c r="P90" s="28"/>
      <c r="Q90" s="28"/>
      <c r="R90" s="12"/>
    </row>
    <row r="91" spans="1:18" ht="15.75" x14ac:dyDescent="0.25">
      <c r="A91" s="28"/>
      <c r="B91" s="28"/>
      <c r="C91" s="28"/>
      <c r="D91" s="28"/>
      <c r="E91" s="28"/>
      <c r="F91" s="28"/>
      <c r="G91" s="28"/>
      <c r="H91" s="28"/>
      <c r="I91" s="28"/>
      <c r="J91" s="28"/>
      <c r="K91" s="28"/>
      <c r="L91" s="28"/>
      <c r="M91" s="28"/>
      <c r="N91" s="28"/>
      <c r="O91" s="28"/>
      <c r="P91" s="28"/>
      <c r="Q91" s="28"/>
      <c r="R91" s="12"/>
    </row>
    <row r="92" spans="1:18" ht="15.75" x14ac:dyDescent="0.25">
      <c r="A92" s="28"/>
      <c r="B92" s="28"/>
      <c r="C92" s="28"/>
      <c r="D92" s="28"/>
      <c r="E92" s="28"/>
      <c r="F92" s="28"/>
      <c r="G92" s="28"/>
      <c r="H92" s="28"/>
      <c r="I92" s="28"/>
      <c r="J92" s="28"/>
      <c r="K92" s="28"/>
      <c r="L92" s="28"/>
      <c r="M92" s="28"/>
      <c r="N92" s="28"/>
      <c r="O92" s="28"/>
      <c r="P92" s="28"/>
      <c r="Q92" s="28"/>
      <c r="R92" s="12"/>
    </row>
    <row r="93" spans="1:18" ht="15.75" x14ac:dyDescent="0.25">
      <c r="A93" s="28"/>
      <c r="B93" s="28"/>
      <c r="C93" s="28"/>
      <c r="D93" s="28"/>
      <c r="E93" s="28"/>
      <c r="F93" s="28"/>
      <c r="G93" s="28"/>
      <c r="H93" s="28"/>
      <c r="I93" s="28"/>
      <c r="J93" s="28"/>
      <c r="K93" s="28"/>
      <c r="L93" s="28"/>
      <c r="M93" s="28"/>
      <c r="N93" s="28"/>
      <c r="O93" s="28"/>
      <c r="P93" s="28"/>
      <c r="Q93" s="28"/>
      <c r="R93" s="12"/>
    </row>
    <row r="94" spans="1:18" ht="15.75" x14ac:dyDescent="0.25">
      <c r="A94" s="28"/>
      <c r="B94" s="28"/>
      <c r="C94" s="28"/>
      <c r="D94" s="28"/>
      <c r="E94" s="28"/>
      <c r="F94" s="28"/>
      <c r="G94" s="28"/>
      <c r="H94" s="28"/>
      <c r="I94" s="28"/>
      <c r="J94" s="28"/>
      <c r="K94" s="28"/>
      <c r="L94" s="28"/>
      <c r="M94" s="28"/>
      <c r="N94" s="28"/>
      <c r="O94" s="28"/>
      <c r="P94" s="28"/>
      <c r="Q94" s="28"/>
      <c r="R94" s="12"/>
    </row>
  </sheetData>
  <mergeCells count="34">
    <mergeCell ref="B14:C14"/>
    <mergeCell ref="E14:F14"/>
    <mergeCell ref="B23:C23"/>
    <mergeCell ref="E23:F23"/>
    <mergeCell ref="A8:R8"/>
    <mergeCell ref="E9:K9"/>
    <mergeCell ref="A10:R10"/>
    <mergeCell ref="A5:R5"/>
    <mergeCell ref="A6:A7"/>
    <mergeCell ref="B6:B7"/>
    <mergeCell ref="C6:C7"/>
    <mergeCell ref="D6:D7"/>
    <mergeCell ref="R6:R7"/>
    <mergeCell ref="L3:R3"/>
    <mergeCell ref="A3:A4"/>
    <mergeCell ref="B3:B4"/>
    <mergeCell ref="C3:C4"/>
    <mergeCell ref="D3:D4"/>
    <mergeCell ref="E3:E4"/>
    <mergeCell ref="F3:F4"/>
    <mergeCell ref="G3:G4"/>
    <mergeCell ref="H3:H4"/>
    <mergeCell ref="I3:I4"/>
    <mergeCell ref="J3:J4"/>
    <mergeCell ref="K3:K4"/>
    <mergeCell ref="A1:D1"/>
    <mergeCell ref="E1:O1"/>
    <mergeCell ref="P1:R1"/>
    <mergeCell ref="A2:B2"/>
    <mergeCell ref="C2:D2"/>
    <mergeCell ref="E2:I2"/>
    <mergeCell ref="J2:M2"/>
    <mergeCell ref="N2:O2"/>
    <mergeCell ref="P2:R2"/>
  </mergeCells>
  <dataValidations count="2">
    <dataValidation type="list" allowBlank="1" showInputMessage="1" showErrorMessage="1" sqref="H6:H7">
      <formula1>$O$1:$O$3</formula1>
    </dataValidation>
    <dataValidation type="list" allowBlank="1" showInputMessage="1" showErrorMessage="1" sqref="P1:P1048576">
      <formula1>$B$15:$B$20</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3" operator="containsText" id="{A8FAD4D0-B667-4C86-A8FA-77DB6CF2F1AC}">
            <xm:f>NOT(ISERROR(SEARCH($B$20,P1)))</xm:f>
            <xm:f>$B$20</xm:f>
            <x14:dxf>
              <fill>
                <patternFill>
                  <bgColor rgb="FFFF0000"/>
                </patternFill>
              </fill>
            </x14:dxf>
          </x14:cfRule>
          <x14:cfRule type="containsText" priority="4" operator="containsText" id="{AA0FA572-B693-47B0-82CA-5BCB4D3C34A5}">
            <xm:f>NOT(ISERROR(SEARCH($B$19,P1)))</xm:f>
            <xm:f>$B$19</xm:f>
            <x14:dxf>
              <fill>
                <patternFill>
                  <bgColor rgb="FFFF0000"/>
                </patternFill>
              </fill>
            </x14:dxf>
          </x14:cfRule>
          <x14:cfRule type="containsText" priority="5" operator="containsText" id="{0FC9D96C-D6E8-417A-B286-A8AA82CFC6B7}">
            <xm:f>NOT(ISERROR(SEARCH($B$18,P1)))</xm:f>
            <xm:f>$B$18</xm:f>
            <x14:dxf>
              <fill>
                <patternFill>
                  <bgColor rgb="FFFFC000"/>
                </patternFill>
              </fill>
            </x14:dxf>
          </x14:cfRule>
          <x14:cfRule type="containsText" priority="6" operator="containsText" id="{95120648-7CEF-4399-9239-CFE30E11A8FB}">
            <xm:f>NOT(ISERROR(SEARCH($B$17,P1)))</xm:f>
            <xm:f>$B$17</xm:f>
            <x14:dxf>
              <fill>
                <patternFill>
                  <bgColor theme="8" tint="0.59996337778862885"/>
                </patternFill>
              </fill>
            </x14:dxf>
          </x14:cfRule>
          <x14:cfRule type="containsText" priority="7" operator="containsText" id="{0F82AAD7-D036-4749-847A-9BCBC9C704F7}">
            <xm:f>NOT(ISERROR(SEARCH($B$16,P1)))</xm:f>
            <xm:f>$B$16</xm:f>
            <x14:dxf>
              <fill>
                <patternFill>
                  <bgColor theme="9" tint="0.39994506668294322"/>
                </patternFill>
              </fill>
            </x14:dxf>
          </x14:cfRule>
          <x14:cfRule type="containsText" priority="8" operator="containsText" id="{0244EB26-A263-48B8-88A2-865F0B51E4FD}">
            <xm:f>NOT(ISERROR(SEARCH($B$15,P1)))</xm:f>
            <xm:f>$B$15</xm:f>
            <x14:dxf>
              <fill>
                <patternFill>
                  <bgColor theme="0"/>
                </patternFill>
              </fill>
            </x14:dxf>
          </x14:cfRule>
          <xm:sqref>P1:P1048576</xm:sqref>
        </x14:conditionalFormatting>
        <x14:conditionalFormatting xmlns:xm="http://schemas.microsoft.com/office/excel/2006/main">
          <x14:cfRule type="containsText" priority="1" operator="containsText" id="{4EE71879-3281-4F5D-8D20-43034D789479}">
            <xm:f>NOT(ISERROR(SEARCH($E$25,R1)))</xm:f>
            <xm:f>$E$25</xm:f>
            <x14:dxf>
              <fill>
                <patternFill>
                  <bgColor theme="9" tint="0.39994506668294322"/>
                </patternFill>
              </fill>
            </x14:dxf>
          </x14:cfRule>
          <x14:cfRule type="containsText" priority="2" operator="containsText" id="{B40A7ED9-1714-4712-B9C6-55EF17854EA0}">
            <xm:f>NOT(ISERROR(SEARCH($E$24,R1)))</xm:f>
            <xm:f>$E$24</xm:f>
            <x14:dxf>
              <fill>
                <patternFill>
                  <bgColor theme="0"/>
                </patternFill>
              </fill>
            </x14:dxf>
          </x14:cfRule>
          <xm:sqref>R1:R1048576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'[6]1.COM'!#REF!</xm:f>
          </x14:formula1>
          <xm:sqref>R9 R6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63"/>
  <sheetViews>
    <sheetView zoomScale="55" zoomScaleNormal="55" workbookViewId="0">
      <selection sqref="A1:D1"/>
    </sheetView>
  </sheetViews>
  <sheetFormatPr baseColWidth="10" defaultColWidth="11.42578125" defaultRowHeight="15" x14ac:dyDescent="0.25"/>
  <cols>
    <col min="1" max="1" width="20.140625" customWidth="1"/>
    <col min="2" max="2" width="35.42578125" customWidth="1"/>
    <col min="3" max="3" width="11.5703125" bestFit="1" customWidth="1"/>
    <col min="4" max="4" width="58.85546875" customWidth="1"/>
    <col min="5" max="5" width="53.85546875" customWidth="1"/>
    <col min="6" max="6" width="49" customWidth="1"/>
    <col min="7" max="7" width="38.42578125" customWidth="1"/>
    <col min="8" max="8" width="13.7109375" customWidth="1"/>
    <col min="9" max="9" width="25" customWidth="1"/>
    <col min="10" max="10" width="21.28515625" customWidth="1"/>
    <col min="11" max="11" width="21.42578125" customWidth="1"/>
    <col min="12" max="12" width="19" customWidth="1"/>
    <col min="13" max="13" width="18.28515625" customWidth="1"/>
    <col min="14" max="14" width="56.140625" customWidth="1"/>
    <col min="15" max="15" width="25.85546875" customWidth="1"/>
    <col min="16" max="16" width="38.7109375" style="84" customWidth="1"/>
    <col min="17" max="17" width="45.28515625" customWidth="1"/>
    <col min="18" max="18" width="24.5703125" customWidth="1"/>
  </cols>
  <sheetData>
    <row r="1" spans="1:19" s="1" customFormat="1" ht="81.95" customHeight="1" x14ac:dyDescent="0.25">
      <c r="A1" s="576"/>
      <c r="B1" s="576"/>
      <c r="C1" s="576"/>
      <c r="D1" s="576"/>
      <c r="E1" s="577" t="s">
        <v>1</v>
      </c>
      <c r="F1" s="578"/>
      <c r="G1" s="578"/>
      <c r="H1" s="578"/>
      <c r="I1" s="578"/>
      <c r="J1" s="578"/>
      <c r="K1" s="578"/>
      <c r="L1" s="578"/>
      <c r="M1" s="578"/>
      <c r="N1" s="578"/>
      <c r="O1" s="579"/>
      <c r="P1" s="580"/>
      <c r="Q1" s="581"/>
      <c r="R1" s="582"/>
    </row>
    <row r="2" spans="1:19" s="1" customFormat="1" ht="27.75" customHeight="1" x14ac:dyDescent="0.25">
      <c r="A2" s="610" t="s">
        <v>2</v>
      </c>
      <c r="B2" s="611"/>
      <c r="C2" s="612" t="s">
        <v>3</v>
      </c>
      <c r="D2" s="613"/>
      <c r="E2" s="610" t="s">
        <v>4</v>
      </c>
      <c r="F2" s="614"/>
      <c r="G2" s="614"/>
      <c r="H2" s="614"/>
      <c r="I2" s="611"/>
      <c r="J2" s="584">
        <v>6</v>
      </c>
      <c r="K2" s="584"/>
      <c r="L2" s="584"/>
      <c r="M2" s="584"/>
      <c r="N2" s="610" t="s">
        <v>5</v>
      </c>
      <c r="O2" s="611"/>
      <c r="P2" s="615" t="s">
        <v>6</v>
      </c>
      <c r="Q2" s="616"/>
      <c r="R2" s="617"/>
    </row>
    <row r="3" spans="1:19" s="2" customFormat="1" ht="59.25" customHeight="1" x14ac:dyDescent="0.25">
      <c r="A3" s="587" t="s">
        <v>7</v>
      </c>
      <c r="B3" s="587" t="s">
        <v>8</v>
      </c>
      <c r="C3" s="587" t="s">
        <v>9</v>
      </c>
      <c r="D3" s="587" t="s">
        <v>10</v>
      </c>
      <c r="E3" s="587" t="s">
        <v>11</v>
      </c>
      <c r="F3" s="587" t="s">
        <v>12</v>
      </c>
      <c r="G3" s="587" t="s">
        <v>13</v>
      </c>
      <c r="H3" s="587" t="s">
        <v>14</v>
      </c>
      <c r="I3" s="587" t="s">
        <v>15</v>
      </c>
      <c r="J3" s="587" t="s">
        <v>16</v>
      </c>
      <c r="K3" s="587" t="s">
        <v>17</v>
      </c>
      <c r="L3" s="586" t="s">
        <v>18</v>
      </c>
      <c r="M3" s="586"/>
      <c r="N3" s="586"/>
      <c r="O3" s="586"/>
      <c r="P3" s="586"/>
      <c r="Q3" s="586"/>
      <c r="R3" s="586"/>
      <c r="S3" s="1"/>
    </row>
    <row r="4" spans="1:19" s="2" customFormat="1" ht="93.95" customHeight="1" x14ac:dyDescent="0.25">
      <c r="A4" s="587"/>
      <c r="B4" s="587"/>
      <c r="C4" s="587"/>
      <c r="D4" s="587"/>
      <c r="E4" s="587"/>
      <c r="F4" s="587"/>
      <c r="G4" s="587"/>
      <c r="H4" s="587"/>
      <c r="I4" s="587"/>
      <c r="J4" s="587"/>
      <c r="K4" s="587"/>
      <c r="L4" s="43" t="s">
        <v>19</v>
      </c>
      <c r="M4" s="43" t="s">
        <v>20</v>
      </c>
      <c r="N4" s="43" t="s">
        <v>21</v>
      </c>
      <c r="O4" s="43" t="s">
        <v>22</v>
      </c>
      <c r="P4" s="294" t="s">
        <v>23</v>
      </c>
      <c r="Q4" s="43" t="s">
        <v>24</v>
      </c>
      <c r="R4" s="4" t="s">
        <v>25</v>
      </c>
    </row>
    <row r="5" spans="1:19" s="2" customFormat="1" ht="18" x14ac:dyDescent="0.25">
      <c r="A5" s="736" t="s">
        <v>592</v>
      </c>
      <c r="B5" s="737"/>
      <c r="C5" s="737"/>
      <c r="D5" s="737"/>
      <c r="E5" s="737"/>
      <c r="F5" s="737"/>
      <c r="G5" s="737"/>
      <c r="H5" s="737"/>
      <c r="I5" s="737"/>
      <c r="J5" s="737"/>
      <c r="K5" s="737"/>
      <c r="L5" s="737"/>
      <c r="M5" s="737"/>
      <c r="N5" s="737"/>
      <c r="O5" s="737"/>
      <c r="P5" s="737"/>
      <c r="Q5" s="737"/>
      <c r="R5" s="738"/>
    </row>
    <row r="6" spans="1:19" s="13" customFormat="1" ht="216" customHeight="1" x14ac:dyDescent="0.25">
      <c r="A6" s="594" t="s">
        <v>523</v>
      </c>
      <c r="B6" s="597" t="s">
        <v>522</v>
      </c>
      <c r="C6" s="593">
        <v>1</v>
      </c>
      <c r="D6" s="596" t="s">
        <v>604</v>
      </c>
      <c r="E6" s="641" t="s">
        <v>605</v>
      </c>
      <c r="F6" s="17" t="s">
        <v>606</v>
      </c>
      <c r="G6" s="739" t="s">
        <v>607</v>
      </c>
      <c r="H6" s="596" t="s">
        <v>38</v>
      </c>
      <c r="I6" s="596" t="s">
        <v>608</v>
      </c>
      <c r="J6" s="596" t="s">
        <v>609</v>
      </c>
      <c r="K6" s="596" t="s">
        <v>609</v>
      </c>
      <c r="L6" s="292" t="s">
        <v>543</v>
      </c>
      <c r="M6" s="33"/>
      <c r="N6" s="338" t="s">
        <v>1540</v>
      </c>
      <c r="O6" s="339">
        <v>0</v>
      </c>
      <c r="P6" s="210" t="s">
        <v>40</v>
      </c>
      <c r="Q6" s="338" t="s">
        <v>1540</v>
      </c>
      <c r="R6" s="691" t="s">
        <v>32</v>
      </c>
    </row>
    <row r="7" spans="1:19" s="13" customFormat="1" ht="60.75" customHeight="1" x14ac:dyDescent="0.25">
      <c r="A7" s="621"/>
      <c r="B7" s="622"/>
      <c r="C7" s="593"/>
      <c r="D7" s="596"/>
      <c r="E7" s="641"/>
      <c r="F7" s="17" t="s">
        <v>610</v>
      </c>
      <c r="G7" s="739"/>
      <c r="H7" s="596"/>
      <c r="I7" s="596"/>
      <c r="J7" s="596"/>
      <c r="K7" s="596"/>
      <c r="L7" s="292" t="s">
        <v>543</v>
      </c>
      <c r="M7" s="33"/>
      <c r="N7" s="338" t="s">
        <v>1540</v>
      </c>
      <c r="O7" s="339">
        <v>0</v>
      </c>
      <c r="P7" s="210" t="s">
        <v>40</v>
      </c>
      <c r="Q7" s="338" t="s">
        <v>1540</v>
      </c>
      <c r="R7" s="692"/>
    </row>
    <row r="8" spans="1:19" s="13" customFormat="1" ht="70.5" customHeight="1" x14ac:dyDescent="0.25">
      <c r="A8" s="621"/>
      <c r="B8" s="622"/>
      <c r="C8" s="593"/>
      <c r="D8" s="596"/>
      <c r="E8" s="7" t="s">
        <v>611</v>
      </c>
      <c r="F8" s="17" t="s">
        <v>612</v>
      </c>
      <c r="G8" s="7" t="s">
        <v>613</v>
      </c>
      <c r="H8" s="34" t="s">
        <v>38</v>
      </c>
      <c r="I8" s="34" t="s">
        <v>614</v>
      </c>
      <c r="J8" s="16">
        <v>44743</v>
      </c>
      <c r="K8" s="16">
        <v>44926</v>
      </c>
      <c r="L8" s="292" t="s">
        <v>543</v>
      </c>
      <c r="M8" s="33"/>
      <c r="N8" s="338" t="s">
        <v>1540</v>
      </c>
      <c r="O8" s="339">
        <v>0</v>
      </c>
      <c r="P8" s="210" t="s">
        <v>40</v>
      </c>
      <c r="Q8" s="338" t="s">
        <v>1540</v>
      </c>
      <c r="R8" s="692"/>
    </row>
    <row r="9" spans="1:19" s="13" customFormat="1" ht="141" customHeight="1" x14ac:dyDescent="0.25">
      <c r="A9" s="621"/>
      <c r="B9" s="622"/>
      <c r="C9" s="593"/>
      <c r="D9" s="596"/>
      <c r="E9" s="17" t="s">
        <v>615</v>
      </c>
      <c r="F9" s="17" t="s">
        <v>616</v>
      </c>
      <c r="G9" s="7" t="s">
        <v>617</v>
      </c>
      <c r="H9" s="34" t="s">
        <v>38</v>
      </c>
      <c r="I9" s="34" t="s">
        <v>618</v>
      </c>
      <c r="J9" s="16">
        <v>44743</v>
      </c>
      <c r="K9" s="16">
        <v>44926</v>
      </c>
      <c r="L9" s="292" t="s">
        <v>543</v>
      </c>
      <c r="M9" s="33"/>
      <c r="N9" s="338" t="s">
        <v>1540</v>
      </c>
      <c r="O9" s="339">
        <v>0</v>
      </c>
      <c r="P9" s="210" t="s">
        <v>40</v>
      </c>
      <c r="Q9" s="338" t="s">
        <v>1540</v>
      </c>
      <c r="R9" s="692"/>
    </row>
    <row r="10" spans="1:19" s="13" customFormat="1" ht="92.25" customHeight="1" x14ac:dyDescent="0.25">
      <c r="A10" s="621"/>
      <c r="B10" s="622"/>
      <c r="C10" s="593"/>
      <c r="D10" s="596"/>
      <c r="E10" s="17" t="s">
        <v>619</v>
      </c>
      <c r="F10" s="17" t="s">
        <v>620</v>
      </c>
      <c r="G10" s="7" t="s">
        <v>621</v>
      </c>
      <c r="H10" s="34" t="s">
        <v>38</v>
      </c>
      <c r="I10" s="34" t="s">
        <v>622</v>
      </c>
      <c r="J10" s="16">
        <v>44743</v>
      </c>
      <c r="K10" s="16">
        <v>44926</v>
      </c>
      <c r="L10" s="292" t="s">
        <v>543</v>
      </c>
      <c r="M10" s="33"/>
      <c r="N10" s="338" t="s">
        <v>1540</v>
      </c>
      <c r="O10" s="339">
        <v>0</v>
      </c>
      <c r="P10" s="210" t="s">
        <v>40</v>
      </c>
      <c r="Q10" s="338" t="s">
        <v>1540</v>
      </c>
      <c r="R10" s="692"/>
    </row>
    <row r="11" spans="1:19" s="13" customFormat="1" ht="60" x14ac:dyDescent="0.25">
      <c r="A11" s="621"/>
      <c r="B11" s="622"/>
      <c r="C11" s="593"/>
      <c r="D11" s="596"/>
      <c r="E11" s="17" t="s">
        <v>623</v>
      </c>
      <c r="F11" s="17" t="s">
        <v>624</v>
      </c>
      <c r="G11" s="7" t="s">
        <v>625</v>
      </c>
      <c r="H11" s="34" t="s">
        <v>38</v>
      </c>
      <c r="I11" s="34" t="s">
        <v>626</v>
      </c>
      <c r="J11" s="16">
        <v>44743</v>
      </c>
      <c r="K11" s="16">
        <v>44926</v>
      </c>
      <c r="L11" s="292" t="s">
        <v>543</v>
      </c>
      <c r="M11" s="33"/>
      <c r="N11" s="338" t="s">
        <v>1540</v>
      </c>
      <c r="O11" s="339">
        <v>0</v>
      </c>
      <c r="P11" s="210" t="s">
        <v>40</v>
      </c>
      <c r="Q11" s="338" t="s">
        <v>1540</v>
      </c>
      <c r="R11" s="692"/>
    </row>
    <row r="12" spans="1:19" s="13" customFormat="1" ht="60" x14ac:dyDescent="0.25">
      <c r="A12" s="592"/>
      <c r="B12" s="595"/>
      <c r="C12" s="593"/>
      <c r="D12" s="596"/>
      <c r="E12" s="7" t="s">
        <v>627</v>
      </c>
      <c r="F12" s="17" t="s">
        <v>628</v>
      </c>
      <c r="G12" s="7" t="s">
        <v>629</v>
      </c>
      <c r="H12" s="34" t="s">
        <v>38</v>
      </c>
      <c r="I12" s="34" t="s">
        <v>630</v>
      </c>
      <c r="J12" s="16">
        <v>44743</v>
      </c>
      <c r="K12" s="16">
        <v>44926</v>
      </c>
      <c r="L12" s="292" t="s">
        <v>543</v>
      </c>
      <c r="M12" s="33"/>
      <c r="N12" s="338" t="s">
        <v>1540</v>
      </c>
      <c r="O12" s="339">
        <v>0</v>
      </c>
      <c r="P12" s="210" t="s">
        <v>40</v>
      </c>
      <c r="Q12" s="338" t="s">
        <v>1540</v>
      </c>
      <c r="R12" s="693"/>
    </row>
    <row r="13" spans="1:19" s="13" customFormat="1" x14ac:dyDescent="0.25">
      <c r="A13" s="740"/>
      <c r="B13" s="741"/>
      <c r="C13" s="741"/>
      <c r="D13" s="741"/>
      <c r="E13" s="741"/>
      <c r="F13" s="741"/>
      <c r="G13" s="741"/>
      <c r="H13" s="741"/>
      <c r="I13" s="741"/>
      <c r="J13" s="741"/>
      <c r="K13" s="741"/>
      <c r="L13" s="741"/>
      <c r="M13" s="741"/>
      <c r="N13" s="741"/>
      <c r="O13" s="741"/>
      <c r="P13" s="741"/>
      <c r="Q13" s="741"/>
      <c r="R13" s="742"/>
    </row>
    <row r="14" spans="1:19" s="13" customFormat="1" ht="90" customHeight="1" x14ac:dyDescent="0.25">
      <c r="A14" s="594" t="s">
        <v>523</v>
      </c>
      <c r="B14" s="597" t="s">
        <v>522</v>
      </c>
      <c r="C14" s="593">
        <v>2</v>
      </c>
      <c r="D14" s="596" t="s">
        <v>631</v>
      </c>
      <c r="E14" s="162" t="s">
        <v>632</v>
      </c>
      <c r="F14" s="17" t="s">
        <v>633</v>
      </c>
      <c r="G14" s="34" t="s">
        <v>634</v>
      </c>
      <c r="H14" s="34" t="s">
        <v>38</v>
      </c>
      <c r="I14" s="34" t="s">
        <v>635</v>
      </c>
      <c r="J14" s="34" t="s">
        <v>636</v>
      </c>
      <c r="K14" s="34" t="s">
        <v>637</v>
      </c>
      <c r="L14" s="292" t="s">
        <v>543</v>
      </c>
      <c r="M14" s="33"/>
      <c r="N14" s="338" t="s">
        <v>1540</v>
      </c>
      <c r="O14" s="33"/>
      <c r="P14" s="210" t="s">
        <v>40</v>
      </c>
      <c r="Q14" s="338" t="s">
        <v>1540</v>
      </c>
      <c r="R14" s="691" t="s">
        <v>32</v>
      </c>
    </row>
    <row r="15" spans="1:19" s="13" customFormat="1" ht="62.25" customHeight="1" x14ac:dyDescent="0.25">
      <c r="A15" s="621"/>
      <c r="B15" s="622"/>
      <c r="C15" s="593"/>
      <c r="D15" s="596"/>
      <c r="E15" s="163" t="s">
        <v>638</v>
      </c>
      <c r="F15" s="17" t="s">
        <v>639</v>
      </c>
      <c r="G15" s="34" t="s">
        <v>634</v>
      </c>
      <c r="H15" s="34" t="s">
        <v>38</v>
      </c>
      <c r="I15" s="34" t="s">
        <v>640</v>
      </c>
      <c r="J15" s="34" t="s">
        <v>636</v>
      </c>
      <c r="K15" s="34" t="s">
        <v>641</v>
      </c>
      <c r="L15" s="292" t="s">
        <v>543</v>
      </c>
      <c r="M15" s="33"/>
      <c r="N15" s="338" t="s">
        <v>1540</v>
      </c>
      <c r="O15" s="33"/>
      <c r="P15" s="210" t="s">
        <v>40</v>
      </c>
      <c r="Q15" s="338" t="s">
        <v>1540</v>
      </c>
      <c r="R15" s="692"/>
    </row>
    <row r="16" spans="1:19" s="13" customFormat="1" ht="47.25" customHeight="1" x14ac:dyDescent="0.25">
      <c r="A16" s="621"/>
      <c r="B16" s="622"/>
      <c r="C16" s="593"/>
      <c r="D16" s="596"/>
      <c r="E16" s="163" t="s">
        <v>642</v>
      </c>
      <c r="F16" s="17" t="s">
        <v>643</v>
      </c>
      <c r="G16" s="34" t="s">
        <v>644</v>
      </c>
      <c r="H16" s="34" t="s">
        <v>38</v>
      </c>
      <c r="I16" s="34" t="s">
        <v>640</v>
      </c>
      <c r="J16" s="34" t="s">
        <v>636</v>
      </c>
      <c r="K16" s="34" t="s">
        <v>645</v>
      </c>
      <c r="L16" s="292" t="s">
        <v>543</v>
      </c>
      <c r="M16" s="33"/>
      <c r="N16" s="338" t="s">
        <v>1540</v>
      </c>
      <c r="O16" s="33"/>
      <c r="P16" s="210" t="s">
        <v>40</v>
      </c>
      <c r="Q16" s="338" t="s">
        <v>1540</v>
      </c>
      <c r="R16" s="692"/>
    </row>
    <row r="17" spans="1:18" s="13" customFormat="1" ht="39.75" customHeight="1" x14ac:dyDescent="0.25">
      <c r="A17" s="621"/>
      <c r="B17" s="622"/>
      <c r="C17" s="593"/>
      <c r="D17" s="596"/>
      <c r="E17" s="743" t="s">
        <v>646</v>
      </c>
      <c r="F17" s="641" t="s">
        <v>647</v>
      </c>
      <c r="G17" s="596" t="s">
        <v>648</v>
      </c>
      <c r="H17" s="596" t="s">
        <v>38</v>
      </c>
      <c r="I17" s="34" t="s">
        <v>649</v>
      </c>
      <c r="J17" s="744">
        <v>44713</v>
      </c>
      <c r="K17" s="714">
        <v>44926</v>
      </c>
      <c r="L17" s="745" t="s">
        <v>543</v>
      </c>
      <c r="M17" s="594"/>
      <c r="N17" s="338" t="s">
        <v>1540</v>
      </c>
      <c r="O17" s="594"/>
      <c r="P17" s="747" t="s">
        <v>40</v>
      </c>
      <c r="Q17" s="338" t="s">
        <v>1540</v>
      </c>
      <c r="R17" s="692"/>
    </row>
    <row r="18" spans="1:18" s="13" customFormat="1" ht="34.5" customHeight="1" x14ac:dyDescent="0.25">
      <c r="A18" s="621"/>
      <c r="B18" s="622"/>
      <c r="C18" s="593"/>
      <c r="D18" s="596"/>
      <c r="E18" s="743"/>
      <c r="F18" s="641"/>
      <c r="G18" s="596"/>
      <c r="H18" s="596"/>
      <c r="I18" s="34" t="s">
        <v>650</v>
      </c>
      <c r="J18" s="744"/>
      <c r="K18" s="715"/>
      <c r="L18" s="746"/>
      <c r="M18" s="592"/>
      <c r="N18" s="338" t="s">
        <v>1540</v>
      </c>
      <c r="O18" s="592"/>
      <c r="P18" s="748"/>
      <c r="Q18" s="338" t="s">
        <v>1540</v>
      </c>
      <c r="R18" s="692"/>
    </row>
    <row r="19" spans="1:18" s="13" customFormat="1" ht="40.5" customHeight="1" x14ac:dyDescent="0.25">
      <c r="A19" s="621"/>
      <c r="B19" s="622"/>
      <c r="C19" s="593"/>
      <c r="D19" s="596"/>
      <c r="E19" s="743" t="s">
        <v>651</v>
      </c>
      <c r="F19" s="641" t="s">
        <v>652</v>
      </c>
      <c r="G19" s="641" t="s">
        <v>653</v>
      </c>
      <c r="H19" s="596" t="s">
        <v>38</v>
      </c>
      <c r="I19" s="34" t="s">
        <v>654</v>
      </c>
      <c r="J19" s="744">
        <v>44713</v>
      </c>
      <c r="K19" s="596" t="s">
        <v>655</v>
      </c>
      <c r="L19" s="745" t="s">
        <v>543</v>
      </c>
      <c r="M19" s="594"/>
      <c r="N19" s="338" t="s">
        <v>1540</v>
      </c>
      <c r="O19" s="594"/>
      <c r="P19" s="747" t="s">
        <v>40</v>
      </c>
      <c r="Q19" s="338" t="s">
        <v>1540</v>
      </c>
      <c r="R19" s="692"/>
    </row>
    <row r="20" spans="1:18" s="13" customFormat="1" ht="73.5" customHeight="1" x14ac:dyDescent="0.25">
      <c r="A20" s="621"/>
      <c r="B20" s="622"/>
      <c r="C20" s="593"/>
      <c r="D20" s="596"/>
      <c r="E20" s="743"/>
      <c r="F20" s="641"/>
      <c r="G20" s="641"/>
      <c r="H20" s="596"/>
      <c r="I20" s="34" t="s">
        <v>656</v>
      </c>
      <c r="J20" s="744"/>
      <c r="K20" s="596"/>
      <c r="L20" s="750"/>
      <c r="M20" s="621"/>
      <c r="N20" s="338" t="s">
        <v>1540</v>
      </c>
      <c r="O20" s="621"/>
      <c r="P20" s="749"/>
      <c r="Q20" s="338" t="s">
        <v>1540</v>
      </c>
      <c r="R20" s="692"/>
    </row>
    <row r="21" spans="1:18" s="13" customFormat="1" ht="58.5" customHeight="1" x14ac:dyDescent="0.25">
      <c r="A21" s="621"/>
      <c r="B21" s="622"/>
      <c r="C21" s="593"/>
      <c r="D21" s="596"/>
      <c r="E21" s="743"/>
      <c r="F21" s="641"/>
      <c r="G21" s="641"/>
      <c r="H21" s="596"/>
      <c r="I21" s="34" t="s">
        <v>657</v>
      </c>
      <c r="J21" s="744"/>
      <c r="K21" s="596"/>
      <c r="L21" s="746"/>
      <c r="M21" s="592"/>
      <c r="N21" s="338" t="s">
        <v>1540</v>
      </c>
      <c r="O21" s="592"/>
      <c r="P21" s="748"/>
      <c r="Q21" s="338" t="s">
        <v>1540</v>
      </c>
      <c r="R21" s="692"/>
    </row>
    <row r="22" spans="1:18" s="13" customFormat="1" ht="64.5" customHeight="1" x14ac:dyDescent="0.25">
      <c r="A22" s="621"/>
      <c r="B22" s="622"/>
      <c r="C22" s="593"/>
      <c r="D22" s="596"/>
      <c r="E22" s="162" t="s">
        <v>658</v>
      </c>
      <c r="F22" s="17" t="s">
        <v>659</v>
      </c>
      <c r="G22" s="164">
        <v>1</v>
      </c>
      <c r="H22" s="34" t="s">
        <v>49</v>
      </c>
      <c r="I22" s="34" t="s">
        <v>660</v>
      </c>
      <c r="J22" s="34" t="s">
        <v>661</v>
      </c>
      <c r="K22" s="34" t="s">
        <v>609</v>
      </c>
      <c r="L22" s="292" t="s">
        <v>543</v>
      </c>
      <c r="M22" s="33"/>
      <c r="N22" s="338" t="s">
        <v>1540</v>
      </c>
      <c r="O22" s="33"/>
      <c r="P22" s="210" t="s">
        <v>40</v>
      </c>
      <c r="Q22" s="338" t="s">
        <v>1540</v>
      </c>
      <c r="R22" s="692"/>
    </row>
    <row r="23" spans="1:18" s="13" customFormat="1" ht="64.5" customHeight="1" x14ac:dyDescent="0.25">
      <c r="A23" s="621"/>
      <c r="B23" s="622"/>
      <c r="C23" s="593"/>
      <c r="D23" s="596"/>
      <c r="E23" s="743" t="s">
        <v>662</v>
      </c>
      <c r="F23" s="17" t="s">
        <v>663</v>
      </c>
      <c r="G23" s="596" t="s">
        <v>607</v>
      </c>
      <c r="H23" s="596" t="s">
        <v>38</v>
      </c>
      <c r="I23" s="596" t="s">
        <v>664</v>
      </c>
      <c r="J23" s="596" t="s">
        <v>609</v>
      </c>
      <c r="K23" s="596" t="s">
        <v>609</v>
      </c>
      <c r="L23" s="292" t="s">
        <v>543</v>
      </c>
      <c r="M23" s="33"/>
      <c r="N23" s="338" t="s">
        <v>1540</v>
      </c>
      <c r="O23" s="33"/>
      <c r="P23" s="210" t="s">
        <v>40</v>
      </c>
      <c r="Q23" s="338" t="s">
        <v>1540</v>
      </c>
      <c r="R23" s="692"/>
    </row>
    <row r="24" spans="1:18" ht="47.25" customHeight="1" x14ac:dyDescent="0.25">
      <c r="A24" s="621"/>
      <c r="B24" s="622"/>
      <c r="C24" s="593"/>
      <c r="D24" s="596"/>
      <c r="E24" s="743"/>
      <c r="F24" s="17" t="s">
        <v>665</v>
      </c>
      <c r="G24" s="596"/>
      <c r="H24" s="596"/>
      <c r="I24" s="596"/>
      <c r="J24" s="596"/>
      <c r="K24" s="596"/>
      <c r="L24" s="292" t="s">
        <v>543</v>
      </c>
      <c r="M24" s="27"/>
      <c r="N24" s="338" t="s">
        <v>1540</v>
      </c>
      <c r="O24" s="27"/>
      <c r="P24" s="210" t="s">
        <v>40</v>
      </c>
      <c r="Q24" s="338" t="s">
        <v>1540</v>
      </c>
      <c r="R24" s="692"/>
    </row>
    <row r="25" spans="1:18" ht="79.5" customHeight="1" x14ac:dyDescent="0.25">
      <c r="A25" s="621"/>
      <c r="B25" s="622"/>
      <c r="C25" s="593"/>
      <c r="D25" s="596"/>
      <c r="E25" s="162" t="s">
        <v>666</v>
      </c>
      <c r="F25" s="17" t="s">
        <v>667</v>
      </c>
      <c r="G25" s="34" t="s">
        <v>668</v>
      </c>
      <c r="H25" s="34" t="s">
        <v>38</v>
      </c>
      <c r="I25" s="34" t="s">
        <v>669</v>
      </c>
      <c r="J25" s="16">
        <v>44743</v>
      </c>
      <c r="K25" s="16">
        <v>44926</v>
      </c>
      <c r="L25" s="292" t="s">
        <v>543</v>
      </c>
      <c r="M25" s="27"/>
      <c r="N25" s="338" t="s">
        <v>1540</v>
      </c>
      <c r="O25" s="27"/>
      <c r="P25" s="210" t="s">
        <v>40</v>
      </c>
      <c r="Q25" s="338" t="s">
        <v>1540</v>
      </c>
      <c r="R25" s="692"/>
    </row>
    <row r="26" spans="1:18" ht="88.5" customHeight="1" x14ac:dyDescent="0.25">
      <c r="A26" s="621"/>
      <c r="B26" s="622"/>
      <c r="C26" s="593"/>
      <c r="D26" s="596"/>
      <c r="E26" s="162" t="s">
        <v>670</v>
      </c>
      <c r="F26" s="17" t="s">
        <v>671</v>
      </c>
      <c r="G26" s="34" t="s">
        <v>672</v>
      </c>
      <c r="H26" s="34" t="s">
        <v>38</v>
      </c>
      <c r="I26" s="34" t="s">
        <v>673</v>
      </c>
      <c r="J26" s="16">
        <v>44743</v>
      </c>
      <c r="K26" s="16">
        <v>44926</v>
      </c>
      <c r="L26" s="292" t="s">
        <v>543</v>
      </c>
      <c r="M26" s="27"/>
      <c r="N26" s="338" t="s">
        <v>1540</v>
      </c>
      <c r="O26" s="27"/>
      <c r="P26" s="210" t="s">
        <v>40</v>
      </c>
      <c r="Q26" s="338" t="s">
        <v>1540</v>
      </c>
      <c r="R26" s="692"/>
    </row>
    <row r="27" spans="1:18" ht="126" customHeight="1" x14ac:dyDescent="0.25">
      <c r="A27" s="621"/>
      <c r="B27" s="622"/>
      <c r="C27" s="593"/>
      <c r="D27" s="596"/>
      <c r="E27" s="165" t="s">
        <v>674</v>
      </c>
      <c r="F27" s="36" t="s">
        <v>675</v>
      </c>
      <c r="G27" s="29" t="s">
        <v>676</v>
      </c>
      <c r="H27" s="29" t="s">
        <v>38</v>
      </c>
      <c r="I27" s="29" t="s">
        <v>677</v>
      </c>
      <c r="J27" s="166">
        <v>44743</v>
      </c>
      <c r="K27" s="166">
        <v>44926</v>
      </c>
      <c r="L27" s="292" t="s">
        <v>543</v>
      </c>
      <c r="M27" s="27"/>
      <c r="N27" s="338" t="s">
        <v>1540</v>
      </c>
      <c r="O27" s="27"/>
      <c r="P27" s="210" t="s">
        <v>40</v>
      </c>
      <c r="Q27" s="338" t="s">
        <v>1540</v>
      </c>
      <c r="R27" s="692"/>
    </row>
    <row r="28" spans="1:18" ht="75.75" customHeight="1" x14ac:dyDescent="0.25">
      <c r="A28" s="592"/>
      <c r="B28" s="595"/>
      <c r="C28" s="593"/>
      <c r="D28" s="596"/>
      <c r="E28" s="162" t="s">
        <v>678</v>
      </c>
      <c r="F28" s="17" t="s">
        <v>679</v>
      </c>
      <c r="G28" s="34" t="s">
        <v>680</v>
      </c>
      <c r="H28" s="34" t="s">
        <v>38</v>
      </c>
      <c r="I28" s="34" t="s">
        <v>677</v>
      </c>
      <c r="J28" s="16">
        <v>44743</v>
      </c>
      <c r="K28" s="16">
        <v>44926</v>
      </c>
      <c r="L28" s="292" t="s">
        <v>543</v>
      </c>
      <c r="M28" s="27"/>
      <c r="N28" s="338" t="s">
        <v>1540</v>
      </c>
      <c r="O28" s="27"/>
      <c r="P28" s="210" t="s">
        <v>40</v>
      </c>
      <c r="Q28" s="338" t="s">
        <v>1540</v>
      </c>
      <c r="R28" s="693"/>
    </row>
    <row r="29" spans="1:18" x14ac:dyDescent="0.25">
      <c r="A29" s="740"/>
      <c r="B29" s="741"/>
      <c r="C29" s="741"/>
      <c r="D29" s="741"/>
      <c r="E29" s="741"/>
      <c r="F29" s="741"/>
      <c r="G29" s="741"/>
      <c r="H29" s="741"/>
      <c r="I29" s="741"/>
      <c r="J29" s="741"/>
      <c r="K29" s="741"/>
      <c r="L29" s="741"/>
      <c r="M29" s="741"/>
      <c r="N29" s="741"/>
      <c r="O29" s="741"/>
      <c r="P29" s="741"/>
      <c r="Q29" s="741"/>
      <c r="R29" s="742"/>
    </row>
    <row r="30" spans="1:18" ht="60" customHeight="1" x14ac:dyDescent="0.25">
      <c r="A30" s="594" t="s">
        <v>523</v>
      </c>
      <c r="B30" s="597" t="s">
        <v>522</v>
      </c>
      <c r="C30" s="593">
        <v>3</v>
      </c>
      <c r="D30" s="596" t="s">
        <v>681</v>
      </c>
      <c r="E30" s="167" t="s">
        <v>682</v>
      </c>
      <c r="F30" s="17" t="s">
        <v>683</v>
      </c>
      <c r="G30" s="34" t="s">
        <v>684</v>
      </c>
      <c r="H30" s="34" t="s">
        <v>38</v>
      </c>
      <c r="I30" s="34" t="s">
        <v>685</v>
      </c>
      <c r="J30" s="16">
        <v>44713</v>
      </c>
      <c r="K30" s="34" t="s">
        <v>686</v>
      </c>
      <c r="L30" s="292" t="s">
        <v>543</v>
      </c>
      <c r="M30" s="27"/>
      <c r="N30" s="338" t="s">
        <v>1540</v>
      </c>
      <c r="O30" s="27"/>
      <c r="P30" s="210" t="s">
        <v>40</v>
      </c>
      <c r="Q30" s="338" t="s">
        <v>1540</v>
      </c>
      <c r="R30" s="691" t="s">
        <v>32</v>
      </c>
    </row>
    <row r="31" spans="1:18" ht="101.25" customHeight="1" x14ac:dyDescent="0.25">
      <c r="A31" s="621"/>
      <c r="B31" s="622"/>
      <c r="C31" s="593"/>
      <c r="D31" s="596"/>
      <c r="E31" s="167" t="s">
        <v>687</v>
      </c>
      <c r="F31" s="17" t="s">
        <v>688</v>
      </c>
      <c r="G31" s="34" t="s">
        <v>684</v>
      </c>
      <c r="H31" s="34" t="s">
        <v>38</v>
      </c>
      <c r="I31" s="34" t="s">
        <v>685</v>
      </c>
      <c r="J31" s="16">
        <v>44713</v>
      </c>
      <c r="K31" s="16">
        <v>44926</v>
      </c>
      <c r="L31" s="292" t="s">
        <v>543</v>
      </c>
      <c r="M31" s="27"/>
      <c r="N31" s="338" t="s">
        <v>1540</v>
      </c>
      <c r="O31" s="27"/>
      <c r="P31" s="210" t="s">
        <v>40</v>
      </c>
      <c r="Q31" s="338" t="s">
        <v>1540</v>
      </c>
      <c r="R31" s="692"/>
    </row>
    <row r="32" spans="1:18" ht="75" x14ac:dyDescent="0.25">
      <c r="A32" s="592"/>
      <c r="B32" s="595"/>
      <c r="C32" s="593"/>
      <c r="D32" s="596"/>
      <c r="E32" s="167" t="s">
        <v>689</v>
      </c>
      <c r="F32" s="17" t="s">
        <v>690</v>
      </c>
      <c r="G32" s="34" t="s">
        <v>684</v>
      </c>
      <c r="H32" s="34" t="s">
        <v>49</v>
      </c>
      <c r="I32" s="34" t="s">
        <v>691</v>
      </c>
      <c r="J32" s="16">
        <v>44713</v>
      </c>
      <c r="K32" s="34" t="s">
        <v>686</v>
      </c>
      <c r="L32" s="292" t="s">
        <v>543</v>
      </c>
      <c r="M32" s="27"/>
      <c r="N32" s="338" t="s">
        <v>1540</v>
      </c>
      <c r="O32" s="27"/>
      <c r="P32" s="210" t="s">
        <v>40</v>
      </c>
      <c r="Q32" s="338" t="s">
        <v>1540</v>
      </c>
      <c r="R32" s="693"/>
    </row>
    <row r="33" spans="1:18" x14ac:dyDescent="0.25">
      <c r="A33" s="740"/>
      <c r="B33" s="741"/>
      <c r="C33" s="741"/>
      <c r="D33" s="741"/>
      <c r="E33" s="741"/>
      <c r="F33" s="741"/>
      <c r="G33" s="741"/>
      <c r="H33" s="741"/>
      <c r="I33" s="741"/>
      <c r="J33" s="741"/>
      <c r="K33" s="741"/>
      <c r="L33" s="741"/>
      <c r="M33" s="741"/>
      <c r="N33" s="741"/>
      <c r="O33" s="741"/>
      <c r="P33" s="741"/>
      <c r="Q33" s="741"/>
      <c r="R33" s="742"/>
    </row>
    <row r="34" spans="1:18" ht="105" customHeight="1" x14ac:dyDescent="0.25">
      <c r="A34" s="594" t="s">
        <v>523</v>
      </c>
      <c r="B34" s="597" t="s">
        <v>522</v>
      </c>
      <c r="C34" s="593">
        <v>4</v>
      </c>
      <c r="D34" s="596" t="s">
        <v>692</v>
      </c>
      <c r="E34" s="17" t="s">
        <v>693</v>
      </c>
      <c r="F34" s="17" t="s">
        <v>694</v>
      </c>
      <c r="G34" s="34" t="s">
        <v>695</v>
      </c>
      <c r="H34" s="34" t="s">
        <v>38</v>
      </c>
      <c r="I34" s="34" t="s">
        <v>696</v>
      </c>
      <c r="J34" s="16">
        <v>44774</v>
      </c>
      <c r="K34" s="34" t="s">
        <v>697</v>
      </c>
      <c r="L34" s="292" t="s">
        <v>543</v>
      </c>
      <c r="M34" s="27"/>
      <c r="N34" s="338" t="s">
        <v>1540</v>
      </c>
      <c r="O34" s="27"/>
      <c r="P34" s="210" t="s">
        <v>40</v>
      </c>
      <c r="Q34" s="338" t="s">
        <v>1540</v>
      </c>
      <c r="R34" s="691" t="s">
        <v>32</v>
      </c>
    </row>
    <row r="35" spans="1:18" ht="48" customHeight="1" x14ac:dyDescent="0.25">
      <c r="A35" s="621"/>
      <c r="B35" s="622"/>
      <c r="C35" s="593"/>
      <c r="D35" s="596"/>
      <c r="E35" s="17" t="s">
        <v>698</v>
      </c>
      <c r="F35" s="17" t="s">
        <v>699</v>
      </c>
      <c r="G35" s="34" t="s">
        <v>700</v>
      </c>
      <c r="H35" s="34" t="s">
        <v>38</v>
      </c>
      <c r="I35" s="34" t="s">
        <v>701</v>
      </c>
      <c r="J35" s="16">
        <v>44774</v>
      </c>
      <c r="K35" s="34" t="s">
        <v>697</v>
      </c>
      <c r="L35" s="292" t="s">
        <v>543</v>
      </c>
      <c r="M35" s="27"/>
      <c r="N35" s="338" t="s">
        <v>1540</v>
      </c>
      <c r="O35" s="27"/>
      <c r="P35" s="210" t="s">
        <v>40</v>
      </c>
      <c r="Q35" s="338" t="s">
        <v>1540</v>
      </c>
      <c r="R35" s="692"/>
    </row>
    <row r="36" spans="1:18" ht="57" customHeight="1" x14ac:dyDescent="0.25">
      <c r="A36" s="592"/>
      <c r="B36" s="595"/>
      <c r="C36" s="593"/>
      <c r="D36" s="596"/>
      <c r="E36" s="17" t="s">
        <v>702</v>
      </c>
      <c r="F36" s="17" t="s">
        <v>703</v>
      </c>
      <c r="G36" s="34" t="s">
        <v>704</v>
      </c>
      <c r="H36" s="34" t="s">
        <v>49</v>
      </c>
      <c r="I36" s="34" t="s">
        <v>705</v>
      </c>
      <c r="J36" s="16">
        <v>44757</v>
      </c>
      <c r="K36" s="34" t="s">
        <v>697</v>
      </c>
      <c r="L36" s="292" t="s">
        <v>543</v>
      </c>
      <c r="M36" s="27"/>
      <c r="N36" s="338" t="s">
        <v>1540</v>
      </c>
      <c r="O36" s="27"/>
      <c r="P36" s="210" t="s">
        <v>40</v>
      </c>
      <c r="Q36" s="338" t="s">
        <v>1540</v>
      </c>
      <c r="R36" s="693"/>
    </row>
    <row r="37" spans="1:18" x14ac:dyDescent="0.25">
      <c r="A37" s="740"/>
      <c r="B37" s="741"/>
      <c r="C37" s="741"/>
      <c r="D37" s="741"/>
      <c r="E37" s="741"/>
      <c r="F37" s="741"/>
      <c r="G37" s="741"/>
      <c r="H37" s="741"/>
      <c r="I37" s="741"/>
      <c r="J37" s="741"/>
      <c r="K37" s="741"/>
      <c r="L37" s="741"/>
      <c r="M37" s="741"/>
      <c r="N37" s="741"/>
      <c r="O37" s="741"/>
      <c r="P37" s="741"/>
      <c r="Q37" s="741"/>
      <c r="R37" s="742"/>
    </row>
    <row r="38" spans="1:18" ht="15.75" x14ac:dyDescent="0.25">
      <c r="A38" s="28"/>
      <c r="B38" s="28"/>
      <c r="C38" s="28"/>
      <c r="D38" s="28"/>
      <c r="E38" s="28"/>
      <c r="F38" s="28"/>
      <c r="G38" s="28"/>
      <c r="H38" s="28"/>
      <c r="I38" s="28"/>
      <c r="J38" s="28"/>
      <c r="K38" s="28"/>
      <c r="L38" s="28"/>
      <c r="M38" s="28"/>
      <c r="N38" s="28"/>
      <c r="O38" s="28"/>
      <c r="P38" s="230"/>
      <c r="Q38" s="28"/>
      <c r="R38" s="28"/>
    </row>
    <row r="39" spans="1:18" ht="15.75" x14ac:dyDescent="0.25">
      <c r="A39" s="28"/>
      <c r="B39" s="28"/>
      <c r="C39" s="28"/>
      <c r="D39" s="28"/>
      <c r="E39" s="28"/>
      <c r="F39" s="28"/>
      <c r="G39" s="28"/>
      <c r="H39" s="28"/>
      <c r="I39" s="28"/>
      <c r="J39" s="28"/>
      <c r="K39" s="28"/>
      <c r="L39" s="28"/>
      <c r="M39" s="28"/>
      <c r="N39" s="28"/>
      <c r="O39" s="28"/>
      <c r="P39" s="230"/>
      <c r="Q39" s="28"/>
      <c r="R39" s="28"/>
    </row>
    <row r="50" spans="2:6" ht="15.75" x14ac:dyDescent="0.25">
      <c r="B50" s="28"/>
      <c r="C50" s="28"/>
      <c r="D50" s="28"/>
      <c r="E50" s="28"/>
      <c r="F50" s="28"/>
    </row>
    <row r="51" spans="2:6" ht="15.75" x14ac:dyDescent="0.25">
      <c r="B51" s="734" t="s">
        <v>578</v>
      </c>
      <c r="C51" s="734"/>
      <c r="D51" s="101"/>
      <c r="E51" s="734" t="s">
        <v>1538</v>
      </c>
      <c r="F51" s="734"/>
    </row>
    <row r="52" spans="2:6" ht="15.75" x14ac:dyDescent="0.25">
      <c r="B52" s="45" t="s">
        <v>173</v>
      </c>
      <c r="C52" s="102">
        <f>+COUNTIF($P$6:$P$94,"ABIERTA")</f>
        <v>0</v>
      </c>
      <c r="D52" s="101"/>
      <c r="E52" s="45" t="s">
        <v>173</v>
      </c>
      <c r="F52" s="102">
        <f>+COUNTIF($P$6:$P$36,"ABIERTA")</f>
        <v>0</v>
      </c>
    </row>
    <row r="53" spans="2:6" ht="15.75" x14ac:dyDescent="0.25">
      <c r="B53" s="45" t="s">
        <v>75</v>
      </c>
      <c r="C53" s="102">
        <f>+COUNTIF($P$6:$P$94,"CUMPLIDA - EFECTIVA")</f>
        <v>0</v>
      </c>
      <c r="D53" s="101"/>
      <c r="E53" s="45" t="s">
        <v>75</v>
      </c>
      <c r="F53" s="102">
        <f>+COUNTIF($P$6:$P$36,"CUMPLIDA - EFECTIVA")</f>
        <v>0</v>
      </c>
    </row>
    <row r="54" spans="2:6" ht="15.75" x14ac:dyDescent="0.25">
      <c r="B54" s="45" t="s">
        <v>583</v>
      </c>
      <c r="C54" s="102">
        <f>+COUNTIF($P$6:$P$94,"CUMPLIDA - PENDIENTE EFECTIVIDAD")</f>
        <v>0</v>
      </c>
      <c r="D54" s="101"/>
      <c r="E54" s="45" t="s">
        <v>583</v>
      </c>
      <c r="F54" s="102">
        <f>+COUNTIF($P$6:$P$36,"CUMPLIDA - PENDIENTE EFECTIVIDAD")</f>
        <v>0</v>
      </c>
    </row>
    <row r="55" spans="2:6" ht="15.75" x14ac:dyDescent="0.25">
      <c r="B55" s="45" t="s">
        <v>584</v>
      </c>
      <c r="C55" s="102">
        <f>+COUNTIF($P$6:$P$94,"CUMPLIDA - INEFECTIVA")</f>
        <v>0</v>
      </c>
      <c r="D55" s="101"/>
      <c r="E55" s="45" t="s">
        <v>584</v>
      </c>
      <c r="F55" s="102">
        <f>+COUNTIF($P$6:$P$36,"CUMPLIDA - INEFECTIVA")</f>
        <v>0</v>
      </c>
    </row>
    <row r="56" spans="2:6" ht="15.75" x14ac:dyDescent="0.25">
      <c r="B56" s="45" t="s">
        <v>40</v>
      </c>
      <c r="C56" s="102">
        <f>+COUNTIF($P$6:$P$94,"INCUMPLIDA - VENCIDA")</f>
        <v>25</v>
      </c>
      <c r="D56" s="101"/>
      <c r="E56" s="45" t="s">
        <v>40</v>
      </c>
      <c r="F56" s="102">
        <f>+COUNTIF($P$6:$P$36,"INCUMPLIDA - VENCIDA")</f>
        <v>25</v>
      </c>
    </row>
    <row r="57" spans="2:6" ht="15.75" x14ac:dyDescent="0.25">
      <c r="B57" s="45" t="s">
        <v>31</v>
      </c>
      <c r="C57" s="102">
        <f>+COUNTIF($P$6:$P$94,"INCALIFICABLE")</f>
        <v>0</v>
      </c>
      <c r="D57" s="101"/>
      <c r="E57" s="45" t="s">
        <v>31</v>
      </c>
      <c r="F57" s="102">
        <f>+COUNTIF($P$6:$P$36,"INCALIFICABLE")</f>
        <v>0</v>
      </c>
    </row>
    <row r="58" spans="2:6" ht="15.75" x14ac:dyDescent="0.25">
      <c r="B58" s="103" t="s">
        <v>524</v>
      </c>
      <c r="C58" s="104">
        <f>SUM(C52:C57)</f>
        <v>25</v>
      </c>
      <c r="D58" s="101"/>
      <c r="E58" s="103" t="s">
        <v>524</v>
      </c>
      <c r="F58" s="104">
        <f>SUM(F52:F57)</f>
        <v>25</v>
      </c>
    </row>
    <row r="59" spans="2:6" ht="15.75" x14ac:dyDescent="0.25">
      <c r="B59" s="101"/>
      <c r="C59" s="101"/>
      <c r="D59" s="101"/>
      <c r="E59" s="105"/>
      <c r="F59" s="105"/>
    </row>
    <row r="60" spans="2:6" ht="15.75" x14ac:dyDescent="0.25">
      <c r="B60" s="734" t="s">
        <v>585</v>
      </c>
      <c r="C60" s="734"/>
      <c r="D60" s="101"/>
      <c r="E60" s="734" t="s">
        <v>586</v>
      </c>
      <c r="F60" s="734"/>
    </row>
    <row r="61" spans="2:6" ht="15.75" x14ac:dyDescent="0.25">
      <c r="B61" s="102" t="s">
        <v>587</v>
      </c>
      <c r="C61" s="102">
        <f>+COUNTIF($R$6:$R$94,"ABIERTO")</f>
        <v>4</v>
      </c>
      <c r="D61" s="101"/>
      <c r="E61" s="107" t="s">
        <v>32</v>
      </c>
      <c r="F61" s="102">
        <f>+COUNTIF($R$6:$R$36,"ABIERTO")</f>
        <v>4</v>
      </c>
    </row>
    <row r="62" spans="2:6" ht="15.75" x14ac:dyDescent="0.25">
      <c r="B62" s="102" t="s">
        <v>588</v>
      </c>
      <c r="C62" s="102">
        <f>+COUNTIF($R$6:$R$94,"CERRADO")</f>
        <v>0</v>
      </c>
      <c r="D62" s="101"/>
      <c r="E62" s="107" t="s">
        <v>62</v>
      </c>
      <c r="F62" s="102">
        <f>+COUNTIF($R$6:$R$36,"CERRADO")</f>
        <v>0</v>
      </c>
    </row>
    <row r="63" spans="2:6" ht="15.75" x14ac:dyDescent="0.25">
      <c r="B63" s="104" t="s">
        <v>524</v>
      </c>
      <c r="C63" s="104">
        <f>SUM(C61:C62)</f>
        <v>4</v>
      </c>
      <c r="D63" s="101"/>
      <c r="E63" s="103" t="s">
        <v>524</v>
      </c>
      <c r="F63" s="104">
        <f>SUM(F61:F62)</f>
        <v>4</v>
      </c>
    </row>
  </sheetData>
  <mergeCells count="82">
    <mergeCell ref="B51:C51"/>
    <mergeCell ref="E51:F51"/>
    <mergeCell ref="B60:C60"/>
    <mergeCell ref="E60:F60"/>
    <mergeCell ref="A37:R37"/>
    <mergeCell ref="A33:R33"/>
    <mergeCell ref="A34:A36"/>
    <mergeCell ref="B34:B36"/>
    <mergeCell ref="C34:C36"/>
    <mergeCell ref="D34:D36"/>
    <mergeCell ref="R34:R36"/>
    <mergeCell ref="A29:R29"/>
    <mergeCell ref="A30:A32"/>
    <mergeCell ref="B30:B32"/>
    <mergeCell ref="C30:C32"/>
    <mergeCell ref="D30:D32"/>
    <mergeCell ref="R30:R32"/>
    <mergeCell ref="P17:P18"/>
    <mergeCell ref="K19:K21"/>
    <mergeCell ref="M17:M18"/>
    <mergeCell ref="E23:E24"/>
    <mergeCell ref="G23:G24"/>
    <mergeCell ref="H23:H24"/>
    <mergeCell ref="I23:I24"/>
    <mergeCell ref="J23:J24"/>
    <mergeCell ref="P19:P21"/>
    <mergeCell ref="L19:L21"/>
    <mergeCell ref="O19:O21"/>
    <mergeCell ref="M19:M21"/>
    <mergeCell ref="H19:H21"/>
    <mergeCell ref="J19:J21"/>
    <mergeCell ref="K23:K24"/>
    <mergeCell ref="O17:O18"/>
    <mergeCell ref="A13:R13"/>
    <mergeCell ref="A14:A28"/>
    <mergeCell ref="B14:B28"/>
    <mergeCell ref="C14:C28"/>
    <mergeCell ref="D14:D28"/>
    <mergeCell ref="R14:R28"/>
    <mergeCell ref="E17:E18"/>
    <mergeCell ref="F17:F18"/>
    <mergeCell ref="G17:G18"/>
    <mergeCell ref="H17:H18"/>
    <mergeCell ref="J17:J18"/>
    <mergeCell ref="K17:K18"/>
    <mergeCell ref="L17:L18"/>
    <mergeCell ref="E19:E21"/>
    <mergeCell ref="F19:F21"/>
    <mergeCell ref="G19:G21"/>
    <mergeCell ref="A5:R5"/>
    <mergeCell ref="A6:A12"/>
    <mergeCell ref="B6:B12"/>
    <mergeCell ref="C6:C12"/>
    <mergeCell ref="D6:D12"/>
    <mergeCell ref="E6:E7"/>
    <mergeCell ref="G6:G7"/>
    <mergeCell ref="H6:H7"/>
    <mergeCell ref="I6:I7"/>
    <mergeCell ref="J6:J7"/>
    <mergeCell ref="K6:K7"/>
    <mergeCell ref="R6:R12"/>
    <mergeCell ref="L3:R3"/>
    <mergeCell ref="A3:A4"/>
    <mergeCell ref="B3:B4"/>
    <mergeCell ref="C3:C4"/>
    <mergeCell ref="D3:D4"/>
    <mergeCell ref="E3:E4"/>
    <mergeCell ref="F3:F4"/>
    <mergeCell ref="G3:G4"/>
    <mergeCell ref="H3:H4"/>
    <mergeCell ref="I3:I4"/>
    <mergeCell ref="J3:J4"/>
    <mergeCell ref="K3:K4"/>
    <mergeCell ref="A1:D1"/>
    <mergeCell ref="E1:O1"/>
    <mergeCell ref="P1:R1"/>
    <mergeCell ref="A2:B2"/>
    <mergeCell ref="C2:D2"/>
    <mergeCell ref="E2:I2"/>
    <mergeCell ref="J2:M2"/>
    <mergeCell ref="N2:O2"/>
    <mergeCell ref="P2:R2"/>
  </mergeCells>
  <dataValidations count="1">
    <dataValidation type="list" allowBlank="1" showInputMessage="1" showErrorMessage="1" sqref="P1:P1048576">
      <formula1>$B$52:$B$57</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3" operator="containsText" id="{A1C41E52-5591-44AE-B335-81497310B10D}">
            <xm:f>NOT(ISERROR(SEARCH($B$57,P1)))</xm:f>
            <xm:f>$B$57</xm:f>
            <x14:dxf>
              <fill>
                <patternFill>
                  <bgColor rgb="FFFF0000"/>
                </patternFill>
              </fill>
            </x14:dxf>
          </x14:cfRule>
          <x14:cfRule type="containsText" priority="4" operator="containsText" id="{EA4C6BC9-DDD5-471D-B606-E6A0181C19B8}">
            <xm:f>NOT(ISERROR(SEARCH($B$56,P1)))</xm:f>
            <xm:f>$B$56</xm:f>
            <x14:dxf>
              <fill>
                <patternFill>
                  <bgColor rgb="FFFF0000"/>
                </patternFill>
              </fill>
            </x14:dxf>
          </x14:cfRule>
          <x14:cfRule type="containsText" priority="5" operator="containsText" id="{4BDA845E-DBAF-42B1-840C-DF07F3080BFE}">
            <xm:f>NOT(ISERROR(SEARCH($B$55,P1)))</xm:f>
            <xm:f>$B$55</xm:f>
            <x14:dxf>
              <fill>
                <patternFill>
                  <bgColor rgb="FFFFC000"/>
                </patternFill>
              </fill>
            </x14:dxf>
          </x14:cfRule>
          <x14:cfRule type="containsText" priority="6" operator="containsText" id="{21E8F64A-40EF-43A9-82FE-C7633D451E66}">
            <xm:f>NOT(ISERROR(SEARCH($B$54,P1)))</xm:f>
            <xm:f>$B$54</xm:f>
            <x14:dxf>
              <fill>
                <patternFill>
                  <bgColor theme="8" tint="0.59996337778862885"/>
                </patternFill>
              </fill>
            </x14:dxf>
          </x14:cfRule>
          <x14:cfRule type="containsText" priority="7" operator="containsText" id="{E80AC9EC-9F98-420C-B7E6-D515D0BF2741}">
            <xm:f>NOT(ISERROR(SEARCH($B$53,P1)))</xm:f>
            <xm:f>$B$53</xm:f>
            <x14:dxf>
              <fill>
                <patternFill>
                  <bgColor theme="9" tint="0.39994506668294322"/>
                </patternFill>
              </fill>
            </x14:dxf>
          </x14:cfRule>
          <x14:cfRule type="containsText" priority="8" operator="containsText" id="{9C901819-D13A-4E30-AFAB-18DEAAB15AFB}">
            <xm:f>NOT(ISERROR(SEARCH($B$52,P1)))</xm:f>
            <xm:f>$B$52</xm:f>
            <x14:dxf>
              <fill>
                <patternFill>
                  <bgColor theme="0"/>
                </patternFill>
              </fill>
            </x14:dxf>
          </x14:cfRule>
          <xm:sqref>P1:P1048576</xm:sqref>
        </x14:conditionalFormatting>
        <x14:conditionalFormatting xmlns:xm="http://schemas.microsoft.com/office/excel/2006/main">
          <x14:cfRule type="containsText" priority="1" operator="containsText" id="{DAE67583-5172-4DF2-9A6A-98BAAA28EF01}">
            <xm:f>NOT(ISERROR(SEARCH($E$62,R1)))</xm:f>
            <xm:f>$E$62</xm:f>
            <x14:dxf>
              <fill>
                <patternFill>
                  <bgColor theme="9" tint="0.39994506668294322"/>
                </patternFill>
              </fill>
            </x14:dxf>
          </x14:cfRule>
          <x14:cfRule type="containsText" priority="2" operator="containsText" id="{98D5441D-BBA2-4352-B049-69EA355EF75D}">
            <xm:f>NOT(ISERROR(SEARCH($E$61,R1)))</xm:f>
            <xm:f>$E$61</xm:f>
            <x14:dxf>
              <fill>
                <patternFill>
                  <bgColor theme="0"/>
                </patternFill>
              </fill>
            </x14:dxf>
          </x14:cfRule>
          <xm:sqref>R1:R1048576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'[6]1.COM'!#REF!</xm:f>
          </x14:formula1>
          <xm:sqref>R34 R30 R14 R6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05"/>
  <sheetViews>
    <sheetView zoomScale="55" zoomScaleNormal="55" workbookViewId="0">
      <selection sqref="A1:D1"/>
    </sheetView>
  </sheetViews>
  <sheetFormatPr baseColWidth="10" defaultColWidth="11.42578125" defaultRowHeight="15" outlineLevelRow="1" x14ac:dyDescent="0.2"/>
  <cols>
    <col min="1" max="1" width="59.5703125" style="108" customWidth="1"/>
    <col min="2" max="2" width="26.5703125" style="108" customWidth="1"/>
    <col min="3" max="3" width="17.85546875" style="108" customWidth="1"/>
    <col min="4" max="4" width="56.5703125" style="108" bestFit="1" customWidth="1"/>
    <col min="5" max="5" width="50" style="108" customWidth="1"/>
    <col min="6" max="6" width="58.85546875" style="108" customWidth="1"/>
    <col min="7" max="7" width="48.140625" style="108" customWidth="1"/>
    <col min="8" max="8" width="61" style="155" customWidth="1"/>
    <col min="9" max="9" width="37.7109375" style="108" customWidth="1"/>
    <col min="10" max="10" width="16.28515625" style="108" customWidth="1"/>
    <col min="11" max="11" width="23.5703125" style="108" customWidth="1"/>
    <col min="12" max="12" width="18.28515625" style="108" customWidth="1"/>
    <col min="13" max="13" width="20.28515625" style="108" customWidth="1"/>
    <col min="14" max="14" width="162.7109375" style="108" customWidth="1"/>
    <col min="15" max="15" width="24" style="108" customWidth="1"/>
    <col min="16" max="16" width="31.140625" style="155" bestFit="1" customWidth="1"/>
    <col min="17" max="17" width="100.28515625" style="108" customWidth="1"/>
    <col min="18" max="18" width="22.140625" style="108" customWidth="1"/>
    <col min="19" max="16384" width="11.42578125" style="108"/>
  </cols>
  <sheetData>
    <row r="1" spans="1:18" ht="57" customHeight="1" x14ac:dyDescent="0.2">
      <c r="A1" s="657"/>
      <c r="B1" s="657"/>
      <c r="C1" s="657"/>
      <c r="D1" s="657"/>
      <c r="E1" s="647" t="s">
        <v>1</v>
      </c>
      <c r="F1" s="648"/>
      <c r="G1" s="648"/>
      <c r="H1" s="648"/>
      <c r="I1" s="648"/>
      <c r="J1" s="648"/>
      <c r="K1" s="648"/>
      <c r="L1" s="648"/>
      <c r="M1" s="648"/>
      <c r="N1" s="648"/>
      <c r="O1" s="649"/>
      <c r="P1" s="655"/>
      <c r="Q1" s="648"/>
      <c r="R1" s="649"/>
    </row>
    <row r="2" spans="1:18" ht="27.75" customHeight="1" x14ac:dyDescent="0.2">
      <c r="A2" s="653" t="s">
        <v>2</v>
      </c>
      <c r="B2" s="654"/>
      <c r="C2" s="655" t="s">
        <v>3</v>
      </c>
      <c r="D2" s="649"/>
      <c r="E2" s="653" t="s">
        <v>4</v>
      </c>
      <c r="F2" s="656"/>
      <c r="G2" s="656"/>
      <c r="H2" s="656"/>
      <c r="I2" s="654"/>
      <c r="J2" s="657">
        <v>6</v>
      </c>
      <c r="K2" s="657"/>
      <c r="L2" s="657"/>
      <c r="M2" s="657"/>
      <c r="N2" s="653" t="s">
        <v>5</v>
      </c>
      <c r="O2" s="654"/>
      <c r="P2" s="751" t="s">
        <v>6</v>
      </c>
      <c r="Q2" s="752"/>
      <c r="R2" s="753"/>
    </row>
    <row r="3" spans="1:18" ht="59.25" customHeight="1" x14ac:dyDescent="0.2">
      <c r="A3" s="661" t="s">
        <v>7</v>
      </c>
      <c r="B3" s="661" t="s">
        <v>8</v>
      </c>
      <c r="C3" s="661" t="s">
        <v>9</v>
      </c>
      <c r="D3" s="661" t="s">
        <v>10</v>
      </c>
      <c r="E3" s="661" t="s">
        <v>11</v>
      </c>
      <c r="F3" s="661" t="s">
        <v>12</v>
      </c>
      <c r="G3" s="661" t="s">
        <v>13</v>
      </c>
      <c r="H3" s="661" t="s">
        <v>14</v>
      </c>
      <c r="I3" s="661" t="s">
        <v>15</v>
      </c>
      <c r="J3" s="661" t="s">
        <v>16</v>
      </c>
      <c r="K3" s="661" t="s">
        <v>17</v>
      </c>
      <c r="L3" s="663" t="s">
        <v>18</v>
      </c>
      <c r="M3" s="663"/>
      <c r="N3" s="663"/>
      <c r="O3" s="663"/>
      <c r="P3" s="663"/>
      <c r="Q3" s="663"/>
      <c r="R3" s="663"/>
    </row>
    <row r="4" spans="1:18" ht="93.95" customHeight="1" thickBot="1" x14ac:dyDescent="0.25">
      <c r="A4" s="662"/>
      <c r="B4" s="662"/>
      <c r="C4" s="662"/>
      <c r="D4" s="662"/>
      <c r="E4" s="662"/>
      <c r="F4" s="662"/>
      <c r="G4" s="662"/>
      <c r="H4" s="662"/>
      <c r="I4" s="662"/>
      <c r="J4" s="662"/>
      <c r="K4" s="662"/>
      <c r="L4" s="259" t="s">
        <v>19</v>
      </c>
      <c r="M4" s="259" t="s">
        <v>20</v>
      </c>
      <c r="N4" s="259" t="s">
        <v>21</v>
      </c>
      <c r="O4" s="259" t="s">
        <v>525</v>
      </c>
      <c r="P4" s="259" t="s">
        <v>23</v>
      </c>
      <c r="Q4" s="259" t="s">
        <v>24</v>
      </c>
      <c r="R4" s="260" t="s">
        <v>25</v>
      </c>
    </row>
    <row r="5" spans="1:18" ht="32.25" customHeight="1" thickBot="1" x14ac:dyDescent="0.25">
      <c r="A5" s="618" t="s">
        <v>51</v>
      </c>
      <c r="B5" s="619"/>
      <c r="C5" s="619"/>
      <c r="D5" s="619"/>
      <c r="E5" s="619"/>
      <c r="F5" s="619"/>
      <c r="G5" s="619"/>
      <c r="H5" s="619"/>
      <c r="I5" s="619"/>
      <c r="J5" s="619"/>
      <c r="K5" s="619"/>
      <c r="L5" s="619"/>
      <c r="M5" s="619"/>
      <c r="N5" s="619"/>
      <c r="O5" s="619"/>
      <c r="P5" s="619"/>
      <c r="Q5" s="619"/>
      <c r="R5" s="620"/>
    </row>
    <row r="6" spans="1:18" s="111" customFormat="1" ht="299.25" customHeight="1" outlineLevel="1" x14ac:dyDescent="0.2">
      <c r="A6" s="754" t="s">
        <v>52</v>
      </c>
      <c r="B6" s="756" t="s">
        <v>53</v>
      </c>
      <c r="C6" s="754">
        <v>1</v>
      </c>
      <c r="D6" s="758" t="s">
        <v>54</v>
      </c>
      <c r="E6" s="756" t="s">
        <v>55</v>
      </c>
      <c r="F6" s="758" t="s">
        <v>56</v>
      </c>
      <c r="G6" s="758"/>
      <c r="H6" s="758"/>
      <c r="I6" s="758"/>
      <c r="J6" s="758"/>
      <c r="K6" s="758"/>
      <c r="L6" s="261" t="s">
        <v>57</v>
      </c>
      <c r="M6" s="262" t="s">
        <v>58</v>
      </c>
      <c r="N6" s="263" t="s">
        <v>59</v>
      </c>
      <c r="O6" s="262" t="s">
        <v>60</v>
      </c>
      <c r="P6" s="760" t="s">
        <v>75</v>
      </c>
      <c r="Q6" s="263" t="s">
        <v>61</v>
      </c>
      <c r="R6" s="759" t="s">
        <v>62</v>
      </c>
    </row>
    <row r="7" spans="1:18" s="111" customFormat="1" ht="336.75" customHeight="1" outlineLevel="1" thickBot="1" x14ac:dyDescent="0.25">
      <c r="A7" s="755"/>
      <c r="B7" s="757"/>
      <c r="C7" s="755"/>
      <c r="D7" s="623"/>
      <c r="E7" s="757"/>
      <c r="F7" s="623"/>
      <c r="G7" s="623"/>
      <c r="H7" s="623"/>
      <c r="I7" s="623"/>
      <c r="J7" s="623"/>
      <c r="K7" s="623"/>
      <c r="L7" s="265" t="s">
        <v>63</v>
      </c>
      <c r="M7" s="266" t="s">
        <v>64</v>
      </c>
      <c r="N7" s="267" t="s">
        <v>65</v>
      </c>
      <c r="O7" s="266" t="s">
        <v>66</v>
      </c>
      <c r="P7" s="761"/>
      <c r="Q7" s="267" t="s">
        <v>67</v>
      </c>
      <c r="R7" s="759"/>
    </row>
    <row r="8" spans="1:18" s="114" customFormat="1" ht="15.75" thickBot="1" x14ac:dyDescent="0.3">
      <c r="A8" s="762"/>
      <c r="B8" s="763"/>
      <c r="C8" s="763"/>
      <c r="D8" s="763"/>
      <c r="E8" s="763"/>
      <c r="F8" s="763"/>
      <c r="G8" s="763"/>
      <c r="H8" s="763"/>
      <c r="I8" s="763"/>
      <c r="J8" s="763"/>
      <c r="K8" s="763"/>
      <c r="L8" s="763"/>
      <c r="M8" s="763"/>
      <c r="N8" s="763"/>
      <c r="O8" s="763"/>
      <c r="P8" s="763"/>
      <c r="Q8" s="763"/>
      <c r="R8" s="764"/>
    </row>
    <row r="9" spans="1:18" ht="102.75" customHeight="1" outlineLevel="1" x14ac:dyDescent="0.2">
      <c r="A9" s="765" t="s">
        <v>52</v>
      </c>
      <c r="B9" s="767" t="s">
        <v>53</v>
      </c>
      <c r="C9" s="769">
        <v>2</v>
      </c>
      <c r="D9" s="767" t="s">
        <v>68</v>
      </c>
      <c r="E9" s="767" t="s">
        <v>69</v>
      </c>
      <c r="F9" s="268" t="s">
        <v>70</v>
      </c>
      <c r="G9" s="269" t="s">
        <v>71</v>
      </c>
      <c r="H9" s="270" t="s">
        <v>72</v>
      </c>
      <c r="I9" s="271" t="s">
        <v>73</v>
      </c>
      <c r="J9" s="272">
        <v>43270</v>
      </c>
      <c r="K9" s="272">
        <v>43336</v>
      </c>
      <c r="L9" s="273" t="s">
        <v>57</v>
      </c>
      <c r="M9" s="274" t="s">
        <v>58</v>
      </c>
      <c r="N9" s="274" t="s">
        <v>74</v>
      </c>
      <c r="O9" s="275">
        <v>1</v>
      </c>
      <c r="P9" s="264" t="s">
        <v>75</v>
      </c>
      <c r="Q9" s="276" t="s">
        <v>76</v>
      </c>
      <c r="R9" s="759" t="s">
        <v>62</v>
      </c>
    </row>
    <row r="10" spans="1:18" ht="225.75" customHeight="1" outlineLevel="1" x14ac:dyDescent="0.2">
      <c r="A10" s="765"/>
      <c r="B10" s="767"/>
      <c r="C10" s="769"/>
      <c r="D10" s="767"/>
      <c r="E10" s="767"/>
      <c r="F10" s="772" t="s">
        <v>77</v>
      </c>
      <c r="G10" s="772" t="s">
        <v>78</v>
      </c>
      <c r="H10" s="774" t="s">
        <v>72</v>
      </c>
      <c r="I10" s="775" t="s">
        <v>73</v>
      </c>
      <c r="J10" s="776">
        <v>43270</v>
      </c>
      <c r="K10" s="776">
        <v>43336</v>
      </c>
      <c r="L10" s="120" t="s">
        <v>57</v>
      </c>
      <c r="M10" s="121" t="s">
        <v>58</v>
      </c>
      <c r="N10" s="121" t="s">
        <v>79</v>
      </c>
      <c r="O10" s="122">
        <v>1</v>
      </c>
      <c r="P10" s="778" t="s">
        <v>75</v>
      </c>
      <c r="Q10" s="121" t="s">
        <v>80</v>
      </c>
      <c r="R10" s="759"/>
    </row>
    <row r="11" spans="1:18" ht="275.25" customHeight="1" outlineLevel="1" x14ac:dyDescent="0.2">
      <c r="A11" s="765"/>
      <c r="B11" s="767"/>
      <c r="C11" s="769"/>
      <c r="D11" s="767"/>
      <c r="E11" s="767"/>
      <c r="F11" s="773"/>
      <c r="G11" s="773"/>
      <c r="H11" s="770"/>
      <c r="I11" s="768"/>
      <c r="J11" s="777"/>
      <c r="K11" s="777"/>
      <c r="L11" s="112" t="s">
        <v>63</v>
      </c>
      <c r="M11" s="113" t="s">
        <v>64</v>
      </c>
      <c r="N11" s="113" t="s">
        <v>81</v>
      </c>
      <c r="O11" s="122">
        <v>1</v>
      </c>
      <c r="P11" s="779"/>
      <c r="Q11" s="113" t="s">
        <v>82</v>
      </c>
      <c r="R11" s="759"/>
    </row>
    <row r="12" spans="1:18" ht="183" customHeight="1" outlineLevel="1" x14ac:dyDescent="0.2">
      <c r="A12" s="765"/>
      <c r="B12" s="767"/>
      <c r="C12" s="769"/>
      <c r="D12" s="767"/>
      <c r="E12" s="767"/>
      <c r="F12" s="115" t="s">
        <v>83</v>
      </c>
      <c r="G12" s="115" t="s">
        <v>84</v>
      </c>
      <c r="H12" s="117" t="s">
        <v>85</v>
      </c>
      <c r="I12" s="118" t="s">
        <v>73</v>
      </c>
      <c r="J12" s="119">
        <v>43328</v>
      </c>
      <c r="K12" s="119">
        <v>43336</v>
      </c>
      <c r="L12" s="124" t="s">
        <v>57</v>
      </c>
      <c r="M12" s="121" t="s">
        <v>58</v>
      </c>
      <c r="N12" s="121" t="s">
        <v>86</v>
      </c>
      <c r="O12" s="125">
        <v>1</v>
      </c>
      <c r="P12" s="110" t="s">
        <v>75</v>
      </c>
      <c r="Q12" s="121" t="s">
        <v>87</v>
      </c>
      <c r="R12" s="759"/>
    </row>
    <row r="13" spans="1:18" ht="62.1" customHeight="1" outlineLevel="1" thickBot="1" x14ac:dyDescent="0.25">
      <c r="A13" s="766"/>
      <c r="B13" s="768"/>
      <c r="C13" s="770"/>
      <c r="D13" s="768"/>
      <c r="E13" s="768"/>
      <c r="F13" s="115" t="s">
        <v>88</v>
      </c>
      <c r="G13" s="115" t="s">
        <v>89</v>
      </c>
      <c r="H13" s="117" t="s">
        <v>85</v>
      </c>
      <c r="I13" s="118" t="s">
        <v>73</v>
      </c>
      <c r="J13" s="119">
        <v>43221</v>
      </c>
      <c r="K13" s="119">
        <v>43336</v>
      </c>
      <c r="L13" s="124" t="s">
        <v>57</v>
      </c>
      <c r="M13" s="121" t="s">
        <v>58</v>
      </c>
      <c r="N13" s="121" t="s">
        <v>90</v>
      </c>
      <c r="O13" s="125">
        <v>1</v>
      </c>
      <c r="P13" s="110" t="s">
        <v>75</v>
      </c>
      <c r="Q13" s="121" t="s">
        <v>91</v>
      </c>
      <c r="R13" s="771"/>
    </row>
    <row r="14" spans="1:18" s="114" customFormat="1" ht="15.75" thickBot="1" x14ac:dyDescent="0.3">
      <c r="A14" s="762"/>
      <c r="B14" s="763"/>
      <c r="C14" s="763"/>
      <c r="D14" s="763"/>
      <c r="E14" s="763"/>
      <c r="F14" s="763"/>
      <c r="G14" s="763"/>
      <c r="H14" s="763"/>
      <c r="I14" s="763"/>
      <c r="J14" s="763"/>
      <c r="K14" s="763"/>
      <c r="L14" s="763"/>
      <c r="M14" s="763"/>
      <c r="N14" s="763"/>
      <c r="O14" s="763"/>
      <c r="P14" s="763"/>
      <c r="Q14" s="763"/>
      <c r="R14" s="764"/>
    </row>
    <row r="15" spans="1:18" ht="92.25" customHeight="1" outlineLevel="1" x14ac:dyDescent="0.2">
      <c r="A15" s="780" t="s">
        <v>52</v>
      </c>
      <c r="B15" s="772" t="s">
        <v>53</v>
      </c>
      <c r="C15" s="774">
        <v>3</v>
      </c>
      <c r="D15" s="772" t="s">
        <v>92</v>
      </c>
      <c r="E15" s="772" t="s">
        <v>93</v>
      </c>
      <c r="F15" s="772" t="s">
        <v>94</v>
      </c>
      <c r="G15" s="772" t="s">
        <v>95</v>
      </c>
      <c r="H15" s="774" t="s">
        <v>72</v>
      </c>
      <c r="I15" s="775" t="s">
        <v>96</v>
      </c>
      <c r="J15" s="776">
        <v>43270</v>
      </c>
      <c r="K15" s="776">
        <v>43304</v>
      </c>
      <c r="L15" s="124" t="s">
        <v>57</v>
      </c>
      <c r="M15" s="121" t="s">
        <v>97</v>
      </c>
      <c r="N15" s="123" t="s">
        <v>98</v>
      </c>
      <c r="O15" s="125">
        <v>1</v>
      </c>
      <c r="P15" s="760" t="s">
        <v>75</v>
      </c>
      <c r="Q15" s="775" t="s">
        <v>99</v>
      </c>
      <c r="R15" s="782" t="s">
        <v>62</v>
      </c>
    </row>
    <row r="16" spans="1:18" ht="134.25" customHeight="1" outlineLevel="1" x14ac:dyDescent="0.2">
      <c r="A16" s="765"/>
      <c r="B16" s="781"/>
      <c r="C16" s="769"/>
      <c r="D16" s="781"/>
      <c r="E16" s="773"/>
      <c r="F16" s="773"/>
      <c r="G16" s="773"/>
      <c r="H16" s="770"/>
      <c r="I16" s="768"/>
      <c r="J16" s="777"/>
      <c r="K16" s="777"/>
      <c r="L16" s="126" t="s">
        <v>100</v>
      </c>
      <c r="M16" s="109" t="s">
        <v>97</v>
      </c>
      <c r="N16" s="109" t="s">
        <v>101</v>
      </c>
      <c r="O16" s="125">
        <v>1</v>
      </c>
      <c r="P16" s="779"/>
      <c r="Q16" s="767"/>
      <c r="R16" s="759"/>
    </row>
    <row r="17" spans="1:18" ht="146.25" customHeight="1" outlineLevel="1" x14ac:dyDescent="0.2">
      <c r="A17" s="765"/>
      <c r="B17" s="781"/>
      <c r="C17" s="769"/>
      <c r="D17" s="781"/>
      <c r="E17" s="115" t="s">
        <v>102</v>
      </c>
      <c r="F17" s="115" t="s">
        <v>103</v>
      </c>
      <c r="G17" s="115" t="s">
        <v>104</v>
      </c>
      <c r="H17" s="117" t="s">
        <v>72</v>
      </c>
      <c r="I17" s="118" t="s">
        <v>105</v>
      </c>
      <c r="J17" s="119">
        <v>43270</v>
      </c>
      <c r="K17" s="119">
        <v>43318</v>
      </c>
      <c r="L17" s="124" t="s">
        <v>57</v>
      </c>
      <c r="M17" s="121" t="s">
        <v>97</v>
      </c>
      <c r="N17" s="121" t="s">
        <v>106</v>
      </c>
      <c r="O17" s="125">
        <v>1</v>
      </c>
      <c r="P17" s="110" t="s">
        <v>75</v>
      </c>
      <c r="Q17" s="767"/>
      <c r="R17" s="759"/>
    </row>
    <row r="18" spans="1:18" ht="90" customHeight="1" outlineLevel="1" x14ac:dyDescent="0.2">
      <c r="A18" s="765"/>
      <c r="B18" s="781"/>
      <c r="C18" s="769"/>
      <c r="D18" s="781"/>
      <c r="E18" s="772" t="s">
        <v>107</v>
      </c>
      <c r="F18" s="115" t="s">
        <v>108</v>
      </c>
      <c r="G18" s="115" t="s">
        <v>109</v>
      </c>
      <c r="H18" s="117" t="s">
        <v>72</v>
      </c>
      <c r="I18" s="118" t="s">
        <v>110</v>
      </c>
      <c r="J18" s="119">
        <v>43270</v>
      </c>
      <c r="K18" s="119">
        <v>43343</v>
      </c>
      <c r="L18" s="124" t="s">
        <v>57</v>
      </c>
      <c r="M18" s="121" t="s">
        <v>97</v>
      </c>
      <c r="N18" s="123" t="s">
        <v>111</v>
      </c>
      <c r="O18" s="125">
        <v>1</v>
      </c>
      <c r="P18" s="110" t="s">
        <v>75</v>
      </c>
      <c r="Q18" s="767"/>
      <c r="R18" s="759"/>
    </row>
    <row r="19" spans="1:18" ht="104.25" customHeight="1" outlineLevel="1" thickBot="1" x14ac:dyDescent="0.25">
      <c r="A19" s="766"/>
      <c r="B19" s="773"/>
      <c r="C19" s="770"/>
      <c r="D19" s="773"/>
      <c r="E19" s="773"/>
      <c r="F19" s="115" t="s">
        <v>112</v>
      </c>
      <c r="G19" s="115" t="s">
        <v>113</v>
      </c>
      <c r="H19" s="117" t="s">
        <v>85</v>
      </c>
      <c r="I19" s="118" t="s">
        <v>110</v>
      </c>
      <c r="J19" s="119">
        <v>43270</v>
      </c>
      <c r="K19" s="119">
        <v>43373</v>
      </c>
      <c r="L19" s="124" t="s">
        <v>57</v>
      </c>
      <c r="M19" s="121" t="s">
        <v>97</v>
      </c>
      <c r="N19" s="121" t="s">
        <v>114</v>
      </c>
      <c r="O19" s="125">
        <v>1</v>
      </c>
      <c r="P19" s="110" t="s">
        <v>75</v>
      </c>
      <c r="Q19" s="768"/>
      <c r="R19" s="771"/>
    </row>
    <row r="20" spans="1:18" s="114" customFormat="1" ht="15.75" thickBot="1" x14ac:dyDescent="0.3">
      <c r="A20" s="762"/>
      <c r="B20" s="763"/>
      <c r="C20" s="763"/>
      <c r="D20" s="763"/>
      <c r="E20" s="763"/>
      <c r="F20" s="763"/>
      <c r="G20" s="763"/>
      <c r="H20" s="763"/>
      <c r="I20" s="763"/>
      <c r="J20" s="763"/>
      <c r="K20" s="763"/>
      <c r="L20" s="763"/>
      <c r="M20" s="763"/>
      <c r="N20" s="763"/>
      <c r="O20" s="763"/>
      <c r="P20" s="763"/>
      <c r="Q20" s="763"/>
      <c r="R20" s="764"/>
    </row>
    <row r="21" spans="1:18" ht="45" outlineLevel="1" x14ac:dyDescent="0.2">
      <c r="A21" s="774" t="s">
        <v>52</v>
      </c>
      <c r="B21" s="783" t="s">
        <v>53</v>
      </c>
      <c r="C21" s="774">
        <v>4</v>
      </c>
      <c r="D21" s="772" t="s">
        <v>115</v>
      </c>
      <c r="E21" s="772" t="s">
        <v>116</v>
      </c>
      <c r="F21" s="115" t="s">
        <v>117</v>
      </c>
      <c r="G21" s="115" t="s">
        <v>118</v>
      </c>
      <c r="H21" s="117" t="s">
        <v>85</v>
      </c>
      <c r="I21" s="115" t="s">
        <v>119</v>
      </c>
      <c r="J21" s="119">
        <v>43263</v>
      </c>
      <c r="K21" s="119">
        <v>43317</v>
      </c>
      <c r="L21" s="124" t="s">
        <v>57</v>
      </c>
      <c r="M21" s="121" t="s">
        <v>58</v>
      </c>
      <c r="N21" s="123" t="s">
        <v>120</v>
      </c>
      <c r="O21" s="125">
        <v>1</v>
      </c>
      <c r="P21" s="92" t="s">
        <v>75</v>
      </c>
      <c r="Q21" s="123" t="s">
        <v>129</v>
      </c>
      <c r="R21" s="782" t="s">
        <v>62</v>
      </c>
    </row>
    <row r="22" spans="1:18" ht="60" outlineLevel="1" x14ac:dyDescent="0.2">
      <c r="A22" s="769"/>
      <c r="B22" s="784"/>
      <c r="C22" s="769"/>
      <c r="D22" s="781"/>
      <c r="E22" s="773"/>
      <c r="F22" s="115" t="s">
        <v>121</v>
      </c>
      <c r="G22" s="115" t="s">
        <v>122</v>
      </c>
      <c r="H22" s="117" t="s">
        <v>72</v>
      </c>
      <c r="I22" s="115" t="s">
        <v>119</v>
      </c>
      <c r="J22" s="119">
        <v>43263</v>
      </c>
      <c r="K22" s="119">
        <v>43317</v>
      </c>
      <c r="L22" s="124" t="s">
        <v>57</v>
      </c>
      <c r="M22" s="121" t="s">
        <v>58</v>
      </c>
      <c r="N22" s="123" t="s">
        <v>123</v>
      </c>
      <c r="O22" s="125">
        <v>1</v>
      </c>
      <c r="P22" s="92" t="s">
        <v>75</v>
      </c>
      <c r="Q22" s="123" t="s">
        <v>124</v>
      </c>
      <c r="R22" s="759"/>
    </row>
    <row r="23" spans="1:18" ht="191.25" customHeight="1" outlineLevel="1" thickBot="1" x14ac:dyDescent="0.25">
      <c r="A23" s="770"/>
      <c r="B23" s="785"/>
      <c r="C23" s="770"/>
      <c r="D23" s="773"/>
      <c r="E23" s="115" t="s">
        <v>125</v>
      </c>
      <c r="F23" s="115" t="s">
        <v>126</v>
      </c>
      <c r="G23" s="115" t="s">
        <v>122</v>
      </c>
      <c r="H23" s="117" t="s">
        <v>72</v>
      </c>
      <c r="I23" s="115" t="s">
        <v>127</v>
      </c>
      <c r="J23" s="119">
        <v>43263</v>
      </c>
      <c r="K23" s="119">
        <v>43317</v>
      </c>
      <c r="L23" s="124" t="s">
        <v>57</v>
      </c>
      <c r="M23" s="121" t="s">
        <v>58</v>
      </c>
      <c r="N23" s="121" t="s">
        <v>128</v>
      </c>
      <c r="O23" s="125">
        <v>1</v>
      </c>
      <c r="P23" s="92" t="s">
        <v>75</v>
      </c>
      <c r="Q23" s="123" t="s">
        <v>129</v>
      </c>
      <c r="R23" s="771"/>
    </row>
    <row r="24" spans="1:18" s="114" customFormat="1" ht="15.75" thickBot="1" x14ac:dyDescent="0.3">
      <c r="A24" s="762"/>
      <c r="B24" s="763"/>
      <c r="C24" s="763"/>
      <c r="D24" s="763"/>
      <c r="E24" s="763"/>
      <c r="F24" s="763"/>
      <c r="G24" s="763"/>
      <c r="H24" s="763"/>
      <c r="I24" s="763"/>
      <c r="J24" s="763"/>
      <c r="K24" s="763"/>
      <c r="L24" s="763"/>
      <c r="M24" s="763"/>
      <c r="N24" s="763"/>
      <c r="O24" s="763"/>
      <c r="P24" s="763"/>
      <c r="Q24" s="763"/>
      <c r="R24" s="764"/>
    </row>
    <row r="25" spans="1:18" ht="220.5" customHeight="1" outlineLevel="1" x14ac:dyDescent="0.2">
      <c r="A25" s="786" t="s">
        <v>52</v>
      </c>
      <c r="B25" s="787" t="s">
        <v>53</v>
      </c>
      <c r="C25" s="786">
        <v>5</v>
      </c>
      <c r="D25" s="787" t="s">
        <v>130</v>
      </c>
      <c r="E25" s="115" t="s">
        <v>131</v>
      </c>
      <c r="F25" s="127" t="s">
        <v>132</v>
      </c>
      <c r="G25" s="115" t="s">
        <v>133</v>
      </c>
      <c r="H25" s="117" t="s">
        <v>85</v>
      </c>
      <c r="I25" s="121" t="s">
        <v>134</v>
      </c>
      <c r="J25" s="119">
        <v>43251</v>
      </c>
      <c r="K25" s="119">
        <v>43310</v>
      </c>
      <c r="L25" s="124" t="s">
        <v>57</v>
      </c>
      <c r="M25" s="121" t="s">
        <v>58</v>
      </c>
      <c r="N25" s="121" t="s">
        <v>135</v>
      </c>
      <c r="O25" s="125">
        <v>1</v>
      </c>
      <c r="P25" s="92" t="s">
        <v>75</v>
      </c>
      <c r="Q25" s="128" t="s">
        <v>136</v>
      </c>
      <c r="R25" s="782" t="s">
        <v>62</v>
      </c>
    </row>
    <row r="26" spans="1:18" ht="93" customHeight="1" outlineLevel="1" x14ac:dyDescent="0.2">
      <c r="A26" s="786"/>
      <c r="B26" s="787"/>
      <c r="C26" s="786"/>
      <c r="D26" s="787"/>
      <c r="E26" s="788" t="s">
        <v>137</v>
      </c>
      <c r="F26" s="127" t="s">
        <v>138</v>
      </c>
      <c r="G26" s="115" t="s">
        <v>139</v>
      </c>
      <c r="H26" s="117" t="s">
        <v>72</v>
      </c>
      <c r="I26" s="121" t="s">
        <v>134</v>
      </c>
      <c r="J26" s="119">
        <v>43251</v>
      </c>
      <c r="K26" s="119">
        <v>43310</v>
      </c>
      <c r="L26" s="124" t="s">
        <v>57</v>
      </c>
      <c r="M26" s="121" t="s">
        <v>58</v>
      </c>
      <c r="N26" s="123" t="s">
        <v>140</v>
      </c>
      <c r="O26" s="125">
        <v>1</v>
      </c>
      <c r="P26" s="92" t="s">
        <v>75</v>
      </c>
      <c r="Q26" s="129" t="s">
        <v>129</v>
      </c>
      <c r="R26" s="759"/>
    </row>
    <row r="27" spans="1:18" ht="77.45" customHeight="1" outlineLevel="1" x14ac:dyDescent="0.2">
      <c r="A27" s="786"/>
      <c r="B27" s="787"/>
      <c r="C27" s="786"/>
      <c r="D27" s="787"/>
      <c r="E27" s="788"/>
      <c r="F27" s="127" t="s">
        <v>141</v>
      </c>
      <c r="G27" s="115" t="s">
        <v>142</v>
      </c>
      <c r="H27" s="117" t="s">
        <v>72</v>
      </c>
      <c r="I27" s="121" t="s">
        <v>143</v>
      </c>
      <c r="J27" s="119">
        <v>43252</v>
      </c>
      <c r="K27" s="119">
        <v>43257</v>
      </c>
      <c r="L27" s="124" t="s">
        <v>57</v>
      </c>
      <c r="M27" s="121" t="s">
        <v>58</v>
      </c>
      <c r="N27" s="123" t="s">
        <v>144</v>
      </c>
      <c r="O27" s="125">
        <v>1</v>
      </c>
      <c r="P27" s="92" t="s">
        <v>75</v>
      </c>
      <c r="Q27" s="129" t="s">
        <v>145</v>
      </c>
      <c r="R27" s="759"/>
    </row>
    <row r="28" spans="1:18" ht="93" customHeight="1" outlineLevel="1" x14ac:dyDescent="0.2">
      <c r="A28" s="786"/>
      <c r="B28" s="787"/>
      <c r="C28" s="786"/>
      <c r="D28" s="787"/>
      <c r="E28" s="788"/>
      <c r="F28" s="127" t="s">
        <v>146</v>
      </c>
      <c r="G28" s="115" t="s">
        <v>147</v>
      </c>
      <c r="H28" s="117" t="s">
        <v>72</v>
      </c>
      <c r="I28" s="121" t="s">
        <v>134</v>
      </c>
      <c r="J28" s="119">
        <v>43251</v>
      </c>
      <c r="K28" s="119">
        <v>43294</v>
      </c>
      <c r="L28" s="124" t="s">
        <v>57</v>
      </c>
      <c r="M28" s="121" t="s">
        <v>58</v>
      </c>
      <c r="N28" s="123" t="s">
        <v>148</v>
      </c>
      <c r="O28" s="125">
        <v>1</v>
      </c>
      <c r="P28" s="92" t="s">
        <v>75</v>
      </c>
      <c r="Q28" s="129" t="s">
        <v>149</v>
      </c>
      <c r="R28" s="759"/>
    </row>
    <row r="29" spans="1:18" ht="98.25" customHeight="1" outlineLevel="1" x14ac:dyDescent="0.2">
      <c r="A29" s="786"/>
      <c r="B29" s="787"/>
      <c r="C29" s="786"/>
      <c r="D29" s="787"/>
      <c r="E29" s="788"/>
      <c r="F29" s="772" t="s">
        <v>150</v>
      </c>
      <c r="G29" s="772" t="s">
        <v>151</v>
      </c>
      <c r="H29" s="774" t="s">
        <v>72</v>
      </c>
      <c r="I29" s="775" t="s">
        <v>143</v>
      </c>
      <c r="J29" s="776">
        <v>43252</v>
      </c>
      <c r="K29" s="776">
        <v>43310</v>
      </c>
      <c r="L29" s="130">
        <v>44405</v>
      </c>
      <c r="M29" s="121" t="s">
        <v>97</v>
      </c>
      <c r="N29" s="131" t="s">
        <v>152</v>
      </c>
      <c r="O29" s="125">
        <v>1</v>
      </c>
      <c r="P29" s="792" t="s">
        <v>75</v>
      </c>
      <c r="Q29" s="789" t="s">
        <v>153</v>
      </c>
      <c r="R29" s="759"/>
    </row>
    <row r="30" spans="1:18" ht="112.5" customHeight="1" outlineLevel="1" x14ac:dyDescent="0.2">
      <c r="A30" s="786"/>
      <c r="B30" s="787"/>
      <c r="C30" s="786"/>
      <c r="D30" s="787"/>
      <c r="E30" s="788"/>
      <c r="F30" s="773"/>
      <c r="G30" s="773"/>
      <c r="H30" s="770"/>
      <c r="I30" s="768"/>
      <c r="J30" s="777"/>
      <c r="K30" s="777"/>
      <c r="L30" s="130">
        <v>44405</v>
      </c>
      <c r="M30" s="121" t="s">
        <v>97</v>
      </c>
      <c r="N30" s="131" t="s">
        <v>154</v>
      </c>
      <c r="O30" s="125">
        <v>1</v>
      </c>
      <c r="P30" s="794"/>
      <c r="Q30" s="790"/>
      <c r="R30" s="759"/>
    </row>
    <row r="31" spans="1:18" ht="126" customHeight="1" outlineLevel="1" x14ac:dyDescent="0.2">
      <c r="A31" s="786"/>
      <c r="B31" s="787"/>
      <c r="C31" s="786"/>
      <c r="D31" s="787"/>
      <c r="E31" s="788"/>
      <c r="F31" s="788" t="s">
        <v>155</v>
      </c>
      <c r="G31" s="787" t="s">
        <v>156</v>
      </c>
      <c r="H31" s="786" t="s">
        <v>72</v>
      </c>
      <c r="I31" s="775" t="s">
        <v>134</v>
      </c>
      <c r="J31" s="791">
        <v>43252</v>
      </c>
      <c r="K31" s="791">
        <v>43294</v>
      </c>
      <c r="L31" s="130">
        <v>44405</v>
      </c>
      <c r="M31" s="121" t="s">
        <v>58</v>
      </c>
      <c r="N31" s="131" t="s">
        <v>157</v>
      </c>
      <c r="O31" s="125">
        <v>1</v>
      </c>
      <c r="P31" s="792" t="s">
        <v>75</v>
      </c>
      <c r="Q31" s="775" t="s">
        <v>158</v>
      </c>
      <c r="R31" s="759"/>
    </row>
    <row r="32" spans="1:18" ht="100.5" customHeight="1" outlineLevel="1" thickBot="1" x14ac:dyDescent="0.25">
      <c r="A32" s="786"/>
      <c r="B32" s="787"/>
      <c r="C32" s="786"/>
      <c r="D32" s="787"/>
      <c r="E32" s="788"/>
      <c r="F32" s="788"/>
      <c r="G32" s="787"/>
      <c r="H32" s="786"/>
      <c r="I32" s="768"/>
      <c r="J32" s="791"/>
      <c r="K32" s="791"/>
      <c r="L32" s="132" t="s">
        <v>159</v>
      </c>
      <c r="M32" s="121" t="s">
        <v>58</v>
      </c>
      <c r="N32" s="123" t="s">
        <v>160</v>
      </c>
      <c r="O32" s="125">
        <v>1</v>
      </c>
      <c r="P32" s="793"/>
      <c r="Q32" s="790"/>
      <c r="R32" s="771"/>
    </row>
    <row r="33" spans="1:18" s="114" customFormat="1" ht="15.75" thickBot="1" x14ac:dyDescent="0.3">
      <c r="A33" s="795"/>
      <c r="B33" s="796"/>
      <c r="C33" s="796"/>
      <c r="D33" s="796"/>
      <c r="E33" s="796"/>
      <c r="F33" s="796"/>
      <c r="G33" s="796"/>
      <c r="H33" s="796"/>
      <c r="I33" s="796"/>
      <c r="J33" s="796"/>
      <c r="K33" s="796"/>
      <c r="L33" s="796"/>
      <c r="M33" s="796"/>
      <c r="N33" s="796"/>
      <c r="O33" s="796"/>
      <c r="P33" s="796"/>
      <c r="Q33" s="796"/>
      <c r="R33" s="797"/>
    </row>
    <row r="34" spans="1:18" s="133" customFormat="1" ht="41.25" customHeight="1" thickBot="1" x14ac:dyDescent="0.3">
      <c r="A34" s="618" t="s">
        <v>161</v>
      </c>
      <c r="B34" s="619"/>
      <c r="C34" s="619"/>
      <c r="D34" s="619"/>
      <c r="E34" s="619"/>
      <c r="F34" s="619"/>
      <c r="G34" s="619"/>
      <c r="H34" s="619"/>
      <c r="I34" s="619"/>
      <c r="J34" s="619"/>
      <c r="K34" s="619"/>
      <c r="L34" s="619"/>
      <c r="M34" s="619"/>
      <c r="N34" s="619"/>
      <c r="O34" s="619"/>
      <c r="P34" s="619"/>
      <c r="Q34" s="619"/>
      <c r="R34" s="620"/>
    </row>
    <row r="35" spans="1:18" ht="59.25" customHeight="1" x14ac:dyDescent="0.2">
      <c r="A35" s="661" t="s">
        <v>7</v>
      </c>
      <c r="B35" s="661" t="s">
        <v>8</v>
      </c>
      <c r="C35" s="661" t="s">
        <v>9</v>
      </c>
      <c r="D35" s="661" t="s">
        <v>10</v>
      </c>
      <c r="E35" s="661" t="s">
        <v>11</v>
      </c>
      <c r="F35" s="661" t="s">
        <v>12</v>
      </c>
      <c r="G35" s="661" t="s">
        <v>13</v>
      </c>
      <c r="H35" s="661" t="s">
        <v>14</v>
      </c>
      <c r="I35" s="661" t="s">
        <v>15</v>
      </c>
      <c r="J35" s="661" t="s">
        <v>16</v>
      </c>
      <c r="K35" s="661" t="s">
        <v>17</v>
      </c>
      <c r="L35" s="663" t="s">
        <v>18</v>
      </c>
      <c r="M35" s="663"/>
      <c r="N35" s="663"/>
      <c r="O35" s="663"/>
      <c r="P35" s="663"/>
      <c r="Q35" s="663"/>
      <c r="R35" s="663"/>
    </row>
    <row r="36" spans="1:18" ht="93.95" customHeight="1" x14ac:dyDescent="0.2">
      <c r="A36" s="661"/>
      <c r="B36" s="661"/>
      <c r="C36" s="661"/>
      <c r="D36" s="661"/>
      <c r="E36" s="661"/>
      <c r="F36" s="661"/>
      <c r="G36" s="661"/>
      <c r="H36" s="661"/>
      <c r="I36" s="661"/>
      <c r="J36" s="661"/>
      <c r="K36" s="661"/>
      <c r="L36" s="86" t="s">
        <v>19</v>
      </c>
      <c r="M36" s="86" t="s">
        <v>20</v>
      </c>
      <c r="N36" s="86" t="s">
        <v>21</v>
      </c>
      <c r="O36" s="86" t="s">
        <v>525</v>
      </c>
      <c r="P36" s="86" t="s">
        <v>23</v>
      </c>
      <c r="Q36" s="86" t="s">
        <v>24</v>
      </c>
      <c r="R36" s="87" t="s">
        <v>25</v>
      </c>
    </row>
    <row r="37" spans="1:18" ht="219.75" customHeight="1" x14ac:dyDescent="0.2">
      <c r="A37" s="782" t="s">
        <v>162</v>
      </c>
      <c r="B37" s="798" t="s">
        <v>53</v>
      </c>
      <c r="C37" s="782">
        <v>1</v>
      </c>
      <c r="D37" s="780" t="s">
        <v>163</v>
      </c>
      <c r="E37" s="783" t="s">
        <v>164</v>
      </c>
      <c r="F37" s="115" t="s">
        <v>165</v>
      </c>
      <c r="G37" s="115" t="s">
        <v>166</v>
      </c>
      <c r="H37" s="117" t="s">
        <v>72</v>
      </c>
      <c r="I37" s="134" t="s">
        <v>167</v>
      </c>
      <c r="J37" s="119" t="s">
        <v>168</v>
      </c>
      <c r="K37" s="135" t="s">
        <v>169</v>
      </c>
      <c r="L37" s="136">
        <v>44405</v>
      </c>
      <c r="M37" s="121" t="s">
        <v>170</v>
      </c>
      <c r="N37" s="137" t="s">
        <v>171</v>
      </c>
      <c r="O37" s="138">
        <v>0.38</v>
      </c>
      <c r="P37" s="92" t="s">
        <v>40</v>
      </c>
      <c r="Q37" s="109" t="s">
        <v>172</v>
      </c>
      <c r="R37" s="782" t="s">
        <v>32</v>
      </c>
    </row>
    <row r="38" spans="1:18" ht="256.5" customHeight="1" x14ac:dyDescent="0.2">
      <c r="A38" s="759"/>
      <c r="B38" s="800"/>
      <c r="C38" s="759"/>
      <c r="D38" s="765"/>
      <c r="E38" s="784"/>
      <c r="F38" s="115" t="s">
        <v>174</v>
      </c>
      <c r="G38" s="115" t="s">
        <v>175</v>
      </c>
      <c r="H38" s="117" t="s">
        <v>72</v>
      </c>
      <c r="I38" s="134" t="s">
        <v>176</v>
      </c>
      <c r="J38" s="119">
        <v>43951</v>
      </c>
      <c r="K38" s="135">
        <v>44180</v>
      </c>
      <c r="L38" s="136">
        <v>44405</v>
      </c>
      <c r="M38" s="121" t="s">
        <v>170</v>
      </c>
      <c r="N38" s="137" t="s">
        <v>177</v>
      </c>
      <c r="O38" s="138">
        <v>1</v>
      </c>
      <c r="P38" s="92" t="s">
        <v>40</v>
      </c>
      <c r="Q38" s="109" t="s">
        <v>178</v>
      </c>
      <c r="R38" s="759"/>
    </row>
    <row r="39" spans="1:18" ht="390.75" thickBot="1" x14ac:dyDescent="0.25">
      <c r="A39" s="771"/>
      <c r="B39" s="799"/>
      <c r="C39" s="771"/>
      <c r="D39" s="766"/>
      <c r="E39" s="785"/>
      <c r="F39" s="115" t="s">
        <v>179</v>
      </c>
      <c r="G39" s="115" t="s">
        <v>180</v>
      </c>
      <c r="H39" s="117" t="s">
        <v>72</v>
      </c>
      <c r="I39" s="134" t="s">
        <v>181</v>
      </c>
      <c r="J39" s="119">
        <v>43951</v>
      </c>
      <c r="K39" s="135">
        <v>44043</v>
      </c>
      <c r="L39" s="136">
        <v>44405</v>
      </c>
      <c r="M39" s="121" t="s">
        <v>170</v>
      </c>
      <c r="N39" s="137" t="s">
        <v>182</v>
      </c>
      <c r="O39" s="138">
        <v>0</v>
      </c>
      <c r="P39" s="92" t="s">
        <v>40</v>
      </c>
      <c r="Q39" s="109" t="s">
        <v>183</v>
      </c>
      <c r="R39" s="771"/>
    </row>
    <row r="40" spans="1:18" ht="15.75" thickBot="1" x14ac:dyDescent="0.25">
      <c r="A40" s="762"/>
      <c r="B40" s="763"/>
      <c r="C40" s="763"/>
      <c r="D40" s="763"/>
      <c r="E40" s="763"/>
      <c r="F40" s="763"/>
      <c r="G40" s="763"/>
      <c r="H40" s="763"/>
      <c r="I40" s="763"/>
      <c r="J40" s="763"/>
      <c r="K40" s="763"/>
      <c r="L40" s="763"/>
      <c r="M40" s="763"/>
      <c r="N40" s="763"/>
      <c r="O40" s="763"/>
      <c r="P40" s="763"/>
      <c r="Q40" s="763"/>
      <c r="R40" s="764"/>
    </row>
    <row r="41" spans="1:18" ht="60" x14ac:dyDescent="0.2">
      <c r="A41" s="782" t="s">
        <v>162</v>
      </c>
      <c r="B41" s="798" t="s">
        <v>53</v>
      </c>
      <c r="C41" s="782">
        <v>2</v>
      </c>
      <c r="D41" s="780" t="s">
        <v>184</v>
      </c>
      <c r="E41" s="115" t="s">
        <v>185</v>
      </c>
      <c r="F41" s="115" t="s">
        <v>186</v>
      </c>
      <c r="G41" s="115" t="s">
        <v>187</v>
      </c>
      <c r="H41" s="117" t="s">
        <v>72</v>
      </c>
      <c r="I41" s="134" t="s">
        <v>188</v>
      </c>
      <c r="J41" s="119">
        <v>43951</v>
      </c>
      <c r="K41" s="135" t="s">
        <v>189</v>
      </c>
      <c r="L41" s="136">
        <v>44405</v>
      </c>
      <c r="M41" s="121" t="s">
        <v>170</v>
      </c>
      <c r="N41" s="109" t="s">
        <v>190</v>
      </c>
      <c r="O41" s="138">
        <v>0</v>
      </c>
      <c r="P41" s="92" t="s">
        <v>40</v>
      </c>
      <c r="Q41" s="109" t="s">
        <v>191</v>
      </c>
      <c r="R41" s="782" t="s">
        <v>32</v>
      </c>
    </row>
    <row r="42" spans="1:18" ht="230.25" customHeight="1" thickBot="1" x14ac:dyDescent="0.25">
      <c r="A42" s="771"/>
      <c r="B42" s="799"/>
      <c r="C42" s="771"/>
      <c r="D42" s="766"/>
      <c r="E42" s="115" t="s">
        <v>192</v>
      </c>
      <c r="F42" s="115" t="s">
        <v>193</v>
      </c>
      <c r="G42" s="115" t="s">
        <v>194</v>
      </c>
      <c r="H42" s="117" t="s">
        <v>85</v>
      </c>
      <c r="I42" s="134" t="s">
        <v>188</v>
      </c>
      <c r="J42" s="119" t="s">
        <v>195</v>
      </c>
      <c r="K42" s="135" t="s">
        <v>196</v>
      </c>
      <c r="L42" s="136">
        <v>44405</v>
      </c>
      <c r="M42" s="121" t="s">
        <v>170</v>
      </c>
      <c r="N42" s="137" t="s">
        <v>197</v>
      </c>
      <c r="O42" s="138">
        <v>1</v>
      </c>
      <c r="P42" s="92" t="s">
        <v>40</v>
      </c>
      <c r="Q42" s="109" t="s">
        <v>198</v>
      </c>
      <c r="R42" s="759"/>
    </row>
    <row r="43" spans="1:18" ht="15.75" thickBot="1" x14ac:dyDescent="0.25">
      <c r="A43" s="762"/>
      <c r="B43" s="763"/>
      <c r="C43" s="763"/>
      <c r="D43" s="763"/>
      <c r="E43" s="763"/>
      <c r="F43" s="763"/>
      <c r="G43" s="763"/>
      <c r="H43" s="763"/>
      <c r="I43" s="763"/>
      <c r="J43" s="763"/>
      <c r="K43" s="763"/>
      <c r="L43" s="763"/>
      <c r="M43" s="763"/>
      <c r="N43" s="763"/>
      <c r="O43" s="763"/>
      <c r="P43" s="763"/>
      <c r="Q43" s="763"/>
      <c r="R43" s="764"/>
    </row>
    <row r="44" spans="1:18" ht="30.95" customHeight="1" x14ac:dyDescent="0.2">
      <c r="A44" s="782" t="s">
        <v>162</v>
      </c>
      <c r="B44" s="798" t="s">
        <v>53</v>
      </c>
      <c r="C44" s="782">
        <v>3</v>
      </c>
      <c r="D44" s="783" t="s">
        <v>199</v>
      </c>
      <c r="E44" s="115" t="s">
        <v>200</v>
      </c>
      <c r="F44" s="783" t="s">
        <v>201</v>
      </c>
      <c r="G44" s="783" t="s">
        <v>202</v>
      </c>
      <c r="H44" s="774" t="s">
        <v>85</v>
      </c>
      <c r="I44" s="801" t="s">
        <v>203</v>
      </c>
      <c r="J44" s="776">
        <v>43949</v>
      </c>
      <c r="K44" s="805" t="s">
        <v>189</v>
      </c>
      <c r="L44" s="807">
        <v>44405</v>
      </c>
      <c r="M44" s="809" t="s">
        <v>170</v>
      </c>
      <c r="N44" s="803" t="s">
        <v>191</v>
      </c>
      <c r="O44" s="811">
        <v>0</v>
      </c>
      <c r="P44" s="792" t="s">
        <v>40</v>
      </c>
      <c r="Q44" s="803" t="s">
        <v>191</v>
      </c>
      <c r="R44" s="782" t="s">
        <v>32</v>
      </c>
    </row>
    <row r="45" spans="1:18" ht="60" x14ac:dyDescent="0.2">
      <c r="A45" s="759"/>
      <c r="B45" s="800"/>
      <c r="C45" s="759"/>
      <c r="D45" s="784"/>
      <c r="E45" s="115" t="s">
        <v>204</v>
      </c>
      <c r="F45" s="785"/>
      <c r="G45" s="785"/>
      <c r="H45" s="770"/>
      <c r="I45" s="802"/>
      <c r="J45" s="777"/>
      <c r="K45" s="806"/>
      <c r="L45" s="808"/>
      <c r="M45" s="810"/>
      <c r="N45" s="804"/>
      <c r="O45" s="812"/>
      <c r="P45" s="794"/>
      <c r="Q45" s="804"/>
      <c r="R45" s="759"/>
    </row>
    <row r="46" spans="1:18" ht="45" x14ac:dyDescent="0.2">
      <c r="A46" s="759"/>
      <c r="B46" s="800"/>
      <c r="C46" s="759"/>
      <c r="D46" s="784"/>
      <c r="E46" s="115" t="s">
        <v>205</v>
      </c>
      <c r="F46" s="115" t="s">
        <v>206</v>
      </c>
      <c r="G46" s="115" t="s">
        <v>207</v>
      </c>
      <c r="H46" s="117" t="s">
        <v>85</v>
      </c>
      <c r="I46" s="134" t="s">
        <v>208</v>
      </c>
      <c r="J46" s="119">
        <v>43949</v>
      </c>
      <c r="K46" s="135" t="s">
        <v>189</v>
      </c>
      <c r="L46" s="136">
        <v>44405</v>
      </c>
      <c r="M46" s="121" t="s">
        <v>170</v>
      </c>
      <c r="N46" s="109" t="s">
        <v>191</v>
      </c>
      <c r="O46" s="138">
        <v>0</v>
      </c>
      <c r="P46" s="92" t="s">
        <v>40</v>
      </c>
      <c r="Q46" s="109" t="s">
        <v>191</v>
      </c>
      <c r="R46" s="759"/>
    </row>
    <row r="47" spans="1:18" ht="45" x14ac:dyDescent="0.2">
      <c r="A47" s="759"/>
      <c r="B47" s="800"/>
      <c r="C47" s="759"/>
      <c r="D47" s="784"/>
      <c r="E47" s="783" t="s">
        <v>209</v>
      </c>
      <c r="F47" s="783" t="s">
        <v>210</v>
      </c>
      <c r="G47" s="139" t="s">
        <v>211</v>
      </c>
      <c r="H47" s="140" t="s">
        <v>85</v>
      </c>
      <c r="I47" s="141" t="s">
        <v>203</v>
      </c>
      <c r="J47" s="142">
        <v>43949</v>
      </c>
      <c r="K47" s="143">
        <v>43980</v>
      </c>
      <c r="L47" s="136">
        <v>44405</v>
      </c>
      <c r="M47" s="121" t="s">
        <v>170</v>
      </c>
      <c r="N47" s="109" t="s">
        <v>191</v>
      </c>
      <c r="O47" s="138">
        <v>0</v>
      </c>
      <c r="P47" s="792" t="s">
        <v>40</v>
      </c>
      <c r="Q47" s="109" t="s">
        <v>191</v>
      </c>
      <c r="R47" s="759"/>
    </row>
    <row r="48" spans="1:18" ht="30" x14ac:dyDescent="0.2">
      <c r="A48" s="759"/>
      <c r="B48" s="800"/>
      <c r="C48" s="759"/>
      <c r="D48" s="784"/>
      <c r="E48" s="784"/>
      <c r="F48" s="785"/>
      <c r="G48" s="115" t="s">
        <v>212</v>
      </c>
      <c r="H48" s="117" t="s">
        <v>85</v>
      </c>
      <c r="I48" s="134" t="s">
        <v>213</v>
      </c>
      <c r="J48" s="144" t="s">
        <v>214</v>
      </c>
      <c r="K48" s="135" t="s">
        <v>169</v>
      </c>
      <c r="L48" s="136">
        <v>44405</v>
      </c>
      <c r="M48" s="121" t="s">
        <v>170</v>
      </c>
      <c r="N48" s="109" t="s">
        <v>191</v>
      </c>
      <c r="O48" s="138">
        <v>0</v>
      </c>
      <c r="P48" s="794"/>
      <c r="Q48" s="109" t="s">
        <v>191</v>
      </c>
      <c r="R48" s="759"/>
    </row>
    <row r="49" spans="1:18" ht="45.75" thickBot="1" x14ac:dyDescent="0.25">
      <c r="A49" s="771"/>
      <c r="B49" s="799"/>
      <c r="C49" s="771"/>
      <c r="D49" s="785"/>
      <c r="E49" s="785"/>
      <c r="F49" s="116" t="s">
        <v>215</v>
      </c>
      <c r="G49" s="115" t="s">
        <v>216</v>
      </c>
      <c r="H49" s="117" t="s">
        <v>72</v>
      </c>
      <c r="I49" s="134" t="s">
        <v>217</v>
      </c>
      <c r="J49" s="144">
        <v>43949</v>
      </c>
      <c r="K49" s="135">
        <v>43966</v>
      </c>
      <c r="L49" s="136">
        <v>44405</v>
      </c>
      <c r="M49" s="121" t="s">
        <v>170</v>
      </c>
      <c r="N49" s="109" t="s">
        <v>191</v>
      </c>
      <c r="O49" s="138">
        <v>0</v>
      </c>
      <c r="P49" s="92" t="s">
        <v>40</v>
      </c>
      <c r="Q49" s="109" t="s">
        <v>191</v>
      </c>
      <c r="R49" s="771"/>
    </row>
    <row r="50" spans="1:18" ht="15.75" thickBot="1" x14ac:dyDescent="0.25">
      <c r="A50" s="762"/>
      <c r="B50" s="763"/>
      <c r="C50" s="763"/>
      <c r="D50" s="763"/>
      <c r="E50" s="763"/>
      <c r="F50" s="763"/>
      <c r="G50" s="763"/>
      <c r="H50" s="763"/>
      <c r="I50" s="763"/>
      <c r="J50" s="763"/>
      <c r="K50" s="763"/>
      <c r="L50" s="763"/>
      <c r="M50" s="763"/>
      <c r="N50" s="763"/>
      <c r="O50" s="763"/>
      <c r="P50" s="763"/>
      <c r="Q50" s="763"/>
      <c r="R50" s="764"/>
    </row>
    <row r="51" spans="1:18" ht="315" x14ac:dyDescent="0.2">
      <c r="A51" s="782" t="s">
        <v>162</v>
      </c>
      <c r="B51" s="798" t="s">
        <v>53</v>
      </c>
      <c r="C51" s="782">
        <v>4</v>
      </c>
      <c r="D51" s="798" t="s">
        <v>218</v>
      </c>
      <c r="E51" s="783" t="s">
        <v>219</v>
      </c>
      <c r="F51" s="115" t="s">
        <v>220</v>
      </c>
      <c r="G51" s="115" t="s">
        <v>221</v>
      </c>
      <c r="H51" s="117" t="s">
        <v>72</v>
      </c>
      <c r="I51" s="134" t="s">
        <v>181</v>
      </c>
      <c r="J51" s="119" t="s">
        <v>222</v>
      </c>
      <c r="K51" s="135" t="s">
        <v>223</v>
      </c>
      <c r="L51" s="136">
        <v>44405</v>
      </c>
      <c r="M51" s="121" t="s">
        <v>170</v>
      </c>
      <c r="N51" s="137" t="s">
        <v>224</v>
      </c>
      <c r="O51" s="138">
        <v>1</v>
      </c>
      <c r="P51" s="92" t="s">
        <v>75</v>
      </c>
      <c r="Q51" s="109" t="s">
        <v>225</v>
      </c>
      <c r="R51" s="782" t="s">
        <v>32</v>
      </c>
    </row>
    <row r="52" spans="1:18" ht="213" customHeight="1" x14ac:dyDescent="0.2">
      <c r="A52" s="759"/>
      <c r="B52" s="800"/>
      <c r="C52" s="759"/>
      <c r="D52" s="800"/>
      <c r="E52" s="785"/>
      <c r="F52" s="115" t="s">
        <v>226</v>
      </c>
      <c r="G52" s="115" t="s">
        <v>227</v>
      </c>
      <c r="H52" s="117" t="s">
        <v>85</v>
      </c>
      <c r="I52" s="134" t="s">
        <v>181</v>
      </c>
      <c r="J52" s="144">
        <v>43966</v>
      </c>
      <c r="K52" s="135" t="s">
        <v>228</v>
      </c>
      <c r="L52" s="136">
        <v>44405</v>
      </c>
      <c r="M52" s="121" t="s">
        <v>170</v>
      </c>
      <c r="N52" s="137" t="s">
        <v>229</v>
      </c>
      <c r="O52" s="138">
        <v>1</v>
      </c>
      <c r="P52" s="92" t="s">
        <v>75</v>
      </c>
      <c r="Q52" s="109" t="s">
        <v>230</v>
      </c>
      <c r="R52" s="759"/>
    </row>
    <row r="53" spans="1:18" ht="169.5" customHeight="1" x14ac:dyDescent="0.2">
      <c r="A53" s="759"/>
      <c r="B53" s="800"/>
      <c r="C53" s="759"/>
      <c r="D53" s="800"/>
      <c r="E53" s="780" t="s">
        <v>231</v>
      </c>
      <c r="F53" s="783" t="s">
        <v>232</v>
      </c>
      <c r="G53" s="115" t="s">
        <v>233</v>
      </c>
      <c r="H53" s="117" t="s">
        <v>72</v>
      </c>
      <c r="I53" s="134" t="s">
        <v>181</v>
      </c>
      <c r="J53" s="119">
        <v>43943</v>
      </c>
      <c r="K53" s="135" t="s">
        <v>234</v>
      </c>
      <c r="L53" s="136">
        <v>44405</v>
      </c>
      <c r="M53" s="109" t="s">
        <v>170</v>
      </c>
      <c r="N53" s="137" t="s">
        <v>235</v>
      </c>
      <c r="O53" s="138">
        <v>1</v>
      </c>
      <c r="P53" s="92" t="s">
        <v>75</v>
      </c>
      <c r="Q53" s="109" t="s">
        <v>236</v>
      </c>
      <c r="R53" s="759"/>
    </row>
    <row r="54" spans="1:18" ht="82.5" customHeight="1" thickBot="1" x14ac:dyDescent="0.25">
      <c r="A54" s="771"/>
      <c r="B54" s="799"/>
      <c r="C54" s="759"/>
      <c r="D54" s="800"/>
      <c r="E54" s="766"/>
      <c r="F54" s="785"/>
      <c r="G54" s="115" t="s">
        <v>237</v>
      </c>
      <c r="H54" s="117" t="s">
        <v>72</v>
      </c>
      <c r="I54" s="134" t="s">
        <v>181</v>
      </c>
      <c r="J54" s="119">
        <v>43943</v>
      </c>
      <c r="K54" s="135" t="s">
        <v>223</v>
      </c>
      <c r="L54" s="136">
        <v>44405</v>
      </c>
      <c r="M54" s="109" t="s">
        <v>170</v>
      </c>
      <c r="N54" s="137" t="s">
        <v>238</v>
      </c>
      <c r="O54" s="138">
        <v>0</v>
      </c>
      <c r="P54" s="92" t="s">
        <v>40</v>
      </c>
      <c r="Q54" s="109" t="s">
        <v>191</v>
      </c>
      <c r="R54" s="771"/>
    </row>
    <row r="55" spans="1:18" ht="15.75" thickBot="1" x14ac:dyDescent="0.25">
      <c r="A55" s="795" t="s">
        <v>239</v>
      </c>
      <c r="B55" s="796"/>
      <c r="C55" s="796"/>
      <c r="D55" s="796"/>
      <c r="E55" s="796"/>
      <c r="F55" s="796"/>
      <c r="G55" s="796"/>
      <c r="H55" s="796"/>
      <c r="I55" s="796"/>
      <c r="J55" s="796"/>
      <c r="K55" s="796"/>
      <c r="L55" s="796"/>
      <c r="M55" s="796"/>
      <c r="N55" s="796"/>
      <c r="O55" s="796"/>
      <c r="P55" s="796"/>
      <c r="Q55" s="796"/>
      <c r="R55" s="797"/>
    </row>
    <row r="56" spans="1:18" s="133" customFormat="1" ht="41.25" customHeight="1" thickBot="1" x14ac:dyDescent="0.3">
      <c r="A56" s="618" t="s">
        <v>1533</v>
      </c>
      <c r="B56" s="619"/>
      <c r="C56" s="619"/>
      <c r="D56" s="619"/>
      <c r="E56" s="619"/>
      <c r="F56" s="619"/>
      <c r="G56" s="619"/>
      <c r="H56" s="619"/>
      <c r="I56" s="619"/>
      <c r="J56" s="619"/>
      <c r="K56" s="619"/>
      <c r="L56" s="619"/>
      <c r="M56" s="619"/>
      <c r="N56" s="619"/>
      <c r="O56" s="619"/>
      <c r="P56" s="619"/>
      <c r="Q56" s="619"/>
      <c r="R56" s="620"/>
    </row>
    <row r="57" spans="1:18" ht="59.25" customHeight="1" x14ac:dyDescent="0.2">
      <c r="A57" s="661" t="s">
        <v>7</v>
      </c>
      <c r="B57" s="661" t="s">
        <v>8</v>
      </c>
      <c r="C57" s="661" t="s">
        <v>9</v>
      </c>
      <c r="D57" s="661" t="s">
        <v>10</v>
      </c>
      <c r="E57" s="661" t="s">
        <v>11</v>
      </c>
      <c r="F57" s="661" t="s">
        <v>12</v>
      </c>
      <c r="G57" s="661" t="s">
        <v>13</v>
      </c>
      <c r="H57" s="661" t="s">
        <v>14</v>
      </c>
      <c r="I57" s="661" t="s">
        <v>15</v>
      </c>
      <c r="J57" s="661" t="s">
        <v>16</v>
      </c>
      <c r="K57" s="661" t="s">
        <v>17</v>
      </c>
      <c r="L57" s="663" t="s">
        <v>18</v>
      </c>
      <c r="M57" s="663"/>
      <c r="N57" s="663"/>
      <c r="O57" s="663"/>
      <c r="P57" s="663"/>
      <c r="Q57" s="663"/>
      <c r="R57" s="663"/>
    </row>
    <row r="58" spans="1:18" ht="93.95" customHeight="1" x14ac:dyDescent="0.2">
      <c r="A58" s="661"/>
      <c r="B58" s="661"/>
      <c r="C58" s="661"/>
      <c r="D58" s="661"/>
      <c r="E58" s="661"/>
      <c r="F58" s="661"/>
      <c r="G58" s="661"/>
      <c r="H58" s="661"/>
      <c r="I58" s="661"/>
      <c r="J58" s="661"/>
      <c r="K58" s="661"/>
      <c r="L58" s="86" t="s">
        <v>19</v>
      </c>
      <c r="M58" s="86" t="s">
        <v>20</v>
      </c>
      <c r="N58" s="86" t="s">
        <v>21</v>
      </c>
      <c r="O58" s="86" t="s">
        <v>525</v>
      </c>
      <c r="P58" s="86" t="s">
        <v>23</v>
      </c>
      <c r="Q58" s="86" t="s">
        <v>24</v>
      </c>
      <c r="R58" s="87" t="s">
        <v>25</v>
      </c>
    </row>
    <row r="59" spans="1:18" ht="96" customHeight="1" x14ac:dyDescent="0.2">
      <c r="A59" s="774" t="s">
        <v>240</v>
      </c>
      <c r="B59" s="780" t="s">
        <v>53</v>
      </c>
      <c r="C59" s="786">
        <v>1</v>
      </c>
      <c r="D59" s="813" t="s">
        <v>163</v>
      </c>
      <c r="E59" s="814" t="s">
        <v>241</v>
      </c>
      <c r="F59" s="814" t="s">
        <v>242</v>
      </c>
      <c r="G59" s="145" t="s">
        <v>243</v>
      </c>
      <c r="H59" s="117" t="s">
        <v>72</v>
      </c>
      <c r="I59" s="146" t="s">
        <v>244</v>
      </c>
      <c r="J59" s="147">
        <v>44713</v>
      </c>
      <c r="K59" s="147">
        <v>44926</v>
      </c>
      <c r="L59" s="55" t="s">
        <v>543</v>
      </c>
      <c r="M59" s="52" t="s">
        <v>544</v>
      </c>
      <c r="N59" s="96" t="s">
        <v>545</v>
      </c>
      <c r="O59" s="93">
        <v>0</v>
      </c>
      <c r="P59" s="792" t="s">
        <v>40</v>
      </c>
      <c r="Q59" s="822" t="s">
        <v>545</v>
      </c>
      <c r="R59" s="782" t="s">
        <v>32</v>
      </c>
    </row>
    <row r="60" spans="1:18" ht="87" customHeight="1" x14ac:dyDescent="0.2">
      <c r="A60" s="769"/>
      <c r="B60" s="765"/>
      <c r="C60" s="786"/>
      <c r="D60" s="813"/>
      <c r="E60" s="814"/>
      <c r="F60" s="814"/>
      <c r="G60" s="148" t="s">
        <v>245</v>
      </c>
      <c r="H60" s="117" t="s">
        <v>72</v>
      </c>
      <c r="I60" s="146" t="s">
        <v>246</v>
      </c>
      <c r="J60" s="147">
        <v>44713</v>
      </c>
      <c r="K60" s="147">
        <v>44926</v>
      </c>
      <c r="L60" s="55" t="s">
        <v>543</v>
      </c>
      <c r="M60" s="52" t="s">
        <v>544</v>
      </c>
      <c r="N60" s="96" t="s">
        <v>545</v>
      </c>
      <c r="O60" s="93">
        <v>0</v>
      </c>
      <c r="P60" s="821"/>
      <c r="Q60" s="823"/>
      <c r="R60" s="759"/>
    </row>
    <row r="61" spans="1:18" ht="87" customHeight="1" x14ac:dyDescent="0.2">
      <c r="A61" s="769"/>
      <c r="B61" s="765"/>
      <c r="C61" s="786"/>
      <c r="D61" s="813"/>
      <c r="E61" s="814"/>
      <c r="F61" s="814"/>
      <c r="G61" s="148" t="s">
        <v>247</v>
      </c>
      <c r="H61" s="117" t="s">
        <v>72</v>
      </c>
      <c r="I61" s="146" t="s">
        <v>248</v>
      </c>
      <c r="J61" s="147">
        <v>44713</v>
      </c>
      <c r="K61" s="147">
        <v>44926</v>
      </c>
      <c r="L61" s="55" t="s">
        <v>543</v>
      </c>
      <c r="M61" s="52" t="s">
        <v>544</v>
      </c>
      <c r="N61" s="96" t="s">
        <v>545</v>
      </c>
      <c r="O61" s="93">
        <v>0</v>
      </c>
      <c r="P61" s="821"/>
      <c r="Q61" s="823"/>
      <c r="R61" s="759"/>
    </row>
    <row r="62" spans="1:18" ht="87" customHeight="1" x14ac:dyDescent="0.2">
      <c r="A62" s="769"/>
      <c r="B62" s="765"/>
      <c r="C62" s="786"/>
      <c r="D62" s="813"/>
      <c r="E62" s="814"/>
      <c r="F62" s="814"/>
      <c r="G62" s="148" t="s">
        <v>249</v>
      </c>
      <c r="H62" s="117" t="s">
        <v>72</v>
      </c>
      <c r="I62" s="146" t="s">
        <v>246</v>
      </c>
      <c r="J62" s="147">
        <v>44713</v>
      </c>
      <c r="K62" s="147">
        <v>44926</v>
      </c>
      <c r="L62" s="55" t="s">
        <v>543</v>
      </c>
      <c r="M62" s="52" t="s">
        <v>544</v>
      </c>
      <c r="N62" s="96" t="s">
        <v>545</v>
      </c>
      <c r="O62" s="93">
        <v>0</v>
      </c>
      <c r="P62" s="794"/>
      <c r="Q62" s="820"/>
      <c r="R62" s="759"/>
    </row>
    <row r="63" spans="1:18" ht="191.25" customHeight="1" x14ac:dyDescent="0.2">
      <c r="A63" s="769"/>
      <c r="B63" s="765"/>
      <c r="C63" s="786"/>
      <c r="D63" s="813"/>
      <c r="E63" s="814"/>
      <c r="F63" s="146" t="s">
        <v>250</v>
      </c>
      <c r="G63" s="148" t="s">
        <v>251</v>
      </c>
      <c r="H63" s="117" t="s">
        <v>72</v>
      </c>
      <c r="I63" s="148" t="s">
        <v>252</v>
      </c>
      <c r="J63" s="147">
        <v>44713</v>
      </c>
      <c r="K63" s="147">
        <v>44926</v>
      </c>
      <c r="L63" s="55" t="s">
        <v>543</v>
      </c>
      <c r="M63" s="52" t="s">
        <v>544</v>
      </c>
      <c r="N63" s="96" t="s">
        <v>545</v>
      </c>
      <c r="O63" s="93">
        <v>0</v>
      </c>
      <c r="P63" s="92" t="s">
        <v>40</v>
      </c>
      <c r="Q63" s="96" t="s">
        <v>545</v>
      </c>
      <c r="R63" s="759"/>
    </row>
    <row r="64" spans="1:18" ht="135.75" customHeight="1" x14ac:dyDescent="0.2">
      <c r="A64" s="769"/>
      <c r="B64" s="765"/>
      <c r="C64" s="786"/>
      <c r="D64" s="813"/>
      <c r="E64" s="814" t="s">
        <v>241</v>
      </c>
      <c r="F64" s="814" t="s">
        <v>253</v>
      </c>
      <c r="G64" s="118" t="s">
        <v>254</v>
      </c>
      <c r="H64" s="117" t="s">
        <v>72</v>
      </c>
      <c r="I64" s="146" t="s">
        <v>244</v>
      </c>
      <c r="J64" s="147">
        <v>44713</v>
      </c>
      <c r="K64" s="147">
        <v>44926</v>
      </c>
      <c r="L64" s="55" t="s">
        <v>543</v>
      </c>
      <c r="M64" s="52" t="s">
        <v>544</v>
      </c>
      <c r="N64" s="96" t="s">
        <v>545</v>
      </c>
      <c r="O64" s="93">
        <v>0</v>
      </c>
      <c r="P64" s="792" t="s">
        <v>40</v>
      </c>
      <c r="Q64" s="822" t="s">
        <v>545</v>
      </c>
      <c r="R64" s="759"/>
    </row>
    <row r="65" spans="1:18" ht="117.75" customHeight="1" x14ac:dyDescent="0.2">
      <c r="A65" s="769"/>
      <c r="B65" s="765"/>
      <c r="C65" s="786"/>
      <c r="D65" s="813"/>
      <c r="E65" s="814"/>
      <c r="F65" s="814"/>
      <c r="G65" s="118" t="s">
        <v>255</v>
      </c>
      <c r="H65" s="117" t="s">
        <v>72</v>
      </c>
      <c r="I65" s="146" t="s">
        <v>248</v>
      </c>
      <c r="J65" s="147">
        <v>44713</v>
      </c>
      <c r="K65" s="147">
        <v>44926</v>
      </c>
      <c r="L65" s="55" t="s">
        <v>543</v>
      </c>
      <c r="M65" s="52" t="s">
        <v>544</v>
      </c>
      <c r="N65" s="96" t="s">
        <v>545</v>
      </c>
      <c r="O65" s="93">
        <v>0</v>
      </c>
      <c r="P65" s="821"/>
      <c r="Q65" s="823"/>
      <c r="R65" s="759"/>
    </row>
    <row r="66" spans="1:18" ht="111.75" customHeight="1" x14ac:dyDescent="0.2">
      <c r="A66" s="769"/>
      <c r="B66" s="765"/>
      <c r="C66" s="786"/>
      <c r="D66" s="813"/>
      <c r="E66" s="814"/>
      <c r="F66" s="814"/>
      <c r="G66" s="118" t="s">
        <v>256</v>
      </c>
      <c r="H66" s="117" t="s">
        <v>72</v>
      </c>
      <c r="I66" s="146" t="s">
        <v>257</v>
      </c>
      <c r="J66" s="147">
        <v>44713</v>
      </c>
      <c r="K66" s="147">
        <v>44926</v>
      </c>
      <c r="L66" s="55" t="s">
        <v>543</v>
      </c>
      <c r="M66" s="52" t="s">
        <v>544</v>
      </c>
      <c r="N66" s="96" t="s">
        <v>545</v>
      </c>
      <c r="O66" s="93">
        <v>0</v>
      </c>
      <c r="P66" s="794"/>
      <c r="Q66" s="820"/>
      <c r="R66" s="759"/>
    </row>
    <row r="67" spans="1:18" ht="135" customHeight="1" x14ac:dyDescent="0.2">
      <c r="A67" s="769"/>
      <c r="B67" s="765"/>
      <c r="C67" s="786"/>
      <c r="D67" s="813"/>
      <c r="E67" s="146" t="s">
        <v>258</v>
      </c>
      <c r="F67" s="146" t="s">
        <v>259</v>
      </c>
      <c r="G67" s="148" t="s">
        <v>260</v>
      </c>
      <c r="H67" s="117" t="s">
        <v>72</v>
      </c>
      <c r="I67" s="146" t="s">
        <v>244</v>
      </c>
      <c r="J67" s="147">
        <v>44713</v>
      </c>
      <c r="K67" s="147">
        <v>44926</v>
      </c>
      <c r="L67" s="55" t="s">
        <v>543</v>
      </c>
      <c r="M67" s="52" t="s">
        <v>544</v>
      </c>
      <c r="N67" s="96" t="s">
        <v>545</v>
      </c>
      <c r="O67" s="93">
        <v>0</v>
      </c>
      <c r="P67" s="92" t="s">
        <v>40</v>
      </c>
      <c r="Q67" s="96" t="s">
        <v>545</v>
      </c>
      <c r="R67" s="759"/>
    </row>
    <row r="68" spans="1:18" ht="106.5" customHeight="1" thickBot="1" x14ac:dyDescent="0.25">
      <c r="A68" s="770"/>
      <c r="B68" s="766"/>
      <c r="C68" s="786"/>
      <c r="D68" s="813"/>
      <c r="E68" s="146" t="s">
        <v>261</v>
      </c>
      <c r="F68" s="146" t="s">
        <v>262</v>
      </c>
      <c r="G68" s="148" t="s">
        <v>263</v>
      </c>
      <c r="H68" s="117" t="s">
        <v>72</v>
      </c>
      <c r="I68" s="146" t="s">
        <v>244</v>
      </c>
      <c r="J68" s="147">
        <v>44713</v>
      </c>
      <c r="K68" s="147">
        <v>44926</v>
      </c>
      <c r="L68" s="55" t="s">
        <v>543</v>
      </c>
      <c r="M68" s="52" t="s">
        <v>544</v>
      </c>
      <c r="N68" s="96" t="s">
        <v>545</v>
      </c>
      <c r="O68" s="93">
        <v>0</v>
      </c>
      <c r="P68" s="92" t="s">
        <v>40</v>
      </c>
      <c r="Q68" s="96" t="s">
        <v>545</v>
      </c>
      <c r="R68" s="771"/>
    </row>
    <row r="69" spans="1:18" ht="15.75" thickBot="1" x14ac:dyDescent="0.25">
      <c r="A69" s="762"/>
      <c r="B69" s="763"/>
      <c r="C69" s="763"/>
      <c r="D69" s="763"/>
      <c r="E69" s="763"/>
      <c r="F69" s="763"/>
      <c r="G69" s="763"/>
      <c r="H69" s="763"/>
      <c r="I69" s="763"/>
      <c r="J69" s="763"/>
      <c r="K69" s="763"/>
      <c r="L69" s="763"/>
      <c r="M69" s="763"/>
      <c r="N69" s="763"/>
      <c r="O69" s="763"/>
      <c r="P69" s="763"/>
      <c r="Q69" s="763"/>
      <c r="R69" s="764"/>
    </row>
    <row r="70" spans="1:18" ht="92.25" customHeight="1" x14ac:dyDescent="0.2">
      <c r="A70" s="774" t="s">
        <v>240</v>
      </c>
      <c r="B70" s="780" t="s">
        <v>53</v>
      </c>
      <c r="C70" s="786">
        <v>2</v>
      </c>
      <c r="D70" s="813" t="s">
        <v>264</v>
      </c>
      <c r="E70" s="814" t="s">
        <v>265</v>
      </c>
      <c r="F70" s="814" t="s">
        <v>266</v>
      </c>
      <c r="G70" s="148" t="s">
        <v>267</v>
      </c>
      <c r="H70" s="117" t="s">
        <v>72</v>
      </c>
      <c r="I70" s="146" t="s">
        <v>257</v>
      </c>
      <c r="J70" s="147">
        <v>44713</v>
      </c>
      <c r="K70" s="147">
        <v>44926</v>
      </c>
      <c r="L70" s="55" t="s">
        <v>543</v>
      </c>
      <c r="M70" s="52" t="s">
        <v>544</v>
      </c>
      <c r="N70" s="96" t="s">
        <v>545</v>
      </c>
      <c r="O70" s="93">
        <v>0</v>
      </c>
      <c r="P70" s="818" t="s">
        <v>40</v>
      </c>
      <c r="Q70" s="819" t="s">
        <v>545</v>
      </c>
      <c r="R70" s="782" t="s">
        <v>32</v>
      </c>
    </row>
    <row r="71" spans="1:18" ht="92.25" customHeight="1" x14ac:dyDescent="0.2">
      <c r="A71" s="769"/>
      <c r="B71" s="765"/>
      <c r="C71" s="786"/>
      <c r="D71" s="813"/>
      <c r="E71" s="814"/>
      <c r="F71" s="817"/>
      <c r="G71" s="148" t="s">
        <v>245</v>
      </c>
      <c r="H71" s="117" t="s">
        <v>72</v>
      </c>
      <c r="I71" s="146" t="s">
        <v>268</v>
      </c>
      <c r="J71" s="147">
        <v>44713</v>
      </c>
      <c r="K71" s="147">
        <v>44926</v>
      </c>
      <c r="L71" s="55" t="s">
        <v>543</v>
      </c>
      <c r="M71" s="52" t="s">
        <v>544</v>
      </c>
      <c r="N71" s="96" t="s">
        <v>545</v>
      </c>
      <c r="O71" s="93">
        <v>0</v>
      </c>
      <c r="P71" s="821"/>
      <c r="Q71" s="823"/>
      <c r="R71" s="759"/>
    </row>
    <row r="72" spans="1:18" ht="92.25" customHeight="1" x14ac:dyDescent="0.2">
      <c r="A72" s="769"/>
      <c r="B72" s="765"/>
      <c r="C72" s="786"/>
      <c r="D72" s="813"/>
      <c r="E72" s="814"/>
      <c r="F72" s="817"/>
      <c r="G72" s="148" t="s">
        <v>247</v>
      </c>
      <c r="H72" s="117" t="s">
        <v>72</v>
      </c>
      <c r="I72" s="148" t="s">
        <v>248</v>
      </c>
      <c r="J72" s="147">
        <v>44713</v>
      </c>
      <c r="K72" s="147">
        <v>44926</v>
      </c>
      <c r="L72" s="55" t="s">
        <v>543</v>
      </c>
      <c r="M72" s="52" t="s">
        <v>544</v>
      </c>
      <c r="N72" s="96" t="s">
        <v>545</v>
      </c>
      <c r="O72" s="93">
        <v>0</v>
      </c>
      <c r="P72" s="821"/>
      <c r="Q72" s="823"/>
      <c r="R72" s="759"/>
    </row>
    <row r="73" spans="1:18" ht="92.25" customHeight="1" x14ac:dyDescent="0.2">
      <c r="A73" s="769"/>
      <c r="B73" s="765"/>
      <c r="C73" s="786"/>
      <c r="D73" s="813"/>
      <c r="E73" s="814"/>
      <c r="F73" s="817"/>
      <c r="G73" s="148" t="s">
        <v>269</v>
      </c>
      <c r="H73" s="117" t="s">
        <v>72</v>
      </c>
      <c r="I73" s="148" t="s">
        <v>270</v>
      </c>
      <c r="J73" s="147">
        <v>44713</v>
      </c>
      <c r="K73" s="147">
        <v>44926</v>
      </c>
      <c r="L73" s="55" t="s">
        <v>543</v>
      </c>
      <c r="M73" s="52" t="s">
        <v>544</v>
      </c>
      <c r="N73" s="96" t="s">
        <v>545</v>
      </c>
      <c r="O73" s="93">
        <v>0</v>
      </c>
      <c r="P73" s="794"/>
      <c r="Q73" s="820"/>
      <c r="R73" s="759"/>
    </row>
    <row r="74" spans="1:18" ht="126" customHeight="1" thickBot="1" x14ac:dyDescent="0.25">
      <c r="A74" s="770"/>
      <c r="B74" s="766"/>
      <c r="C74" s="786"/>
      <c r="D74" s="813"/>
      <c r="E74" s="814"/>
      <c r="F74" s="148" t="s">
        <v>271</v>
      </c>
      <c r="G74" s="148" t="s">
        <v>272</v>
      </c>
      <c r="H74" s="117" t="s">
        <v>72</v>
      </c>
      <c r="I74" s="148" t="s">
        <v>270</v>
      </c>
      <c r="J74" s="147">
        <v>44713</v>
      </c>
      <c r="K74" s="147">
        <v>44926</v>
      </c>
      <c r="L74" s="55" t="s">
        <v>543</v>
      </c>
      <c r="M74" s="52" t="s">
        <v>544</v>
      </c>
      <c r="N74" s="96" t="s">
        <v>545</v>
      </c>
      <c r="O74" s="93">
        <v>0</v>
      </c>
      <c r="P74" s="92" t="s">
        <v>40</v>
      </c>
      <c r="Q74" s="96" t="s">
        <v>545</v>
      </c>
      <c r="R74" s="771"/>
    </row>
    <row r="75" spans="1:18" ht="15.75" thickBot="1" x14ac:dyDescent="0.25">
      <c r="A75" s="762" t="s">
        <v>273</v>
      </c>
      <c r="B75" s="763"/>
      <c r="C75" s="763"/>
      <c r="D75" s="763"/>
      <c r="E75" s="763"/>
      <c r="F75" s="763"/>
      <c r="G75" s="763"/>
      <c r="H75" s="763"/>
      <c r="I75" s="763"/>
      <c r="J75" s="763"/>
      <c r="K75" s="763"/>
      <c r="L75" s="763"/>
      <c r="M75" s="763"/>
      <c r="N75" s="763"/>
      <c r="O75" s="763"/>
      <c r="P75" s="763"/>
      <c r="Q75" s="763"/>
      <c r="R75" s="764"/>
    </row>
    <row r="76" spans="1:18" ht="93" customHeight="1" thickBot="1" x14ac:dyDescent="0.25">
      <c r="A76" s="140" t="s">
        <v>240</v>
      </c>
      <c r="B76" s="149" t="s">
        <v>53</v>
      </c>
      <c r="C76" s="117">
        <v>3</v>
      </c>
      <c r="D76" s="118" t="s">
        <v>274</v>
      </c>
      <c r="E76" s="148" t="s">
        <v>275</v>
      </c>
      <c r="F76" s="148" t="s">
        <v>276</v>
      </c>
      <c r="G76" s="148" t="s">
        <v>277</v>
      </c>
      <c r="H76" s="117" t="s">
        <v>72</v>
      </c>
      <c r="I76" s="146" t="s">
        <v>268</v>
      </c>
      <c r="J76" s="147">
        <v>44678</v>
      </c>
      <c r="K76" s="147">
        <v>44926</v>
      </c>
      <c r="L76" s="55" t="s">
        <v>543</v>
      </c>
      <c r="M76" s="52" t="s">
        <v>544</v>
      </c>
      <c r="N76" s="96" t="s">
        <v>545</v>
      </c>
      <c r="O76" s="93">
        <v>0</v>
      </c>
      <c r="P76" s="92" t="s">
        <v>40</v>
      </c>
      <c r="Q76" s="96" t="s">
        <v>545</v>
      </c>
      <c r="R76" s="150" t="s">
        <v>32</v>
      </c>
    </row>
    <row r="77" spans="1:18" ht="15.75" thickBot="1" x14ac:dyDescent="0.25">
      <c r="A77" s="762"/>
      <c r="B77" s="763"/>
      <c r="C77" s="763"/>
      <c r="D77" s="763"/>
      <c r="E77" s="763"/>
      <c r="F77" s="763"/>
      <c r="G77" s="763"/>
      <c r="H77" s="763"/>
      <c r="I77" s="763"/>
      <c r="J77" s="763"/>
      <c r="K77" s="763"/>
      <c r="L77" s="763"/>
      <c r="M77" s="763"/>
      <c r="N77" s="763"/>
      <c r="O77" s="763"/>
      <c r="P77" s="763"/>
      <c r="Q77" s="763"/>
      <c r="R77" s="764"/>
    </row>
    <row r="78" spans="1:18" ht="67.5" customHeight="1" x14ac:dyDescent="0.2">
      <c r="A78" s="774" t="s">
        <v>240</v>
      </c>
      <c r="B78" s="780" t="s">
        <v>53</v>
      </c>
      <c r="C78" s="786">
        <v>4</v>
      </c>
      <c r="D78" s="813" t="s">
        <v>278</v>
      </c>
      <c r="E78" s="814" t="s">
        <v>279</v>
      </c>
      <c r="F78" s="148" t="s">
        <v>280</v>
      </c>
      <c r="G78" s="148" t="s">
        <v>281</v>
      </c>
      <c r="H78" s="117" t="s">
        <v>72</v>
      </c>
      <c r="I78" s="148" t="s">
        <v>248</v>
      </c>
      <c r="J78" s="147">
        <v>44682</v>
      </c>
      <c r="K78" s="147">
        <v>44926</v>
      </c>
      <c r="L78" s="55" t="s">
        <v>543</v>
      </c>
      <c r="M78" s="52" t="s">
        <v>544</v>
      </c>
      <c r="N78" s="96" t="s">
        <v>545</v>
      </c>
      <c r="O78" s="93">
        <v>0</v>
      </c>
      <c r="P78" s="92" t="s">
        <v>40</v>
      </c>
      <c r="Q78" s="96" t="s">
        <v>545</v>
      </c>
      <c r="R78" s="782" t="s">
        <v>32</v>
      </c>
    </row>
    <row r="79" spans="1:18" ht="87" customHeight="1" x14ac:dyDescent="0.2">
      <c r="A79" s="769"/>
      <c r="B79" s="765"/>
      <c r="C79" s="786"/>
      <c r="D79" s="813"/>
      <c r="E79" s="814"/>
      <c r="F79" s="148" t="s">
        <v>282</v>
      </c>
      <c r="G79" s="148" t="s">
        <v>283</v>
      </c>
      <c r="H79" s="117" t="s">
        <v>72</v>
      </c>
      <c r="I79" s="148" t="s">
        <v>248</v>
      </c>
      <c r="J79" s="147">
        <v>44682</v>
      </c>
      <c r="K79" s="147">
        <v>44926</v>
      </c>
      <c r="L79" s="55" t="s">
        <v>543</v>
      </c>
      <c r="M79" s="52" t="s">
        <v>544</v>
      </c>
      <c r="N79" s="96" t="s">
        <v>545</v>
      </c>
      <c r="O79" s="93">
        <v>0</v>
      </c>
      <c r="P79" s="92" t="s">
        <v>40</v>
      </c>
      <c r="Q79" s="96" t="s">
        <v>545</v>
      </c>
      <c r="R79" s="759"/>
    </row>
    <row r="80" spans="1:18" ht="58.5" customHeight="1" x14ac:dyDescent="0.2">
      <c r="A80" s="769"/>
      <c r="B80" s="765"/>
      <c r="C80" s="786"/>
      <c r="D80" s="813"/>
      <c r="E80" s="814"/>
      <c r="F80" s="148" t="s">
        <v>284</v>
      </c>
      <c r="G80" s="151" t="s">
        <v>285</v>
      </c>
      <c r="H80" s="117" t="s">
        <v>72</v>
      </c>
      <c r="I80" s="148" t="s">
        <v>286</v>
      </c>
      <c r="J80" s="147">
        <v>44713</v>
      </c>
      <c r="K80" s="147">
        <v>45078</v>
      </c>
      <c r="L80" s="55" t="s">
        <v>543</v>
      </c>
      <c r="M80" s="52" t="s">
        <v>544</v>
      </c>
      <c r="N80" s="96" t="s">
        <v>545</v>
      </c>
      <c r="O80" s="93">
        <v>0</v>
      </c>
      <c r="P80" s="92" t="s">
        <v>40</v>
      </c>
      <c r="Q80" s="96" t="s">
        <v>545</v>
      </c>
      <c r="R80" s="759"/>
    </row>
    <row r="81" spans="1:18" ht="67.5" customHeight="1" thickBot="1" x14ac:dyDescent="0.25">
      <c r="A81" s="770"/>
      <c r="B81" s="766"/>
      <c r="C81" s="786"/>
      <c r="D81" s="813"/>
      <c r="E81" s="814"/>
      <c r="F81" s="148" t="s">
        <v>287</v>
      </c>
      <c r="G81" s="148" t="s">
        <v>288</v>
      </c>
      <c r="H81" s="117" t="s">
        <v>72</v>
      </c>
      <c r="I81" s="148" t="s">
        <v>289</v>
      </c>
      <c r="J81" s="147">
        <v>44713</v>
      </c>
      <c r="K81" s="147">
        <v>45078</v>
      </c>
      <c r="L81" s="55" t="s">
        <v>543</v>
      </c>
      <c r="M81" s="52" t="s">
        <v>544</v>
      </c>
      <c r="N81" s="96" t="s">
        <v>545</v>
      </c>
      <c r="O81" s="93">
        <v>0</v>
      </c>
      <c r="P81" s="92" t="s">
        <v>40</v>
      </c>
      <c r="Q81" s="96" t="s">
        <v>545</v>
      </c>
      <c r="R81" s="771"/>
    </row>
    <row r="82" spans="1:18" ht="15.75" thickBot="1" x14ac:dyDescent="0.25">
      <c r="A82" s="762"/>
      <c r="B82" s="763"/>
      <c r="C82" s="763"/>
      <c r="D82" s="763"/>
      <c r="E82" s="763"/>
      <c r="F82" s="763"/>
      <c r="G82" s="763"/>
      <c r="H82" s="763"/>
      <c r="I82" s="763"/>
      <c r="J82" s="763"/>
      <c r="K82" s="763"/>
      <c r="L82" s="763"/>
      <c r="M82" s="763"/>
      <c r="N82" s="763"/>
      <c r="O82" s="763"/>
      <c r="P82" s="763"/>
      <c r="Q82" s="763"/>
      <c r="R82" s="764"/>
    </row>
    <row r="83" spans="1:18" ht="134.25" customHeight="1" x14ac:dyDescent="0.2">
      <c r="A83" s="774" t="s">
        <v>240</v>
      </c>
      <c r="B83" s="780" t="s">
        <v>53</v>
      </c>
      <c r="C83" s="774">
        <v>5</v>
      </c>
      <c r="D83" s="780" t="s">
        <v>199</v>
      </c>
      <c r="E83" s="814" t="s">
        <v>290</v>
      </c>
      <c r="F83" s="814" t="s">
        <v>291</v>
      </c>
      <c r="G83" s="148" t="s">
        <v>292</v>
      </c>
      <c r="H83" s="117" t="s">
        <v>85</v>
      </c>
      <c r="I83" s="148" t="s">
        <v>248</v>
      </c>
      <c r="J83" s="147">
        <v>44696</v>
      </c>
      <c r="K83" s="147">
        <v>44926</v>
      </c>
      <c r="L83" s="55" t="s">
        <v>543</v>
      </c>
      <c r="M83" s="52" t="s">
        <v>544</v>
      </c>
      <c r="N83" s="96" t="s">
        <v>545</v>
      </c>
      <c r="O83" s="93">
        <v>0</v>
      </c>
      <c r="P83" s="818" t="s">
        <v>40</v>
      </c>
      <c r="Q83" s="819" t="s">
        <v>545</v>
      </c>
      <c r="R83" s="782" t="s">
        <v>32</v>
      </c>
    </row>
    <row r="84" spans="1:18" ht="103.5" customHeight="1" x14ac:dyDescent="0.2">
      <c r="A84" s="769"/>
      <c r="B84" s="765"/>
      <c r="C84" s="769"/>
      <c r="D84" s="765"/>
      <c r="E84" s="814"/>
      <c r="F84" s="814"/>
      <c r="G84" s="148" t="s">
        <v>293</v>
      </c>
      <c r="H84" s="117" t="s">
        <v>85</v>
      </c>
      <c r="I84" s="148" t="s">
        <v>294</v>
      </c>
      <c r="J84" s="147">
        <v>44696</v>
      </c>
      <c r="K84" s="147">
        <v>44926</v>
      </c>
      <c r="L84" s="55" t="s">
        <v>543</v>
      </c>
      <c r="M84" s="52" t="s">
        <v>544</v>
      </c>
      <c r="N84" s="96" t="s">
        <v>545</v>
      </c>
      <c r="O84" s="93">
        <v>0</v>
      </c>
      <c r="P84" s="794"/>
      <c r="Q84" s="820"/>
      <c r="R84" s="759"/>
    </row>
    <row r="85" spans="1:18" ht="85.5" customHeight="1" x14ac:dyDescent="0.2">
      <c r="A85" s="769"/>
      <c r="B85" s="765"/>
      <c r="C85" s="769"/>
      <c r="D85" s="765"/>
      <c r="E85" s="814" t="s">
        <v>295</v>
      </c>
      <c r="F85" s="148" t="s">
        <v>296</v>
      </c>
      <c r="G85" s="146" t="s">
        <v>297</v>
      </c>
      <c r="H85" s="117" t="s">
        <v>72</v>
      </c>
      <c r="I85" s="146" t="s">
        <v>298</v>
      </c>
      <c r="J85" s="147">
        <v>44696</v>
      </c>
      <c r="K85" s="147">
        <v>44926</v>
      </c>
      <c r="L85" s="55" t="s">
        <v>543</v>
      </c>
      <c r="M85" s="52" t="s">
        <v>544</v>
      </c>
      <c r="N85" s="96" t="s">
        <v>545</v>
      </c>
      <c r="O85" s="93">
        <v>0</v>
      </c>
      <c r="P85" s="92" t="s">
        <v>40</v>
      </c>
      <c r="Q85" s="96" t="s">
        <v>545</v>
      </c>
      <c r="R85" s="759"/>
    </row>
    <row r="86" spans="1:18" ht="102" customHeight="1" x14ac:dyDescent="0.2">
      <c r="A86" s="769"/>
      <c r="B86" s="765"/>
      <c r="C86" s="769"/>
      <c r="D86" s="765"/>
      <c r="E86" s="817"/>
      <c r="F86" s="148" t="s">
        <v>299</v>
      </c>
      <c r="G86" s="146" t="s">
        <v>300</v>
      </c>
      <c r="H86" s="117" t="s">
        <v>72</v>
      </c>
      <c r="I86" s="148" t="s">
        <v>248</v>
      </c>
      <c r="J86" s="147">
        <v>44696</v>
      </c>
      <c r="K86" s="147">
        <v>44926</v>
      </c>
      <c r="L86" s="55" t="s">
        <v>543</v>
      </c>
      <c r="M86" s="52" t="s">
        <v>544</v>
      </c>
      <c r="N86" s="96" t="s">
        <v>545</v>
      </c>
      <c r="O86" s="93">
        <v>0</v>
      </c>
      <c r="P86" s="92" t="s">
        <v>40</v>
      </c>
      <c r="Q86" s="96" t="s">
        <v>545</v>
      </c>
      <c r="R86" s="759"/>
    </row>
    <row r="87" spans="1:18" ht="85.5" customHeight="1" thickBot="1" x14ac:dyDescent="0.25">
      <c r="A87" s="770"/>
      <c r="B87" s="766"/>
      <c r="C87" s="770"/>
      <c r="D87" s="766"/>
      <c r="E87" s="817"/>
      <c r="F87" s="148" t="s">
        <v>301</v>
      </c>
      <c r="G87" s="146" t="s">
        <v>302</v>
      </c>
      <c r="H87" s="117" t="s">
        <v>72</v>
      </c>
      <c r="I87" s="148" t="s">
        <v>248</v>
      </c>
      <c r="J87" s="147">
        <v>44682</v>
      </c>
      <c r="K87" s="147">
        <v>44926</v>
      </c>
      <c r="L87" s="55" t="s">
        <v>543</v>
      </c>
      <c r="M87" s="52" t="s">
        <v>544</v>
      </c>
      <c r="N87" s="96" t="s">
        <v>545</v>
      </c>
      <c r="O87" s="93">
        <v>0</v>
      </c>
      <c r="P87" s="92" t="s">
        <v>40</v>
      </c>
      <c r="Q87" s="96" t="s">
        <v>545</v>
      </c>
      <c r="R87" s="771"/>
    </row>
    <row r="88" spans="1:18" ht="15.75" thickBot="1" x14ac:dyDescent="0.25">
      <c r="A88" s="762"/>
      <c r="B88" s="763"/>
      <c r="C88" s="763"/>
      <c r="D88" s="763"/>
      <c r="E88" s="763"/>
      <c r="F88" s="763"/>
      <c r="G88" s="763"/>
      <c r="H88" s="763"/>
      <c r="I88" s="763"/>
      <c r="J88" s="763"/>
      <c r="K88" s="763"/>
      <c r="L88" s="763"/>
      <c r="M88" s="763"/>
      <c r="N88" s="763"/>
      <c r="O88" s="763"/>
      <c r="P88" s="763"/>
      <c r="Q88" s="763"/>
      <c r="R88" s="764"/>
    </row>
    <row r="89" spans="1:18" s="152" customFormat="1" ht="132.75" customHeight="1" x14ac:dyDescent="0.25">
      <c r="A89" s="774" t="s">
        <v>240</v>
      </c>
      <c r="B89" s="780" t="s">
        <v>53</v>
      </c>
      <c r="C89" s="774">
        <v>6</v>
      </c>
      <c r="D89" s="780" t="s">
        <v>303</v>
      </c>
      <c r="E89" s="146" t="s">
        <v>304</v>
      </c>
      <c r="F89" s="146" t="s">
        <v>305</v>
      </c>
      <c r="G89" s="146" t="s">
        <v>306</v>
      </c>
      <c r="H89" s="117" t="s">
        <v>72</v>
      </c>
      <c r="I89" s="146" t="s">
        <v>268</v>
      </c>
      <c r="J89" s="147">
        <v>44713</v>
      </c>
      <c r="K89" s="147">
        <v>44926</v>
      </c>
      <c r="L89" s="55" t="s">
        <v>543</v>
      </c>
      <c r="M89" s="52" t="s">
        <v>544</v>
      </c>
      <c r="N89" s="96" t="s">
        <v>545</v>
      </c>
      <c r="O89" s="93">
        <v>0</v>
      </c>
      <c r="P89" s="92" t="s">
        <v>40</v>
      </c>
      <c r="Q89" s="96" t="s">
        <v>545</v>
      </c>
      <c r="R89" s="816" t="s">
        <v>32</v>
      </c>
    </row>
    <row r="90" spans="1:18" s="152" customFormat="1" ht="107.25" customHeight="1" thickBot="1" x14ac:dyDescent="0.3">
      <c r="A90" s="770"/>
      <c r="B90" s="766"/>
      <c r="C90" s="770"/>
      <c r="D90" s="766"/>
      <c r="E90" s="153" t="s">
        <v>231</v>
      </c>
      <c r="F90" s="146" t="s">
        <v>307</v>
      </c>
      <c r="G90" s="146" t="s">
        <v>308</v>
      </c>
      <c r="H90" s="117" t="s">
        <v>72</v>
      </c>
      <c r="I90" s="146" t="s">
        <v>270</v>
      </c>
      <c r="J90" s="147">
        <v>44713</v>
      </c>
      <c r="K90" s="147">
        <v>44926</v>
      </c>
      <c r="L90" s="55" t="s">
        <v>543</v>
      </c>
      <c r="M90" s="52" t="s">
        <v>544</v>
      </c>
      <c r="N90" s="96" t="s">
        <v>545</v>
      </c>
      <c r="O90" s="93">
        <v>0</v>
      </c>
      <c r="P90" s="92" t="s">
        <v>40</v>
      </c>
      <c r="Q90" s="96" t="s">
        <v>545</v>
      </c>
      <c r="R90" s="816"/>
    </row>
    <row r="91" spans="1:18" ht="15.75" thickBot="1" x14ac:dyDescent="0.25">
      <c r="A91" s="795"/>
      <c r="B91" s="796"/>
      <c r="C91" s="796"/>
      <c r="D91" s="796"/>
      <c r="E91" s="796"/>
      <c r="F91" s="796"/>
      <c r="G91" s="796"/>
      <c r="H91" s="796"/>
      <c r="I91" s="796"/>
      <c r="J91" s="796"/>
      <c r="K91" s="796"/>
      <c r="L91" s="796"/>
      <c r="M91" s="796"/>
      <c r="N91" s="796"/>
      <c r="O91" s="796"/>
      <c r="P91" s="796"/>
      <c r="Q91" s="796"/>
      <c r="R91" s="797"/>
    </row>
    <row r="93" spans="1:18" ht="15.75" x14ac:dyDescent="0.25">
      <c r="A93" s="815" t="s">
        <v>578</v>
      </c>
      <c r="B93" s="815"/>
      <c r="C93" s="154"/>
      <c r="D93" s="815" t="s">
        <v>589</v>
      </c>
      <c r="E93" s="815"/>
      <c r="F93" s="815" t="s">
        <v>590</v>
      </c>
      <c r="G93" s="815"/>
      <c r="H93" s="815" t="s">
        <v>591</v>
      </c>
      <c r="I93" s="815"/>
      <c r="N93" s="155"/>
      <c r="P93" s="108"/>
    </row>
    <row r="94" spans="1:18" x14ac:dyDescent="0.2">
      <c r="A94" s="55" t="s">
        <v>173</v>
      </c>
      <c r="B94" s="76">
        <f>+COUNTIF($P$6:$P$90,"ABIERTA")</f>
        <v>0</v>
      </c>
      <c r="C94" s="154"/>
      <c r="D94" s="55" t="s">
        <v>173</v>
      </c>
      <c r="E94" s="76">
        <f>+COUNTIF($P$6:$P$32,"ABIERTA")</f>
        <v>0</v>
      </c>
      <c r="F94" s="55" t="s">
        <v>173</v>
      </c>
      <c r="G94" s="76">
        <f>+COUNTIF($P$37:$P$54,"ABIERTA")</f>
        <v>0</v>
      </c>
      <c r="H94" s="55" t="s">
        <v>173</v>
      </c>
      <c r="I94" s="76">
        <f>+COUNTIF($P$59:$P$90,"ABIERTA")</f>
        <v>0</v>
      </c>
      <c r="N94" s="155"/>
      <c r="P94" s="108"/>
    </row>
    <row r="95" spans="1:18" x14ac:dyDescent="0.2">
      <c r="A95" s="55" t="s">
        <v>75</v>
      </c>
      <c r="B95" s="76">
        <f>+COUNTIF($P$6:$P$90,"CUMPLIDA - EFECTIVA")</f>
        <v>21</v>
      </c>
      <c r="C95" s="154"/>
      <c r="D95" s="55" t="s">
        <v>75</v>
      </c>
      <c r="E95" s="76">
        <f>+COUNTIF($P$6:$P$32,"CUMPLIDA - EFECTIVA")</f>
        <v>18</v>
      </c>
      <c r="F95" s="55" t="s">
        <v>75</v>
      </c>
      <c r="G95" s="76">
        <f>+COUNTIF($P$37:$P$54,"CUMPLIDA - EFECTIVA")</f>
        <v>3</v>
      </c>
      <c r="H95" s="55" t="s">
        <v>75</v>
      </c>
      <c r="I95" s="76">
        <f>+COUNTIF($P$59:$P$90,"CUMPLIDA - EFECTIVA")</f>
        <v>0</v>
      </c>
      <c r="N95" s="155"/>
      <c r="P95" s="108"/>
    </row>
    <row r="96" spans="1:18" x14ac:dyDescent="0.2">
      <c r="A96" s="55" t="s">
        <v>583</v>
      </c>
      <c r="B96" s="76">
        <f>+COUNTIF($P$6:$P$90,"CUMPLIDA - PENDIENTE EFECTIVIDAD")</f>
        <v>0</v>
      </c>
      <c r="C96" s="154"/>
      <c r="D96" s="55" t="s">
        <v>583</v>
      </c>
      <c r="E96" s="76">
        <f>+COUNTIF($P$6:$P$32,"CUMPLIDA - PENDIENTE EFECTIVIDAD")</f>
        <v>0</v>
      </c>
      <c r="F96" s="55" t="s">
        <v>583</v>
      </c>
      <c r="G96" s="76">
        <f>+COUNTIF($P$37:$P$54,"CUMPLIDA - PENDIENTE EFECTIVIDAD")</f>
        <v>0</v>
      </c>
      <c r="H96" s="55" t="s">
        <v>583</v>
      </c>
      <c r="I96" s="76">
        <f>+COUNTIF($P$59:$P$90,"CUMPLIDA - PENDIENTE EFECTIVIDAD")</f>
        <v>0</v>
      </c>
      <c r="N96" s="155"/>
      <c r="P96" s="108"/>
    </row>
    <row r="97" spans="1:16" x14ac:dyDescent="0.2">
      <c r="A97" s="55" t="s">
        <v>584</v>
      </c>
      <c r="B97" s="76">
        <f>+COUNTIF($P$6:$P$90,"CUMPLIDA - INEFECTIVA")</f>
        <v>0</v>
      </c>
      <c r="C97" s="154"/>
      <c r="D97" s="55" t="s">
        <v>584</v>
      </c>
      <c r="E97" s="76">
        <f>+COUNTIF($P$6:$P$32,"CUMPLIDA - INEFECTIVA")</f>
        <v>0</v>
      </c>
      <c r="F97" s="55" t="s">
        <v>584</v>
      </c>
      <c r="G97" s="76">
        <f>+COUNTIF($P$37:$P$54,"CUMPLIDA - INEFECTIVA")</f>
        <v>0</v>
      </c>
      <c r="H97" s="55" t="s">
        <v>584</v>
      </c>
      <c r="I97" s="76">
        <f>+COUNTIF($P$59:$P$90,"CUMPLIDA - INEFECTIVA")</f>
        <v>0</v>
      </c>
      <c r="N97" s="155"/>
      <c r="P97" s="108"/>
    </row>
    <row r="98" spans="1:16" x14ac:dyDescent="0.2">
      <c r="A98" s="55" t="s">
        <v>40</v>
      </c>
      <c r="B98" s="76">
        <f>+COUNTIF($P$6:$P$90,"INCUMPLIDA - VENCIDA")</f>
        <v>28</v>
      </c>
      <c r="C98" s="154"/>
      <c r="D98" s="55" t="s">
        <v>40</v>
      </c>
      <c r="E98" s="76">
        <f>+COUNTIF($P$6:$P$32,"INCUMPLIDA - VENCIDA")</f>
        <v>0</v>
      </c>
      <c r="F98" s="55" t="s">
        <v>40</v>
      </c>
      <c r="G98" s="76">
        <f>+COUNTIF($P$37:$P$54,"INCUMPLIDA - VENCIDA")</f>
        <v>10</v>
      </c>
      <c r="H98" s="55" t="s">
        <v>40</v>
      </c>
      <c r="I98" s="76">
        <f>+COUNTIF($P$59:$P$90,"INCUMPLIDA - VENCIDA")</f>
        <v>18</v>
      </c>
      <c r="N98" s="155"/>
      <c r="P98" s="108"/>
    </row>
    <row r="99" spans="1:16" x14ac:dyDescent="0.2">
      <c r="A99" s="55" t="s">
        <v>31</v>
      </c>
      <c r="B99" s="76">
        <f>+COUNTIF($P$6:$P$90,"INCALIFICABLE")</f>
        <v>0</v>
      </c>
      <c r="C99" s="154"/>
      <c r="D99" s="55" t="s">
        <v>31</v>
      </c>
      <c r="E99" s="76">
        <f>+COUNTIF($P$6:$P$32,"INCALIFICABLE")</f>
        <v>0</v>
      </c>
      <c r="F99" s="55" t="s">
        <v>31</v>
      </c>
      <c r="G99" s="76">
        <f>+COUNTIF($P$37:$P$54,"INCALIFICABLE")</f>
        <v>0</v>
      </c>
      <c r="H99" s="55" t="s">
        <v>31</v>
      </c>
      <c r="I99" s="76">
        <f>+COUNTIF($P$59:$P$90,"INCALIFICABLE")</f>
        <v>0</v>
      </c>
      <c r="N99" s="155"/>
      <c r="P99" s="108"/>
    </row>
    <row r="100" spans="1:16" ht="15.75" x14ac:dyDescent="0.25">
      <c r="A100" s="156" t="s">
        <v>524</v>
      </c>
      <c r="B100" s="157">
        <f>SUM(B94:B99)</f>
        <v>49</v>
      </c>
      <c r="C100" s="154"/>
      <c r="D100" s="156" t="s">
        <v>524</v>
      </c>
      <c r="E100" s="157">
        <f>SUM(E94:E99)</f>
        <v>18</v>
      </c>
      <c r="F100" s="156" t="s">
        <v>524</v>
      </c>
      <c r="G100" s="157">
        <f>SUM(G94:G99)</f>
        <v>13</v>
      </c>
      <c r="H100" s="156" t="s">
        <v>524</v>
      </c>
      <c r="I100" s="157">
        <f>SUM(I94:I99)</f>
        <v>18</v>
      </c>
      <c r="N100" s="155"/>
      <c r="P100" s="108"/>
    </row>
    <row r="101" spans="1:16" x14ac:dyDescent="0.2">
      <c r="A101" s="154"/>
      <c r="B101" s="154"/>
      <c r="C101" s="154"/>
      <c r="D101" s="158"/>
      <c r="E101" s="158"/>
      <c r="F101" s="158"/>
      <c r="G101" s="63"/>
      <c r="H101" s="159"/>
      <c r="I101" s="63"/>
      <c r="N101" s="155"/>
      <c r="P101" s="108"/>
    </row>
    <row r="102" spans="1:16" ht="15.75" x14ac:dyDescent="0.25">
      <c r="A102" s="815" t="s">
        <v>585</v>
      </c>
      <c r="B102" s="815"/>
      <c r="C102" s="154"/>
      <c r="D102" s="815" t="s">
        <v>586</v>
      </c>
      <c r="E102" s="815"/>
      <c r="F102" s="815" t="s">
        <v>586</v>
      </c>
      <c r="G102" s="815"/>
      <c r="H102" s="815" t="s">
        <v>586</v>
      </c>
      <c r="I102" s="815"/>
      <c r="N102" s="155"/>
      <c r="P102" s="108"/>
    </row>
    <row r="103" spans="1:16" x14ac:dyDescent="0.2">
      <c r="A103" s="76" t="s">
        <v>587</v>
      </c>
      <c r="B103" s="76">
        <f>+COUNTIF($R$6:$R$90,"ABIERTO")</f>
        <v>10</v>
      </c>
      <c r="C103" s="154"/>
      <c r="D103" s="76" t="s">
        <v>32</v>
      </c>
      <c r="E103" s="76">
        <f>+COUNTIF($R$6:$R$32,"ABIERTO")</f>
        <v>0</v>
      </c>
      <c r="F103" s="76" t="s">
        <v>32</v>
      </c>
      <c r="G103" s="76">
        <f>+COUNTIF($R$37:$R$54,"ABIERTO")</f>
        <v>4</v>
      </c>
      <c r="H103" s="76" t="s">
        <v>32</v>
      </c>
      <c r="I103" s="76">
        <f>+COUNTIF($R$59:$R$90,"ABIERTO")</f>
        <v>6</v>
      </c>
      <c r="N103" s="155"/>
      <c r="P103" s="108"/>
    </row>
    <row r="104" spans="1:16" x14ac:dyDescent="0.2">
      <c r="A104" s="76" t="s">
        <v>588</v>
      </c>
      <c r="B104" s="76">
        <f>+COUNTIF($R$6:$R$90,"CERRADO")</f>
        <v>5</v>
      </c>
      <c r="C104" s="154"/>
      <c r="D104" s="76" t="s">
        <v>62</v>
      </c>
      <c r="E104" s="76">
        <f>+COUNTIF($R$6:$R32,"CERRADO")</f>
        <v>5</v>
      </c>
      <c r="F104" s="76" t="s">
        <v>62</v>
      </c>
      <c r="G104" s="76">
        <f>+COUNTIF($R$37:$R54,"CERRADO")</f>
        <v>0</v>
      </c>
      <c r="H104" s="76" t="s">
        <v>62</v>
      </c>
      <c r="I104" s="76">
        <f>+COUNTIF($R$59:$R$90,"CERRADO")</f>
        <v>0</v>
      </c>
      <c r="N104" s="155"/>
      <c r="P104" s="108"/>
    </row>
    <row r="105" spans="1:16" ht="15.75" x14ac:dyDescent="0.25">
      <c r="A105" s="157" t="s">
        <v>524</v>
      </c>
      <c r="B105" s="157">
        <f>SUM(B103:B104)</f>
        <v>15</v>
      </c>
      <c r="C105" s="154"/>
      <c r="D105" s="156" t="s">
        <v>524</v>
      </c>
      <c r="E105" s="157">
        <f>SUM(E103:E104)</f>
        <v>5</v>
      </c>
      <c r="F105" s="156" t="s">
        <v>524</v>
      </c>
      <c r="G105" s="157">
        <f>SUM(G103:G104)</f>
        <v>4</v>
      </c>
      <c r="H105" s="156" t="s">
        <v>524</v>
      </c>
      <c r="I105" s="157">
        <f>SUM(I103:I104)</f>
        <v>6</v>
      </c>
      <c r="N105" s="155"/>
      <c r="P105" s="108"/>
    </row>
  </sheetData>
  <mergeCells count="217">
    <mergeCell ref="P59:P62"/>
    <mergeCell ref="Q59:Q62"/>
    <mergeCell ref="P64:P66"/>
    <mergeCell ref="Q64:Q66"/>
    <mergeCell ref="P70:P73"/>
    <mergeCell ref="Q70:Q73"/>
    <mergeCell ref="A34:R34"/>
    <mergeCell ref="A91:R91"/>
    <mergeCell ref="A56:R56"/>
    <mergeCell ref="D78:D81"/>
    <mergeCell ref="E78:E81"/>
    <mergeCell ref="R78:R81"/>
    <mergeCell ref="E64:E66"/>
    <mergeCell ref="F64:F66"/>
    <mergeCell ref="A69:R69"/>
    <mergeCell ref="A70:A74"/>
    <mergeCell ref="B70:B74"/>
    <mergeCell ref="C70:C74"/>
    <mergeCell ref="D70:D74"/>
    <mergeCell ref="E70:E74"/>
    <mergeCell ref="F70:F73"/>
    <mergeCell ref="R70:R74"/>
    <mergeCell ref="J57:J58"/>
    <mergeCell ref="C83:C87"/>
    <mergeCell ref="D83:D87"/>
    <mergeCell ref="E83:E84"/>
    <mergeCell ref="F83:F84"/>
    <mergeCell ref="R83:R87"/>
    <mergeCell ref="E85:E87"/>
    <mergeCell ref="P83:P84"/>
    <mergeCell ref="A75:R75"/>
    <mergeCell ref="A77:R77"/>
    <mergeCell ref="A78:A81"/>
    <mergeCell ref="B78:B81"/>
    <mergeCell ref="C78:C81"/>
    <mergeCell ref="Q83:Q84"/>
    <mergeCell ref="A59:A68"/>
    <mergeCell ref="B59:B68"/>
    <mergeCell ref="C59:C68"/>
    <mergeCell ref="D59:D68"/>
    <mergeCell ref="E59:E63"/>
    <mergeCell ref="F59:F62"/>
    <mergeCell ref="R59:R68"/>
    <mergeCell ref="A102:B102"/>
    <mergeCell ref="D102:E102"/>
    <mergeCell ref="F102:G102"/>
    <mergeCell ref="H102:I102"/>
    <mergeCell ref="A88:R88"/>
    <mergeCell ref="A89:A90"/>
    <mergeCell ref="B89:B90"/>
    <mergeCell ref="C89:C90"/>
    <mergeCell ref="D89:D90"/>
    <mergeCell ref="R89:R90"/>
    <mergeCell ref="A93:B93"/>
    <mergeCell ref="D93:E93"/>
    <mergeCell ref="F93:G93"/>
    <mergeCell ref="H93:I93"/>
    <mergeCell ref="A82:R82"/>
    <mergeCell ref="A83:A87"/>
    <mergeCell ref="B83:B87"/>
    <mergeCell ref="A55:R55"/>
    <mergeCell ref="A57:A58"/>
    <mergeCell ref="B57:B58"/>
    <mergeCell ref="C57:C58"/>
    <mergeCell ref="D57:D58"/>
    <mergeCell ref="E57:E58"/>
    <mergeCell ref="F57:F58"/>
    <mergeCell ref="G57:G58"/>
    <mergeCell ref="H57:H58"/>
    <mergeCell ref="I57:I58"/>
    <mergeCell ref="K57:K58"/>
    <mergeCell ref="L57:R57"/>
    <mergeCell ref="A51:A54"/>
    <mergeCell ref="B51:B54"/>
    <mergeCell ref="C51:C54"/>
    <mergeCell ref="D51:D54"/>
    <mergeCell ref="E51:E52"/>
    <mergeCell ref="R51:R54"/>
    <mergeCell ref="E53:E54"/>
    <mergeCell ref="F53:F54"/>
    <mergeCell ref="Q44:Q45"/>
    <mergeCell ref="R44:R49"/>
    <mergeCell ref="E47:E49"/>
    <mergeCell ref="F47:F48"/>
    <mergeCell ref="P47:P48"/>
    <mergeCell ref="A50:R50"/>
    <mergeCell ref="K44:K45"/>
    <mergeCell ref="L44:L45"/>
    <mergeCell ref="M44:M45"/>
    <mergeCell ref="N44:N45"/>
    <mergeCell ref="O44:O45"/>
    <mergeCell ref="P44:P45"/>
    <mergeCell ref="A43:R43"/>
    <mergeCell ref="A44:A49"/>
    <mergeCell ref="B44:B49"/>
    <mergeCell ref="C44:C49"/>
    <mergeCell ref="D44:D49"/>
    <mergeCell ref="F44:F45"/>
    <mergeCell ref="G44:G45"/>
    <mergeCell ref="H44:H45"/>
    <mergeCell ref="I44:I45"/>
    <mergeCell ref="J44:J45"/>
    <mergeCell ref="A40:R40"/>
    <mergeCell ref="A41:A42"/>
    <mergeCell ref="B41:B42"/>
    <mergeCell ref="C41:C42"/>
    <mergeCell ref="D41:D42"/>
    <mergeCell ref="R41:R42"/>
    <mergeCell ref="I35:I36"/>
    <mergeCell ref="J35:J36"/>
    <mergeCell ref="K35:K36"/>
    <mergeCell ref="L35:R35"/>
    <mergeCell ref="A37:A39"/>
    <mergeCell ref="B37:B39"/>
    <mergeCell ref="C37:C39"/>
    <mergeCell ref="D37:D39"/>
    <mergeCell ref="E37:E39"/>
    <mergeCell ref="R37:R39"/>
    <mergeCell ref="A33:R33"/>
    <mergeCell ref="A35:A36"/>
    <mergeCell ref="B35:B36"/>
    <mergeCell ref="C35:C36"/>
    <mergeCell ref="D35:D36"/>
    <mergeCell ref="E35:E36"/>
    <mergeCell ref="F35:F36"/>
    <mergeCell ref="G35:G36"/>
    <mergeCell ref="H35:H36"/>
    <mergeCell ref="A24:R24"/>
    <mergeCell ref="A25:A32"/>
    <mergeCell ref="B25:B32"/>
    <mergeCell ref="C25:C32"/>
    <mergeCell ref="D25:D32"/>
    <mergeCell ref="R25:R32"/>
    <mergeCell ref="E26:E32"/>
    <mergeCell ref="F29:F30"/>
    <mergeCell ref="G29:G30"/>
    <mergeCell ref="H29:H30"/>
    <mergeCell ref="I29:I30"/>
    <mergeCell ref="J29:J30"/>
    <mergeCell ref="K29:K30"/>
    <mergeCell ref="Q29:Q30"/>
    <mergeCell ref="F31:F32"/>
    <mergeCell ref="G31:G32"/>
    <mergeCell ref="H31:H32"/>
    <mergeCell ref="I31:I32"/>
    <mergeCell ref="J31:J32"/>
    <mergeCell ref="K31:K32"/>
    <mergeCell ref="Q31:Q32"/>
    <mergeCell ref="P31:P32"/>
    <mergeCell ref="P29:P30"/>
    <mergeCell ref="A20:R20"/>
    <mergeCell ref="A21:A23"/>
    <mergeCell ref="B21:B23"/>
    <mergeCell ref="C21:C23"/>
    <mergeCell ref="D21:D23"/>
    <mergeCell ref="E21:E22"/>
    <mergeCell ref="R21:R23"/>
    <mergeCell ref="G15:G16"/>
    <mergeCell ref="H15:H16"/>
    <mergeCell ref="I15:I16"/>
    <mergeCell ref="J15:J16"/>
    <mergeCell ref="K15:K16"/>
    <mergeCell ref="Q15:Q19"/>
    <mergeCell ref="P15:P16"/>
    <mergeCell ref="A14:R14"/>
    <mergeCell ref="A15:A19"/>
    <mergeCell ref="B15:B19"/>
    <mergeCell ref="C15:C19"/>
    <mergeCell ref="D15:D19"/>
    <mergeCell ref="E15:E16"/>
    <mergeCell ref="F15:F16"/>
    <mergeCell ref="R15:R19"/>
    <mergeCell ref="E18:E19"/>
    <mergeCell ref="A8:R8"/>
    <mergeCell ref="A9:A13"/>
    <mergeCell ref="B9:B13"/>
    <mergeCell ref="C9:C13"/>
    <mergeCell ref="D9:D13"/>
    <mergeCell ref="E9:E13"/>
    <mergeCell ref="R9:R13"/>
    <mergeCell ref="F10:F11"/>
    <mergeCell ref="G10:G11"/>
    <mergeCell ref="H10:H11"/>
    <mergeCell ref="I10:I11"/>
    <mergeCell ref="J10:J11"/>
    <mergeCell ref="K10:K11"/>
    <mergeCell ref="P10:P11"/>
    <mergeCell ref="A5:R5"/>
    <mergeCell ref="A6:A7"/>
    <mergeCell ref="B6:B7"/>
    <mergeCell ref="C6:C7"/>
    <mergeCell ref="D6:D7"/>
    <mergeCell ref="E6:E7"/>
    <mergeCell ref="F6:K7"/>
    <mergeCell ref="R6:R7"/>
    <mergeCell ref="G3:G4"/>
    <mergeCell ref="H3:H4"/>
    <mergeCell ref="I3:I4"/>
    <mergeCell ref="J3:J4"/>
    <mergeCell ref="K3:K4"/>
    <mergeCell ref="L3:R3"/>
    <mergeCell ref="A3:A4"/>
    <mergeCell ref="B3:B4"/>
    <mergeCell ref="C3:C4"/>
    <mergeCell ref="D3:D4"/>
    <mergeCell ref="E3:E4"/>
    <mergeCell ref="F3:F4"/>
    <mergeCell ref="P6:P7"/>
    <mergeCell ref="A1:D1"/>
    <mergeCell ref="E1:O1"/>
    <mergeCell ref="P1:R1"/>
    <mergeCell ref="A2:B2"/>
    <mergeCell ref="C2:D2"/>
    <mergeCell ref="E2:I2"/>
    <mergeCell ref="J2:M2"/>
    <mergeCell ref="N2:O2"/>
    <mergeCell ref="P2:R2"/>
  </mergeCells>
  <dataValidations count="4">
    <dataValidation type="list" allowBlank="1" showInputMessage="1" showErrorMessage="1" sqref="H37:H39 H41:H42 H44 H46:H49 H51:H54">
      <formula1>$AC$1:$AC$1</formula1>
    </dataValidation>
    <dataValidation type="list" allowBlank="1" showInputMessage="1" showErrorMessage="1" sqref="L44 L46:L49">
      <formula1>$AE$1:$AE$1</formula1>
    </dataValidation>
    <dataValidation type="list" allowBlank="1" showInputMessage="1" showErrorMessage="1" sqref="H83:H87 H78:H81 H76 H70:H74 H59:H68 H31 H17:H19 H25:H29 H15 H9:H10 H21:H23 H12:H13 H89:H92 H106:H1048576 J93:J105 L91:L92 L106:L1048576">
      <formula1>#REF!</formula1>
    </dataValidation>
    <dataValidation type="list" allowBlank="1" showInputMessage="1" showErrorMessage="1" sqref="P1:P6 P8:P10 P12:P15 P31 P17:P29 P33:P59 P63:P64 P67:P70 P74:P83 P85:P1048576">
      <formula1>$A$94:$A$99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1" operator="containsText" id="{3FFE35C2-1D09-4A9E-8549-9807268CB215}">
            <xm:f>NOT(ISERROR(SEARCH($A$99,P1)))</xm:f>
            <xm:f>$A$99</xm:f>
            <x14:dxf>
              <fill>
                <patternFill>
                  <bgColor rgb="FFFF0000"/>
                </patternFill>
              </fill>
            </x14:dxf>
          </x14:cfRule>
          <x14:cfRule type="containsText" priority="132" operator="containsText" id="{DB2A6A98-F8D1-49E5-AEE9-06111E8D87B4}">
            <xm:f>NOT(ISERROR(SEARCH($A$98,P1)))</xm:f>
            <xm:f>$A$98</xm:f>
            <x14:dxf>
              <fill>
                <patternFill>
                  <bgColor rgb="FFFF0000"/>
                </patternFill>
              </fill>
            </x14:dxf>
          </x14:cfRule>
          <x14:cfRule type="containsText" priority="133" operator="containsText" id="{EA663419-8A06-4B33-8685-65FB95CD1E04}">
            <xm:f>NOT(ISERROR(SEARCH($A$97,P1)))</xm:f>
            <xm:f>$A$97</xm:f>
            <x14:dxf>
              <fill>
                <patternFill>
                  <bgColor rgb="FFFFC000"/>
                </patternFill>
              </fill>
            </x14:dxf>
          </x14:cfRule>
          <x14:cfRule type="containsText" priority="134" operator="containsText" id="{3594D118-BE62-4BAA-9228-4EA768CF0989}">
            <xm:f>NOT(ISERROR(SEARCH($A$96,P1)))</xm:f>
            <xm:f>$A$96</xm:f>
            <x14:dxf>
              <fill>
                <patternFill>
                  <bgColor theme="8" tint="0.59996337778862885"/>
                </patternFill>
              </fill>
            </x14:dxf>
          </x14:cfRule>
          <x14:cfRule type="containsText" priority="135" operator="containsText" id="{F24B7EEA-5F94-4B7B-A6DC-4B235595D9AD}">
            <xm:f>NOT(ISERROR(SEARCH($A$95,P1)))</xm:f>
            <xm:f>$A$95</xm:f>
            <x14:dxf>
              <fill>
                <patternFill>
                  <bgColor theme="9" tint="0.39994506668294322"/>
                </patternFill>
              </fill>
            </x14:dxf>
          </x14:cfRule>
          <x14:cfRule type="containsText" priority="136" operator="containsText" id="{E5858D45-2EA8-48D7-81D5-0F43C55272D5}">
            <xm:f>NOT(ISERROR(SEARCH($A$94,P1)))</xm:f>
            <xm:f>$A$94</xm:f>
            <x14:dxf>
              <fill>
                <patternFill>
                  <bgColor theme="0"/>
                </patternFill>
              </fill>
            </x14:dxf>
          </x14:cfRule>
          <xm:sqref>P1:P6 P15 P21:P23 P25:P29 P35:P39 P41:P42 P44:P49 P51:P54 P57:P59 P70 P76 P78:P81 P83 P89:P90 P92:P1048576 P8:P10 P12:P13 P17:P19 P31 P63:P64 P67:P68 P74 P85:P87</xm:sqref>
        </x14:conditionalFormatting>
        <x14:conditionalFormatting xmlns:xm="http://schemas.microsoft.com/office/excel/2006/main">
          <x14:cfRule type="containsText" priority="129" operator="containsText" id="{A19688FF-47CB-4D8B-AF2E-D0AA3FD9489F}">
            <xm:f>NOT(ISERROR(SEARCH($D$104,R1)))</xm:f>
            <xm:f>$D$104</xm:f>
            <x14:dxf>
              <fill>
                <patternFill>
                  <bgColor theme="9" tint="0.39994506668294322"/>
                </patternFill>
              </fill>
            </x14:dxf>
          </x14:cfRule>
          <x14:cfRule type="containsText" priority="130" operator="containsText" id="{88511179-DA1A-49E4-BADA-13CBD3A1D332}">
            <xm:f>NOT(ISERROR(SEARCH($D$103,R1)))</xm:f>
            <xm:f>$D$103</xm:f>
            <x14:dxf>
              <fill>
                <patternFill>
                  <bgColor theme="0"/>
                </patternFill>
              </fill>
            </x14:dxf>
          </x14:cfRule>
          <xm:sqref>R1:R13 R15:R19 R21:R23 R25:R32 R35:R39 R41:R42 R44:R49 R51:R54 R57:R68 R70:R74 R76 R78:R81 R83:R87 R89:R90 R92:R1048576</xm:sqref>
        </x14:conditionalFormatting>
        <x14:conditionalFormatting xmlns:xm="http://schemas.microsoft.com/office/excel/2006/main">
          <x14:cfRule type="containsText" priority="123" operator="containsText" id="{BD2070F8-69BF-40B9-A585-8887FE09EF4D}">
            <xm:f>NOT(ISERROR(SEARCH($A$99,P14)))</xm:f>
            <xm:f>$A$99</xm:f>
            <x14:dxf>
              <fill>
                <patternFill>
                  <bgColor rgb="FFFF0000"/>
                </patternFill>
              </fill>
            </x14:dxf>
          </x14:cfRule>
          <x14:cfRule type="containsText" priority="124" operator="containsText" id="{2881EB9B-8308-476A-9B10-9C5CF58F0041}">
            <xm:f>NOT(ISERROR(SEARCH($A$98,P14)))</xm:f>
            <xm:f>$A$98</xm:f>
            <x14:dxf>
              <fill>
                <patternFill>
                  <bgColor rgb="FFFF0000"/>
                </patternFill>
              </fill>
            </x14:dxf>
          </x14:cfRule>
          <x14:cfRule type="containsText" priority="125" operator="containsText" id="{934AAB21-2CE1-4226-AEAB-561BBA89FE90}">
            <xm:f>NOT(ISERROR(SEARCH($A$97,P14)))</xm:f>
            <xm:f>$A$97</xm:f>
            <x14:dxf>
              <fill>
                <patternFill>
                  <bgColor rgb="FFFFC000"/>
                </patternFill>
              </fill>
            </x14:dxf>
          </x14:cfRule>
          <x14:cfRule type="containsText" priority="126" operator="containsText" id="{7B33429E-E4D3-487F-92B8-CA01D429945C}">
            <xm:f>NOT(ISERROR(SEARCH($A$96,P14)))</xm:f>
            <xm:f>$A$96</xm:f>
            <x14:dxf>
              <fill>
                <patternFill>
                  <bgColor theme="8" tint="0.59996337778862885"/>
                </patternFill>
              </fill>
            </x14:dxf>
          </x14:cfRule>
          <x14:cfRule type="containsText" priority="127" operator="containsText" id="{0530CCCB-47D6-4FA8-AFC6-31E4B9052E65}">
            <xm:f>NOT(ISERROR(SEARCH($A$95,P14)))</xm:f>
            <xm:f>$A$95</xm:f>
            <x14:dxf>
              <fill>
                <patternFill>
                  <bgColor theme="9" tint="0.39994506668294322"/>
                </patternFill>
              </fill>
            </x14:dxf>
          </x14:cfRule>
          <x14:cfRule type="containsText" priority="128" operator="containsText" id="{9C660987-623E-4151-ACD4-7ECE9449ADDE}">
            <xm:f>NOT(ISERROR(SEARCH($A$94,P14)))</xm:f>
            <xm:f>$A$94</xm:f>
            <x14:dxf>
              <fill>
                <patternFill>
                  <bgColor theme="0"/>
                </patternFill>
              </fill>
            </x14:dxf>
          </x14:cfRule>
          <xm:sqref>P14</xm:sqref>
        </x14:conditionalFormatting>
        <x14:conditionalFormatting xmlns:xm="http://schemas.microsoft.com/office/excel/2006/main">
          <x14:cfRule type="containsText" priority="121" operator="containsText" id="{084A9F9F-CF16-4402-B945-6FC670405213}">
            <xm:f>NOT(ISERROR(SEARCH($D$104,R14)))</xm:f>
            <xm:f>$D$104</xm:f>
            <x14:dxf>
              <fill>
                <patternFill>
                  <bgColor theme="9" tint="0.39994506668294322"/>
                </patternFill>
              </fill>
            </x14:dxf>
          </x14:cfRule>
          <x14:cfRule type="containsText" priority="122" operator="containsText" id="{53F04E66-0FEF-4D98-B859-D7C6D1632964}">
            <xm:f>NOT(ISERROR(SEARCH($D$103,R14)))</xm:f>
            <xm:f>$D$103</xm:f>
            <x14:dxf>
              <fill>
                <patternFill>
                  <bgColor theme="0"/>
                </patternFill>
              </fill>
            </x14:dxf>
          </x14:cfRule>
          <xm:sqref>R14</xm:sqref>
        </x14:conditionalFormatting>
        <x14:conditionalFormatting xmlns:xm="http://schemas.microsoft.com/office/excel/2006/main">
          <x14:cfRule type="containsText" priority="115" operator="containsText" id="{EC042125-15CB-4EA2-89DC-675D2854744E}">
            <xm:f>NOT(ISERROR(SEARCH($A$99,P20)))</xm:f>
            <xm:f>$A$99</xm:f>
            <x14:dxf>
              <fill>
                <patternFill>
                  <bgColor rgb="FFFF0000"/>
                </patternFill>
              </fill>
            </x14:dxf>
          </x14:cfRule>
          <x14:cfRule type="containsText" priority="116" operator="containsText" id="{F9C0DDE1-E8EC-478D-93BD-CBF82020EF68}">
            <xm:f>NOT(ISERROR(SEARCH($A$98,P20)))</xm:f>
            <xm:f>$A$98</xm:f>
            <x14:dxf>
              <fill>
                <patternFill>
                  <bgColor rgb="FFFF0000"/>
                </patternFill>
              </fill>
            </x14:dxf>
          </x14:cfRule>
          <x14:cfRule type="containsText" priority="117" operator="containsText" id="{BF28B1F2-B4D0-4D92-A495-D129996F2A5E}">
            <xm:f>NOT(ISERROR(SEARCH($A$97,P20)))</xm:f>
            <xm:f>$A$97</xm:f>
            <x14:dxf>
              <fill>
                <patternFill>
                  <bgColor rgb="FFFFC000"/>
                </patternFill>
              </fill>
            </x14:dxf>
          </x14:cfRule>
          <x14:cfRule type="containsText" priority="118" operator="containsText" id="{9B4EE255-8AC3-47C6-AAF3-3F7595EDEADC}">
            <xm:f>NOT(ISERROR(SEARCH($A$96,P20)))</xm:f>
            <xm:f>$A$96</xm:f>
            <x14:dxf>
              <fill>
                <patternFill>
                  <bgColor theme="8" tint="0.59996337778862885"/>
                </patternFill>
              </fill>
            </x14:dxf>
          </x14:cfRule>
          <x14:cfRule type="containsText" priority="119" operator="containsText" id="{B46AF331-5366-4717-9669-C9C0153D3653}">
            <xm:f>NOT(ISERROR(SEARCH($A$95,P20)))</xm:f>
            <xm:f>$A$95</xm:f>
            <x14:dxf>
              <fill>
                <patternFill>
                  <bgColor theme="9" tint="0.39994506668294322"/>
                </patternFill>
              </fill>
            </x14:dxf>
          </x14:cfRule>
          <x14:cfRule type="containsText" priority="120" operator="containsText" id="{438F2A7B-943D-4D34-93CE-F4643B9B762F}">
            <xm:f>NOT(ISERROR(SEARCH($A$94,P20)))</xm:f>
            <xm:f>$A$94</xm:f>
            <x14:dxf>
              <fill>
                <patternFill>
                  <bgColor theme="0"/>
                </patternFill>
              </fill>
            </x14:dxf>
          </x14:cfRule>
          <xm:sqref>P20</xm:sqref>
        </x14:conditionalFormatting>
        <x14:conditionalFormatting xmlns:xm="http://schemas.microsoft.com/office/excel/2006/main">
          <x14:cfRule type="containsText" priority="113" operator="containsText" id="{57E1A612-BEA2-4031-8CE5-1D9AE5410929}">
            <xm:f>NOT(ISERROR(SEARCH($D$104,R20)))</xm:f>
            <xm:f>$D$104</xm:f>
            <x14:dxf>
              <fill>
                <patternFill>
                  <bgColor theme="9" tint="0.39994506668294322"/>
                </patternFill>
              </fill>
            </x14:dxf>
          </x14:cfRule>
          <x14:cfRule type="containsText" priority="114" operator="containsText" id="{FFDCA205-BA85-4EED-A2C4-F5D86DFF4649}">
            <xm:f>NOT(ISERROR(SEARCH($D$103,R20)))</xm:f>
            <xm:f>$D$103</xm:f>
            <x14:dxf>
              <fill>
                <patternFill>
                  <bgColor theme="0"/>
                </patternFill>
              </fill>
            </x14:dxf>
          </x14:cfRule>
          <xm:sqref>R20</xm:sqref>
        </x14:conditionalFormatting>
        <x14:conditionalFormatting xmlns:xm="http://schemas.microsoft.com/office/excel/2006/main">
          <x14:cfRule type="containsText" priority="107" operator="containsText" id="{DD5C1C94-91D3-415E-84F8-7AFC4D92BE6E}">
            <xm:f>NOT(ISERROR(SEARCH($A$99,P24)))</xm:f>
            <xm:f>$A$99</xm:f>
            <x14:dxf>
              <fill>
                <patternFill>
                  <bgColor rgb="FFFF0000"/>
                </patternFill>
              </fill>
            </x14:dxf>
          </x14:cfRule>
          <x14:cfRule type="containsText" priority="108" operator="containsText" id="{8B20694A-BE15-4979-BB15-65091F594675}">
            <xm:f>NOT(ISERROR(SEARCH($A$98,P24)))</xm:f>
            <xm:f>$A$98</xm:f>
            <x14:dxf>
              <fill>
                <patternFill>
                  <bgColor rgb="FFFF0000"/>
                </patternFill>
              </fill>
            </x14:dxf>
          </x14:cfRule>
          <x14:cfRule type="containsText" priority="109" operator="containsText" id="{20A0D316-8A34-4C26-A5DC-84126F1576C9}">
            <xm:f>NOT(ISERROR(SEARCH($A$97,P24)))</xm:f>
            <xm:f>$A$97</xm:f>
            <x14:dxf>
              <fill>
                <patternFill>
                  <bgColor rgb="FFFFC000"/>
                </patternFill>
              </fill>
            </x14:dxf>
          </x14:cfRule>
          <x14:cfRule type="containsText" priority="110" operator="containsText" id="{85473241-EEA9-4E03-A52F-F83B86C71EE9}">
            <xm:f>NOT(ISERROR(SEARCH($A$96,P24)))</xm:f>
            <xm:f>$A$96</xm:f>
            <x14:dxf>
              <fill>
                <patternFill>
                  <bgColor theme="8" tint="0.59996337778862885"/>
                </patternFill>
              </fill>
            </x14:dxf>
          </x14:cfRule>
          <x14:cfRule type="containsText" priority="111" operator="containsText" id="{1445532C-1E07-4677-A71D-C5194385C434}">
            <xm:f>NOT(ISERROR(SEARCH($A$95,P24)))</xm:f>
            <xm:f>$A$95</xm:f>
            <x14:dxf>
              <fill>
                <patternFill>
                  <bgColor theme="9" tint="0.39994506668294322"/>
                </patternFill>
              </fill>
            </x14:dxf>
          </x14:cfRule>
          <x14:cfRule type="containsText" priority="112" operator="containsText" id="{E103D58E-F8C7-4356-A172-B601CD8630CC}">
            <xm:f>NOT(ISERROR(SEARCH($A$94,P24)))</xm:f>
            <xm:f>$A$94</xm:f>
            <x14:dxf>
              <fill>
                <patternFill>
                  <bgColor theme="0"/>
                </patternFill>
              </fill>
            </x14:dxf>
          </x14:cfRule>
          <xm:sqref>P24</xm:sqref>
        </x14:conditionalFormatting>
        <x14:conditionalFormatting xmlns:xm="http://schemas.microsoft.com/office/excel/2006/main">
          <x14:cfRule type="containsText" priority="105" operator="containsText" id="{10F368D1-E653-40EF-810E-472BF8849BDF}">
            <xm:f>NOT(ISERROR(SEARCH($D$104,R24)))</xm:f>
            <xm:f>$D$104</xm:f>
            <x14:dxf>
              <fill>
                <patternFill>
                  <bgColor theme="9" tint="0.39994506668294322"/>
                </patternFill>
              </fill>
            </x14:dxf>
          </x14:cfRule>
          <x14:cfRule type="containsText" priority="106" operator="containsText" id="{FAC2EB36-85F5-4794-9BAF-EE3F51CCB772}">
            <xm:f>NOT(ISERROR(SEARCH($D$103,R24)))</xm:f>
            <xm:f>$D$103</xm:f>
            <x14:dxf>
              <fill>
                <patternFill>
                  <bgColor theme="0"/>
                </patternFill>
              </fill>
            </x14:dxf>
          </x14:cfRule>
          <xm:sqref>R24</xm:sqref>
        </x14:conditionalFormatting>
        <x14:conditionalFormatting xmlns:xm="http://schemas.microsoft.com/office/excel/2006/main">
          <x14:cfRule type="containsText" priority="99" operator="containsText" id="{546FB927-321D-44E5-A546-61A69782BA36}">
            <xm:f>NOT(ISERROR(SEARCH($A$99,P33)))</xm:f>
            <xm:f>$A$99</xm:f>
            <x14:dxf>
              <fill>
                <patternFill>
                  <bgColor rgb="FFFF0000"/>
                </patternFill>
              </fill>
            </x14:dxf>
          </x14:cfRule>
          <x14:cfRule type="containsText" priority="100" operator="containsText" id="{A8DE5ACB-2175-4ABB-8A52-94F61AD4740C}">
            <xm:f>NOT(ISERROR(SEARCH($A$98,P33)))</xm:f>
            <xm:f>$A$98</xm:f>
            <x14:dxf>
              <fill>
                <patternFill>
                  <bgColor rgb="FFFF0000"/>
                </patternFill>
              </fill>
            </x14:dxf>
          </x14:cfRule>
          <x14:cfRule type="containsText" priority="101" operator="containsText" id="{68C11D34-E375-41F5-85DF-2AA69097E00B}">
            <xm:f>NOT(ISERROR(SEARCH($A$97,P33)))</xm:f>
            <xm:f>$A$97</xm:f>
            <x14:dxf>
              <fill>
                <patternFill>
                  <bgColor rgb="FFFFC000"/>
                </patternFill>
              </fill>
            </x14:dxf>
          </x14:cfRule>
          <x14:cfRule type="containsText" priority="102" operator="containsText" id="{B61F0CB3-7294-4404-A8C9-60DF75720FD7}">
            <xm:f>NOT(ISERROR(SEARCH($A$96,P33)))</xm:f>
            <xm:f>$A$96</xm:f>
            <x14:dxf>
              <fill>
                <patternFill>
                  <bgColor theme="8" tint="0.59996337778862885"/>
                </patternFill>
              </fill>
            </x14:dxf>
          </x14:cfRule>
          <x14:cfRule type="containsText" priority="103" operator="containsText" id="{CB80E045-F3AC-4A8F-B417-35CFD6D88C0C}">
            <xm:f>NOT(ISERROR(SEARCH($A$95,P33)))</xm:f>
            <xm:f>$A$95</xm:f>
            <x14:dxf>
              <fill>
                <patternFill>
                  <bgColor theme="9" tint="0.39994506668294322"/>
                </patternFill>
              </fill>
            </x14:dxf>
          </x14:cfRule>
          <x14:cfRule type="containsText" priority="104" operator="containsText" id="{6F108C9C-9B21-4447-91B9-2504BC84A86F}">
            <xm:f>NOT(ISERROR(SEARCH($A$94,P33)))</xm:f>
            <xm:f>$A$94</xm:f>
            <x14:dxf>
              <fill>
                <patternFill>
                  <bgColor theme="0"/>
                </patternFill>
              </fill>
            </x14:dxf>
          </x14:cfRule>
          <xm:sqref>P33</xm:sqref>
        </x14:conditionalFormatting>
        <x14:conditionalFormatting xmlns:xm="http://schemas.microsoft.com/office/excel/2006/main">
          <x14:cfRule type="containsText" priority="97" operator="containsText" id="{713AB777-C5FF-464F-97FE-0541BA794828}">
            <xm:f>NOT(ISERROR(SEARCH($D$104,R33)))</xm:f>
            <xm:f>$D$104</xm:f>
            <x14:dxf>
              <fill>
                <patternFill>
                  <bgColor theme="9" tint="0.39994506668294322"/>
                </patternFill>
              </fill>
            </x14:dxf>
          </x14:cfRule>
          <x14:cfRule type="containsText" priority="98" operator="containsText" id="{26CF7CFF-90E6-4357-AD94-2E2697F3FFD5}">
            <xm:f>NOT(ISERROR(SEARCH($D$103,R33)))</xm:f>
            <xm:f>$D$103</xm:f>
            <x14:dxf>
              <fill>
                <patternFill>
                  <bgColor theme="0"/>
                </patternFill>
              </fill>
            </x14:dxf>
          </x14:cfRule>
          <xm:sqref>R33</xm:sqref>
        </x14:conditionalFormatting>
        <x14:conditionalFormatting xmlns:xm="http://schemas.microsoft.com/office/excel/2006/main">
          <x14:cfRule type="containsText" priority="91" operator="containsText" id="{645F2227-34AB-402F-8ED2-23BDD346E32E}">
            <xm:f>NOT(ISERROR(SEARCH($A$99,P34)))</xm:f>
            <xm:f>$A$99</xm:f>
            <x14:dxf>
              <fill>
                <patternFill>
                  <bgColor rgb="FFFF0000"/>
                </patternFill>
              </fill>
            </x14:dxf>
          </x14:cfRule>
          <x14:cfRule type="containsText" priority="92" operator="containsText" id="{D5AEB81C-83A9-430B-A1A3-642CAA3FEB0E}">
            <xm:f>NOT(ISERROR(SEARCH($A$98,P34)))</xm:f>
            <xm:f>$A$98</xm:f>
            <x14:dxf>
              <fill>
                <patternFill>
                  <bgColor rgb="FFFF0000"/>
                </patternFill>
              </fill>
            </x14:dxf>
          </x14:cfRule>
          <x14:cfRule type="containsText" priority="93" operator="containsText" id="{9BCCCD61-47B6-403D-B821-D3D7BAF0CB3A}">
            <xm:f>NOT(ISERROR(SEARCH($A$97,P34)))</xm:f>
            <xm:f>$A$97</xm:f>
            <x14:dxf>
              <fill>
                <patternFill>
                  <bgColor rgb="FFFFC000"/>
                </patternFill>
              </fill>
            </x14:dxf>
          </x14:cfRule>
          <x14:cfRule type="containsText" priority="94" operator="containsText" id="{0901FA5A-CD8C-4E9D-ABE5-AAC9CA93F960}">
            <xm:f>NOT(ISERROR(SEARCH($A$96,P34)))</xm:f>
            <xm:f>$A$96</xm:f>
            <x14:dxf>
              <fill>
                <patternFill>
                  <bgColor theme="8" tint="0.59996337778862885"/>
                </patternFill>
              </fill>
            </x14:dxf>
          </x14:cfRule>
          <x14:cfRule type="containsText" priority="95" operator="containsText" id="{985F67B7-6845-4794-BEB8-C06A7794BDC4}">
            <xm:f>NOT(ISERROR(SEARCH($A$95,P34)))</xm:f>
            <xm:f>$A$95</xm:f>
            <x14:dxf>
              <fill>
                <patternFill>
                  <bgColor theme="9" tint="0.39994506668294322"/>
                </patternFill>
              </fill>
            </x14:dxf>
          </x14:cfRule>
          <x14:cfRule type="containsText" priority="96" operator="containsText" id="{DDD39C97-4603-40C9-8A41-C0BF8D3707AE}">
            <xm:f>NOT(ISERROR(SEARCH($A$94,P34)))</xm:f>
            <xm:f>$A$94</xm:f>
            <x14:dxf>
              <fill>
                <patternFill>
                  <bgColor theme="0"/>
                </patternFill>
              </fill>
            </x14:dxf>
          </x14:cfRule>
          <xm:sqref>P34</xm:sqref>
        </x14:conditionalFormatting>
        <x14:conditionalFormatting xmlns:xm="http://schemas.microsoft.com/office/excel/2006/main">
          <x14:cfRule type="containsText" priority="89" operator="containsText" id="{B3E54795-93FA-48A9-9E91-B6B9F91ED7E7}">
            <xm:f>NOT(ISERROR(SEARCH($D$104,R34)))</xm:f>
            <xm:f>$D$104</xm:f>
            <x14:dxf>
              <fill>
                <patternFill>
                  <bgColor theme="9" tint="0.39994506668294322"/>
                </patternFill>
              </fill>
            </x14:dxf>
          </x14:cfRule>
          <x14:cfRule type="containsText" priority="90" operator="containsText" id="{CC17C233-1A8E-4BB7-A093-6E66E3F28B12}">
            <xm:f>NOT(ISERROR(SEARCH($D$103,R34)))</xm:f>
            <xm:f>$D$103</xm:f>
            <x14:dxf>
              <fill>
                <patternFill>
                  <bgColor theme="0"/>
                </patternFill>
              </fill>
            </x14:dxf>
          </x14:cfRule>
          <xm:sqref>R34</xm:sqref>
        </x14:conditionalFormatting>
        <x14:conditionalFormatting xmlns:xm="http://schemas.microsoft.com/office/excel/2006/main">
          <x14:cfRule type="containsText" priority="83" operator="containsText" id="{E14F9E1E-F58E-4517-BCA9-773A8D59E167}">
            <xm:f>NOT(ISERROR(SEARCH($A$99,P40)))</xm:f>
            <xm:f>$A$99</xm:f>
            <x14:dxf>
              <fill>
                <patternFill>
                  <bgColor rgb="FFFF0000"/>
                </patternFill>
              </fill>
            </x14:dxf>
          </x14:cfRule>
          <x14:cfRule type="containsText" priority="84" operator="containsText" id="{5846D091-BFCC-4929-840D-EF7130A0DBA2}">
            <xm:f>NOT(ISERROR(SEARCH($A$98,P40)))</xm:f>
            <xm:f>$A$98</xm:f>
            <x14:dxf>
              <fill>
                <patternFill>
                  <bgColor rgb="FFFF0000"/>
                </patternFill>
              </fill>
            </x14:dxf>
          </x14:cfRule>
          <x14:cfRule type="containsText" priority="85" operator="containsText" id="{3DC094D5-40D0-4623-AAD3-808F80596301}">
            <xm:f>NOT(ISERROR(SEARCH($A$97,P40)))</xm:f>
            <xm:f>$A$97</xm:f>
            <x14:dxf>
              <fill>
                <patternFill>
                  <bgColor rgb="FFFFC000"/>
                </patternFill>
              </fill>
            </x14:dxf>
          </x14:cfRule>
          <x14:cfRule type="containsText" priority="86" operator="containsText" id="{C436223B-FD52-429E-9EE8-4DC8F626DDB0}">
            <xm:f>NOT(ISERROR(SEARCH($A$96,P40)))</xm:f>
            <xm:f>$A$96</xm:f>
            <x14:dxf>
              <fill>
                <patternFill>
                  <bgColor theme="8" tint="0.59996337778862885"/>
                </patternFill>
              </fill>
            </x14:dxf>
          </x14:cfRule>
          <x14:cfRule type="containsText" priority="87" operator="containsText" id="{AEB06B81-9253-42D8-B5E1-8C10028FA1F9}">
            <xm:f>NOT(ISERROR(SEARCH($A$95,P40)))</xm:f>
            <xm:f>$A$95</xm:f>
            <x14:dxf>
              <fill>
                <patternFill>
                  <bgColor theme="9" tint="0.39994506668294322"/>
                </patternFill>
              </fill>
            </x14:dxf>
          </x14:cfRule>
          <x14:cfRule type="containsText" priority="88" operator="containsText" id="{4A270AD2-C3EC-4375-9A0D-C7178F88F3A0}">
            <xm:f>NOT(ISERROR(SEARCH($A$94,P40)))</xm:f>
            <xm:f>$A$94</xm:f>
            <x14:dxf>
              <fill>
                <patternFill>
                  <bgColor theme="0"/>
                </patternFill>
              </fill>
            </x14:dxf>
          </x14:cfRule>
          <xm:sqref>P40</xm:sqref>
        </x14:conditionalFormatting>
        <x14:conditionalFormatting xmlns:xm="http://schemas.microsoft.com/office/excel/2006/main">
          <x14:cfRule type="containsText" priority="81" operator="containsText" id="{A2EB57D5-2866-4022-97F1-1C7B8A9DF198}">
            <xm:f>NOT(ISERROR(SEARCH($D$104,R40)))</xm:f>
            <xm:f>$D$104</xm:f>
            <x14:dxf>
              <fill>
                <patternFill>
                  <bgColor theme="9" tint="0.39994506668294322"/>
                </patternFill>
              </fill>
            </x14:dxf>
          </x14:cfRule>
          <x14:cfRule type="containsText" priority="82" operator="containsText" id="{42EFF483-BA88-4482-876E-20A8812471B0}">
            <xm:f>NOT(ISERROR(SEARCH($D$103,R40)))</xm:f>
            <xm:f>$D$103</xm:f>
            <x14:dxf>
              <fill>
                <patternFill>
                  <bgColor theme="0"/>
                </patternFill>
              </fill>
            </x14:dxf>
          </x14:cfRule>
          <xm:sqref>R40</xm:sqref>
        </x14:conditionalFormatting>
        <x14:conditionalFormatting xmlns:xm="http://schemas.microsoft.com/office/excel/2006/main">
          <x14:cfRule type="containsText" priority="75" operator="containsText" id="{177B0ACC-21F0-469F-8CD7-1B7F7B42BE5D}">
            <xm:f>NOT(ISERROR(SEARCH($A$99,P43)))</xm:f>
            <xm:f>$A$99</xm:f>
            <x14:dxf>
              <fill>
                <patternFill>
                  <bgColor rgb="FFFF0000"/>
                </patternFill>
              </fill>
            </x14:dxf>
          </x14:cfRule>
          <x14:cfRule type="containsText" priority="76" operator="containsText" id="{9CA83DD5-8281-4594-9BC0-9BC33F5E3F8A}">
            <xm:f>NOT(ISERROR(SEARCH($A$98,P43)))</xm:f>
            <xm:f>$A$98</xm:f>
            <x14:dxf>
              <fill>
                <patternFill>
                  <bgColor rgb="FFFF0000"/>
                </patternFill>
              </fill>
            </x14:dxf>
          </x14:cfRule>
          <x14:cfRule type="containsText" priority="77" operator="containsText" id="{3E433F63-F254-4DA1-8EEB-7E143AA0D983}">
            <xm:f>NOT(ISERROR(SEARCH($A$97,P43)))</xm:f>
            <xm:f>$A$97</xm:f>
            <x14:dxf>
              <fill>
                <patternFill>
                  <bgColor rgb="FFFFC000"/>
                </patternFill>
              </fill>
            </x14:dxf>
          </x14:cfRule>
          <x14:cfRule type="containsText" priority="78" operator="containsText" id="{24099E4B-F92B-4BB5-9B7B-F4DEEB85AFF4}">
            <xm:f>NOT(ISERROR(SEARCH($A$96,P43)))</xm:f>
            <xm:f>$A$96</xm:f>
            <x14:dxf>
              <fill>
                <patternFill>
                  <bgColor theme="8" tint="0.59996337778862885"/>
                </patternFill>
              </fill>
            </x14:dxf>
          </x14:cfRule>
          <x14:cfRule type="containsText" priority="79" operator="containsText" id="{1AC5E211-EC64-4A42-B86B-A0FDCAC34C37}">
            <xm:f>NOT(ISERROR(SEARCH($A$95,P43)))</xm:f>
            <xm:f>$A$95</xm:f>
            <x14:dxf>
              <fill>
                <patternFill>
                  <bgColor theme="9" tint="0.39994506668294322"/>
                </patternFill>
              </fill>
            </x14:dxf>
          </x14:cfRule>
          <x14:cfRule type="containsText" priority="80" operator="containsText" id="{F054B079-730F-40A6-95DF-FFC89A56EF73}">
            <xm:f>NOT(ISERROR(SEARCH($A$94,P43)))</xm:f>
            <xm:f>$A$94</xm:f>
            <x14:dxf>
              <fill>
                <patternFill>
                  <bgColor theme="0"/>
                </patternFill>
              </fill>
            </x14:dxf>
          </x14:cfRule>
          <xm:sqref>P43</xm:sqref>
        </x14:conditionalFormatting>
        <x14:conditionalFormatting xmlns:xm="http://schemas.microsoft.com/office/excel/2006/main">
          <x14:cfRule type="containsText" priority="73" operator="containsText" id="{9A43611C-E1C9-476E-8F17-3D672A96B212}">
            <xm:f>NOT(ISERROR(SEARCH($D$104,R43)))</xm:f>
            <xm:f>$D$104</xm:f>
            <x14:dxf>
              <fill>
                <patternFill>
                  <bgColor theme="9" tint="0.39994506668294322"/>
                </patternFill>
              </fill>
            </x14:dxf>
          </x14:cfRule>
          <x14:cfRule type="containsText" priority="74" operator="containsText" id="{012C4659-7C78-4696-843D-F1CA2AE3BD8A}">
            <xm:f>NOT(ISERROR(SEARCH($D$103,R43)))</xm:f>
            <xm:f>$D$103</xm:f>
            <x14:dxf>
              <fill>
                <patternFill>
                  <bgColor theme="0"/>
                </patternFill>
              </fill>
            </x14:dxf>
          </x14:cfRule>
          <xm:sqref>R43</xm:sqref>
        </x14:conditionalFormatting>
        <x14:conditionalFormatting xmlns:xm="http://schemas.microsoft.com/office/excel/2006/main">
          <x14:cfRule type="containsText" priority="67" operator="containsText" id="{A38CDDCE-CA9B-454C-9053-1AD1930FB845}">
            <xm:f>NOT(ISERROR(SEARCH($A$99,P50)))</xm:f>
            <xm:f>$A$99</xm:f>
            <x14:dxf>
              <fill>
                <patternFill>
                  <bgColor rgb="FFFF0000"/>
                </patternFill>
              </fill>
            </x14:dxf>
          </x14:cfRule>
          <x14:cfRule type="containsText" priority="68" operator="containsText" id="{1E0B80FC-192E-46AE-AEA9-8E4F455507C3}">
            <xm:f>NOT(ISERROR(SEARCH($A$98,P50)))</xm:f>
            <xm:f>$A$98</xm:f>
            <x14:dxf>
              <fill>
                <patternFill>
                  <bgColor rgb="FFFF0000"/>
                </patternFill>
              </fill>
            </x14:dxf>
          </x14:cfRule>
          <x14:cfRule type="containsText" priority="69" operator="containsText" id="{B897044F-50B4-4B4B-9579-99BEDC87EE0B}">
            <xm:f>NOT(ISERROR(SEARCH($A$97,P50)))</xm:f>
            <xm:f>$A$97</xm:f>
            <x14:dxf>
              <fill>
                <patternFill>
                  <bgColor rgb="FFFFC000"/>
                </patternFill>
              </fill>
            </x14:dxf>
          </x14:cfRule>
          <x14:cfRule type="containsText" priority="70" operator="containsText" id="{5D38262E-805E-4A37-8CC7-D9F7C99E8BB1}">
            <xm:f>NOT(ISERROR(SEARCH($A$96,P50)))</xm:f>
            <xm:f>$A$96</xm:f>
            <x14:dxf>
              <fill>
                <patternFill>
                  <bgColor theme="8" tint="0.59996337778862885"/>
                </patternFill>
              </fill>
            </x14:dxf>
          </x14:cfRule>
          <x14:cfRule type="containsText" priority="71" operator="containsText" id="{74F0FE5C-8F08-4335-BC7B-086ED6574903}">
            <xm:f>NOT(ISERROR(SEARCH($A$95,P50)))</xm:f>
            <xm:f>$A$95</xm:f>
            <x14:dxf>
              <fill>
                <patternFill>
                  <bgColor theme="9" tint="0.39994506668294322"/>
                </patternFill>
              </fill>
            </x14:dxf>
          </x14:cfRule>
          <x14:cfRule type="containsText" priority="72" operator="containsText" id="{C2248EAD-10A9-417B-B298-F050C03B1E01}">
            <xm:f>NOT(ISERROR(SEARCH($A$94,P50)))</xm:f>
            <xm:f>$A$94</xm:f>
            <x14:dxf>
              <fill>
                <patternFill>
                  <bgColor theme="0"/>
                </patternFill>
              </fill>
            </x14:dxf>
          </x14:cfRule>
          <xm:sqref>P50</xm:sqref>
        </x14:conditionalFormatting>
        <x14:conditionalFormatting xmlns:xm="http://schemas.microsoft.com/office/excel/2006/main">
          <x14:cfRule type="containsText" priority="65" operator="containsText" id="{3A733E32-0D50-4FA8-BC14-314B9D4266BD}">
            <xm:f>NOT(ISERROR(SEARCH($D$104,R50)))</xm:f>
            <xm:f>$D$104</xm:f>
            <x14:dxf>
              <fill>
                <patternFill>
                  <bgColor theme="9" tint="0.39994506668294322"/>
                </patternFill>
              </fill>
            </x14:dxf>
          </x14:cfRule>
          <x14:cfRule type="containsText" priority="66" operator="containsText" id="{F2B1539E-8085-41B0-8B05-A2E3E8B6CFFD}">
            <xm:f>NOT(ISERROR(SEARCH($D$103,R50)))</xm:f>
            <xm:f>$D$103</xm:f>
            <x14:dxf>
              <fill>
                <patternFill>
                  <bgColor theme="0"/>
                </patternFill>
              </fill>
            </x14:dxf>
          </x14:cfRule>
          <xm:sqref>R50</xm:sqref>
        </x14:conditionalFormatting>
        <x14:conditionalFormatting xmlns:xm="http://schemas.microsoft.com/office/excel/2006/main">
          <x14:cfRule type="containsText" priority="59" operator="containsText" id="{45DF4DD0-B70C-48EF-BED9-4316766D44AC}">
            <xm:f>NOT(ISERROR(SEARCH($A$99,P55)))</xm:f>
            <xm:f>$A$99</xm:f>
            <x14:dxf>
              <fill>
                <patternFill>
                  <bgColor rgb="FFFF0000"/>
                </patternFill>
              </fill>
            </x14:dxf>
          </x14:cfRule>
          <x14:cfRule type="containsText" priority="60" operator="containsText" id="{769EFCDE-ADA4-4655-BD48-4A8B85FF3EA5}">
            <xm:f>NOT(ISERROR(SEARCH($A$98,P55)))</xm:f>
            <xm:f>$A$98</xm:f>
            <x14:dxf>
              <fill>
                <patternFill>
                  <bgColor rgb="FFFF0000"/>
                </patternFill>
              </fill>
            </x14:dxf>
          </x14:cfRule>
          <x14:cfRule type="containsText" priority="61" operator="containsText" id="{FE76E850-AB4A-478D-8891-6C57C8D180EF}">
            <xm:f>NOT(ISERROR(SEARCH($A$97,P55)))</xm:f>
            <xm:f>$A$97</xm:f>
            <x14:dxf>
              <fill>
                <patternFill>
                  <bgColor rgb="FFFFC000"/>
                </patternFill>
              </fill>
            </x14:dxf>
          </x14:cfRule>
          <x14:cfRule type="containsText" priority="62" operator="containsText" id="{70CEA21D-9A99-4094-9649-EF24FD8F583B}">
            <xm:f>NOT(ISERROR(SEARCH($A$96,P55)))</xm:f>
            <xm:f>$A$96</xm:f>
            <x14:dxf>
              <fill>
                <patternFill>
                  <bgColor theme="8" tint="0.59996337778862885"/>
                </patternFill>
              </fill>
            </x14:dxf>
          </x14:cfRule>
          <x14:cfRule type="containsText" priority="63" operator="containsText" id="{66CA3363-F68A-4455-8045-C02292D6E0BB}">
            <xm:f>NOT(ISERROR(SEARCH($A$95,P55)))</xm:f>
            <xm:f>$A$95</xm:f>
            <x14:dxf>
              <fill>
                <patternFill>
                  <bgColor theme="9" tint="0.39994506668294322"/>
                </patternFill>
              </fill>
            </x14:dxf>
          </x14:cfRule>
          <x14:cfRule type="containsText" priority="64" operator="containsText" id="{ABF36AA2-B02A-4B88-8ABC-92828BE723DC}">
            <xm:f>NOT(ISERROR(SEARCH($A$94,P55)))</xm:f>
            <xm:f>$A$94</xm:f>
            <x14:dxf>
              <fill>
                <patternFill>
                  <bgColor theme="0"/>
                </patternFill>
              </fill>
            </x14:dxf>
          </x14:cfRule>
          <xm:sqref>P55</xm:sqref>
        </x14:conditionalFormatting>
        <x14:conditionalFormatting xmlns:xm="http://schemas.microsoft.com/office/excel/2006/main">
          <x14:cfRule type="containsText" priority="57" operator="containsText" id="{0A995A30-1030-4607-A837-8FB420EBBA30}">
            <xm:f>NOT(ISERROR(SEARCH($D$104,R55)))</xm:f>
            <xm:f>$D$104</xm:f>
            <x14:dxf>
              <fill>
                <patternFill>
                  <bgColor theme="9" tint="0.39994506668294322"/>
                </patternFill>
              </fill>
            </x14:dxf>
          </x14:cfRule>
          <x14:cfRule type="containsText" priority="58" operator="containsText" id="{E53CD782-EA79-4ADA-AE98-D0369ABC57F6}">
            <xm:f>NOT(ISERROR(SEARCH($D$103,R55)))</xm:f>
            <xm:f>$D$103</xm:f>
            <x14:dxf>
              <fill>
                <patternFill>
                  <bgColor theme="0"/>
                </patternFill>
              </fill>
            </x14:dxf>
          </x14:cfRule>
          <xm:sqref>R55</xm:sqref>
        </x14:conditionalFormatting>
        <x14:conditionalFormatting xmlns:xm="http://schemas.microsoft.com/office/excel/2006/main">
          <x14:cfRule type="containsText" priority="51" operator="containsText" id="{1556CAC8-5BC8-4812-8D26-321636CEE97B}">
            <xm:f>NOT(ISERROR(SEARCH($A$99,P69)))</xm:f>
            <xm:f>$A$99</xm:f>
            <x14:dxf>
              <fill>
                <patternFill>
                  <bgColor rgb="FFFF0000"/>
                </patternFill>
              </fill>
            </x14:dxf>
          </x14:cfRule>
          <x14:cfRule type="containsText" priority="52" operator="containsText" id="{81A5964B-6063-4FDE-A143-566741B0F1A7}">
            <xm:f>NOT(ISERROR(SEARCH($A$98,P69)))</xm:f>
            <xm:f>$A$98</xm:f>
            <x14:dxf>
              <fill>
                <patternFill>
                  <bgColor rgb="FFFF0000"/>
                </patternFill>
              </fill>
            </x14:dxf>
          </x14:cfRule>
          <x14:cfRule type="containsText" priority="53" operator="containsText" id="{F4633A89-4EAC-48BA-BC49-B3A04945BA6A}">
            <xm:f>NOT(ISERROR(SEARCH($A$97,P69)))</xm:f>
            <xm:f>$A$97</xm:f>
            <x14:dxf>
              <fill>
                <patternFill>
                  <bgColor rgb="FFFFC000"/>
                </patternFill>
              </fill>
            </x14:dxf>
          </x14:cfRule>
          <x14:cfRule type="containsText" priority="54" operator="containsText" id="{06A90696-00E0-44AC-AE55-D9FBC4D5183C}">
            <xm:f>NOT(ISERROR(SEARCH($A$96,P69)))</xm:f>
            <xm:f>$A$96</xm:f>
            <x14:dxf>
              <fill>
                <patternFill>
                  <bgColor theme="8" tint="0.59996337778862885"/>
                </patternFill>
              </fill>
            </x14:dxf>
          </x14:cfRule>
          <x14:cfRule type="containsText" priority="55" operator="containsText" id="{DDF383E3-81FD-4516-A321-6F3CFCC27AD3}">
            <xm:f>NOT(ISERROR(SEARCH($A$95,P69)))</xm:f>
            <xm:f>$A$95</xm:f>
            <x14:dxf>
              <fill>
                <patternFill>
                  <bgColor theme="9" tint="0.39994506668294322"/>
                </patternFill>
              </fill>
            </x14:dxf>
          </x14:cfRule>
          <x14:cfRule type="containsText" priority="56" operator="containsText" id="{C4D3201B-44FA-48BC-9BEC-748C1F0C567A}">
            <xm:f>NOT(ISERROR(SEARCH($A$94,P69)))</xm:f>
            <xm:f>$A$94</xm:f>
            <x14:dxf>
              <fill>
                <patternFill>
                  <bgColor theme="0"/>
                </patternFill>
              </fill>
            </x14:dxf>
          </x14:cfRule>
          <xm:sqref>P69</xm:sqref>
        </x14:conditionalFormatting>
        <x14:conditionalFormatting xmlns:xm="http://schemas.microsoft.com/office/excel/2006/main">
          <x14:cfRule type="containsText" priority="49" operator="containsText" id="{C64DBCD3-DAB1-4B63-BFB0-910D26901943}">
            <xm:f>NOT(ISERROR(SEARCH($D$104,R69)))</xm:f>
            <xm:f>$D$104</xm:f>
            <x14:dxf>
              <fill>
                <patternFill>
                  <bgColor theme="9" tint="0.39994506668294322"/>
                </patternFill>
              </fill>
            </x14:dxf>
          </x14:cfRule>
          <x14:cfRule type="containsText" priority="50" operator="containsText" id="{A96BA92F-26BD-4204-A76E-E04D94D91E12}">
            <xm:f>NOT(ISERROR(SEARCH($D$103,R69)))</xm:f>
            <xm:f>$D$103</xm:f>
            <x14:dxf>
              <fill>
                <patternFill>
                  <bgColor theme="0"/>
                </patternFill>
              </fill>
            </x14:dxf>
          </x14:cfRule>
          <xm:sqref>R69</xm:sqref>
        </x14:conditionalFormatting>
        <x14:conditionalFormatting xmlns:xm="http://schemas.microsoft.com/office/excel/2006/main">
          <x14:cfRule type="containsText" priority="43" operator="containsText" id="{495026BA-A0C4-48AD-AA54-9961AABBC132}">
            <xm:f>NOT(ISERROR(SEARCH($A$99,P75)))</xm:f>
            <xm:f>$A$99</xm:f>
            <x14:dxf>
              <fill>
                <patternFill>
                  <bgColor rgb="FFFF0000"/>
                </patternFill>
              </fill>
            </x14:dxf>
          </x14:cfRule>
          <x14:cfRule type="containsText" priority="44" operator="containsText" id="{73DD46B6-6619-484C-BBC1-2FCDD1B4E1B1}">
            <xm:f>NOT(ISERROR(SEARCH($A$98,P75)))</xm:f>
            <xm:f>$A$98</xm:f>
            <x14:dxf>
              <fill>
                <patternFill>
                  <bgColor rgb="FFFF0000"/>
                </patternFill>
              </fill>
            </x14:dxf>
          </x14:cfRule>
          <x14:cfRule type="containsText" priority="45" operator="containsText" id="{FFD19710-7CEE-4C68-ACE4-1F7DE58BE9DC}">
            <xm:f>NOT(ISERROR(SEARCH($A$97,P75)))</xm:f>
            <xm:f>$A$97</xm:f>
            <x14:dxf>
              <fill>
                <patternFill>
                  <bgColor rgb="FFFFC000"/>
                </patternFill>
              </fill>
            </x14:dxf>
          </x14:cfRule>
          <x14:cfRule type="containsText" priority="46" operator="containsText" id="{6BEB57FB-E4D7-429C-991B-8D576E99C8F3}">
            <xm:f>NOT(ISERROR(SEARCH($A$96,P75)))</xm:f>
            <xm:f>$A$96</xm:f>
            <x14:dxf>
              <fill>
                <patternFill>
                  <bgColor theme="8" tint="0.59996337778862885"/>
                </patternFill>
              </fill>
            </x14:dxf>
          </x14:cfRule>
          <x14:cfRule type="containsText" priority="47" operator="containsText" id="{50ADD5DE-D6B0-40FC-97CF-70852C404902}">
            <xm:f>NOT(ISERROR(SEARCH($A$95,P75)))</xm:f>
            <xm:f>$A$95</xm:f>
            <x14:dxf>
              <fill>
                <patternFill>
                  <bgColor theme="9" tint="0.39994506668294322"/>
                </patternFill>
              </fill>
            </x14:dxf>
          </x14:cfRule>
          <x14:cfRule type="containsText" priority="48" operator="containsText" id="{68C97AD9-75F8-4526-92EB-8637ACA82F90}">
            <xm:f>NOT(ISERROR(SEARCH($A$94,P75)))</xm:f>
            <xm:f>$A$94</xm:f>
            <x14:dxf>
              <fill>
                <patternFill>
                  <bgColor theme="0"/>
                </patternFill>
              </fill>
            </x14:dxf>
          </x14:cfRule>
          <xm:sqref>P75</xm:sqref>
        </x14:conditionalFormatting>
        <x14:conditionalFormatting xmlns:xm="http://schemas.microsoft.com/office/excel/2006/main">
          <x14:cfRule type="containsText" priority="41" operator="containsText" id="{C855703E-4185-408E-94B7-6FA3C6CE23E7}">
            <xm:f>NOT(ISERROR(SEARCH($D$104,R75)))</xm:f>
            <xm:f>$D$104</xm:f>
            <x14:dxf>
              <fill>
                <patternFill>
                  <bgColor theme="9" tint="0.39994506668294322"/>
                </patternFill>
              </fill>
            </x14:dxf>
          </x14:cfRule>
          <x14:cfRule type="containsText" priority="42" operator="containsText" id="{FA7D50FF-1E42-47A6-B2F4-C7364DB9965B}">
            <xm:f>NOT(ISERROR(SEARCH($D$103,R75)))</xm:f>
            <xm:f>$D$103</xm:f>
            <x14:dxf>
              <fill>
                <patternFill>
                  <bgColor theme="0"/>
                </patternFill>
              </fill>
            </x14:dxf>
          </x14:cfRule>
          <xm:sqref>R75</xm:sqref>
        </x14:conditionalFormatting>
        <x14:conditionalFormatting xmlns:xm="http://schemas.microsoft.com/office/excel/2006/main">
          <x14:cfRule type="containsText" priority="35" operator="containsText" id="{6CEEAEC5-8A10-47EE-895E-E59D19B17F76}">
            <xm:f>NOT(ISERROR(SEARCH($A$99,P77)))</xm:f>
            <xm:f>$A$99</xm:f>
            <x14:dxf>
              <fill>
                <patternFill>
                  <bgColor rgb="FFFF0000"/>
                </patternFill>
              </fill>
            </x14:dxf>
          </x14:cfRule>
          <x14:cfRule type="containsText" priority="36" operator="containsText" id="{A85F96D5-1281-4392-969A-BFA2A93E47A0}">
            <xm:f>NOT(ISERROR(SEARCH($A$98,P77)))</xm:f>
            <xm:f>$A$98</xm:f>
            <x14:dxf>
              <fill>
                <patternFill>
                  <bgColor rgb="FFFF0000"/>
                </patternFill>
              </fill>
            </x14:dxf>
          </x14:cfRule>
          <x14:cfRule type="containsText" priority="37" operator="containsText" id="{29503E4B-A3CA-4312-9A6F-ADB55192D26D}">
            <xm:f>NOT(ISERROR(SEARCH($A$97,P77)))</xm:f>
            <xm:f>$A$97</xm:f>
            <x14:dxf>
              <fill>
                <patternFill>
                  <bgColor rgb="FFFFC000"/>
                </patternFill>
              </fill>
            </x14:dxf>
          </x14:cfRule>
          <x14:cfRule type="containsText" priority="38" operator="containsText" id="{18CDB984-7769-4C04-8607-CC74515E076D}">
            <xm:f>NOT(ISERROR(SEARCH($A$96,P77)))</xm:f>
            <xm:f>$A$96</xm:f>
            <x14:dxf>
              <fill>
                <patternFill>
                  <bgColor theme="8" tint="0.59996337778862885"/>
                </patternFill>
              </fill>
            </x14:dxf>
          </x14:cfRule>
          <x14:cfRule type="containsText" priority="39" operator="containsText" id="{169E50F3-6604-4A20-BDD5-704817849800}">
            <xm:f>NOT(ISERROR(SEARCH($A$95,P77)))</xm:f>
            <xm:f>$A$95</xm:f>
            <x14:dxf>
              <fill>
                <patternFill>
                  <bgColor theme="9" tint="0.39994506668294322"/>
                </patternFill>
              </fill>
            </x14:dxf>
          </x14:cfRule>
          <x14:cfRule type="containsText" priority="40" operator="containsText" id="{B591A389-3B85-45B0-9392-3992C5E76F5B}">
            <xm:f>NOT(ISERROR(SEARCH($A$94,P77)))</xm:f>
            <xm:f>$A$94</xm:f>
            <x14:dxf>
              <fill>
                <patternFill>
                  <bgColor theme="0"/>
                </patternFill>
              </fill>
            </x14:dxf>
          </x14:cfRule>
          <xm:sqref>P77</xm:sqref>
        </x14:conditionalFormatting>
        <x14:conditionalFormatting xmlns:xm="http://schemas.microsoft.com/office/excel/2006/main">
          <x14:cfRule type="containsText" priority="33" operator="containsText" id="{044D2E74-956A-4167-810A-78B5FE948D82}">
            <xm:f>NOT(ISERROR(SEARCH($D$104,R77)))</xm:f>
            <xm:f>$D$104</xm:f>
            <x14:dxf>
              <fill>
                <patternFill>
                  <bgColor theme="9" tint="0.39994506668294322"/>
                </patternFill>
              </fill>
            </x14:dxf>
          </x14:cfRule>
          <x14:cfRule type="containsText" priority="34" operator="containsText" id="{98B14CB9-F329-4614-8F57-2A02F325387E}">
            <xm:f>NOT(ISERROR(SEARCH($D$103,R77)))</xm:f>
            <xm:f>$D$103</xm:f>
            <x14:dxf>
              <fill>
                <patternFill>
                  <bgColor theme="0"/>
                </patternFill>
              </fill>
            </x14:dxf>
          </x14:cfRule>
          <xm:sqref>R77</xm:sqref>
        </x14:conditionalFormatting>
        <x14:conditionalFormatting xmlns:xm="http://schemas.microsoft.com/office/excel/2006/main">
          <x14:cfRule type="containsText" priority="27" operator="containsText" id="{B0E0A0B1-7C5F-46BC-99A2-E66F8739BA3B}">
            <xm:f>NOT(ISERROR(SEARCH($A$99,P82)))</xm:f>
            <xm:f>$A$99</xm:f>
            <x14:dxf>
              <fill>
                <patternFill>
                  <bgColor rgb="FFFF0000"/>
                </patternFill>
              </fill>
            </x14:dxf>
          </x14:cfRule>
          <x14:cfRule type="containsText" priority="28" operator="containsText" id="{A7DCF693-87F5-4FDF-A7B9-FF3613E183E5}">
            <xm:f>NOT(ISERROR(SEARCH($A$98,P82)))</xm:f>
            <xm:f>$A$98</xm:f>
            <x14:dxf>
              <fill>
                <patternFill>
                  <bgColor rgb="FFFF0000"/>
                </patternFill>
              </fill>
            </x14:dxf>
          </x14:cfRule>
          <x14:cfRule type="containsText" priority="29" operator="containsText" id="{7F2B026C-0D9F-45F3-8858-4E3094EFA59F}">
            <xm:f>NOT(ISERROR(SEARCH($A$97,P82)))</xm:f>
            <xm:f>$A$97</xm:f>
            <x14:dxf>
              <fill>
                <patternFill>
                  <bgColor rgb="FFFFC000"/>
                </patternFill>
              </fill>
            </x14:dxf>
          </x14:cfRule>
          <x14:cfRule type="containsText" priority="30" operator="containsText" id="{5956D168-D482-4D23-818D-F165CE332AA9}">
            <xm:f>NOT(ISERROR(SEARCH($A$96,P82)))</xm:f>
            <xm:f>$A$96</xm:f>
            <x14:dxf>
              <fill>
                <patternFill>
                  <bgColor theme="8" tint="0.59996337778862885"/>
                </patternFill>
              </fill>
            </x14:dxf>
          </x14:cfRule>
          <x14:cfRule type="containsText" priority="31" operator="containsText" id="{1829856D-34B0-4A49-877A-EBBD2FF96D73}">
            <xm:f>NOT(ISERROR(SEARCH($A$95,P82)))</xm:f>
            <xm:f>$A$95</xm:f>
            <x14:dxf>
              <fill>
                <patternFill>
                  <bgColor theme="9" tint="0.39994506668294322"/>
                </patternFill>
              </fill>
            </x14:dxf>
          </x14:cfRule>
          <x14:cfRule type="containsText" priority="32" operator="containsText" id="{B509D4AF-576F-4FBA-B5CA-3CB5567E404B}">
            <xm:f>NOT(ISERROR(SEARCH($A$94,P82)))</xm:f>
            <xm:f>$A$94</xm:f>
            <x14:dxf>
              <fill>
                <patternFill>
                  <bgColor theme="0"/>
                </patternFill>
              </fill>
            </x14:dxf>
          </x14:cfRule>
          <xm:sqref>P82</xm:sqref>
        </x14:conditionalFormatting>
        <x14:conditionalFormatting xmlns:xm="http://schemas.microsoft.com/office/excel/2006/main">
          <x14:cfRule type="containsText" priority="25" operator="containsText" id="{7C017F8C-2F13-4189-BC78-E5EB3CE418A1}">
            <xm:f>NOT(ISERROR(SEARCH($D$104,R82)))</xm:f>
            <xm:f>$D$104</xm:f>
            <x14:dxf>
              <fill>
                <patternFill>
                  <bgColor theme="9" tint="0.39994506668294322"/>
                </patternFill>
              </fill>
            </x14:dxf>
          </x14:cfRule>
          <x14:cfRule type="containsText" priority="26" operator="containsText" id="{8C0FE09B-380B-4AAA-8C15-1484924C144D}">
            <xm:f>NOT(ISERROR(SEARCH($D$103,R82)))</xm:f>
            <xm:f>$D$103</xm:f>
            <x14:dxf>
              <fill>
                <patternFill>
                  <bgColor theme="0"/>
                </patternFill>
              </fill>
            </x14:dxf>
          </x14:cfRule>
          <xm:sqref>R82</xm:sqref>
        </x14:conditionalFormatting>
        <x14:conditionalFormatting xmlns:xm="http://schemas.microsoft.com/office/excel/2006/main">
          <x14:cfRule type="containsText" priority="19" operator="containsText" id="{2A93956D-FBAF-4523-8DA1-715DECE1557A}">
            <xm:f>NOT(ISERROR(SEARCH($A$99,P88)))</xm:f>
            <xm:f>$A$99</xm:f>
            <x14:dxf>
              <fill>
                <patternFill>
                  <bgColor rgb="FFFF0000"/>
                </patternFill>
              </fill>
            </x14:dxf>
          </x14:cfRule>
          <x14:cfRule type="containsText" priority="20" operator="containsText" id="{2AE1A82E-BA8E-4D51-8544-07909467BF81}">
            <xm:f>NOT(ISERROR(SEARCH($A$98,P88)))</xm:f>
            <xm:f>$A$98</xm:f>
            <x14:dxf>
              <fill>
                <patternFill>
                  <bgColor rgb="FFFF0000"/>
                </patternFill>
              </fill>
            </x14:dxf>
          </x14:cfRule>
          <x14:cfRule type="containsText" priority="21" operator="containsText" id="{77F7B8D0-7E4C-4CA0-8F43-42D2354F0770}">
            <xm:f>NOT(ISERROR(SEARCH($A$97,P88)))</xm:f>
            <xm:f>$A$97</xm:f>
            <x14:dxf>
              <fill>
                <patternFill>
                  <bgColor rgb="FFFFC000"/>
                </patternFill>
              </fill>
            </x14:dxf>
          </x14:cfRule>
          <x14:cfRule type="containsText" priority="22" operator="containsText" id="{F35DA551-DE4F-4C3D-B0ED-B1D691A97D8E}">
            <xm:f>NOT(ISERROR(SEARCH($A$96,P88)))</xm:f>
            <xm:f>$A$96</xm:f>
            <x14:dxf>
              <fill>
                <patternFill>
                  <bgColor theme="8" tint="0.59996337778862885"/>
                </patternFill>
              </fill>
            </x14:dxf>
          </x14:cfRule>
          <x14:cfRule type="containsText" priority="23" operator="containsText" id="{32BA5A77-7F07-442F-9881-908E79B8035B}">
            <xm:f>NOT(ISERROR(SEARCH($A$95,P88)))</xm:f>
            <xm:f>$A$95</xm:f>
            <x14:dxf>
              <fill>
                <patternFill>
                  <bgColor theme="9" tint="0.39994506668294322"/>
                </patternFill>
              </fill>
            </x14:dxf>
          </x14:cfRule>
          <x14:cfRule type="containsText" priority="24" operator="containsText" id="{9E8758BD-4639-4BCC-A1DF-9D0AA2878505}">
            <xm:f>NOT(ISERROR(SEARCH($A$94,P88)))</xm:f>
            <xm:f>$A$94</xm:f>
            <x14:dxf>
              <fill>
                <patternFill>
                  <bgColor theme="0"/>
                </patternFill>
              </fill>
            </x14:dxf>
          </x14:cfRule>
          <xm:sqref>P88</xm:sqref>
        </x14:conditionalFormatting>
        <x14:conditionalFormatting xmlns:xm="http://schemas.microsoft.com/office/excel/2006/main">
          <x14:cfRule type="containsText" priority="17" operator="containsText" id="{5C123FA3-0302-4635-9372-F282C432FDD9}">
            <xm:f>NOT(ISERROR(SEARCH($D$104,R88)))</xm:f>
            <xm:f>$D$104</xm:f>
            <x14:dxf>
              <fill>
                <patternFill>
                  <bgColor theme="9" tint="0.39994506668294322"/>
                </patternFill>
              </fill>
            </x14:dxf>
          </x14:cfRule>
          <x14:cfRule type="containsText" priority="18" operator="containsText" id="{CBB79EBB-4B15-4B9B-AB3D-2FCF1C69D813}">
            <xm:f>NOT(ISERROR(SEARCH($D$103,R88)))</xm:f>
            <xm:f>$D$103</xm:f>
            <x14:dxf>
              <fill>
                <patternFill>
                  <bgColor theme="0"/>
                </patternFill>
              </fill>
            </x14:dxf>
          </x14:cfRule>
          <xm:sqref>R88</xm:sqref>
        </x14:conditionalFormatting>
        <x14:conditionalFormatting xmlns:xm="http://schemas.microsoft.com/office/excel/2006/main">
          <x14:cfRule type="containsText" priority="11" operator="containsText" id="{853F1DAC-F7E2-4974-88DB-8449B148664F}">
            <xm:f>NOT(ISERROR(SEARCH($A$99,P91)))</xm:f>
            <xm:f>$A$99</xm:f>
            <x14:dxf>
              <fill>
                <patternFill>
                  <bgColor rgb="FFFF0000"/>
                </patternFill>
              </fill>
            </x14:dxf>
          </x14:cfRule>
          <x14:cfRule type="containsText" priority="12" operator="containsText" id="{998112FA-1C94-4A51-99A3-593FA7C7B6B1}">
            <xm:f>NOT(ISERROR(SEARCH($A$98,P91)))</xm:f>
            <xm:f>$A$98</xm:f>
            <x14:dxf>
              <fill>
                <patternFill>
                  <bgColor rgb="FFFF0000"/>
                </patternFill>
              </fill>
            </x14:dxf>
          </x14:cfRule>
          <x14:cfRule type="containsText" priority="13" operator="containsText" id="{B0E3777F-72DD-4C46-8773-A6EAC92A246F}">
            <xm:f>NOT(ISERROR(SEARCH($A$97,P91)))</xm:f>
            <xm:f>$A$97</xm:f>
            <x14:dxf>
              <fill>
                <patternFill>
                  <bgColor rgb="FFFFC000"/>
                </patternFill>
              </fill>
            </x14:dxf>
          </x14:cfRule>
          <x14:cfRule type="containsText" priority="14" operator="containsText" id="{96AE6604-9EDA-44B3-8BF0-4C86B7F88E40}">
            <xm:f>NOT(ISERROR(SEARCH($A$96,P91)))</xm:f>
            <xm:f>$A$96</xm:f>
            <x14:dxf>
              <fill>
                <patternFill>
                  <bgColor theme="8" tint="0.59996337778862885"/>
                </patternFill>
              </fill>
            </x14:dxf>
          </x14:cfRule>
          <x14:cfRule type="containsText" priority="15" operator="containsText" id="{291DF140-6998-4E11-B1E8-4A62B73A194A}">
            <xm:f>NOT(ISERROR(SEARCH($A$95,P91)))</xm:f>
            <xm:f>$A$95</xm:f>
            <x14:dxf>
              <fill>
                <patternFill>
                  <bgColor theme="9" tint="0.39994506668294322"/>
                </patternFill>
              </fill>
            </x14:dxf>
          </x14:cfRule>
          <x14:cfRule type="containsText" priority="16" operator="containsText" id="{4A25DFA8-D5FC-4FF1-8364-675339DD1177}">
            <xm:f>NOT(ISERROR(SEARCH($A$94,P91)))</xm:f>
            <xm:f>$A$94</xm:f>
            <x14:dxf>
              <fill>
                <patternFill>
                  <bgColor theme="0"/>
                </patternFill>
              </fill>
            </x14:dxf>
          </x14:cfRule>
          <xm:sqref>P91</xm:sqref>
        </x14:conditionalFormatting>
        <x14:conditionalFormatting xmlns:xm="http://schemas.microsoft.com/office/excel/2006/main">
          <x14:cfRule type="containsText" priority="9" operator="containsText" id="{E8F403F0-45EF-42A8-9715-C3F7E3043830}">
            <xm:f>NOT(ISERROR(SEARCH($D$104,R91)))</xm:f>
            <xm:f>$D$104</xm:f>
            <x14:dxf>
              <fill>
                <patternFill>
                  <bgColor theme="9" tint="0.39994506668294322"/>
                </patternFill>
              </fill>
            </x14:dxf>
          </x14:cfRule>
          <x14:cfRule type="containsText" priority="10" operator="containsText" id="{DD4C3A33-0B70-410D-B340-FE4E32382DE3}">
            <xm:f>NOT(ISERROR(SEARCH($D$103,R91)))</xm:f>
            <xm:f>$D$103</xm:f>
            <x14:dxf>
              <fill>
                <patternFill>
                  <bgColor theme="0"/>
                </patternFill>
              </fill>
            </x14:dxf>
          </x14:cfRule>
          <xm:sqref>R91</xm:sqref>
        </x14:conditionalFormatting>
        <x14:conditionalFormatting xmlns:xm="http://schemas.microsoft.com/office/excel/2006/main">
          <x14:cfRule type="containsText" priority="3" operator="containsText" id="{FA23723B-5BE5-4E24-96C7-A861AF9D0F94}">
            <xm:f>NOT(ISERROR(SEARCH($A$99,P56)))</xm:f>
            <xm:f>$A$99</xm:f>
            <x14:dxf>
              <fill>
                <patternFill>
                  <bgColor rgb="FFFF0000"/>
                </patternFill>
              </fill>
            </x14:dxf>
          </x14:cfRule>
          <x14:cfRule type="containsText" priority="4" operator="containsText" id="{0B3C502A-70BB-412F-B399-65C4CAD93B3F}">
            <xm:f>NOT(ISERROR(SEARCH($A$98,P56)))</xm:f>
            <xm:f>$A$98</xm:f>
            <x14:dxf>
              <fill>
                <patternFill>
                  <bgColor rgb="FFFF0000"/>
                </patternFill>
              </fill>
            </x14:dxf>
          </x14:cfRule>
          <x14:cfRule type="containsText" priority="5" operator="containsText" id="{078AEFF7-ACAF-4987-BC6C-2D7FAD8EBAB8}">
            <xm:f>NOT(ISERROR(SEARCH($A$97,P56)))</xm:f>
            <xm:f>$A$97</xm:f>
            <x14:dxf>
              <fill>
                <patternFill>
                  <bgColor rgb="FFFFC000"/>
                </patternFill>
              </fill>
            </x14:dxf>
          </x14:cfRule>
          <x14:cfRule type="containsText" priority="6" operator="containsText" id="{9888F9C0-F5E1-4B84-BEE5-27F0E25FD58A}">
            <xm:f>NOT(ISERROR(SEARCH($A$96,P56)))</xm:f>
            <xm:f>$A$96</xm:f>
            <x14:dxf>
              <fill>
                <patternFill>
                  <bgColor theme="8" tint="0.59996337778862885"/>
                </patternFill>
              </fill>
            </x14:dxf>
          </x14:cfRule>
          <x14:cfRule type="containsText" priority="7" operator="containsText" id="{AD49A858-8930-4FDB-9E5C-E707CB23DC92}">
            <xm:f>NOT(ISERROR(SEARCH($A$95,P56)))</xm:f>
            <xm:f>$A$95</xm:f>
            <x14:dxf>
              <fill>
                <patternFill>
                  <bgColor theme="9" tint="0.39994506668294322"/>
                </patternFill>
              </fill>
            </x14:dxf>
          </x14:cfRule>
          <x14:cfRule type="containsText" priority="8" operator="containsText" id="{AADDB3F0-BB62-4B4E-AF13-CDE1B35D981C}">
            <xm:f>NOT(ISERROR(SEARCH($A$94,P56)))</xm:f>
            <xm:f>$A$94</xm:f>
            <x14:dxf>
              <fill>
                <patternFill>
                  <bgColor theme="0"/>
                </patternFill>
              </fill>
            </x14:dxf>
          </x14:cfRule>
          <xm:sqref>P56</xm:sqref>
        </x14:conditionalFormatting>
        <x14:conditionalFormatting xmlns:xm="http://schemas.microsoft.com/office/excel/2006/main">
          <x14:cfRule type="containsText" priority="1" operator="containsText" id="{1A26A451-0700-4908-A529-C1C86059723F}">
            <xm:f>NOT(ISERROR(SEARCH($D$104,R56)))</xm:f>
            <xm:f>$D$104</xm:f>
            <x14:dxf>
              <fill>
                <patternFill>
                  <bgColor theme="9" tint="0.39994506668294322"/>
                </patternFill>
              </fill>
            </x14:dxf>
          </x14:cfRule>
          <x14:cfRule type="containsText" priority="2" operator="containsText" id="{6533E3FE-873B-4F8C-A28D-12984A213418}">
            <xm:f>NOT(ISERROR(SEARCH($D$103,R56)))</xm:f>
            <xm:f>$D$103</xm:f>
            <x14:dxf>
              <fill>
                <patternFill>
                  <bgColor theme="0"/>
                </patternFill>
              </fill>
            </x14:dxf>
          </x14:cfRule>
          <xm:sqref>R56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'[6]1.COM'!#REF!</xm:f>
          </x14:formula1>
          <xm:sqref>R44 R59 R37:R39 R41:R42 R51 A40:O40 Q40:R40 R9 R89 R83 R76 R78 R70 R6:R7 R15 R25 R21:R23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114"/>
  <sheetViews>
    <sheetView topLeftCell="B31" zoomScale="55" zoomScaleNormal="55" workbookViewId="0">
      <selection activeCell="K108" sqref="K108"/>
    </sheetView>
  </sheetViews>
  <sheetFormatPr baseColWidth="10" defaultColWidth="23" defaultRowHeight="15" x14ac:dyDescent="0.2"/>
  <cols>
    <col min="1" max="1" width="49.85546875" style="63" bestFit="1" customWidth="1"/>
    <col min="2" max="3" width="23" style="63"/>
    <col min="4" max="4" width="50.42578125" style="63" customWidth="1"/>
    <col min="5" max="5" width="71.5703125" style="63" customWidth="1"/>
    <col min="6" max="6" width="98.140625" style="63" customWidth="1"/>
    <col min="7" max="7" width="43.5703125" style="63" customWidth="1"/>
    <col min="8" max="8" width="49.85546875" style="63" bestFit="1" customWidth="1"/>
    <col min="9" max="9" width="44" style="63" customWidth="1"/>
    <col min="10" max="10" width="49.85546875" style="63" bestFit="1" customWidth="1"/>
    <col min="11" max="11" width="23" style="63"/>
    <col min="12" max="13" width="23" style="63" customWidth="1"/>
    <col min="14" max="14" width="166.85546875" style="63" customWidth="1"/>
    <col min="15" max="15" width="47.42578125" style="63" customWidth="1"/>
    <col min="16" max="16" width="36.7109375" style="63" customWidth="1"/>
    <col min="17" max="17" width="79.85546875" style="63" customWidth="1"/>
    <col min="18" max="18" width="23" style="63" customWidth="1"/>
    <col min="19" max="19" width="53" style="63" customWidth="1"/>
    <col min="20" max="16384" width="23" style="63"/>
  </cols>
  <sheetData>
    <row r="1" spans="1:18" ht="80.099999999999994" customHeight="1" x14ac:dyDescent="0.2">
      <c r="A1" s="657"/>
      <c r="B1" s="657"/>
      <c r="C1" s="657"/>
      <c r="D1" s="657"/>
      <c r="E1" s="824" t="s">
        <v>1</v>
      </c>
      <c r="F1" s="657"/>
      <c r="G1" s="657"/>
      <c r="H1" s="657"/>
      <c r="I1" s="657"/>
      <c r="J1" s="657"/>
      <c r="K1" s="657"/>
      <c r="L1" s="657"/>
      <c r="M1" s="657"/>
      <c r="N1" s="657"/>
      <c r="O1" s="657"/>
      <c r="P1" s="655"/>
      <c r="Q1" s="648"/>
      <c r="R1" s="649"/>
    </row>
    <row r="2" spans="1:18" ht="15.75" x14ac:dyDescent="0.2">
      <c r="A2" s="653" t="s">
        <v>2</v>
      </c>
      <c r="B2" s="654"/>
      <c r="C2" s="655" t="s">
        <v>3</v>
      </c>
      <c r="D2" s="649"/>
      <c r="E2" s="653" t="s">
        <v>4</v>
      </c>
      <c r="F2" s="656"/>
      <c r="G2" s="656"/>
      <c r="H2" s="656"/>
      <c r="I2" s="654"/>
      <c r="J2" s="657">
        <v>6</v>
      </c>
      <c r="K2" s="657"/>
      <c r="L2" s="657"/>
      <c r="M2" s="657"/>
      <c r="N2" s="653" t="s">
        <v>5</v>
      </c>
      <c r="O2" s="654"/>
      <c r="P2" s="825" t="s">
        <v>6</v>
      </c>
      <c r="Q2" s="826"/>
      <c r="R2" s="827"/>
    </row>
    <row r="3" spans="1:18" ht="53.25" customHeight="1" x14ac:dyDescent="0.2">
      <c r="A3" s="661" t="s">
        <v>7</v>
      </c>
      <c r="B3" s="661" t="s">
        <v>8</v>
      </c>
      <c r="C3" s="661" t="s">
        <v>9</v>
      </c>
      <c r="D3" s="661" t="s">
        <v>10</v>
      </c>
      <c r="E3" s="661" t="s">
        <v>11</v>
      </c>
      <c r="F3" s="661" t="s">
        <v>12</v>
      </c>
      <c r="G3" s="661" t="s">
        <v>13</v>
      </c>
      <c r="H3" s="661" t="s">
        <v>14</v>
      </c>
      <c r="I3" s="661" t="s">
        <v>15</v>
      </c>
      <c r="J3" s="661" t="s">
        <v>16</v>
      </c>
      <c r="K3" s="661" t="s">
        <v>17</v>
      </c>
      <c r="L3" s="663" t="s">
        <v>18</v>
      </c>
      <c r="M3" s="663"/>
      <c r="N3" s="663"/>
      <c r="O3" s="663"/>
      <c r="P3" s="663"/>
      <c r="Q3" s="663"/>
      <c r="R3" s="663"/>
    </row>
    <row r="4" spans="1:18" ht="53.25" customHeight="1" thickBot="1" x14ac:dyDescent="0.25">
      <c r="A4" s="661"/>
      <c r="B4" s="661"/>
      <c r="C4" s="661"/>
      <c r="D4" s="661"/>
      <c r="E4" s="661"/>
      <c r="F4" s="661"/>
      <c r="G4" s="661"/>
      <c r="H4" s="661"/>
      <c r="I4" s="661"/>
      <c r="J4" s="661"/>
      <c r="K4" s="661"/>
      <c r="L4" s="86" t="s">
        <v>19</v>
      </c>
      <c r="M4" s="86" t="s">
        <v>20</v>
      </c>
      <c r="N4" s="86" t="s">
        <v>21</v>
      </c>
      <c r="O4" s="86" t="s">
        <v>525</v>
      </c>
      <c r="P4" s="86" t="s">
        <v>23</v>
      </c>
      <c r="Q4" s="86" t="s">
        <v>24</v>
      </c>
      <c r="R4" s="87" t="s">
        <v>25</v>
      </c>
    </row>
    <row r="5" spans="1:18" s="108" customFormat="1" ht="32.25" customHeight="1" thickBot="1" x14ac:dyDescent="0.25">
      <c r="A5" s="618" t="s">
        <v>1534</v>
      </c>
      <c r="B5" s="619"/>
      <c r="C5" s="619"/>
      <c r="D5" s="619"/>
      <c r="E5" s="619"/>
      <c r="F5" s="619"/>
      <c r="G5" s="619"/>
      <c r="H5" s="619"/>
      <c r="I5" s="619"/>
      <c r="J5" s="619"/>
      <c r="K5" s="619"/>
      <c r="L5" s="619"/>
      <c r="M5" s="619"/>
      <c r="N5" s="619"/>
      <c r="O5" s="619"/>
      <c r="P5" s="619"/>
      <c r="Q5" s="619"/>
      <c r="R5" s="620"/>
    </row>
    <row r="6" spans="1:18" ht="408.95" customHeight="1" x14ac:dyDescent="0.2">
      <c r="A6" s="835" t="s">
        <v>309</v>
      </c>
      <c r="B6" s="836" t="s">
        <v>310</v>
      </c>
      <c r="C6" s="835">
        <v>1</v>
      </c>
      <c r="D6" s="836" t="s">
        <v>311</v>
      </c>
      <c r="E6" s="88" t="s">
        <v>312</v>
      </c>
      <c r="F6" s="88" t="s">
        <v>526</v>
      </c>
      <c r="G6" s="88" t="s">
        <v>313</v>
      </c>
      <c r="H6" s="55" t="s">
        <v>72</v>
      </c>
      <c r="I6" s="52" t="s">
        <v>314</v>
      </c>
      <c r="J6" s="57">
        <v>43350</v>
      </c>
      <c r="K6" s="57">
        <v>43465</v>
      </c>
      <c r="L6" s="89">
        <v>44377</v>
      </c>
      <c r="M6" s="55" t="s">
        <v>315</v>
      </c>
      <c r="N6" s="90" t="s">
        <v>527</v>
      </c>
      <c r="O6" s="91">
        <v>1</v>
      </c>
      <c r="P6" s="92" t="s">
        <v>75</v>
      </c>
      <c r="Q6" s="74" t="s">
        <v>528</v>
      </c>
      <c r="R6" s="745" t="s">
        <v>32</v>
      </c>
    </row>
    <row r="7" spans="1:18" ht="408.95" customHeight="1" x14ac:dyDescent="0.2">
      <c r="A7" s="835"/>
      <c r="B7" s="836"/>
      <c r="C7" s="835"/>
      <c r="D7" s="836"/>
      <c r="E7" s="88" t="s">
        <v>317</v>
      </c>
      <c r="F7" s="88" t="s">
        <v>529</v>
      </c>
      <c r="G7" s="88" t="s">
        <v>318</v>
      </c>
      <c r="H7" s="55" t="s">
        <v>72</v>
      </c>
      <c r="I7" s="52" t="s">
        <v>314</v>
      </c>
      <c r="J7" s="57">
        <v>43350</v>
      </c>
      <c r="K7" s="57">
        <v>43465</v>
      </c>
      <c r="L7" s="89">
        <v>44377</v>
      </c>
      <c r="M7" s="55" t="s">
        <v>315</v>
      </c>
      <c r="N7" s="90" t="s">
        <v>530</v>
      </c>
      <c r="O7" s="91">
        <v>0</v>
      </c>
      <c r="P7" s="92" t="s">
        <v>40</v>
      </c>
      <c r="Q7" s="74" t="s">
        <v>319</v>
      </c>
      <c r="R7" s="750"/>
    </row>
    <row r="8" spans="1:18" ht="351.95" customHeight="1" thickBot="1" x14ac:dyDescent="0.25">
      <c r="A8" s="835"/>
      <c r="B8" s="836"/>
      <c r="C8" s="835"/>
      <c r="D8" s="836"/>
      <c r="E8" s="88" t="s">
        <v>320</v>
      </c>
      <c r="F8" s="88" t="s">
        <v>531</v>
      </c>
      <c r="G8" s="88" t="s">
        <v>321</v>
      </c>
      <c r="H8" s="55" t="s">
        <v>72</v>
      </c>
      <c r="I8" s="52" t="s">
        <v>314</v>
      </c>
      <c r="J8" s="57">
        <v>43350</v>
      </c>
      <c r="K8" s="57">
        <v>43465</v>
      </c>
      <c r="L8" s="89">
        <v>44377</v>
      </c>
      <c r="M8" s="55" t="s">
        <v>315</v>
      </c>
      <c r="N8" s="90" t="s">
        <v>322</v>
      </c>
      <c r="O8" s="91">
        <v>0</v>
      </c>
      <c r="P8" s="92" t="s">
        <v>40</v>
      </c>
      <c r="Q8" s="74" t="s">
        <v>323</v>
      </c>
      <c r="R8" s="746"/>
    </row>
    <row r="9" spans="1:18" ht="15.75" thickBot="1" x14ac:dyDescent="0.25">
      <c r="A9" s="841"/>
      <c r="B9" s="842"/>
      <c r="C9" s="842"/>
      <c r="D9" s="842"/>
      <c r="E9" s="842"/>
      <c r="F9" s="842"/>
      <c r="G9" s="842"/>
      <c r="H9" s="842"/>
      <c r="I9" s="842"/>
      <c r="J9" s="842"/>
      <c r="K9" s="842"/>
      <c r="L9" s="842"/>
      <c r="M9" s="842"/>
      <c r="N9" s="842"/>
      <c r="O9" s="842"/>
      <c r="P9" s="842"/>
      <c r="Q9" s="842"/>
      <c r="R9" s="843"/>
    </row>
    <row r="10" spans="1:18" ht="312.95" customHeight="1" x14ac:dyDescent="0.2">
      <c r="A10" s="745" t="s">
        <v>309</v>
      </c>
      <c r="B10" s="837" t="s">
        <v>310</v>
      </c>
      <c r="C10" s="831">
        <v>2</v>
      </c>
      <c r="D10" s="834" t="s">
        <v>324</v>
      </c>
      <c r="E10" s="47" t="s">
        <v>325</v>
      </c>
      <c r="F10" s="47" t="s">
        <v>532</v>
      </c>
      <c r="G10" s="58" t="s">
        <v>326</v>
      </c>
      <c r="H10" s="48" t="s">
        <v>72</v>
      </c>
      <c r="I10" s="49" t="s">
        <v>327</v>
      </c>
      <c r="J10" s="50">
        <v>43349</v>
      </c>
      <c r="K10" s="50">
        <v>43434</v>
      </c>
      <c r="L10" s="89">
        <v>44377</v>
      </c>
      <c r="M10" s="55" t="s">
        <v>315</v>
      </c>
      <c r="N10" s="90" t="s">
        <v>328</v>
      </c>
      <c r="O10" s="91">
        <v>0</v>
      </c>
      <c r="P10" s="92" t="s">
        <v>40</v>
      </c>
      <c r="Q10" s="822" t="s">
        <v>329</v>
      </c>
      <c r="R10" s="745" t="s">
        <v>32</v>
      </c>
    </row>
    <row r="11" spans="1:18" ht="245.1" customHeight="1" x14ac:dyDescent="0.2">
      <c r="A11" s="750"/>
      <c r="B11" s="838"/>
      <c r="C11" s="832"/>
      <c r="D11" s="834"/>
      <c r="E11" s="47" t="s">
        <v>330</v>
      </c>
      <c r="F11" s="47" t="s">
        <v>533</v>
      </c>
      <c r="G11" s="58" t="s">
        <v>331</v>
      </c>
      <c r="H11" s="48" t="s">
        <v>72</v>
      </c>
      <c r="I11" s="49" t="s">
        <v>327</v>
      </c>
      <c r="J11" s="50">
        <v>43350</v>
      </c>
      <c r="K11" s="50">
        <v>43434</v>
      </c>
      <c r="L11" s="89">
        <v>44377</v>
      </c>
      <c r="M11" s="55" t="s">
        <v>315</v>
      </c>
      <c r="N11" s="80" t="s">
        <v>332</v>
      </c>
      <c r="O11" s="91">
        <v>0</v>
      </c>
      <c r="P11" s="92" t="s">
        <v>40</v>
      </c>
      <c r="Q11" s="823"/>
      <c r="R11" s="750"/>
    </row>
    <row r="12" spans="1:18" ht="290.10000000000002" customHeight="1" thickBot="1" x14ac:dyDescent="0.25">
      <c r="A12" s="750"/>
      <c r="B12" s="838"/>
      <c r="C12" s="832"/>
      <c r="D12" s="839"/>
      <c r="E12" s="47" t="s">
        <v>333</v>
      </c>
      <c r="F12" s="47" t="s">
        <v>534</v>
      </c>
      <c r="G12" s="58" t="s">
        <v>334</v>
      </c>
      <c r="H12" s="48" t="s">
        <v>72</v>
      </c>
      <c r="I12" s="49" t="s">
        <v>327</v>
      </c>
      <c r="J12" s="50">
        <v>43350</v>
      </c>
      <c r="K12" s="50">
        <v>43434</v>
      </c>
      <c r="L12" s="277">
        <v>44377</v>
      </c>
      <c r="M12" s="48" t="s">
        <v>315</v>
      </c>
      <c r="N12" s="99" t="s">
        <v>328</v>
      </c>
      <c r="O12" s="278">
        <v>0</v>
      </c>
      <c r="P12" s="279" t="s">
        <v>40</v>
      </c>
      <c r="Q12" s="823"/>
      <c r="R12" s="750"/>
    </row>
    <row r="13" spans="1:18" ht="15.75" thickBot="1" x14ac:dyDescent="0.25">
      <c r="A13" s="841"/>
      <c r="B13" s="842"/>
      <c r="C13" s="842"/>
      <c r="D13" s="842"/>
      <c r="E13" s="842"/>
      <c r="F13" s="842"/>
      <c r="G13" s="842"/>
      <c r="H13" s="842"/>
      <c r="I13" s="842"/>
      <c r="J13" s="842"/>
      <c r="K13" s="842"/>
      <c r="L13" s="842"/>
      <c r="M13" s="842"/>
      <c r="N13" s="842"/>
      <c r="O13" s="842"/>
      <c r="P13" s="842"/>
      <c r="Q13" s="842"/>
      <c r="R13" s="843"/>
    </row>
    <row r="14" spans="1:18" ht="204" customHeight="1" thickBot="1" x14ac:dyDescent="0.25">
      <c r="A14" s="59" t="s">
        <v>309</v>
      </c>
      <c r="B14" s="79" t="s">
        <v>310</v>
      </c>
      <c r="C14" s="61">
        <v>3</v>
      </c>
      <c r="D14" s="280" t="s">
        <v>335</v>
      </c>
      <c r="E14" s="280" t="s">
        <v>336</v>
      </c>
      <c r="F14" s="60" t="s">
        <v>535</v>
      </c>
      <c r="G14" s="280" t="s">
        <v>337</v>
      </c>
      <c r="H14" s="59" t="s">
        <v>72</v>
      </c>
      <c r="I14" s="281" t="s">
        <v>338</v>
      </c>
      <c r="J14" s="282">
        <v>43353</v>
      </c>
      <c r="K14" s="282">
        <v>43465</v>
      </c>
      <c r="L14" s="283">
        <v>44377</v>
      </c>
      <c r="M14" s="59" t="s">
        <v>315</v>
      </c>
      <c r="N14" s="60" t="s">
        <v>339</v>
      </c>
      <c r="O14" s="284">
        <v>1</v>
      </c>
      <c r="P14" s="285" t="s">
        <v>75</v>
      </c>
      <c r="Q14" s="60" t="s">
        <v>340</v>
      </c>
      <c r="R14" s="286" t="s">
        <v>62</v>
      </c>
    </row>
    <row r="15" spans="1:18" ht="15.75" thickBot="1" x14ac:dyDescent="0.25">
      <c r="A15" s="841"/>
      <c r="B15" s="842"/>
      <c r="C15" s="842"/>
      <c r="D15" s="842"/>
      <c r="E15" s="842"/>
      <c r="F15" s="842"/>
      <c r="G15" s="842"/>
      <c r="H15" s="842"/>
      <c r="I15" s="842"/>
      <c r="J15" s="842"/>
      <c r="K15" s="842"/>
      <c r="L15" s="842"/>
      <c r="M15" s="842"/>
      <c r="N15" s="842"/>
      <c r="O15" s="842"/>
      <c r="P15" s="842"/>
      <c r="Q15" s="842"/>
      <c r="R15" s="843"/>
    </row>
    <row r="16" spans="1:18" ht="285" x14ac:dyDescent="0.2">
      <c r="A16" s="750" t="s">
        <v>309</v>
      </c>
      <c r="B16" s="828" t="s">
        <v>310</v>
      </c>
      <c r="C16" s="831">
        <v>4</v>
      </c>
      <c r="D16" s="834" t="s">
        <v>341</v>
      </c>
      <c r="E16" s="47" t="s">
        <v>342</v>
      </c>
      <c r="F16" s="58" t="s">
        <v>536</v>
      </c>
      <c r="G16" s="47" t="s">
        <v>343</v>
      </c>
      <c r="H16" s="48" t="s">
        <v>72</v>
      </c>
      <c r="I16" s="49" t="s">
        <v>327</v>
      </c>
      <c r="J16" s="50">
        <v>43371</v>
      </c>
      <c r="K16" s="50">
        <v>43434</v>
      </c>
      <c r="L16" s="89">
        <v>44377</v>
      </c>
      <c r="M16" s="55" t="s">
        <v>315</v>
      </c>
      <c r="N16" s="90" t="s">
        <v>328</v>
      </c>
      <c r="O16" s="91">
        <v>1</v>
      </c>
      <c r="P16" s="92" t="s">
        <v>75</v>
      </c>
      <c r="Q16" s="822" t="s">
        <v>344</v>
      </c>
      <c r="R16" s="745" t="s">
        <v>32</v>
      </c>
    </row>
    <row r="17" spans="1:19" ht="285" x14ac:dyDescent="0.2">
      <c r="A17" s="750"/>
      <c r="B17" s="829"/>
      <c r="C17" s="832"/>
      <c r="D17" s="834"/>
      <c r="E17" s="47" t="s">
        <v>345</v>
      </c>
      <c r="F17" s="58" t="s">
        <v>537</v>
      </c>
      <c r="G17" s="47" t="s">
        <v>346</v>
      </c>
      <c r="H17" s="48" t="s">
        <v>85</v>
      </c>
      <c r="I17" s="49" t="s">
        <v>327</v>
      </c>
      <c r="J17" s="50">
        <v>43371</v>
      </c>
      <c r="K17" s="50">
        <v>43434</v>
      </c>
      <c r="L17" s="89">
        <v>44377</v>
      </c>
      <c r="M17" s="55" t="s">
        <v>315</v>
      </c>
      <c r="N17" s="90" t="s">
        <v>328</v>
      </c>
      <c r="O17" s="93">
        <v>0</v>
      </c>
      <c r="P17" s="92" t="s">
        <v>40</v>
      </c>
      <c r="Q17" s="820"/>
      <c r="R17" s="750"/>
    </row>
    <row r="18" spans="1:19" ht="60.75" customHeight="1" thickBot="1" x14ac:dyDescent="0.25">
      <c r="A18" s="746"/>
      <c r="B18" s="830"/>
      <c r="C18" s="833"/>
      <c r="D18" s="834"/>
      <c r="E18" s="54" t="s">
        <v>347</v>
      </c>
      <c r="F18" s="74" t="s">
        <v>538</v>
      </c>
      <c r="G18" s="54" t="s">
        <v>348</v>
      </c>
      <c r="H18" s="55" t="s">
        <v>72</v>
      </c>
      <c r="I18" s="56" t="s">
        <v>327</v>
      </c>
      <c r="J18" s="57">
        <v>43371</v>
      </c>
      <c r="K18" s="57">
        <v>43434</v>
      </c>
      <c r="L18" s="94">
        <v>43448</v>
      </c>
      <c r="M18" s="95" t="s">
        <v>58</v>
      </c>
      <c r="N18" s="95" t="s">
        <v>539</v>
      </c>
      <c r="O18" s="93">
        <v>1</v>
      </c>
      <c r="P18" s="92" t="s">
        <v>75</v>
      </c>
      <c r="Q18" s="95" t="s">
        <v>540</v>
      </c>
      <c r="R18" s="746"/>
    </row>
    <row r="19" spans="1:19" ht="15.75" thickBot="1" x14ac:dyDescent="0.25">
      <c r="A19" s="841"/>
      <c r="B19" s="842"/>
      <c r="C19" s="842"/>
      <c r="D19" s="842"/>
      <c r="E19" s="842"/>
      <c r="F19" s="842"/>
      <c r="G19" s="842"/>
      <c r="H19" s="842"/>
      <c r="I19" s="842"/>
      <c r="J19" s="842"/>
      <c r="K19" s="842"/>
      <c r="L19" s="842"/>
      <c r="M19" s="842"/>
      <c r="N19" s="842"/>
      <c r="O19" s="842"/>
      <c r="P19" s="842"/>
      <c r="Q19" s="842"/>
      <c r="R19" s="843"/>
    </row>
    <row r="20" spans="1:19" ht="269.10000000000002" customHeight="1" x14ac:dyDescent="0.2">
      <c r="A20" s="750" t="s">
        <v>309</v>
      </c>
      <c r="B20" s="837" t="s">
        <v>310</v>
      </c>
      <c r="C20" s="831">
        <v>5</v>
      </c>
      <c r="D20" s="834" t="s">
        <v>349</v>
      </c>
      <c r="E20" s="47" t="s">
        <v>342</v>
      </c>
      <c r="F20" s="58" t="s">
        <v>536</v>
      </c>
      <c r="G20" s="47" t="s">
        <v>343</v>
      </c>
      <c r="H20" s="48" t="s">
        <v>72</v>
      </c>
      <c r="I20" s="48" t="s">
        <v>350</v>
      </c>
      <c r="J20" s="50">
        <v>43371</v>
      </c>
      <c r="K20" s="50">
        <v>43434</v>
      </c>
      <c r="L20" s="89">
        <v>44377</v>
      </c>
      <c r="M20" s="55" t="s">
        <v>315</v>
      </c>
      <c r="N20" s="90" t="s">
        <v>328</v>
      </c>
      <c r="O20" s="93">
        <v>0</v>
      </c>
      <c r="P20" s="92" t="s">
        <v>40</v>
      </c>
      <c r="Q20" s="837" t="s">
        <v>351</v>
      </c>
      <c r="R20" s="745" t="s">
        <v>32</v>
      </c>
    </row>
    <row r="21" spans="1:19" ht="269.10000000000002" customHeight="1" x14ac:dyDescent="0.2">
      <c r="A21" s="750"/>
      <c r="B21" s="838"/>
      <c r="C21" s="832"/>
      <c r="D21" s="834"/>
      <c r="E21" s="47" t="s">
        <v>345</v>
      </c>
      <c r="F21" s="58" t="s">
        <v>541</v>
      </c>
      <c r="G21" s="47" t="s">
        <v>352</v>
      </c>
      <c r="H21" s="48" t="s">
        <v>72</v>
      </c>
      <c r="I21" s="48" t="s">
        <v>350</v>
      </c>
      <c r="J21" s="50">
        <v>43371</v>
      </c>
      <c r="K21" s="50">
        <v>43434</v>
      </c>
      <c r="L21" s="89">
        <v>44377</v>
      </c>
      <c r="M21" s="55" t="s">
        <v>315</v>
      </c>
      <c r="N21" s="90" t="s">
        <v>328</v>
      </c>
      <c r="O21" s="93">
        <v>0</v>
      </c>
      <c r="P21" s="92" t="s">
        <v>40</v>
      </c>
      <c r="Q21" s="838"/>
      <c r="R21" s="750"/>
    </row>
    <row r="22" spans="1:19" ht="269.10000000000002" customHeight="1" thickBot="1" x14ac:dyDescent="0.25">
      <c r="A22" s="750"/>
      <c r="B22" s="838"/>
      <c r="C22" s="832"/>
      <c r="D22" s="834"/>
      <c r="E22" s="47" t="s">
        <v>353</v>
      </c>
      <c r="F22" s="58" t="s">
        <v>542</v>
      </c>
      <c r="G22" s="47" t="s">
        <v>354</v>
      </c>
      <c r="H22" s="48" t="s">
        <v>72</v>
      </c>
      <c r="I22" s="48" t="s">
        <v>350</v>
      </c>
      <c r="J22" s="50">
        <v>43371</v>
      </c>
      <c r="K22" s="50">
        <v>43434</v>
      </c>
      <c r="L22" s="89">
        <v>44377</v>
      </c>
      <c r="M22" s="55" t="s">
        <v>315</v>
      </c>
      <c r="N22" s="80" t="s">
        <v>332</v>
      </c>
      <c r="O22" s="93">
        <v>0</v>
      </c>
      <c r="P22" s="92" t="s">
        <v>40</v>
      </c>
      <c r="Q22" s="840"/>
      <c r="R22" s="746"/>
    </row>
    <row r="23" spans="1:19" ht="15.75" thickBot="1" x14ac:dyDescent="0.25">
      <c r="A23" s="841"/>
      <c r="B23" s="842"/>
      <c r="C23" s="842"/>
      <c r="D23" s="842"/>
      <c r="E23" s="842"/>
      <c r="F23" s="842"/>
      <c r="G23" s="842"/>
      <c r="H23" s="842"/>
      <c r="I23" s="842"/>
      <c r="J23" s="842"/>
      <c r="K23" s="842"/>
      <c r="L23" s="842"/>
      <c r="M23" s="842"/>
      <c r="N23" s="842"/>
      <c r="O23" s="842"/>
      <c r="P23" s="842"/>
      <c r="Q23" s="842"/>
      <c r="R23" s="843"/>
    </row>
    <row r="24" spans="1:19" ht="81" customHeight="1" thickBot="1" x14ac:dyDescent="0.25">
      <c r="A24" s="55" t="s">
        <v>309</v>
      </c>
      <c r="B24" s="52" t="s">
        <v>310</v>
      </c>
      <c r="C24" s="53">
        <v>6</v>
      </c>
      <c r="D24" s="54" t="s">
        <v>355</v>
      </c>
      <c r="E24" s="834" t="s">
        <v>356</v>
      </c>
      <c r="F24" s="834"/>
      <c r="G24" s="834"/>
      <c r="H24" s="834"/>
      <c r="I24" s="834"/>
      <c r="J24" s="834"/>
      <c r="K24" s="834"/>
      <c r="L24" s="55" t="s">
        <v>543</v>
      </c>
      <c r="M24" s="52" t="s">
        <v>544</v>
      </c>
      <c r="N24" s="96" t="s">
        <v>545</v>
      </c>
      <c r="O24" s="93">
        <v>0</v>
      </c>
      <c r="P24" s="97" t="s">
        <v>31</v>
      </c>
      <c r="Q24" s="96" t="s">
        <v>545</v>
      </c>
      <c r="R24" s="55" t="s">
        <v>32</v>
      </c>
      <c r="S24" s="98"/>
    </row>
    <row r="25" spans="1:19" ht="15.75" thickBot="1" x14ac:dyDescent="0.25">
      <c r="A25" s="841"/>
      <c r="B25" s="842"/>
      <c r="C25" s="842"/>
      <c r="D25" s="842"/>
      <c r="E25" s="842"/>
      <c r="F25" s="842"/>
      <c r="G25" s="842"/>
      <c r="H25" s="842"/>
      <c r="I25" s="842"/>
      <c r="J25" s="842"/>
      <c r="K25" s="842"/>
      <c r="L25" s="842"/>
      <c r="M25" s="842"/>
      <c r="N25" s="842"/>
      <c r="O25" s="842"/>
      <c r="P25" s="842"/>
      <c r="Q25" s="842"/>
      <c r="R25" s="843"/>
    </row>
    <row r="26" spans="1:19" ht="45" x14ac:dyDescent="0.2">
      <c r="A26" s="745" t="s">
        <v>309</v>
      </c>
      <c r="B26" s="837" t="s">
        <v>310</v>
      </c>
      <c r="C26" s="831">
        <v>7</v>
      </c>
      <c r="D26" s="834" t="s">
        <v>357</v>
      </c>
      <c r="E26" s="54" t="s">
        <v>137</v>
      </c>
      <c r="F26" s="74" t="s">
        <v>546</v>
      </c>
      <c r="G26" s="54" t="s">
        <v>358</v>
      </c>
      <c r="H26" s="55" t="s">
        <v>72</v>
      </c>
      <c r="I26" s="56" t="s">
        <v>359</v>
      </c>
      <c r="J26" s="57">
        <v>43371</v>
      </c>
      <c r="K26" s="57">
        <v>43434</v>
      </c>
      <c r="L26" s="89">
        <v>44377</v>
      </c>
      <c r="M26" s="55" t="s">
        <v>315</v>
      </c>
      <c r="N26" s="90" t="s">
        <v>360</v>
      </c>
      <c r="O26" s="93">
        <v>0</v>
      </c>
      <c r="P26" s="92" t="s">
        <v>40</v>
      </c>
      <c r="Q26" s="822" t="s">
        <v>361</v>
      </c>
      <c r="R26" s="745" t="s">
        <v>32</v>
      </c>
    </row>
    <row r="27" spans="1:19" ht="60" x14ac:dyDescent="0.2">
      <c r="A27" s="750"/>
      <c r="B27" s="838"/>
      <c r="C27" s="832"/>
      <c r="D27" s="834"/>
      <c r="E27" s="54" t="s">
        <v>362</v>
      </c>
      <c r="F27" s="74" t="s">
        <v>547</v>
      </c>
      <c r="G27" s="54" t="s">
        <v>363</v>
      </c>
      <c r="H27" s="55" t="s">
        <v>72</v>
      </c>
      <c r="I27" s="56" t="s">
        <v>359</v>
      </c>
      <c r="J27" s="57">
        <v>43371</v>
      </c>
      <c r="K27" s="57">
        <v>43434</v>
      </c>
      <c r="L27" s="89">
        <v>44377</v>
      </c>
      <c r="M27" s="55" t="s">
        <v>315</v>
      </c>
      <c r="N27" s="99" t="s">
        <v>364</v>
      </c>
      <c r="O27" s="93">
        <v>0</v>
      </c>
      <c r="P27" s="92" t="s">
        <v>40</v>
      </c>
      <c r="Q27" s="823"/>
      <c r="R27" s="750"/>
    </row>
    <row r="28" spans="1:19" ht="177.95" customHeight="1" thickBot="1" x14ac:dyDescent="0.25">
      <c r="A28" s="750"/>
      <c r="B28" s="838"/>
      <c r="C28" s="832"/>
      <c r="D28" s="834"/>
      <c r="E28" s="47" t="s">
        <v>365</v>
      </c>
      <c r="F28" s="58" t="s">
        <v>548</v>
      </c>
      <c r="G28" s="47" t="s">
        <v>366</v>
      </c>
      <c r="H28" s="48" t="s">
        <v>72</v>
      </c>
      <c r="I28" s="62" t="s">
        <v>359</v>
      </c>
      <c r="J28" s="50">
        <v>43371</v>
      </c>
      <c r="K28" s="50">
        <v>43434</v>
      </c>
      <c r="L28" s="89">
        <v>44377</v>
      </c>
      <c r="M28" s="55" t="s">
        <v>315</v>
      </c>
      <c r="N28" s="90" t="s">
        <v>367</v>
      </c>
      <c r="O28" s="93">
        <v>0</v>
      </c>
      <c r="P28" s="92" t="s">
        <v>40</v>
      </c>
      <c r="Q28" s="820"/>
      <c r="R28" s="746"/>
    </row>
    <row r="29" spans="1:19" ht="15.75" thickBot="1" x14ac:dyDescent="0.25">
      <c r="A29" s="841"/>
      <c r="B29" s="842"/>
      <c r="C29" s="842"/>
      <c r="D29" s="842"/>
      <c r="E29" s="842"/>
      <c r="F29" s="842"/>
      <c r="G29" s="842"/>
      <c r="H29" s="842"/>
      <c r="I29" s="842"/>
      <c r="J29" s="842"/>
      <c r="K29" s="842"/>
      <c r="L29" s="842"/>
      <c r="M29" s="842"/>
      <c r="N29" s="842"/>
      <c r="O29" s="842"/>
      <c r="P29" s="842"/>
      <c r="Q29" s="842"/>
      <c r="R29" s="843"/>
    </row>
    <row r="30" spans="1:19" ht="197.25" thickBot="1" x14ac:dyDescent="0.25">
      <c r="A30" s="55" t="s">
        <v>309</v>
      </c>
      <c r="B30" s="52" t="s">
        <v>310</v>
      </c>
      <c r="C30" s="53">
        <v>8</v>
      </c>
      <c r="D30" s="54" t="s">
        <v>368</v>
      </c>
      <c r="E30" s="54" t="s">
        <v>192</v>
      </c>
      <c r="F30" s="74" t="s">
        <v>549</v>
      </c>
      <c r="G30" s="54" t="s">
        <v>369</v>
      </c>
      <c r="H30" s="55" t="s">
        <v>72</v>
      </c>
      <c r="I30" s="56" t="s">
        <v>370</v>
      </c>
      <c r="J30" s="57">
        <v>43353</v>
      </c>
      <c r="K30" s="57">
        <v>43465</v>
      </c>
      <c r="L30" s="89">
        <v>44377</v>
      </c>
      <c r="M30" s="55" t="s">
        <v>315</v>
      </c>
      <c r="N30" s="74" t="s">
        <v>371</v>
      </c>
      <c r="O30" s="93">
        <v>0</v>
      </c>
      <c r="P30" s="92" t="s">
        <v>40</v>
      </c>
      <c r="Q30" s="80" t="s">
        <v>550</v>
      </c>
      <c r="R30" s="55" t="s">
        <v>32</v>
      </c>
    </row>
    <row r="31" spans="1:19" ht="15.75" thickBot="1" x14ac:dyDescent="0.25">
      <c r="A31" s="844"/>
      <c r="B31" s="845"/>
      <c r="C31" s="845"/>
      <c r="D31" s="845"/>
      <c r="E31" s="845"/>
      <c r="F31" s="845"/>
      <c r="G31" s="845"/>
      <c r="H31" s="845"/>
      <c r="I31" s="845"/>
      <c r="J31" s="845"/>
      <c r="K31" s="845"/>
      <c r="L31" s="845"/>
      <c r="M31" s="845"/>
      <c r="N31" s="845"/>
      <c r="O31" s="845"/>
      <c r="P31" s="845"/>
      <c r="Q31" s="845"/>
      <c r="R31" s="846"/>
    </row>
    <row r="32" spans="1:19" ht="36" customHeight="1" thickBot="1" x14ac:dyDescent="0.25">
      <c r="A32" s="618" t="s">
        <v>1535</v>
      </c>
      <c r="B32" s="619"/>
      <c r="C32" s="619"/>
      <c r="D32" s="619"/>
      <c r="E32" s="619"/>
      <c r="F32" s="619"/>
      <c r="G32" s="619"/>
      <c r="H32" s="619"/>
      <c r="I32" s="619"/>
      <c r="J32" s="619"/>
      <c r="K32" s="619"/>
      <c r="L32" s="619"/>
      <c r="M32" s="619"/>
      <c r="N32" s="619"/>
      <c r="O32" s="619"/>
      <c r="P32" s="619"/>
      <c r="Q32" s="619"/>
      <c r="R32" s="620"/>
    </row>
    <row r="33" spans="1:19" ht="15.75" x14ac:dyDescent="0.2">
      <c r="A33" s="661" t="s">
        <v>7</v>
      </c>
      <c r="B33" s="661" t="s">
        <v>8</v>
      </c>
      <c r="C33" s="661" t="s">
        <v>9</v>
      </c>
      <c r="D33" s="661" t="s">
        <v>10</v>
      </c>
      <c r="E33" s="661" t="s">
        <v>11</v>
      </c>
      <c r="F33" s="661" t="s">
        <v>12</v>
      </c>
      <c r="G33" s="661" t="s">
        <v>13</v>
      </c>
      <c r="H33" s="661" t="s">
        <v>14</v>
      </c>
      <c r="I33" s="661" t="s">
        <v>15</v>
      </c>
      <c r="J33" s="661" t="s">
        <v>16</v>
      </c>
      <c r="K33" s="661" t="s">
        <v>17</v>
      </c>
      <c r="L33" s="663" t="s">
        <v>18</v>
      </c>
      <c r="M33" s="663"/>
      <c r="N33" s="663"/>
      <c r="O33" s="663"/>
      <c r="P33" s="663"/>
      <c r="Q33" s="663"/>
      <c r="R33" s="663"/>
    </row>
    <row r="34" spans="1:19" ht="31.5" x14ac:dyDescent="0.2">
      <c r="A34" s="661"/>
      <c r="B34" s="661"/>
      <c r="C34" s="661"/>
      <c r="D34" s="661"/>
      <c r="E34" s="661"/>
      <c r="F34" s="661"/>
      <c r="G34" s="661"/>
      <c r="H34" s="661"/>
      <c r="I34" s="661"/>
      <c r="J34" s="661"/>
      <c r="K34" s="661"/>
      <c r="L34" s="86" t="s">
        <v>19</v>
      </c>
      <c r="M34" s="86" t="s">
        <v>20</v>
      </c>
      <c r="N34" s="86" t="s">
        <v>21</v>
      </c>
      <c r="O34" s="86" t="s">
        <v>525</v>
      </c>
      <c r="P34" s="86" t="s">
        <v>23</v>
      </c>
      <c r="Q34" s="86" t="s">
        <v>24</v>
      </c>
      <c r="R34" s="87" t="s">
        <v>25</v>
      </c>
    </row>
    <row r="35" spans="1:19" ht="110.1" customHeight="1" x14ac:dyDescent="0.2">
      <c r="A35" s="847" t="s">
        <v>372</v>
      </c>
      <c r="B35" s="849" t="s">
        <v>310</v>
      </c>
      <c r="C35" s="847">
        <v>1</v>
      </c>
      <c r="D35" s="851" t="s">
        <v>373</v>
      </c>
      <c r="E35" s="851" t="s">
        <v>374</v>
      </c>
      <c r="F35" s="851" t="s">
        <v>551</v>
      </c>
      <c r="G35" s="69" t="s">
        <v>375</v>
      </c>
      <c r="H35" s="55" t="s">
        <v>72</v>
      </c>
      <c r="I35" s="66" t="s">
        <v>376</v>
      </c>
      <c r="J35" s="64" t="s">
        <v>377</v>
      </c>
      <c r="K35" s="65" t="s">
        <v>378</v>
      </c>
      <c r="L35" s="89">
        <v>44377</v>
      </c>
      <c r="M35" s="55" t="s">
        <v>315</v>
      </c>
      <c r="N35" s="58" t="s">
        <v>379</v>
      </c>
      <c r="O35" s="91">
        <v>1</v>
      </c>
      <c r="P35" s="92" t="s">
        <v>75</v>
      </c>
      <c r="Q35" s="857" t="s">
        <v>380</v>
      </c>
      <c r="R35" s="859" t="s">
        <v>62</v>
      </c>
      <c r="S35" s="853"/>
    </row>
    <row r="36" spans="1:19" ht="276" customHeight="1" thickBot="1" x14ac:dyDescent="0.25">
      <c r="A36" s="848"/>
      <c r="B36" s="850"/>
      <c r="C36" s="848"/>
      <c r="D36" s="852"/>
      <c r="E36" s="852"/>
      <c r="F36" s="852"/>
      <c r="G36" s="69" t="s">
        <v>381</v>
      </c>
      <c r="H36" s="55" t="s">
        <v>72</v>
      </c>
      <c r="I36" s="66" t="s">
        <v>376</v>
      </c>
      <c r="J36" s="64" t="s">
        <v>378</v>
      </c>
      <c r="K36" s="65">
        <v>43830</v>
      </c>
      <c r="L36" s="89">
        <v>44377</v>
      </c>
      <c r="M36" s="55" t="s">
        <v>315</v>
      </c>
      <c r="N36" s="90" t="s">
        <v>328</v>
      </c>
      <c r="O36" s="91">
        <v>1</v>
      </c>
      <c r="P36" s="92" t="s">
        <v>75</v>
      </c>
      <c r="Q36" s="858"/>
      <c r="R36" s="860"/>
      <c r="S36" s="853"/>
    </row>
    <row r="37" spans="1:19" ht="15.75" thickBot="1" x14ac:dyDescent="0.25">
      <c r="A37" s="841"/>
      <c r="B37" s="842"/>
      <c r="C37" s="842"/>
      <c r="D37" s="842"/>
      <c r="E37" s="842"/>
      <c r="F37" s="842"/>
      <c r="G37" s="842"/>
      <c r="H37" s="842"/>
      <c r="I37" s="842"/>
      <c r="J37" s="842"/>
      <c r="K37" s="842"/>
      <c r="L37" s="842"/>
      <c r="M37" s="842"/>
      <c r="N37" s="842"/>
      <c r="O37" s="842"/>
      <c r="P37" s="842"/>
      <c r="Q37" s="842"/>
      <c r="R37" s="843"/>
    </row>
    <row r="38" spans="1:19" ht="51" customHeight="1" x14ac:dyDescent="0.2">
      <c r="A38" s="854" t="s">
        <v>372</v>
      </c>
      <c r="B38" s="855" t="s">
        <v>310</v>
      </c>
      <c r="C38" s="854">
        <v>2</v>
      </c>
      <c r="D38" s="861" t="s">
        <v>382</v>
      </c>
      <c r="E38" s="851" t="s">
        <v>383</v>
      </c>
      <c r="F38" s="56" t="s">
        <v>552</v>
      </c>
      <c r="G38" s="56" t="s">
        <v>384</v>
      </c>
      <c r="H38" s="55" t="s">
        <v>72</v>
      </c>
      <c r="I38" s="66" t="s">
        <v>385</v>
      </c>
      <c r="J38" s="67" t="s">
        <v>386</v>
      </c>
      <c r="K38" s="68" t="s">
        <v>387</v>
      </c>
      <c r="L38" s="89">
        <v>44377</v>
      </c>
      <c r="M38" s="55" t="s">
        <v>315</v>
      </c>
      <c r="N38" s="90" t="s">
        <v>388</v>
      </c>
      <c r="O38" s="91">
        <v>0</v>
      </c>
      <c r="P38" s="92" t="s">
        <v>40</v>
      </c>
      <c r="Q38" s="822" t="s">
        <v>389</v>
      </c>
      <c r="R38" s="745" t="s">
        <v>32</v>
      </c>
      <c r="S38" s="853"/>
    </row>
    <row r="39" spans="1:19" ht="45" x14ac:dyDescent="0.2">
      <c r="A39" s="854"/>
      <c r="B39" s="855"/>
      <c r="C39" s="854"/>
      <c r="D39" s="861"/>
      <c r="E39" s="852"/>
      <c r="F39" s="56" t="s">
        <v>553</v>
      </c>
      <c r="G39" s="56" t="s">
        <v>390</v>
      </c>
      <c r="H39" s="55" t="s">
        <v>85</v>
      </c>
      <c r="I39" s="66" t="s">
        <v>391</v>
      </c>
      <c r="J39" s="67" t="s">
        <v>386</v>
      </c>
      <c r="K39" s="68" t="s">
        <v>387</v>
      </c>
      <c r="L39" s="89">
        <v>44377</v>
      </c>
      <c r="M39" s="55" t="s">
        <v>315</v>
      </c>
      <c r="N39" s="90" t="s">
        <v>392</v>
      </c>
      <c r="O39" s="91">
        <v>0</v>
      </c>
      <c r="P39" s="92" t="s">
        <v>40</v>
      </c>
      <c r="Q39" s="820"/>
      <c r="R39" s="750"/>
      <c r="S39" s="853"/>
    </row>
    <row r="40" spans="1:19" ht="45" x14ac:dyDescent="0.2">
      <c r="A40" s="854"/>
      <c r="B40" s="855"/>
      <c r="C40" s="854"/>
      <c r="D40" s="861"/>
      <c r="E40" s="69" t="s">
        <v>393</v>
      </c>
      <c r="F40" s="56" t="s">
        <v>554</v>
      </c>
      <c r="G40" s="56" t="s">
        <v>394</v>
      </c>
      <c r="H40" s="55" t="s">
        <v>72</v>
      </c>
      <c r="I40" s="66" t="s">
        <v>395</v>
      </c>
      <c r="J40" s="67" t="s">
        <v>386</v>
      </c>
      <c r="K40" s="68" t="s">
        <v>387</v>
      </c>
      <c r="L40" s="89">
        <v>44377</v>
      </c>
      <c r="M40" s="55" t="s">
        <v>315</v>
      </c>
      <c r="N40" s="51" t="s">
        <v>1539</v>
      </c>
      <c r="O40" s="91">
        <v>0</v>
      </c>
      <c r="P40" s="92" t="s">
        <v>40</v>
      </c>
      <c r="Q40" s="74" t="s">
        <v>396</v>
      </c>
      <c r="R40" s="750"/>
      <c r="S40" s="853"/>
    </row>
    <row r="41" spans="1:19" ht="135.75" thickBot="1" x14ac:dyDescent="0.25">
      <c r="A41" s="854"/>
      <c r="B41" s="855"/>
      <c r="C41" s="854"/>
      <c r="D41" s="861"/>
      <c r="E41" s="69" t="s">
        <v>397</v>
      </c>
      <c r="F41" s="56" t="s">
        <v>555</v>
      </c>
      <c r="G41" s="56" t="s">
        <v>398</v>
      </c>
      <c r="H41" s="55" t="s">
        <v>72</v>
      </c>
      <c r="I41" s="66" t="s">
        <v>399</v>
      </c>
      <c r="J41" s="67" t="s">
        <v>386</v>
      </c>
      <c r="K41" s="68" t="s">
        <v>387</v>
      </c>
      <c r="L41" s="89">
        <v>44377</v>
      </c>
      <c r="M41" s="55" t="s">
        <v>315</v>
      </c>
      <c r="N41" s="90" t="s">
        <v>400</v>
      </c>
      <c r="O41" s="91">
        <v>0</v>
      </c>
      <c r="P41" s="92" t="s">
        <v>40</v>
      </c>
      <c r="Q41" s="74" t="s">
        <v>401</v>
      </c>
      <c r="R41" s="746"/>
      <c r="S41" s="853"/>
    </row>
    <row r="42" spans="1:19" ht="15.75" thickBot="1" x14ac:dyDescent="0.25">
      <c r="A42" s="841"/>
      <c r="B42" s="842"/>
      <c r="C42" s="842"/>
      <c r="D42" s="842"/>
      <c r="E42" s="842"/>
      <c r="F42" s="842"/>
      <c r="G42" s="842"/>
      <c r="H42" s="842"/>
      <c r="I42" s="842"/>
      <c r="J42" s="842"/>
      <c r="K42" s="842"/>
      <c r="L42" s="842"/>
      <c r="M42" s="842"/>
      <c r="N42" s="842"/>
      <c r="O42" s="842"/>
      <c r="P42" s="842"/>
      <c r="Q42" s="842"/>
      <c r="R42" s="843"/>
    </row>
    <row r="43" spans="1:19" ht="68.099999999999994" customHeight="1" x14ac:dyDescent="0.2">
      <c r="A43" s="854" t="s">
        <v>372</v>
      </c>
      <c r="B43" s="855" t="s">
        <v>310</v>
      </c>
      <c r="C43" s="854">
        <v>3</v>
      </c>
      <c r="D43" s="856" t="s">
        <v>402</v>
      </c>
      <c r="E43" s="56" t="s">
        <v>403</v>
      </c>
      <c r="F43" s="56" t="s">
        <v>556</v>
      </c>
      <c r="G43" s="56" t="s">
        <v>404</v>
      </c>
      <c r="H43" s="55" t="s">
        <v>85</v>
      </c>
      <c r="I43" s="66" t="s">
        <v>405</v>
      </c>
      <c r="J43" s="67" t="s">
        <v>386</v>
      </c>
      <c r="K43" s="68" t="s">
        <v>387</v>
      </c>
      <c r="L43" s="89">
        <v>44377</v>
      </c>
      <c r="M43" s="55" t="s">
        <v>315</v>
      </c>
      <c r="N43" s="51" t="s">
        <v>1539</v>
      </c>
      <c r="O43" s="73"/>
      <c r="P43" s="92" t="s">
        <v>40</v>
      </c>
      <c r="Q43" s="74" t="s">
        <v>396</v>
      </c>
      <c r="R43" s="745" t="s">
        <v>32</v>
      </c>
      <c r="S43" s="853"/>
    </row>
    <row r="44" spans="1:19" ht="60" x14ac:dyDescent="0.2">
      <c r="A44" s="854"/>
      <c r="B44" s="855"/>
      <c r="C44" s="854"/>
      <c r="D44" s="856"/>
      <c r="E44" s="56" t="s">
        <v>406</v>
      </c>
      <c r="F44" s="56" t="s">
        <v>557</v>
      </c>
      <c r="G44" s="56" t="s">
        <v>407</v>
      </c>
      <c r="H44" s="55" t="s">
        <v>72</v>
      </c>
      <c r="I44" s="66" t="s">
        <v>408</v>
      </c>
      <c r="J44" s="67" t="s">
        <v>386</v>
      </c>
      <c r="K44" s="68" t="s">
        <v>387</v>
      </c>
      <c r="L44" s="89">
        <v>44377</v>
      </c>
      <c r="M44" s="55" t="s">
        <v>315</v>
      </c>
      <c r="N44" s="74" t="s">
        <v>409</v>
      </c>
      <c r="O44" s="91">
        <v>1</v>
      </c>
      <c r="P44" s="92" t="s">
        <v>75</v>
      </c>
      <c r="Q44" s="74" t="s">
        <v>410</v>
      </c>
      <c r="R44" s="750"/>
      <c r="S44" s="853"/>
    </row>
    <row r="45" spans="1:19" ht="297" customHeight="1" thickBot="1" x14ac:dyDescent="0.25">
      <c r="A45" s="854"/>
      <c r="B45" s="855"/>
      <c r="C45" s="854"/>
      <c r="D45" s="856"/>
      <c r="E45" s="56" t="s">
        <v>411</v>
      </c>
      <c r="F45" s="56" t="s">
        <v>558</v>
      </c>
      <c r="G45" s="56" t="s">
        <v>412</v>
      </c>
      <c r="H45" s="55" t="s">
        <v>72</v>
      </c>
      <c r="I45" s="66" t="s">
        <v>413</v>
      </c>
      <c r="J45" s="67" t="s">
        <v>386</v>
      </c>
      <c r="K45" s="68" t="s">
        <v>387</v>
      </c>
      <c r="L45" s="89">
        <v>44377</v>
      </c>
      <c r="M45" s="55" t="s">
        <v>315</v>
      </c>
      <c r="N45" s="90" t="s">
        <v>328</v>
      </c>
      <c r="O45" s="91">
        <v>0</v>
      </c>
      <c r="P45" s="92" t="s">
        <v>40</v>
      </c>
      <c r="Q45" s="74" t="s">
        <v>414</v>
      </c>
      <c r="R45" s="746"/>
      <c r="S45" s="853"/>
    </row>
    <row r="46" spans="1:19" ht="15.75" thickBot="1" x14ac:dyDescent="0.25">
      <c r="A46" s="841"/>
      <c r="B46" s="842"/>
      <c r="C46" s="842"/>
      <c r="D46" s="842"/>
      <c r="E46" s="842"/>
      <c r="F46" s="842"/>
      <c r="G46" s="842"/>
      <c r="H46" s="842"/>
      <c r="I46" s="842"/>
      <c r="J46" s="842"/>
      <c r="K46" s="842"/>
      <c r="L46" s="842"/>
      <c r="M46" s="842"/>
      <c r="N46" s="842"/>
      <c r="O46" s="842"/>
      <c r="P46" s="842"/>
      <c r="Q46" s="842"/>
      <c r="R46" s="843"/>
    </row>
    <row r="47" spans="1:19" ht="89.1" customHeight="1" x14ac:dyDescent="0.2">
      <c r="A47" s="854" t="s">
        <v>372</v>
      </c>
      <c r="B47" s="855" t="s">
        <v>310</v>
      </c>
      <c r="C47" s="854">
        <v>4</v>
      </c>
      <c r="D47" s="856" t="s">
        <v>415</v>
      </c>
      <c r="E47" s="861" t="s">
        <v>416</v>
      </c>
      <c r="F47" s="861" t="s">
        <v>559</v>
      </c>
      <c r="G47" s="69" t="s">
        <v>417</v>
      </c>
      <c r="H47" s="55" t="s">
        <v>72</v>
      </c>
      <c r="I47" s="861" t="s">
        <v>418</v>
      </c>
      <c r="J47" s="64" t="s">
        <v>386</v>
      </c>
      <c r="K47" s="65" t="s">
        <v>419</v>
      </c>
      <c r="L47" s="89">
        <v>44377</v>
      </c>
      <c r="M47" s="55" t="s">
        <v>315</v>
      </c>
      <c r="N47" s="58" t="s">
        <v>379</v>
      </c>
      <c r="O47" s="91">
        <v>1</v>
      </c>
      <c r="P47" s="92" t="s">
        <v>75</v>
      </c>
      <c r="Q47" s="822" t="s">
        <v>421</v>
      </c>
      <c r="R47" s="745" t="s">
        <v>32</v>
      </c>
      <c r="S47" s="853"/>
    </row>
    <row r="48" spans="1:19" ht="280.5" customHeight="1" thickBot="1" x14ac:dyDescent="0.25">
      <c r="A48" s="854"/>
      <c r="B48" s="855"/>
      <c r="C48" s="854"/>
      <c r="D48" s="856"/>
      <c r="E48" s="856"/>
      <c r="F48" s="856"/>
      <c r="G48" s="66" t="s">
        <v>422</v>
      </c>
      <c r="H48" s="55" t="s">
        <v>72</v>
      </c>
      <c r="I48" s="856"/>
      <c r="J48" s="64" t="s">
        <v>419</v>
      </c>
      <c r="K48" s="70" t="s">
        <v>387</v>
      </c>
      <c r="L48" s="89">
        <v>44377</v>
      </c>
      <c r="M48" s="55" t="s">
        <v>315</v>
      </c>
      <c r="N48" s="90" t="s">
        <v>328</v>
      </c>
      <c r="O48" s="91">
        <v>1</v>
      </c>
      <c r="P48" s="92" t="s">
        <v>75</v>
      </c>
      <c r="Q48" s="820"/>
      <c r="R48" s="746"/>
      <c r="S48" s="853"/>
    </row>
    <row r="49" spans="1:19" ht="15.75" thickBot="1" x14ac:dyDescent="0.25">
      <c r="A49" s="841"/>
      <c r="B49" s="842"/>
      <c r="C49" s="842"/>
      <c r="D49" s="842"/>
      <c r="E49" s="842"/>
      <c r="F49" s="842"/>
      <c r="G49" s="842"/>
      <c r="H49" s="842"/>
      <c r="I49" s="842"/>
      <c r="J49" s="842"/>
      <c r="K49" s="842"/>
      <c r="L49" s="842"/>
      <c r="M49" s="842"/>
      <c r="N49" s="842"/>
      <c r="O49" s="842"/>
      <c r="P49" s="842"/>
      <c r="Q49" s="842"/>
      <c r="R49" s="843"/>
    </row>
    <row r="50" spans="1:19" ht="241.5" customHeight="1" thickBot="1" x14ac:dyDescent="0.25">
      <c r="A50" s="71" t="s">
        <v>372</v>
      </c>
      <c r="B50" s="72" t="s">
        <v>310</v>
      </c>
      <c r="C50" s="71">
        <v>5</v>
      </c>
      <c r="D50" s="69" t="s">
        <v>423</v>
      </c>
      <c r="E50" s="862" t="s">
        <v>424</v>
      </c>
      <c r="F50" s="863"/>
      <c r="G50" s="863"/>
      <c r="H50" s="863"/>
      <c r="I50" s="863"/>
      <c r="J50" s="863"/>
      <c r="K50" s="863"/>
      <c r="L50" s="55" t="s">
        <v>543</v>
      </c>
      <c r="M50" s="52" t="s">
        <v>544</v>
      </c>
      <c r="N50" s="96" t="s">
        <v>545</v>
      </c>
      <c r="O50" s="93">
        <v>0</v>
      </c>
      <c r="P50" s="97" t="s">
        <v>31</v>
      </c>
      <c r="Q50" s="58" t="s">
        <v>425</v>
      </c>
      <c r="R50" s="55" t="s">
        <v>32</v>
      </c>
    </row>
    <row r="51" spans="1:19" ht="15.75" thickBot="1" x14ac:dyDescent="0.25">
      <c r="A51" s="841"/>
      <c r="B51" s="842"/>
      <c r="C51" s="842"/>
      <c r="D51" s="842"/>
      <c r="E51" s="842"/>
      <c r="F51" s="842"/>
      <c r="G51" s="842"/>
      <c r="H51" s="842"/>
      <c r="I51" s="842"/>
      <c r="J51" s="842"/>
      <c r="K51" s="842"/>
      <c r="L51" s="842"/>
      <c r="M51" s="842"/>
      <c r="N51" s="842"/>
      <c r="O51" s="842"/>
      <c r="P51" s="842"/>
      <c r="Q51" s="842"/>
      <c r="R51" s="843"/>
    </row>
    <row r="52" spans="1:19" ht="45" x14ac:dyDescent="0.2">
      <c r="A52" s="854" t="s">
        <v>372</v>
      </c>
      <c r="B52" s="855" t="s">
        <v>310</v>
      </c>
      <c r="C52" s="854">
        <v>6</v>
      </c>
      <c r="D52" s="856" t="s">
        <v>426</v>
      </c>
      <c r="E52" s="861" t="s">
        <v>427</v>
      </c>
      <c r="F52" s="56" t="s">
        <v>560</v>
      </c>
      <c r="G52" s="56" t="s">
        <v>428</v>
      </c>
      <c r="H52" s="55" t="s">
        <v>72</v>
      </c>
      <c r="I52" s="74" t="s">
        <v>429</v>
      </c>
      <c r="J52" s="67" t="s">
        <v>386</v>
      </c>
      <c r="K52" s="68" t="s">
        <v>419</v>
      </c>
      <c r="L52" s="89">
        <v>44377</v>
      </c>
      <c r="M52" s="55" t="s">
        <v>315</v>
      </c>
      <c r="N52" s="58" t="s">
        <v>379</v>
      </c>
      <c r="O52" s="93">
        <v>0</v>
      </c>
      <c r="P52" s="92" t="s">
        <v>40</v>
      </c>
      <c r="Q52" s="822" t="s">
        <v>430</v>
      </c>
      <c r="R52" s="745" t="s">
        <v>32</v>
      </c>
      <c r="S52" s="853"/>
    </row>
    <row r="53" spans="1:19" ht="300.75" customHeight="1" x14ac:dyDescent="0.2">
      <c r="A53" s="854"/>
      <c r="B53" s="855"/>
      <c r="C53" s="854"/>
      <c r="D53" s="856"/>
      <c r="E53" s="856"/>
      <c r="F53" s="56" t="s">
        <v>561</v>
      </c>
      <c r="G53" s="56" t="s">
        <v>431</v>
      </c>
      <c r="H53" s="55" t="s">
        <v>72</v>
      </c>
      <c r="I53" s="74" t="s">
        <v>432</v>
      </c>
      <c r="J53" s="67" t="s">
        <v>419</v>
      </c>
      <c r="K53" s="68" t="s">
        <v>387</v>
      </c>
      <c r="L53" s="89">
        <v>44377</v>
      </c>
      <c r="M53" s="55" t="s">
        <v>315</v>
      </c>
      <c r="N53" s="90" t="s">
        <v>328</v>
      </c>
      <c r="O53" s="93">
        <v>0</v>
      </c>
      <c r="P53" s="92" t="s">
        <v>40</v>
      </c>
      <c r="Q53" s="820"/>
      <c r="R53" s="750"/>
      <c r="S53" s="853"/>
    </row>
    <row r="54" spans="1:19" ht="90.75" thickBot="1" x14ac:dyDescent="0.25">
      <c r="A54" s="854"/>
      <c r="B54" s="855"/>
      <c r="C54" s="854"/>
      <c r="D54" s="856"/>
      <c r="E54" s="69" t="s">
        <v>433</v>
      </c>
      <c r="F54" s="56" t="s">
        <v>562</v>
      </c>
      <c r="G54" s="56" t="s">
        <v>434</v>
      </c>
      <c r="H54" s="55" t="s">
        <v>72</v>
      </c>
      <c r="I54" s="74" t="s">
        <v>435</v>
      </c>
      <c r="J54" s="67" t="s">
        <v>436</v>
      </c>
      <c r="K54" s="68" t="s">
        <v>387</v>
      </c>
      <c r="L54" s="89">
        <v>44377</v>
      </c>
      <c r="M54" s="55" t="s">
        <v>315</v>
      </c>
      <c r="N54" s="90" t="s">
        <v>367</v>
      </c>
      <c r="O54" s="93">
        <v>0</v>
      </c>
      <c r="P54" s="92" t="s">
        <v>40</v>
      </c>
      <c r="Q54" s="74" t="s">
        <v>437</v>
      </c>
      <c r="R54" s="746"/>
      <c r="S54" s="853"/>
    </row>
    <row r="55" spans="1:19" s="287" customFormat="1" ht="15.75" thickBot="1" x14ac:dyDescent="0.25">
      <c r="A55" s="844"/>
      <c r="B55" s="845"/>
      <c r="C55" s="845"/>
      <c r="D55" s="845"/>
      <c r="E55" s="845"/>
      <c r="F55" s="845"/>
      <c r="G55" s="845"/>
      <c r="H55" s="845"/>
      <c r="I55" s="845"/>
      <c r="J55" s="845"/>
      <c r="K55" s="845"/>
      <c r="L55" s="845"/>
      <c r="M55" s="845"/>
      <c r="N55" s="845"/>
      <c r="O55" s="845"/>
      <c r="P55" s="845"/>
      <c r="Q55" s="845"/>
      <c r="R55" s="846"/>
    </row>
    <row r="56" spans="1:19" ht="43.5" customHeight="1" thickBot="1" x14ac:dyDescent="0.25">
      <c r="A56" s="618" t="s">
        <v>1536</v>
      </c>
      <c r="B56" s="619"/>
      <c r="C56" s="619"/>
      <c r="D56" s="619"/>
      <c r="E56" s="619"/>
      <c r="F56" s="619"/>
      <c r="G56" s="619"/>
      <c r="H56" s="619"/>
      <c r="I56" s="619"/>
      <c r="J56" s="619"/>
      <c r="K56" s="619"/>
      <c r="L56" s="619"/>
      <c r="M56" s="619"/>
      <c r="N56" s="619"/>
      <c r="O56" s="619"/>
      <c r="P56" s="619"/>
      <c r="Q56" s="619"/>
      <c r="R56" s="620"/>
    </row>
    <row r="57" spans="1:19" ht="15.75" x14ac:dyDescent="0.2">
      <c r="A57" s="661" t="s">
        <v>7</v>
      </c>
      <c r="B57" s="661" t="s">
        <v>8</v>
      </c>
      <c r="C57" s="661" t="s">
        <v>9</v>
      </c>
      <c r="D57" s="661" t="s">
        <v>10</v>
      </c>
      <c r="E57" s="661" t="s">
        <v>11</v>
      </c>
      <c r="F57" s="661" t="s">
        <v>12</v>
      </c>
      <c r="G57" s="661" t="s">
        <v>13</v>
      </c>
      <c r="H57" s="661" t="s">
        <v>14</v>
      </c>
      <c r="I57" s="661" t="s">
        <v>15</v>
      </c>
      <c r="J57" s="661" t="s">
        <v>16</v>
      </c>
      <c r="K57" s="661" t="s">
        <v>17</v>
      </c>
      <c r="L57" s="663" t="s">
        <v>18</v>
      </c>
      <c r="M57" s="663"/>
      <c r="N57" s="663"/>
      <c r="O57" s="663"/>
      <c r="P57" s="663"/>
      <c r="Q57" s="663"/>
      <c r="R57" s="663"/>
    </row>
    <row r="58" spans="1:19" ht="31.5" x14ac:dyDescent="0.2">
      <c r="A58" s="661"/>
      <c r="B58" s="661"/>
      <c r="C58" s="661"/>
      <c r="D58" s="661"/>
      <c r="E58" s="661"/>
      <c r="F58" s="661"/>
      <c r="G58" s="661"/>
      <c r="H58" s="661"/>
      <c r="I58" s="661"/>
      <c r="J58" s="661"/>
      <c r="K58" s="661"/>
      <c r="L58" s="86" t="s">
        <v>19</v>
      </c>
      <c r="M58" s="86" t="s">
        <v>20</v>
      </c>
      <c r="N58" s="86" t="s">
        <v>21</v>
      </c>
      <c r="O58" s="86" t="s">
        <v>525</v>
      </c>
      <c r="P58" s="86" t="s">
        <v>23</v>
      </c>
      <c r="Q58" s="86" t="s">
        <v>24</v>
      </c>
      <c r="R58" s="87" t="s">
        <v>25</v>
      </c>
    </row>
    <row r="59" spans="1:19" ht="65.099999999999994" customHeight="1" x14ac:dyDescent="0.2">
      <c r="A59" s="854" t="s">
        <v>438</v>
      </c>
      <c r="B59" s="855" t="s">
        <v>310</v>
      </c>
      <c r="C59" s="854">
        <v>1</v>
      </c>
      <c r="D59" s="855" t="s">
        <v>439</v>
      </c>
      <c r="E59" s="69" t="s">
        <v>440</v>
      </c>
      <c r="F59" s="69" t="s">
        <v>563</v>
      </c>
      <c r="G59" s="69" t="s">
        <v>441</v>
      </c>
      <c r="H59" s="71" t="s">
        <v>38</v>
      </c>
      <c r="I59" s="69" t="s">
        <v>442</v>
      </c>
      <c r="J59" s="67">
        <v>44378</v>
      </c>
      <c r="K59" s="67">
        <v>44561</v>
      </c>
      <c r="L59" s="55" t="s">
        <v>543</v>
      </c>
      <c r="M59" s="52" t="s">
        <v>544</v>
      </c>
      <c r="N59" s="96" t="s">
        <v>545</v>
      </c>
      <c r="O59" s="93">
        <v>0</v>
      </c>
      <c r="P59" s="92" t="s">
        <v>40</v>
      </c>
      <c r="Q59" s="96" t="s">
        <v>545</v>
      </c>
      <c r="R59" s="745" t="s">
        <v>32</v>
      </c>
      <c r="S59" s="853"/>
    </row>
    <row r="60" spans="1:19" ht="65.099999999999994" customHeight="1" x14ac:dyDescent="0.2">
      <c r="A60" s="854"/>
      <c r="B60" s="855"/>
      <c r="C60" s="854"/>
      <c r="D60" s="855"/>
      <c r="E60" s="864" t="s">
        <v>443</v>
      </c>
      <c r="F60" s="864" t="s">
        <v>564</v>
      </c>
      <c r="G60" s="74" t="s">
        <v>444</v>
      </c>
      <c r="H60" s="836" t="s">
        <v>49</v>
      </c>
      <c r="I60" s="836" t="s">
        <v>445</v>
      </c>
      <c r="J60" s="75">
        <v>44378</v>
      </c>
      <c r="K60" s="75">
        <v>44408</v>
      </c>
      <c r="L60" s="55" t="s">
        <v>543</v>
      </c>
      <c r="M60" s="52" t="s">
        <v>544</v>
      </c>
      <c r="N60" s="96" t="s">
        <v>545</v>
      </c>
      <c r="O60" s="93">
        <v>0</v>
      </c>
      <c r="P60" s="792" t="s">
        <v>40</v>
      </c>
      <c r="Q60" s="822" t="s">
        <v>545</v>
      </c>
      <c r="R60" s="750"/>
      <c r="S60" s="853"/>
    </row>
    <row r="61" spans="1:19" ht="30.75" thickBot="1" x14ac:dyDescent="0.25">
      <c r="A61" s="847"/>
      <c r="B61" s="849"/>
      <c r="C61" s="847"/>
      <c r="D61" s="849"/>
      <c r="E61" s="828"/>
      <c r="F61" s="828"/>
      <c r="G61" s="58" t="s">
        <v>446</v>
      </c>
      <c r="H61" s="837"/>
      <c r="I61" s="837"/>
      <c r="J61" s="77">
        <v>44409</v>
      </c>
      <c r="K61" s="77">
        <v>44561</v>
      </c>
      <c r="L61" s="55" t="s">
        <v>543</v>
      </c>
      <c r="M61" s="52" t="s">
        <v>544</v>
      </c>
      <c r="N61" s="96" t="s">
        <v>545</v>
      </c>
      <c r="O61" s="93">
        <v>0</v>
      </c>
      <c r="P61" s="793"/>
      <c r="Q61" s="876"/>
      <c r="R61" s="746"/>
    </row>
    <row r="62" spans="1:19" ht="15.75" thickBot="1" x14ac:dyDescent="0.25">
      <c r="A62" s="841"/>
      <c r="B62" s="842"/>
      <c r="C62" s="842"/>
      <c r="D62" s="842"/>
      <c r="E62" s="842"/>
      <c r="F62" s="842"/>
      <c r="G62" s="842"/>
      <c r="H62" s="842"/>
      <c r="I62" s="842"/>
      <c r="J62" s="842"/>
      <c r="K62" s="842"/>
      <c r="L62" s="842"/>
      <c r="M62" s="842"/>
      <c r="N62" s="842"/>
      <c r="O62" s="842"/>
      <c r="P62" s="842"/>
      <c r="Q62" s="842"/>
      <c r="R62" s="843"/>
    </row>
    <row r="63" spans="1:19" ht="30" x14ac:dyDescent="0.2">
      <c r="A63" s="854" t="s">
        <v>438</v>
      </c>
      <c r="B63" s="855" t="s">
        <v>310</v>
      </c>
      <c r="C63" s="854">
        <v>2</v>
      </c>
      <c r="D63" s="855" t="s">
        <v>447</v>
      </c>
      <c r="E63" s="864" t="s">
        <v>448</v>
      </c>
      <c r="F63" s="864" t="s">
        <v>565</v>
      </c>
      <c r="G63" s="836" t="s">
        <v>449</v>
      </c>
      <c r="H63" s="836" t="s">
        <v>49</v>
      </c>
      <c r="I63" s="52" t="s">
        <v>450</v>
      </c>
      <c r="J63" s="865">
        <v>44382</v>
      </c>
      <c r="K63" s="836" t="s">
        <v>451</v>
      </c>
      <c r="L63" s="55" t="s">
        <v>543</v>
      </c>
      <c r="M63" s="52" t="s">
        <v>544</v>
      </c>
      <c r="N63" s="96" t="s">
        <v>545</v>
      </c>
      <c r="O63" s="93">
        <v>0</v>
      </c>
      <c r="P63" s="818" t="s">
        <v>40</v>
      </c>
      <c r="Q63" s="819" t="s">
        <v>545</v>
      </c>
      <c r="R63" s="745" t="s">
        <v>32</v>
      </c>
    </row>
    <row r="64" spans="1:19" ht="30" x14ac:dyDescent="0.2">
      <c r="A64" s="854"/>
      <c r="B64" s="855"/>
      <c r="C64" s="854"/>
      <c r="D64" s="855"/>
      <c r="E64" s="864"/>
      <c r="F64" s="864"/>
      <c r="G64" s="836"/>
      <c r="H64" s="836"/>
      <c r="I64" s="52" t="s">
        <v>452</v>
      </c>
      <c r="J64" s="865"/>
      <c r="K64" s="836"/>
      <c r="L64" s="55" t="s">
        <v>543</v>
      </c>
      <c r="M64" s="52" t="s">
        <v>544</v>
      </c>
      <c r="N64" s="96" t="s">
        <v>545</v>
      </c>
      <c r="O64" s="93">
        <v>0</v>
      </c>
      <c r="P64" s="821"/>
      <c r="Q64" s="823"/>
      <c r="R64" s="750"/>
    </row>
    <row r="65" spans="1:18" ht="30" x14ac:dyDescent="0.2">
      <c r="A65" s="854"/>
      <c r="B65" s="855"/>
      <c r="C65" s="854"/>
      <c r="D65" s="855"/>
      <c r="E65" s="864"/>
      <c r="F65" s="864"/>
      <c r="G65" s="836"/>
      <c r="H65" s="836"/>
      <c r="I65" s="52" t="s">
        <v>453</v>
      </c>
      <c r="J65" s="865"/>
      <c r="K65" s="836"/>
      <c r="L65" s="55" t="s">
        <v>543</v>
      </c>
      <c r="M65" s="52" t="s">
        <v>544</v>
      </c>
      <c r="N65" s="96" t="s">
        <v>545</v>
      </c>
      <c r="O65" s="93">
        <v>0</v>
      </c>
      <c r="P65" s="794"/>
      <c r="Q65" s="820"/>
      <c r="R65" s="750"/>
    </row>
    <row r="66" spans="1:18" ht="90" x14ac:dyDescent="0.2">
      <c r="A66" s="854"/>
      <c r="B66" s="855"/>
      <c r="C66" s="854"/>
      <c r="D66" s="855"/>
      <c r="E66" s="74" t="s">
        <v>454</v>
      </c>
      <c r="F66" s="74" t="s">
        <v>566</v>
      </c>
      <c r="G66" s="52" t="s">
        <v>455</v>
      </c>
      <c r="H66" s="52" t="s">
        <v>38</v>
      </c>
      <c r="I66" s="52" t="s">
        <v>456</v>
      </c>
      <c r="J66" s="75">
        <v>44382</v>
      </c>
      <c r="K66" s="75">
        <v>44530</v>
      </c>
      <c r="L66" s="55" t="s">
        <v>543</v>
      </c>
      <c r="M66" s="52" t="s">
        <v>544</v>
      </c>
      <c r="N66" s="96" t="s">
        <v>545</v>
      </c>
      <c r="O66" s="93">
        <v>0</v>
      </c>
      <c r="P66" s="92" t="s">
        <v>40</v>
      </c>
      <c r="Q66" s="96" t="s">
        <v>545</v>
      </c>
      <c r="R66" s="750"/>
    </row>
    <row r="67" spans="1:18" ht="79.5" customHeight="1" thickBot="1" x14ac:dyDescent="0.25">
      <c r="A67" s="854"/>
      <c r="B67" s="855"/>
      <c r="C67" s="854"/>
      <c r="D67" s="855"/>
      <c r="E67" s="58" t="s">
        <v>457</v>
      </c>
      <c r="F67" s="58" t="s">
        <v>567</v>
      </c>
      <c r="G67" s="62" t="s">
        <v>458</v>
      </c>
      <c r="H67" s="62" t="s">
        <v>38</v>
      </c>
      <c r="I67" s="62" t="s">
        <v>456</v>
      </c>
      <c r="J67" s="77">
        <v>44382</v>
      </c>
      <c r="K67" s="77">
        <v>44530</v>
      </c>
      <c r="L67" s="55" t="s">
        <v>543</v>
      </c>
      <c r="M67" s="52" t="s">
        <v>544</v>
      </c>
      <c r="N67" s="96" t="s">
        <v>545</v>
      </c>
      <c r="O67" s="93">
        <v>0</v>
      </c>
      <c r="P67" s="92" t="s">
        <v>40</v>
      </c>
      <c r="Q67" s="96" t="s">
        <v>545</v>
      </c>
      <c r="R67" s="746"/>
    </row>
    <row r="68" spans="1:18" ht="15.75" thickBot="1" x14ac:dyDescent="0.25">
      <c r="A68" s="841"/>
      <c r="B68" s="842"/>
      <c r="C68" s="842"/>
      <c r="D68" s="842"/>
      <c r="E68" s="842"/>
      <c r="F68" s="842"/>
      <c r="G68" s="842"/>
      <c r="H68" s="842"/>
      <c r="I68" s="842"/>
      <c r="J68" s="842"/>
      <c r="K68" s="842"/>
      <c r="L68" s="842"/>
      <c r="M68" s="842"/>
      <c r="N68" s="842"/>
      <c r="O68" s="842"/>
      <c r="P68" s="842"/>
      <c r="Q68" s="842"/>
      <c r="R68" s="843"/>
    </row>
    <row r="69" spans="1:18" ht="45" customHeight="1" x14ac:dyDescent="0.2">
      <c r="A69" s="854" t="s">
        <v>438</v>
      </c>
      <c r="B69" s="855" t="s">
        <v>310</v>
      </c>
      <c r="C69" s="854">
        <v>3</v>
      </c>
      <c r="D69" s="836" t="s">
        <v>459</v>
      </c>
      <c r="E69" s="864" t="s">
        <v>460</v>
      </c>
      <c r="F69" s="864" t="s">
        <v>568</v>
      </c>
      <c r="G69" s="836" t="s">
        <v>461</v>
      </c>
      <c r="H69" s="836" t="s">
        <v>49</v>
      </c>
      <c r="I69" s="52" t="s">
        <v>462</v>
      </c>
      <c r="J69" s="865">
        <v>44382</v>
      </c>
      <c r="K69" s="836" t="s">
        <v>463</v>
      </c>
      <c r="L69" s="55" t="s">
        <v>543</v>
      </c>
      <c r="M69" s="52" t="s">
        <v>544</v>
      </c>
      <c r="N69" s="867" t="s">
        <v>569</v>
      </c>
      <c r="O69" s="873">
        <v>0</v>
      </c>
      <c r="P69" s="792" t="s">
        <v>40</v>
      </c>
      <c r="Q69" s="868" t="s">
        <v>545</v>
      </c>
      <c r="R69" s="745" t="s">
        <v>32</v>
      </c>
    </row>
    <row r="70" spans="1:18" ht="45" customHeight="1" x14ac:dyDescent="0.2">
      <c r="A70" s="854"/>
      <c r="B70" s="855"/>
      <c r="C70" s="854"/>
      <c r="D70" s="836"/>
      <c r="E70" s="864"/>
      <c r="F70" s="864"/>
      <c r="G70" s="836"/>
      <c r="H70" s="836"/>
      <c r="I70" s="52" t="s">
        <v>452</v>
      </c>
      <c r="J70" s="865"/>
      <c r="K70" s="836"/>
      <c r="L70" s="55" t="s">
        <v>543</v>
      </c>
      <c r="M70" s="52" t="s">
        <v>544</v>
      </c>
      <c r="N70" s="867"/>
      <c r="O70" s="874"/>
      <c r="P70" s="821"/>
      <c r="Q70" s="877"/>
      <c r="R70" s="750"/>
    </row>
    <row r="71" spans="1:18" ht="45" customHeight="1" x14ac:dyDescent="0.2">
      <c r="A71" s="854"/>
      <c r="B71" s="855"/>
      <c r="C71" s="854"/>
      <c r="D71" s="836"/>
      <c r="E71" s="864"/>
      <c r="F71" s="864"/>
      <c r="G71" s="836"/>
      <c r="H71" s="836"/>
      <c r="I71" s="52" t="s">
        <v>464</v>
      </c>
      <c r="J71" s="865"/>
      <c r="K71" s="836"/>
      <c r="L71" s="55" t="s">
        <v>543</v>
      </c>
      <c r="M71" s="52" t="s">
        <v>544</v>
      </c>
      <c r="N71" s="867"/>
      <c r="O71" s="874"/>
      <c r="P71" s="821"/>
      <c r="Q71" s="877"/>
      <c r="R71" s="750"/>
    </row>
    <row r="72" spans="1:18" ht="45" customHeight="1" thickBot="1" x14ac:dyDescent="0.25">
      <c r="A72" s="854"/>
      <c r="B72" s="855"/>
      <c r="C72" s="854"/>
      <c r="D72" s="836"/>
      <c r="E72" s="828"/>
      <c r="F72" s="828"/>
      <c r="G72" s="837"/>
      <c r="H72" s="837"/>
      <c r="I72" s="62" t="s">
        <v>465</v>
      </c>
      <c r="J72" s="869"/>
      <c r="K72" s="837"/>
      <c r="L72" s="55" t="s">
        <v>543</v>
      </c>
      <c r="M72" s="52" t="s">
        <v>544</v>
      </c>
      <c r="N72" s="867"/>
      <c r="O72" s="875"/>
      <c r="P72" s="794"/>
      <c r="Q72" s="878"/>
      <c r="R72" s="746"/>
    </row>
    <row r="73" spans="1:18" ht="15.75" thickBot="1" x14ac:dyDescent="0.25">
      <c r="A73" s="841"/>
      <c r="B73" s="842"/>
      <c r="C73" s="842"/>
      <c r="D73" s="842"/>
      <c r="E73" s="842"/>
      <c r="F73" s="842"/>
      <c r="G73" s="842"/>
      <c r="H73" s="842"/>
      <c r="I73" s="842"/>
      <c r="J73" s="842"/>
      <c r="K73" s="842"/>
      <c r="L73" s="842"/>
      <c r="M73" s="842"/>
      <c r="N73" s="842"/>
      <c r="O73" s="842"/>
      <c r="P73" s="842"/>
      <c r="Q73" s="842"/>
      <c r="R73" s="843"/>
    </row>
    <row r="74" spans="1:18" ht="61.5" customHeight="1" x14ac:dyDescent="0.2">
      <c r="A74" s="854" t="s">
        <v>438</v>
      </c>
      <c r="B74" s="855" t="s">
        <v>310</v>
      </c>
      <c r="C74" s="854">
        <v>4</v>
      </c>
      <c r="D74" s="836" t="s">
        <v>466</v>
      </c>
      <c r="E74" s="74" t="s">
        <v>467</v>
      </c>
      <c r="F74" s="74" t="s">
        <v>570</v>
      </c>
      <c r="G74" s="74" t="s">
        <v>468</v>
      </c>
      <c r="H74" s="52" t="s">
        <v>49</v>
      </c>
      <c r="I74" s="52" t="s">
        <v>469</v>
      </c>
      <c r="J74" s="75">
        <v>44378</v>
      </c>
      <c r="K74" s="75">
        <v>44561</v>
      </c>
      <c r="L74" s="55" t="s">
        <v>543</v>
      </c>
      <c r="M74" s="52" t="s">
        <v>544</v>
      </c>
      <c r="N74" s="96" t="s">
        <v>545</v>
      </c>
      <c r="O74" s="93">
        <v>0</v>
      </c>
      <c r="P74" s="92" t="s">
        <v>40</v>
      </c>
      <c r="Q74" s="96" t="s">
        <v>545</v>
      </c>
      <c r="R74" s="745" t="s">
        <v>32</v>
      </c>
    </row>
    <row r="75" spans="1:18" ht="61.5" customHeight="1" x14ac:dyDescent="0.2">
      <c r="A75" s="854"/>
      <c r="B75" s="855"/>
      <c r="C75" s="854"/>
      <c r="D75" s="836"/>
      <c r="E75" s="864" t="s">
        <v>470</v>
      </c>
      <c r="F75" s="864" t="s">
        <v>571</v>
      </c>
      <c r="G75" s="74" t="s">
        <v>471</v>
      </c>
      <c r="H75" s="836" t="s">
        <v>38</v>
      </c>
      <c r="I75" s="836" t="s">
        <v>445</v>
      </c>
      <c r="J75" s="75">
        <v>44378</v>
      </c>
      <c r="K75" s="75">
        <v>44408</v>
      </c>
      <c r="L75" s="55" t="s">
        <v>543</v>
      </c>
      <c r="M75" s="52" t="s">
        <v>544</v>
      </c>
      <c r="N75" s="96" t="s">
        <v>545</v>
      </c>
      <c r="O75" s="93">
        <v>0</v>
      </c>
      <c r="P75" s="792" t="s">
        <v>40</v>
      </c>
      <c r="Q75" s="822" t="s">
        <v>545</v>
      </c>
      <c r="R75" s="750"/>
    </row>
    <row r="76" spans="1:18" ht="61.5" customHeight="1" x14ac:dyDescent="0.2">
      <c r="A76" s="854"/>
      <c r="B76" s="855"/>
      <c r="C76" s="854"/>
      <c r="D76" s="836"/>
      <c r="E76" s="864"/>
      <c r="F76" s="864"/>
      <c r="G76" s="74" t="s">
        <v>472</v>
      </c>
      <c r="H76" s="836"/>
      <c r="I76" s="836"/>
      <c r="J76" s="75">
        <v>44409</v>
      </c>
      <c r="K76" s="75">
        <v>44561</v>
      </c>
      <c r="L76" s="55" t="s">
        <v>543</v>
      </c>
      <c r="M76" s="52" t="s">
        <v>544</v>
      </c>
      <c r="N76" s="96" t="s">
        <v>545</v>
      </c>
      <c r="O76" s="93">
        <v>0</v>
      </c>
      <c r="P76" s="794"/>
      <c r="Q76" s="820"/>
      <c r="R76" s="750"/>
    </row>
    <row r="77" spans="1:18" ht="61.5" customHeight="1" x14ac:dyDescent="0.2">
      <c r="A77" s="854"/>
      <c r="B77" s="855"/>
      <c r="C77" s="854"/>
      <c r="D77" s="836"/>
      <c r="E77" s="864" t="s">
        <v>473</v>
      </c>
      <c r="F77" s="864" t="s">
        <v>572</v>
      </c>
      <c r="G77" s="74" t="s">
        <v>474</v>
      </c>
      <c r="H77" s="836" t="s">
        <v>49</v>
      </c>
      <c r="I77" s="836" t="s">
        <v>445</v>
      </c>
      <c r="J77" s="75">
        <v>44378</v>
      </c>
      <c r="K77" s="75">
        <v>44408</v>
      </c>
      <c r="L77" s="55" t="s">
        <v>543</v>
      </c>
      <c r="M77" s="52" t="s">
        <v>544</v>
      </c>
      <c r="N77" s="96" t="s">
        <v>545</v>
      </c>
      <c r="O77" s="93">
        <v>0</v>
      </c>
      <c r="P77" s="792" t="s">
        <v>40</v>
      </c>
      <c r="Q77" s="822" t="s">
        <v>545</v>
      </c>
      <c r="R77" s="750"/>
    </row>
    <row r="78" spans="1:18" ht="61.5" customHeight="1" thickBot="1" x14ac:dyDescent="0.25">
      <c r="A78" s="854"/>
      <c r="B78" s="855"/>
      <c r="C78" s="854"/>
      <c r="D78" s="836"/>
      <c r="E78" s="828"/>
      <c r="F78" s="828"/>
      <c r="G78" s="58" t="s">
        <v>472</v>
      </c>
      <c r="H78" s="837"/>
      <c r="I78" s="837"/>
      <c r="J78" s="77">
        <v>44409</v>
      </c>
      <c r="K78" s="77">
        <v>44561</v>
      </c>
      <c r="L78" s="55" t="s">
        <v>543</v>
      </c>
      <c r="M78" s="52" t="s">
        <v>544</v>
      </c>
      <c r="N78" s="96" t="s">
        <v>545</v>
      </c>
      <c r="O78" s="93">
        <v>0</v>
      </c>
      <c r="P78" s="793"/>
      <c r="Q78" s="876"/>
      <c r="R78" s="746"/>
    </row>
    <row r="79" spans="1:18" ht="15.75" thickBot="1" x14ac:dyDescent="0.25">
      <c r="A79" s="841"/>
      <c r="B79" s="842"/>
      <c r="C79" s="842"/>
      <c r="D79" s="842"/>
      <c r="E79" s="842"/>
      <c r="F79" s="842"/>
      <c r="G79" s="842"/>
      <c r="H79" s="842"/>
      <c r="I79" s="842"/>
      <c r="J79" s="842"/>
      <c r="K79" s="842"/>
      <c r="L79" s="842"/>
      <c r="M79" s="842"/>
      <c r="N79" s="842"/>
      <c r="O79" s="842"/>
      <c r="P79" s="842"/>
      <c r="Q79" s="842"/>
      <c r="R79" s="843"/>
    </row>
    <row r="80" spans="1:18" ht="45" x14ac:dyDescent="0.2">
      <c r="A80" s="854" t="s">
        <v>438</v>
      </c>
      <c r="B80" s="855" t="s">
        <v>310</v>
      </c>
      <c r="C80" s="854">
        <v>5</v>
      </c>
      <c r="D80" s="836" t="s">
        <v>475</v>
      </c>
      <c r="E80" s="74" t="s">
        <v>476</v>
      </c>
      <c r="F80" s="74" t="s">
        <v>573</v>
      </c>
      <c r="G80" s="52" t="s">
        <v>477</v>
      </c>
      <c r="H80" s="78" t="s">
        <v>38</v>
      </c>
      <c r="I80" s="52" t="s">
        <v>469</v>
      </c>
      <c r="J80" s="75">
        <v>44378</v>
      </c>
      <c r="K80" s="75">
        <v>44407</v>
      </c>
      <c r="L80" s="55" t="s">
        <v>543</v>
      </c>
      <c r="M80" s="52" t="s">
        <v>544</v>
      </c>
      <c r="N80" s="96" t="s">
        <v>545</v>
      </c>
      <c r="O80" s="93">
        <v>0</v>
      </c>
      <c r="P80" s="92" t="s">
        <v>40</v>
      </c>
      <c r="Q80" s="96" t="s">
        <v>545</v>
      </c>
      <c r="R80" s="745" t="s">
        <v>32</v>
      </c>
    </row>
    <row r="81" spans="1:18" ht="42" customHeight="1" x14ac:dyDescent="0.2">
      <c r="A81" s="854"/>
      <c r="B81" s="855"/>
      <c r="C81" s="854"/>
      <c r="D81" s="836"/>
      <c r="E81" s="822" t="s">
        <v>478</v>
      </c>
      <c r="F81" s="828" t="s">
        <v>574</v>
      </c>
      <c r="G81" s="837" t="s">
        <v>479</v>
      </c>
      <c r="H81" s="871" t="s">
        <v>49</v>
      </c>
      <c r="I81" s="837" t="s">
        <v>480</v>
      </c>
      <c r="J81" s="869">
        <v>44378</v>
      </c>
      <c r="K81" s="869">
        <v>44408</v>
      </c>
      <c r="L81" s="55" t="s">
        <v>543</v>
      </c>
      <c r="M81" s="52" t="s">
        <v>544</v>
      </c>
      <c r="N81" s="96" t="s">
        <v>545</v>
      </c>
      <c r="O81" s="93">
        <v>0</v>
      </c>
      <c r="P81" s="792" t="s">
        <v>40</v>
      </c>
      <c r="Q81" s="822" t="s">
        <v>545</v>
      </c>
      <c r="R81" s="750"/>
    </row>
    <row r="82" spans="1:18" ht="42" customHeight="1" x14ac:dyDescent="0.2">
      <c r="A82" s="854"/>
      <c r="B82" s="855"/>
      <c r="C82" s="854"/>
      <c r="D82" s="836"/>
      <c r="E82" s="823"/>
      <c r="F82" s="830"/>
      <c r="G82" s="840"/>
      <c r="H82" s="872"/>
      <c r="I82" s="840"/>
      <c r="J82" s="870"/>
      <c r="K82" s="870"/>
      <c r="L82" s="55" t="s">
        <v>543</v>
      </c>
      <c r="M82" s="52" t="s">
        <v>544</v>
      </c>
      <c r="N82" s="96" t="s">
        <v>545</v>
      </c>
      <c r="O82" s="93">
        <v>0</v>
      </c>
      <c r="P82" s="794"/>
      <c r="Q82" s="820"/>
      <c r="R82" s="750"/>
    </row>
    <row r="83" spans="1:18" ht="102.95" customHeight="1" thickBot="1" x14ac:dyDescent="0.25">
      <c r="A83" s="854"/>
      <c r="B83" s="855"/>
      <c r="C83" s="854"/>
      <c r="D83" s="836"/>
      <c r="E83" s="820"/>
      <c r="F83" s="74" t="s">
        <v>575</v>
      </c>
      <c r="G83" s="52" t="s">
        <v>481</v>
      </c>
      <c r="H83" s="78" t="s">
        <v>49</v>
      </c>
      <c r="I83" s="52" t="s">
        <v>480</v>
      </c>
      <c r="J83" s="75">
        <v>44416</v>
      </c>
      <c r="K83" s="75">
        <v>44561</v>
      </c>
      <c r="L83" s="55" t="s">
        <v>543</v>
      </c>
      <c r="M83" s="52" t="s">
        <v>544</v>
      </c>
      <c r="N83" s="96" t="s">
        <v>545</v>
      </c>
      <c r="O83" s="93">
        <v>0</v>
      </c>
      <c r="P83" s="92" t="s">
        <v>40</v>
      </c>
      <c r="Q83" s="96" t="s">
        <v>545</v>
      </c>
      <c r="R83" s="746"/>
    </row>
    <row r="84" spans="1:18" s="287" customFormat="1" ht="15.75" thickBot="1" x14ac:dyDescent="0.25">
      <c r="A84" s="844"/>
      <c r="B84" s="845"/>
      <c r="C84" s="845"/>
      <c r="D84" s="845"/>
      <c r="E84" s="845"/>
      <c r="F84" s="845"/>
      <c r="G84" s="845"/>
      <c r="H84" s="845"/>
      <c r="I84" s="845"/>
      <c r="J84" s="845"/>
      <c r="K84" s="845"/>
      <c r="L84" s="845"/>
      <c r="M84" s="845"/>
      <c r="N84" s="845"/>
      <c r="O84" s="845"/>
      <c r="P84" s="845"/>
      <c r="Q84" s="845"/>
      <c r="R84" s="846"/>
    </row>
    <row r="85" spans="1:18" ht="39" customHeight="1" thickBot="1" x14ac:dyDescent="0.25">
      <c r="A85" s="618" t="s">
        <v>1537</v>
      </c>
      <c r="B85" s="619"/>
      <c r="C85" s="619"/>
      <c r="D85" s="619"/>
      <c r="E85" s="619"/>
      <c r="F85" s="619"/>
      <c r="G85" s="619"/>
      <c r="H85" s="619"/>
      <c r="I85" s="619"/>
      <c r="J85" s="619"/>
      <c r="K85" s="619"/>
      <c r="L85" s="619"/>
      <c r="M85" s="619"/>
      <c r="N85" s="619"/>
      <c r="O85" s="619"/>
      <c r="P85" s="619"/>
      <c r="Q85" s="619"/>
      <c r="R85" s="620"/>
    </row>
    <row r="86" spans="1:18" ht="15.75" x14ac:dyDescent="0.2">
      <c r="A86" s="661" t="s">
        <v>7</v>
      </c>
      <c r="B86" s="661" t="s">
        <v>8</v>
      </c>
      <c r="C86" s="661" t="s">
        <v>9</v>
      </c>
      <c r="D86" s="661" t="s">
        <v>10</v>
      </c>
      <c r="E86" s="661" t="s">
        <v>11</v>
      </c>
      <c r="F86" s="661" t="s">
        <v>12</v>
      </c>
      <c r="G86" s="661" t="s">
        <v>13</v>
      </c>
      <c r="H86" s="661" t="s">
        <v>14</v>
      </c>
      <c r="I86" s="661" t="s">
        <v>15</v>
      </c>
      <c r="J86" s="661" t="s">
        <v>16</v>
      </c>
      <c r="K86" s="661" t="s">
        <v>17</v>
      </c>
      <c r="L86" s="663" t="s">
        <v>18</v>
      </c>
      <c r="M86" s="663"/>
      <c r="N86" s="663"/>
      <c r="O86" s="663"/>
      <c r="P86" s="663"/>
      <c r="Q86" s="663"/>
      <c r="R86" s="663"/>
    </row>
    <row r="87" spans="1:18" ht="31.5" x14ac:dyDescent="0.2">
      <c r="A87" s="661"/>
      <c r="B87" s="661"/>
      <c r="C87" s="661"/>
      <c r="D87" s="661"/>
      <c r="E87" s="661"/>
      <c r="F87" s="661"/>
      <c r="G87" s="661"/>
      <c r="H87" s="661"/>
      <c r="I87" s="661"/>
      <c r="J87" s="661"/>
      <c r="K87" s="661"/>
      <c r="L87" s="86" t="s">
        <v>19</v>
      </c>
      <c r="M87" s="86" t="s">
        <v>20</v>
      </c>
      <c r="N87" s="86" t="s">
        <v>21</v>
      </c>
      <c r="O87" s="86" t="s">
        <v>525</v>
      </c>
      <c r="P87" s="86" t="s">
        <v>23</v>
      </c>
      <c r="Q87" s="86" t="s">
        <v>24</v>
      </c>
      <c r="R87" s="87" t="s">
        <v>25</v>
      </c>
    </row>
    <row r="88" spans="1:18" ht="408.75" customHeight="1" thickBot="1" x14ac:dyDescent="0.25">
      <c r="A88" s="52" t="s">
        <v>482</v>
      </c>
      <c r="B88" s="52" t="s">
        <v>310</v>
      </c>
      <c r="C88" s="55">
        <v>1</v>
      </c>
      <c r="D88" s="80" t="s">
        <v>483</v>
      </c>
      <c r="E88" s="866" t="s">
        <v>484</v>
      </c>
      <c r="F88" s="867"/>
      <c r="G88" s="867"/>
      <c r="H88" s="867"/>
      <c r="I88" s="867"/>
      <c r="J88" s="867"/>
      <c r="K88" s="867"/>
      <c r="L88" s="55" t="s">
        <v>543</v>
      </c>
      <c r="M88" s="52" t="s">
        <v>544</v>
      </c>
      <c r="N88" s="96" t="s">
        <v>545</v>
      </c>
      <c r="O88" s="93">
        <v>0</v>
      </c>
      <c r="P88" s="97" t="s">
        <v>31</v>
      </c>
      <c r="Q88" s="96" t="s">
        <v>545</v>
      </c>
      <c r="R88" s="55" t="s">
        <v>32</v>
      </c>
    </row>
    <row r="89" spans="1:18" ht="15.75" thickBot="1" x14ac:dyDescent="0.25">
      <c r="A89" s="841"/>
      <c r="B89" s="842"/>
      <c r="C89" s="842"/>
      <c r="D89" s="842"/>
      <c r="E89" s="842"/>
      <c r="F89" s="842"/>
      <c r="G89" s="842"/>
      <c r="H89" s="842"/>
      <c r="I89" s="842"/>
      <c r="J89" s="842"/>
      <c r="K89" s="842"/>
      <c r="L89" s="842"/>
      <c r="M89" s="842"/>
      <c r="N89" s="842"/>
      <c r="O89" s="842"/>
      <c r="P89" s="842"/>
      <c r="Q89" s="842"/>
      <c r="R89" s="843"/>
    </row>
    <row r="90" spans="1:18" ht="408.95" customHeight="1" thickBot="1" x14ac:dyDescent="0.25">
      <c r="A90" s="52" t="s">
        <v>482</v>
      </c>
      <c r="B90" s="52" t="s">
        <v>310</v>
      </c>
      <c r="C90" s="55">
        <v>2</v>
      </c>
      <c r="D90" s="56" t="s">
        <v>485</v>
      </c>
      <c r="E90" s="866" t="s">
        <v>486</v>
      </c>
      <c r="F90" s="867"/>
      <c r="G90" s="867"/>
      <c r="H90" s="867"/>
      <c r="I90" s="867"/>
      <c r="J90" s="867"/>
      <c r="K90" s="867"/>
      <c r="L90" s="55" t="s">
        <v>543</v>
      </c>
      <c r="M90" s="52" t="s">
        <v>544</v>
      </c>
      <c r="N90" s="96" t="s">
        <v>545</v>
      </c>
      <c r="O90" s="93">
        <v>0</v>
      </c>
      <c r="P90" s="97" t="s">
        <v>31</v>
      </c>
      <c r="Q90" s="96" t="s">
        <v>545</v>
      </c>
      <c r="R90" s="55" t="s">
        <v>32</v>
      </c>
    </row>
    <row r="91" spans="1:18" ht="15.75" thickBot="1" x14ac:dyDescent="0.25">
      <c r="A91" s="841"/>
      <c r="B91" s="842"/>
      <c r="C91" s="842"/>
      <c r="D91" s="842"/>
      <c r="E91" s="842"/>
      <c r="F91" s="842"/>
      <c r="G91" s="842"/>
      <c r="H91" s="842"/>
      <c r="I91" s="842"/>
      <c r="J91" s="842"/>
      <c r="K91" s="842"/>
      <c r="L91" s="842"/>
      <c r="M91" s="842"/>
      <c r="N91" s="842"/>
      <c r="O91" s="842"/>
      <c r="P91" s="842"/>
      <c r="Q91" s="842"/>
      <c r="R91" s="843"/>
    </row>
    <row r="92" spans="1:18" ht="408.95" customHeight="1" thickBot="1" x14ac:dyDescent="0.25">
      <c r="A92" s="62" t="s">
        <v>482</v>
      </c>
      <c r="B92" s="62" t="s">
        <v>310</v>
      </c>
      <c r="C92" s="48">
        <v>3</v>
      </c>
      <c r="D92" s="49" t="s">
        <v>487</v>
      </c>
      <c r="E92" s="822" t="s">
        <v>488</v>
      </c>
      <c r="F92" s="868"/>
      <c r="G92" s="868"/>
      <c r="H92" s="868"/>
      <c r="I92" s="868"/>
      <c r="J92" s="868"/>
      <c r="K92" s="868"/>
      <c r="L92" s="55" t="s">
        <v>543</v>
      </c>
      <c r="M92" s="52" t="s">
        <v>544</v>
      </c>
      <c r="N92" s="96" t="s">
        <v>545</v>
      </c>
      <c r="O92" s="93">
        <v>0</v>
      </c>
      <c r="P92" s="97" t="s">
        <v>31</v>
      </c>
      <c r="Q92" s="96" t="s">
        <v>545</v>
      </c>
      <c r="R92" s="55" t="s">
        <v>32</v>
      </c>
    </row>
    <row r="93" spans="1:18" ht="15.75" thickBot="1" x14ac:dyDescent="0.25">
      <c r="A93" s="841"/>
      <c r="B93" s="842"/>
      <c r="C93" s="842"/>
      <c r="D93" s="842"/>
      <c r="E93" s="842"/>
      <c r="F93" s="842"/>
      <c r="G93" s="842"/>
      <c r="H93" s="842"/>
      <c r="I93" s="842"/>
      <c r="J93" s="842"/>
      <c r="K93" s="842"/>
      <c r="L93" s="842"/>
      <c r="M93" s="842"/>
      <c r="N93" s="842"/>
      <c r="O93" s="842"/>
      <c r="P93" s="842"/>
      <c r="Q93" s="842"/>
      <c r="R93" s="843"/>
    </row>
    <row r="94" spans="1:18" ht="114" customHeight="1" thickBot="1" x14ac:dyDescent="0.25">
      <c r="A94" s="52" t="s">
        <v>482</v>
      </c>
      <c r="B94" s="52" t="s">
        <v>310</v>
      </c>
      <c r="C94" s="55">
        <v>4</v>
      </c>
      <c r="D94" s="56" t="s">
        <v>489</v>
      </c>
      <c r="E94" s="74" t="s">
        <v>490</v>
      </c>
      <c r="F94" s="74" t="s">
        <v>576</v>
      </c>
      <c r="G94" s="52" t="s">
        <v>491</v>
      </c>
      <c r="H94" s="78" t="s">
        <v>49</v>
      </c>
      <c r="I94" s="52" t="s">
        <v>492</v>
      </c>
      <c r="J94" s="81">
        <v>44927</v>
      </c>
      <c r="K94" s="81">
        <v>45231</v>
      </c>
      <c r="L94" s="55" t="s">
        <v>543</v>
      </c>
      <c r="M94" s="52" t="s">
        <v>544</v>
      </c>
      <c r="N94" s="96" t="s">
        <v>577</v>
      </c>
      <c r="O94" s="93">
        <v>0</v>
      </c>
      <c r="P94" s="100" t="s">
        <v>173</v>
      </c>
      <c r="Q94" s="96" t="s">
        <v>577</v>
      </c>
      <c r="R94" s="55" t="s">
        <v>32</v>
      </c>
    </row>
    <row r="95" spans="1:18" ht="15.75" thickBot="1" x14ac:dyDescent="0.25">
      <c r="A95" s="844"/>
      <c r="B95" s="845"/>
      <c r="C95" s="845"/>
      <c r="D95" s="845"/>
      <c r="E95" s="845"/>
      <c r="F95" s="845"/>
      <c r="G95" s="845"/>
      <c r="H95" s="845"/>
      <c r="I95" s="845"/>
      <c r="J95" s="845"/>
      <c r="K95" s="845"/>
      <c r="L95" s="845"/>
      <c r="M95" s="845"/>
      <c r="N95" s="845"/>
      <c r="O95" s="845"/>
      <c r="P95" s="845"/>
      <c r="Q95" s="845"/>
      <c r="R95" s="846"/>
    </row>
    <row r="102" spans="1:11" ht="15.75" x14ac:dyDescent="0.25">
      <c r="A102" s="734" t="s">
        <v>578</v>
      </c>
      <c r="B102" s="734"/>
      <c r="C102" s="101"/>
      <c r="D102" s="734" t="s">
        <v>579</v>
      </c>
      <c r="E102" s="734"/>
      <c r="F102" s="734" t="s">
        <v>580</v>
      </c>
      <c r="G102" s="734"/>
      <c r="H102" s="734" t="s">
        <v>581</v>
      </c>
      <c r="I102" s="734"/>
      <c r="J102" s="734" t="s">
        <v>582</v>
      </c>
      <c r="K102" s="734"/>
    </row>
    <row r="103" spans="1:11" ht="15.75" x14ac:dyDescent="0.25">
      <c r="A103" s="45" t="s">
        <v>173</v>
      </c>
      <c r="B103" s="102">
        <f>+COUNTIF($P$6:$P$94,"ABIERTA")</f>
        <v>1</v>
      </c>
      <c r="C103" s="101"/>
      <c r="D103" s="45" t="s">
        <v>173</v>
      </c>
      <c r="E103" s="102">
        <f>+COUNTIF($P$6:$P$30,"ABIERTA")</f>
        <v>0</v>
      </c>
      <c r="F103" s="45" t="s">
        <v>173</v>
      </c>
      <c r="G103" s="102">
        <f>+COUNTIF($P$35:$P$54,"ABIERTA")</f>
        <v>0</v>
      </c>
      <c r="H103" s="45" t="s">
        <v>173</v>
      </c>
      <c r="I103" s="102">
        <f>+COUNTIF($P$59:$P$83,"ABIERTA")</f>
        <v>0</v>
      </c>
      <c r="J103" s="45" t="s">
        <v>173</v>
      </c>
      <c r="K103" s="102">
        <f>+COUNTIF($P$88:$P$94,"ABIERTA")</f>
        <v>1</v>
      </c>
    </row>
    <row r="104" spans="1:11" ht="15.75" x14ac:dyDescent="0.25">
      <c r="A104" s="45" t="s">
        <v>75</v>
      </c>
      <c r="B104" s="102">
        <f>+COUNTIF($P$6:$P$94,"CUMPLIDA - EFECTIVA")</f>
        <v>9</v>
      </c>
      <c r="C104" s="101"/>
      <c r="D104" s="45" t="s">
        <v>75</v>
      </c>
      <c r="E104" s="102">
        <f>+COUNTIF($P$6:$P$30,"CUMPLIDA - EFECTIVA")</f>
        <v>4</v>
      </c>
      <c r="F104" s="45" t="s">
        <v>75</v>
      </c>
      <c r="G104" s="102">
        <f>+COUNTIF($P$35:$P$54,"CUMPLIDA - EFECTIVA")</f>
        <v>5</v>
      </c>
      <c r="H104" s="45" t="s">
        <v>75</v>
      </c>
      <c r="I104" s="102">
        <f>+COUNTIF($P$59:$P$83,"CUMPLIDA - EFECTIVA")</f>
        <v>0</v>
      </c>
      <c r="J104" s="45" t="s">
        <v>75</v>
      </c>
      <c r="K104" s="102">
        <f>+COUNTIF($P$88:$P$94,"CUMPLIDA - EFECTIVA")</f>
        <v>0</v>
      </c>
    </row>
    <row r="105" spans="1:11" ht="15.75" x14ac:dyDescent="0.25">
      <c r="A105" s="45" t="s">
        <v>583</v>
      </c>
      <c r="B105" s="102">
        <f>+COUNTIF($P$6:$P$94,"CUMPLIDA - PENDIENTE EFECTIVIDAD")</f>
        <v>0</v>
      </c>
      <c r="C105" s="101"/>
      <c r="D105" s="45" t="s">
        <v>583</v>
      </c>
      <c r="E105" s="102">
        <f>+COUNTIF($P$6:$P$30,"CUMPLIDA - PENDIENTE EFECTIVIDAD")</f>
        <v>0</v>
      </c>
      <c r="F105" s="45" t="s">
        <v>583</v>
      </c>
      <c r="G105" s="102">
        <f>+COUNTIF($P$35:$P$54,"CUMPLIDA - PENDIENTE EFECTIVIDAD")</f>
        <v>0</v>
      </c>
      <c r="H105" s="45" t="s">
        <v>583</v>
      </c>
      <c r="I105" s="102">
        <f>+COUNTIF($P$59:$P$83,"CUMPLIDA - PENDIENTE EFECTIVIDAD")</f>
        <v>0</v>
      </c>
      <c r="J105" s="45" t="s">
        <v>583</v>
      </c>
      <c r="K105" s="102">
        <f>+COUNTIF($P$88:$P$94,"CUMPLIDA - PENDIENTE EFECTIVIDAD")</f>
        <v>0</v>
      </c>
    </row>
    <row r="106" spans="1:11" ht="15.75" x14ac:dyDescent="0.25">
      <c r="A106" s="45" t="s">
        <v>584</v>
      </c>
      <c r="B106" s="102">
        <f>+COUNTIF($P$6:$P$94,"CUMPLIDA - INEFECTIVA")</f>
        <v>0</v>
      </c>
      <c r="C106" s="101"/>
      <c r="D106" s="45" t="s">
        <v>584</v>
      </c>
      <c r="E106" s="102">
        <f>+COUNTIF($P$6:$P$30,"CUMPLIDA - INEFECTIVA")</f>
        <v>0</v>
      </c>
      <c r="F106" s="45" t="s">
        <v>584</v>
      </c>
      <c r="G106" s="102">
        <f>+COUNTIF($P$35:$P$54,"CUMPLIDA - INEFECTIVA")</f>
        <v>0</v>
      </c>
      <c r="H106" s="45" t="s">
        <v>584</v>
      </c>
      <c r="I106" s="102">
        <f>+COUNTIF($P$59:$P$83,"CUMPLIDA - INEFECTIVA")</f>
        <v>0</v>
      </c>
      <c r="J106" s="45" t="s">
        <v>584</v>
      </c>
      <c r="K106" s="102">
        <f>+COUNTIF($P$88:$P$94,"CUMPLIDA - INEFECTIVA")</f>
        <v>0</v>
      </c>
    </row>
    <row r="107" spans="1:11" ht="15.75" x14ac:dyDescent="0.25">
      <c r="A107" s="45" t="s">
        <v>40</v>
      </c>
      <c r="B107" s="102">
        <f>+COUNTIF($P$6:$P$94,"INCUMPLIDA - VENCIDA")</f>
        <v>34</v>
      </c>
      <c r="C107" s="101"/>
      <c r="D107" s="45" t="s">
        <v>40</v>
      </c>
      <c r="E107" s="102">
        <f>+COUNTIF($P$6:$P$30,"INCUMPLIDA - VENCIDA")</f>
        <v>13</v>
      </c>
      <c r="F107" s="45" t="s">
        <v>40</v>
      </c>
      <c r="G107" s="102">
        <f>+COUNTIF($P$35:$P$54,"INCUMPLIDA - VENCIDA")</f>
        <v>9</v>
      </c>
      <c r="H107" s="45" t="s">
        <v>40</v>
      </c>
      <c r="I107" s="102">
        <f>+COUNTIF($P$59:$P$83,"INCUMPLIDA - VENCIDA")</f>
        <v>12</v>
      </c>
      <c r="J107" s="45" t="s">
        <v>40</v>
      </c>
      <c r="K107" s="102">
        <f>+COUNTIF($P$88:$P$94,"INCUMPLIDA - VENCIDA")</f>
        <v>0</v>
      </c>
    </row>
    <row r="108" spans="1:11" ht="15.75" x14ac:dyDescent="0.25">
      <c r="A108" s="45" t="s">
        <v>31</v>
      </c>
      <c r="B108" s="102">
        <f>+COUNTIF($P$6:$P$94,"INCALIFICABLE")</f>
        <v>5</v>
      </c>
      <c r="C108" s="101"/>
      <c r="D108" s="45" t="s">
        <v>31</v>
      </c>
      <c r="E108" s="102">
        <f>+COUNTIF($P$6:$P$30,"INCALIFICABLE")</f>
        <v>1</v>
      </c>
      <c r="F108" s="45" t="s">
        <v>31</v>
      </c>
      <c r="G108" s="102">
        <f>+COUNTIF($P$35:$P$54,"INCALIFICABLE")</f>
        <v>1</v>
      </c>
      <c r="H108" s="45" t="s">
        <v>31</v>
      </c>
      <c r="I108" s="102">
        <f>+COUNTIF($P$59:$P$83,"INCALIFICABLE")</f>
        <v>0</v>
      </c>
      <c r="J108" s="45" t="s">
        <v>31</v>
      </c>
      <c r="K108" s="102">
        <f>+COUNTIF($P$88:$P$94,"INCALIFICABLE")</f>
        <v>3</v>
      </c>
    </row>
    <row r="109" spans="1:11" ht="15.75" x14ac:dyDescent="0.25">
      <c r="A109" s="103" t="s">
        <v>524</v>
      </c>
      <c r="B109" s="104">
        <f>SUM(B103:B108)</f>
        <v>49</v>
      </c>
      <c r="C109" s="101"/>
      <c r="D109" s="103" t="s">
        <v>524</v>
      </c>
      <c r="E109" s="104">
        <f>SUM(E103:E108)</f>
        <v>18</v>
      </c>
      <c r="F109" s="103" t="s">
        <v>524</v>
      </c>
      <c r="G109" s="104">
        <f>SUM(G103:G108)</f>
        <v>15</v>
      </c>
      <c r="H109" s="103" t="s">
        <v>524</v>
      </c>
      <c r="I109" s="104">
        <f>SUM(I103:I108)</f>
        <v>12</v>
      </c>
      <c r="J109" s="103" t="s">
        <v>524</v>
      </c>
      <c r="K109" s="104">
        <f>SUM(K103:K108)</f>
        <v>4</v>
      </c>
    </row>
    <row r="110" spans="1:11" ht="15.75" x14ac:dyDescent="0.25">
      <c r="A110" s="101"/>
      <c r="B110" s="101"/>
      <c r="C110" s="101"/>
      <c r="D110" s="105"/>
      <c r="E110" s="105"/>
      <c r="F110" s="105"/>
      <c r="G110" s="106"/>
      <c r="H110" s="105"/>
      <c r="I110" s="106"/>
      <c r="J110" s="105"/>
      <c r="K110" s="106"/>
    </row>
    <row r="111" spans="1:11" ht="15.75" x14ac:dyDescent="0.25">
      <c r="A111" s="734" t="s">
        <v>585</v>
      </c>
      <c r="B111" s="734"/>
      <c r="C111" s="101"/>
      <c r="D111" s="734" t="s">
        <v>586</v>
      </c>
      <c r="E111" s="734"/>
      <c r="F111" s="734" t="s">
        <v>586</v>
      </c>
      <c r="G111" s="734"/>
      <c r="H111" s="734" t="s">
        <v>586</v>
      </c>
      <c r="I111" s="734"/>
      <c r="J111" s="734" t="s">
        <v>586</v>
      </c>
      <c r="K111" s="734"/>
    </row>
    <row r="112" spans="1:11" ht="15.75" x14ac:dyDescent="0.25">
      <c r="A112" s="102" t="s">
        <v>587</v>
      </c>
      <c r="B112" s="102">
        <f>+COUNTIF($R$6:$R$94,"ABIERTO")</f>
        <v>21</v>
      </c>
      <c r="C112" s="101"/>
      <c r="D112" s="107" t="s">
        <v>32</v>
      </c>
      <c r="E112" s="102">
        <f>+COUNTIF($R$6:$R$30,"ABIERTO")</f>
        <v>7</v>
      </c>
      <c r="F112" s="107" t="s">
        <v>32</v>
      </c>
      <c r="G112" s="102">
        <f>+COUNTIF($R$35:$R$54,"ABIERTO")</f>
        <v>5</v>
      </c>
      <c r="H112" s="107" t="s">
        <v>32</v>
      </c>
      <c r="I112" s="102">
        <f>+COUNTIF($R$59:$R$83,"ABIERTO")</f>
        <v>5</v>
      </c>
      <c r="J112" s="107" t="s">
        <v>32</v>
      </c>
      <c r="K112" s="102">
        <f>+COUNTIF($R$88:$R$94,"ABIERTO")</f>
        <v>4</v>
      </c>
    </row>
    <row r="113" spans="1:11" ht="15.75" x14ac:dyDescent="0.25">
      <c r="A113" s="102" t="s">
        <v>588</v>
      </c>
      <c r="B113" s="102">
        <f>+COUNTIF($R$6:$R$94,"CERRADO")</f>
        <v>2</v>
      </c>
      <c r="C113" s="101"/>
      <c r="D113" s="107" t="s">
        <v>62</v>
      </c>
      <c r="E113" s="102">
        <f>+COUNTIF($R$6:$R30,"CERRADO")</f>
        <v>1</v>
      </c>
      <c r="F113" s="107" t="s">
        <v>62</v>
      </c>
      <c r="G113" s="102">
        <f>+COUNTIF($R$35:$R54,"CERRADO")</f>
        <v>1</v>
      </c>
      <c r="H113" s="107" t="s">
        <v>62</v>
      </c>
      <c r="I113" s="102">
        <f>+COUNTIF($R$59:$R$83,"CERRADO")</f>
        <v>0</v>
      </c>
      <c r="J113" s="107" t="s">
        <v>62</v>
      </c>
      <c r="K113" s="102">
        <f>+COUNTIF($R$88:$R94,"CERRADO")</f>
        <v>0</v>
      </c>
    </row>
    <row r="114" spans="1:11" ht="15.75" x14ac:dyDescent="0.25">
      <c r="A114" s="104" t="s">
        <v>524</v>
      </c>
      <c r="B114" s="104">
        <f>SUM(B112:B113)</f>
        <v>23</v>
      </c>
      <c r="C114" s="101"/>
      <c r="D114" s="103" t="s">
        <v>524</v>
      </c>
      <c r="E114" s="104">
        <f>SUM(E112:E113)</f>
        <v>8</v>
      </c>
      <c r="F114" s="103" t="s">
        <v>524</v>
      </c>
      <c r="G114" s="104">
        <f>SUM(G112:G113)</f>
        <v>6</v>
      </c>
      <c r="H114" s="103" t="s">
        <v>524</v>
      </c>
      <c r="I114" s="104">
        <f>SUM(I112:I113)</f>
        <v>5</v>
      </c>
      <c r="J114" s="103" t="s">
        <v>524</v>
      </c>
      <c r="K114" s="104">
        <f>SUM(K112:K113)</f>
        <v>4</v>
      </c>
    </row>
  </sheetData>
  <mergeCells count="240">
    <mergeCell ref="A79:R79"/>
    <mergeCell ref="A89:R89"/>
    <mergeCell ref="Q69:Q72"/>
    <mergeCell ref="R69:R72"/>
    <mergeCell ref="A74:A78"/>
    <mergeCell ref="B74:B78"/>
    <mergeCell ref="C74:C78"/>
    <mergeCell ref="D74:D78"/>
    <mergeCell ref="R74:R78"/>
    <mergeCell ref="E75:E76"/>
    <mergeCell ref="F69:F72"/>
    <mergeCell ref="G69:G72"/>
    <mergeCell ref="H69:H72"/>
    <mergeCell ref="J69:J72"/>
    <mergeCell ref="K69:K72"/>
    <mergeCell ref="N69:N72"/>
    <mergeCell ref="A84:R84"/>
    <mergeCell ref="A46:R46"/>
    <mergeCell ref="A62:R62"/>
    <mergeCell ref="A68:R68"/>
    <mergeCell ref="A73:R73"/>
    <mergeCell ref="A55:R55"/>
    <mergeCell ref="P63:P65"/>
    <mergeCell ref="Q63:Q65"/>
    <mergeCell ref="P60:P61"/>
    <mergeCell ref="I81:I82"/>
    <mergeCell ref="F75:F76"/>
    <mergeCell ref="H75:H76"/>
    <mergeCell ref="I75:I76"/>
    <mergeCell ref="E77:E78"/>
    <mergeCell ref="F77:F78"/>
    <mergeCell ref="H77:H78"/>
    <mergeCell ref="I77:I78"/>
    <mergeCell ref="O69:O72"/>
    <mergeCell ref="P69:P72"/>
    <mergeCell ref="Q60:Q61"/>
    <mergeCell ref="P75:P76"/>
    <mergeCell ref="P77:P78"/>
    <mergeCell ref="Q77:Q78"/>
    <mergeCell ref="Q75:Q76"/>
    <mergeCell ref="A80:A83"/>
    <mergeCell ref="B80:B83"/>
    <mergeCell ref="C80:C83"/>
    <mergeCell ref="D80:D83"/>
    <mergeCell ref="R80:R83"/>
    <mergeCell ref="E81:E83"/>
    <mergeCell ref="F81:F82"/>
    <mergeCell ref="G81:G82"/>
    <mergeCell ref="H81:H82"/>
    <mergeCell ref="P81:P82"/>
    <mergeCell ref="Q81:Q82"/>
    <mergeCell ref="A111:B111"/>
    <mergeCell ref="D111:E111"/>
    <mergeCell ref="F111:G111"/>
    <mergeCell ref="H111:I111"/>
    <mergeCell ref="J111:K111"/>
    <mergeCell ref="D86:D87"/>
    <mergeCell ref="E86:E87"/>
    <mergeCell ref="F86:F87"/>
    <mergeCell ref="G86:G87"/>
    <mergeCell ref="A91:R91"/>
    <mergeCell ref="A93:R93"/>
    <mergeCell ref="A95:R95"/>
    <mergeCell ref="A5:R5"/>
    <mergeCell ref="A13:R13"/>
    <mergeCell ref="A9:R9"/>
    <mergeCell ref="A15:R15"/>
    <mergeCell ref="A19:R19"/>
    <mergeCell ref="E90:K90"/>
    <mergeCell ref="E92:K92"/>
    <mergeCell ref="A102:B102"/>
    <mergeCell ref="D102:E102"/>
    <mergeCell ref="F102:G102"/>
    <mergeCell ref="H102:I102"/>
    <mergeCell ref="J102:K102"/>
    <mergeCell ref="H86:H87"/>
    <mergeCell ref="I86:I87"/>
    <mergeCell ref="J86:J87"/>
    <mergeCell ref="K86:K87"/>
    <mergeCell ref="L86:R86"/>
    <mergeCell ref="E88:K88"/>
    <mergeCell ref="J81:J82"/>
    <mergeCell ref="K81:K82"/>
    <mergeCell ref="A85:R85"/>
    <mergeCell ref="A86:A87"/>
    <mergeCell ref="B86:B87"/>
    <mergeCell ref="C86:C87"/>
    <mergeCell ref="H63:H65"/>
    <mergeCell ref="J63:J65"/>
    <mergeCell ref="K63:K65"/>
    <mergeCell ref="R63:R67"/>
    <mergeCell ref="A69:A72"/>
    <mergeCell ref="B69:B72"/>
    <mergeCell ref="C69:C72"/>
    <mergeCell ref="D69:D72"/>
    <mergeCell ref="E69:E72"/>
    <mergeCell ref="A63:A67"/>
    <mergeCell ref="B63:B67"/>
    <mergeCell ref="C63:C67"/>
    <mergeCell ref="D63:D67"/>
    <mergeCell ref="E63:E65"/>
    <mergeCell ref="F63:F65"/>
    <mergeCell ref="G63:G65"/>
    <mergeCell ref="A59:A61"/>
    <mergeCell ref="B59:B61"/>
    <mergeCell ref="C59:C61"/>
    <mergeCell ref="D59:D61"/>
    <mergeCell ref="R59:R61"/>
    <mergeCell ref="S59:S60"/>
    <mergeCell ref="E60:E61"/>
    <mergeCell ref="F60:F61"/>
    <mergeCell ref="H60:H61"/>
    <mergeCell ref="I60:I61"/>
    <mergeCell ref="G57:G58"/>
    <mergeCell ref="H57:H58"/>
    <mergeCell ref="I57:I58"/>
    <mergeCell ref="J57:J58"/>
    <mergeCell ref="K57:K58"/>
    <mergeCell ref="L57:R57"/>
    <mergeCell ref="Q52:Q53"/>
    <mergeCell ref="R52:R54"/>
    <mergeCell ref="S52:S54"/>
    <mergeCell ref="A56:R56"/>
    <mergeCell ref="A57:A58"/>
    <mergeCell ref="B57:B58"/>
    <mergeCell ref="C57:C58"/>
    <mergeCell ref="D57:D58"/>
    <mergeCell ref="E57:E58"/>
    <mergeCell ref="F57:F58"/>
    <mergeCell ref="I47:I48"/>
    <mergeCell ref="Q47:Q48"/>
    <mergeCell ref="R47:R48"/>
    <mergeCell ref="S47:S48"/>
    <mergeCell ref="E50:K50"/>
    <mergeCell ref="A52:A54"/>
    <mergeCell ref="B52:B54"/>
    <mergeCell ref="C52:C54"/>
    <mergeCell ref="D52:D54"/>
    <mergeCell ref="E52:E53"/>
    <mergeCell ref="A47:A48"/>
    <mergeCell ref="B47:B48"/>
    <mergeCell ref="C47:C48"/>
    <mergeCell ref="D47:D48"/>
    <mergeCell ref="E47:E48"/>
    <mergeCell ref="F47:F48"/>
    <mergeCell ref="A49:R49"/>
    <mergeCell ref="A51:R51"/>
    <mergeCell ref="A43:A45"/>
    <mergeCell ref="B43:B45"/>
    <mergeCell ref="C43:C45"/>
    <mergeCell ref="D43:D45"/>
    <mergeCell ref="R43:R45"/>
    <mergeCell ref="S43:S45"/>
    <mergeCell ref="Q35:Q36"/>
    <mergeCell ref="R35:R36"/>
    <mergeCell ref="S35:S36"/>
    <mergeCell ref="A38:A41"/>
    <mergeCell ref="B38:B41"/>
    <mergeCell ref="C38:C41"/>
    <mergeCell ref="D38:D41"/>
    <mergeCell ref="E38:E39"/>
    <mergeCell ref="Q38:Q39"/>
    <mergeCell ref="R38:R41"/>
    <mergeCell ref="A37:R37"/>
    <mergeCell ref="A42:R42"/>
    <mergeCell ref="A29:R29"/>
    <mergeCell ref="A31:R31"/>
    <mergeCell ref="A35:A36"/>
    <mergeCell ref="B35:B36"/>
    <mergeCell ref="C35:C36"/>
    <mergeCell ref="D35:D36"/>
    <mergeCell ref="E35:E36"/>
    <mergeCell ref="F35:F36"/>
    <mergeCell ref="S38:S41"/>
    <mergeCell ref="A32:R32"/>
    <mergeCell ref="A33:A34"/>
    <mergeCell ref="B33:B34"/>
    <mergeCell ref="C33:C34"/>
    <mergeCell ref="D33:D34"/>
    <mergeCell ref="E33:E34"/>
    <mergeCell ref="F33:F34"/>
    <mergeCell ref="G33:G34"/>
    <mergeCell ref="H33:H34"/>
    <mergeCell ref="I33:I34"/>
    <mergeCell ref="J33:J34"/>
    <mergeCell ref="K33:K34"/>
    <mergeCell ref="L33:R33"/>
    <mergeCell ref="E24:K24"/>
    <mergeCell ref="A26:A28"/>
    <mergeCell ref="B26:B28"/>
    <mergeCell ref="C26:C28"/>
    <mergeCell ref="D26:D28"/>
    <mergeCell ref="Q26:Q28"/>
    <mergeCell ref="A20:A22"/>
    <mergeCell ref="B20:B22"/>
    <mergeCell ref="C20:C22"/>
    <mergeCell ref="D20:D22"/>
    <mergeCell ref="Q20:Q22"/>
    <mergeCell ref="A23:R23"/>
    <mergeCell ref="A25:R25"/>
    <mergeCell ref="R20:R22"/>
    <mergeCell ref="R26:R28"/>
    <mergeCell ref="R10:R12"/>
    <mergeCell ref="A16:A18"/>
    <mergeCell ref="B16:B18"/>
    <mergeCell ref="C16:C18"/>
    <mergeCell ref="D16:D18"/>
    <mergeCell ref="Q16:Q17"/>
    <mergeCell ref="R16:R18"/>
    <mergeCell ref="A6:A8"/>
    <mergeCell ref="B6:B8"/>
    <mergeCell ref="C6:C8"/>
    <mergeCell ref="D6:D8"/>
    <mergeCell ref="R6:R8"/>
    <mergeCell ref="A10:A12"/>
    <mergeCell ref="B10:B12"/>
    <mergeCell ref="C10:C12"/>
    <mergeCell ref="D10:D12"/>
    <mergeCell ref="Q10:Q12"/>
    <mergeCell ref="G3:G4"/>
    <mergeCell ref="H3:H4"/>
    <mergeCell ref="I3:I4"/>
    <mergeCell ref="J3:J4"/>
    <mergeCell ref="K3:K4"/>
    <mergeCell ref="L3:R3"/>
    <mergeCell ref="A3:A4"/>
    <mergeCell ref="B3:B4"/>
    <mergeCell ref="C3:C4"/>
    <mergeCell ref="D3:D4"/>
    <mergeCell ref="E3:E4"/>
    <mergeCell ref="F3:F4"/>
    <mergeCell ref="A1:D1"/>
    <mergeCell ref="E1:O1"/>
    <mergeCell ref="P1:R1"/>
    <mergeCell ref="A2:B2"/>
    <mergeCell ref="C2:D2"/>
    <mergeCell ref="E2:I2"/>
    <mergeCell ref="J2:M2"/>
    <mergeCell ref="N2:O2"/>
    <mergeCell ref="P2:R2"/>
  </mergeCells>
  <dataValidations count="4">
    <dataValidation type="list" allowBlank="1" showInputMessage="1" showErrorMessage="1" sqref="R14">
      <formula1>$R$1:$R$2</formula1>
    </dataValidation>
    <dataValidation type="list" allowBlank="1" showInputMessage="1" showErrorMessage="1" sqref="H16:H18 H30 H20:H22 H10:H12 H14 H26:H28 H47:H48 H43:H45 H38:H41 H35:H36 H52:H54">
      <formula1>#REF!</formula1>
    </dataValidation>
    <dataValidation type="list" allowBlank="1" showInputMessage="1" showErrorMessage="1" sqref="H6:H8">
      <formula1>$R$1:$R$3</formula1>
    </dataValidation>
    <dataValidation type="list" allowBlank="1" showInputMessage="1" showErrorMessage="1" sqref="P83:P1048576 P66:P75 P77 P79:P81 P1:P60 P62:P63">
      <formula1>$A$103:$A$108</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3" operator="containsText" id="{59C68A9E-FB31-42FF-875E-3EF024563CD9}">
            <xm:f>NOT(ISERROR(SEARCH($A$108,P1)))</xm:f>
            <xm:f>$A$108</xm:f>
            <x14:dxf>
              <fill>
                <patternFill>
                  <bgColor rgb="FFFF0000"/>
                </patternFill>
              </fill>
            </x14:dxf>
          </x14:cfRule>
          <x14:cfRule type="containsText" priority="4" operator="containsText" id="{74C34FC1-D9E3-48CA-97CC-D2311C65FC16}">
            <xm:f>NOT(ISERROR(SEARCH($A$107,P1)))</xm:f>
            <xm:f>$A$107</xm:f>
            <x14:dxf>
              <fill>
                <patternFill>
                  <bgColor rgb="FFFF0000"/>
                </patternFill>
              </fill>
            </x14:dxf>
          </x14:cfRule>
          <x14:cfRule type="containsText" priority="5" operator="containsText" id="{EACB324E-23F3-4E94-BA12-31432822068A}">
            <xm:f>NOT(ISERROR(SEARCH($A$106,P1)))</xm:f>
            <xm:f>$A$106</xm:f>
            <x14:dxf>
              <fill>
                <patternFill>
                  <bgColor rgb="FFFFC000"/>
                </patternFill>
              </fill>
            </x14:dxf>
          </x14:cfRule>
          <x14:cfRule type="containsText" priority="6" operator="containsText" id="{9AA5B352-557F-44CB-96F8-B7A825F64CFD}">
            <xm:f>NOT(ISERROR(SEARCH($A$105,P1)))</xm:f>
            <xm:f>$A$105</xm:f>
            <x14:dxf>
              <fill>
                <patternFill>
                  <bgColor theme="8" tint="0.59996337778862885"/>
                </patternFill>
              </fill>
            </x14:dxf>
          </x14:cfRule>
          <x14:cfRule type="containsText" priority="7" operator="containsText" id="{CFE43DB0-81B5-49A8-AFA0-FBB369905F2C}">
            <xm:f>NOT(ISERROR(SEARCH($A$104,P1)))</xm:f>
            <xm:f>$A$104</xm:f>
            <x14:dxf>
              <fill>
                <patternFill>
                  <bgColor theme="9" tint="0.39994506668294322"/>
                </patternFill>
              </fill>
            </x14:dxf>
          </x14:cfRule>
          <x14:cfRule type="containsText" priority="8" operator="containsText" id="{D032FD31-2ACC-4829-A458-4C75122F65E3}">
            <xm:f>NOT(ISERROR(SEARCH($A$103,P1)))</xm:f>
            <xm:f>$A$103</xm:f>
            <x14:dxf>
              <fill>
                <patternFill>
                  <bgColor theme="0"/>
                </patternFill>
              </fill>
            </x14:dxf>
          </x14:cfRule>
          <xm:sqref>P1:P60 P66:P75 P77 P79:P81 P83:P1048576 P62:P63</xm:sqref>
        </x14:conditionalFormatting>
        <x14:conditionalFormatting xmlns:xm="http://schemas.microsoft.com/office/excel/2006/main">
          <x14:cfRule type="containsText" priority="1" operator="containsText" id="{0D8EC6E4-1675-4543-9E1F-AE0E6AD1E20D}">
            <xm:f>NOT(ISERROR(SEARCH($D$113,R1)))</xm:f>
            <xm:f>$D$113</xm:f>
            <x14:dxf>
              <fill>
                <patternFill>
                  <bgColor theme="9" tint="0.39994506668294322"/>
                </patternFill>
              </fill>
            </x14:dxf>
          </x14:cfRule>
          <x14:cfRule type="containsText" priority="2" operator="containsText" id="{599CE110-32C3-4E05-8C77-5B105D94B079}">
            <xm:f>NOT(ISERROR(SEARCH($D$112,R1)))</xm:f>
            <xm:f>$D$112</xm:f>
            <x14:dxf>
              <fill>
                <patternFill>
                  <bgColor theme="0"/>
                </patternFill>
              </fill>
            </x14:dxf>
          </x14:cfRule>
          <xm:sqref>R1:R1048576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INDICE</vt:lpstr>
      <vt:lpstr>ASI</vt:lpstr>
      <vt:lpstr>EPSEA</vt:lpstr>
      <vt:lpstr>ADT</vt:lpstr>
      <vt:lpstr>Gest Cartera</vt:lpstr>
      <vt:lpstr>INV DAT</vt:lpstr>
      <vt:lpstr>FACT&amp;REC</vt:lpstr>
      <vt:lpstr>EFP</vt:lpstr>
      <vt:lpstr>IMP</vt:lpstr>
      <vt:lpstr>Superv Conv. Coop</vt:lpstr>
      <vt:lpstr>PID</vt:lpstr>
      <vt:lpstr>ADT!Área_de_impresión</vt:lpstr>
      <vt:lpstr>PID!Área_de_impresión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Stiven Zipamocha Murcia</dc:creator>
  <cp:lastModifiedBy>Maicol Stiven Zipamocha Murcia</cp:lastModifiedBy>
  <dcterms:created xsi:type="dcterms:W3CDTF">2023-06-06T19:45:58Z</dcterms:created>
  <dcterms:modified xsi:type="dcterms:W3CDTF">2023-07-17T21:38:44Z</dcterms:modified>
</cp:coreProperties>
</file>