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icol.zipamocha\OneDrive - Agencia de Desarrollo Rural-ADR\2023\5. SEGUIMIENTO PLANES DE MEJORA\C-COMUNICACIÓN\Oficina Comunicaciones\"/>
    </mc:Choice>
  </mc:AlternateContent>
  <bookViews>
    <workbookView xWindow="0" yWindow="0" windowWidth="28800" windowHeight="11535"/>
  </bookViews>
  <sheets>
    <sheet name="INDICE" sheetId="2" r:id="rId1"/>
    <sheet name="1.COM" sheetId="3" r:id="rId2"/>
  </sheets>
  <externalReferences>
    <externalReference r:id="rId3"/>
    <externalReference r:id="rId4"/>
    <externalReference r:id="rId5"/>
    <externalReference r:id="rId6"/>
    <externalReference r:id="rId7"/>
  </externalReferences>
  <definedNames>
    <definedName name="_1_SE" localSheetId="1">#REF!</definedName>
    <definedName name="_1_SE" localSheetId="0">#REF!</definedName>
    <definedName name="_1_SE">#REF!</definedName>
    <definedName name="_xlnm._FilterDatabase" localSheetId="1" hidden="1">'1.COM'!$A$6:$S$11</definedName>
    <definedName name="_xlnm._FilterDatabase" localSheetId="0" hidden="1">INDICE!$A$7:$O$7</definedName>
    <definedName name="A" localSheetId="1">#REF!</definedName>
    <definedName name="A" localSheetId="0">#REF!</definedName>
    <definedName name="A">#REF!</definedName>
    <definedName name="AA" localSheetId="1">#REF!</definedName>
    <definedName name="AA" localSheetId="0">#REF!</definedName>
    <definedName name="AA">#REF!</definedName>
    <definedName name="accion" localSheetId="1">#REF!</definedName>
    <definedName name="accion" localSheetId="0">#REF!</definedName>
    <definedName name="accion">#REF!</definedName>
    <definedName name="ACCIONES" localSheetId="1">#REF!</definedName>
    <definedName name="ACCIONES" localSheetId="0">#REF!</definedName>
    <definedName name="ACCIONES">#REF!</definedName>
    <definedName name="ACTIVIDADES_DE_GESTION_Y_CONTROL" localSheetId="1">#REF!</definedName>
    <definedName name="ACTIVIDADES_DE_GESTION_Y_CONTROL" localSheetId="0">#REF!</definedName>
    <definedName name="ACTIVIDADES_DE_GESTION_Y_CONTROL">#REF!</definedName>
    <definedName name="AGENTE" localSheetId="1">#REF!</definedName>
    <definedName name="AGENTE" localSheetId="0">#REF!</definedName>
    <definedName name="AGENTE">#REF!</definedName>
    <definedName name="_xlnm.Print_Area" localSheetId="1">'1.COM'!$A$4:$R$11</definedName>
    <definedName name="AREA_IMPACTO" localSheetId="1">#REF!</definedName>
    <definedName name="AREA_IMPACTO" localSheetId="0">#REF!</definedName>
    <definedName name="AREA_IMPACTO">#REF!</definedName>
    <definedName name="AREAS_IMPACTO" localSheetId="1">#REF!</definedName>
    <definedName name="AREAS_IMPACTO" localSheetId="0">#REF!</definedName>
    <definedName name="AREAS_IMPACTO">#REF!</definedName>
    <definedName name="asdf" localSheetId="1">#REF!</definedName>
    <definedName name="asdf" localSheetId="0">#REF!</definedName>
    <definedName name="asdf">#REF!</definedName>
    <definedName name="ASUNTOS_TECNICOS" localSheetId="1">#REF!</definedName>
    <definedName name="ASUNTOS_TECNICOS" localSheetId="0">#REF!</definedName>
    <definedName name="ASUNTOS_TECNICOS">#REF!</definedName>
    <definedName name="ASUNTOS_TECNOLOGICOS" localSheetId="1">#REF!</definedName>
    <definedName name="ASUNTOS_TECNOLOGICOS" localSheetId="0">#REF!</definedName>
    <definedName name="ASUNTOS_TECNOLOGICOS">#REF!</definedName>
    <definedName name="B" localSheetId="1">#REF!</definedName>
    <definedName name="B" localSheetId="0">#REF!</definedName>
    <definedName name="B">#REF!</definedName>
    <definedName name="BASE_DE_ACTIVOS_Y_RECURSOS_DE_LA_ORGANIZACIÓN" localSheetId="1">#REF!</definedName>
    <definedName name="BASE_DE_ACTIVOS_Y_RECURSOS_DE_LA_ORGANIZACIÓN" localSheetId="0">#REF!</definedName>
    <definedName name="BASE_DE_ACTIVOS_Y_RECURSOS_DE_LA_ORGANIZACIÓN">#REF!</definedName>
    <definedName name="CALIF">'[1]BASE OCULTAR'!$C$6:$D$107</definedName>
    <definedName name="CALIFICACION" localSheetId="1">#REF!</definedName>
    <definedName name="CALIFICACION" localSheetId="0">#REF!</definedName>
    <definedName name="CALIFICACION">#REF!</definedName>
    <definedName name="CANAL_DE_DISTRIBUCION">[2]DATOS!$C$16:$C$27</definedName>
    <definedName name="CAUSA" localSheetId="1">#REF!</definedName>
    <definedName name="CAUSA" localSheetId="0">#REF!</definedName>
    <definedName name="CAUSA">#REF!</definedName>
    <definedName name="CAUSAS">[3]CAUSAS!$C$6:$O$11</definedName>
    <definedName name="CAUSASDERIESGO" localSheetId="1">#REF!</definedName>
    <definedName name="CAUSASDERIESGO" localSheetId="0">#REF!</definedName>
    <definedName name="CAUSASDERIESGO">#REF!</definedName>
    <definedName name="CAUSASDERIESGO1" localSheetId="1">#REF!</definedName>
    <definedName name="CAUSASDERIESGO1" localSheetId="0">#REF!</definedName>
    <definedName name="CAUSASDERIESGO1">#REF!</definedName>
    <definedName name="CIRCUNSTANCIAS_ECONOMICAS_Y_DE_MERCADO" localSheetId="1">#REF!</definedName>
    <definedName name="CIRCUNSTANCIAS_ECONOMICAS_Y_DE_MERCADO" localSheetId="0">#REF!</definedName>
    <definedName name="CIRCUNSTANCIAS_ECONOMICAS_Y_DE_MERCADO">#REF!</definedName>
    <definedName name="CIRCUNSTANCIAS_ECONOMICAS_Y_DEL_ESTADO" localSheetId="1">#REF!</definedName>
    <definedName name="CIRCUNSTANCIAS_ECONOMICAS_Y_DEL_ESTADO" localSheetId="0">#REF!</definedName>
    <definedName name="CIRCUNSTANCIAS_ECONOMICAS_Y_DEL_ESTADO">#REF!</definedName>
    <definedName name="CIRCUNSTANCIAS_POLITICAS_Y_LEGISLATIVAS" localSheetId="1">#REF!</definedName>
    <definedName name="CIRCUNSTANCIAS_POLITICAS_Y_LEGISLATIVAS" localSheetId="0">#REF!</definedName>
    <definedName name="CIRCUNSTANCIAS_POLITICAS_Y_LEGISLATIVAS">#REF!</definedName>
    <definedName name="CIRCUNSTANCIAS_POLITICAS_Y_LEGISSLATIVAS" localSheetId="1">#REF!</definedName>
    <definedName name="CIRCUNSTANCIAS_POLITICAS_Y_LEGISSLATIVAS" localSheetId="0">#REF!</definedName>
    <definedName name="CIRCUNSTANCIAS_POLITICAS_Y_LEGISSLATIVAS">#REF!</definedName>
    <definedName name="CLAVE" localSheetId="1">#REF!</definedName>
    <definedName name="CLAVE" localSheetId="0">#REF!</definedName>
    <definedName name="CLAVE">#REF!</definedName>
    <definedName name="CLAVECAUSA">[3]CAUSAS!$C$12:$O$12</definedName>
    <definedName name="CLAVECONT" localSheetId="1">#REF!</definedName>
    <definedName name="CLAVECONT" localSheetId="0">#REF!</definedName>
    <definedName name="CLAVECONT">#REF!</definedName>
    <definedName name="CLAVECONTROL">'[3]NO BORRAR'!$B$41:$B$57</definedName>
    <definedName name="CLAVEOBJ" localSheetId="1">#REF!</definedName>
    <definedName name="CLAVEOBJ" localSheetId="0">#REF!</definedName>
    <definedName name="CLAVEOBJ">#REF!</definedName>
    <definedName name="CLAVEPOL" localSheetId="1">#REF!</definedName>
    <definedName name="CLAVEPOL" localSheetId="0">#REF!</definedName>
    <definedName name="CLAVEPOL">#REF!</definedName>
    <definedName name="CLAVEPOLITICA">'[3]NO BORRAR'!$B$3:$B$17</definedName>
    <definedName name="CLAVEPROC" localSheetId="1">#REF!</definedName>
    <definedName name="CLAVEPROC" localSheetId="0">#REF!</definedName>
    <definedName name="CLAVEPROC">#REF!</definedName>
    <definedName name="CLAVEPROCEDIMIENTO">'[3]NO BORRAR'!$B$22:$B$38</definedName>
    <definedName name="CLAVERIESGO" localSheetId="1">#REF!</definedName>
    <definedName name="CLAVERIESGO" localSheetId="0">#REF!</definedName>
    <definedName name="CLAVERIESGO">#REF!</definedName>
    <definedName name="CLIENTE" localSheetId="1">#REF!</definedName>
    <definedName name="CLIENTE" localSheetId="0">#REF!</definedName>
    <definedName name="CLIENTE">#REF!</definedName>
    <definedName name="CLIENTES" localSheetId="1">#REF!</definedName>
    <definedName name="CLIENTES" localSheetId="0">#REF!</definedName>
    <definedName name="CLIENTES">#REF!</definedName>
    <definedName name="CODIGO" localSheetId="1">#REF!</definedName>
    <definedName name="CODIGO" localSheetId="0">#REF!</definedName>
    <definedName name="CODIGO">#REF!</definedName>
    <definedName name="CODIGO_RIESGO" localSheetId="1">#REF!</definedName>
    <definedName name="CODIGO_RIESGO" localSheetId="0">#REF!</definedName>
    <definedName name="CODIGO_RIESGO">#REF!</definedName>
    <definedName name="CODIGO1" localSheetId="1">#REF!</definedName>
    <definedName name="CODIGO1" localSheetId="0">#REF!</definedName>
    <definedName name="CODIGO1">#REF!</definedName>
    <definedName name="COMPORTAMIENTO_HUMANO" localSheetId="1">#REF!</definedName>
    <definedName name="COMPORTAMIENTO_HUMANO" localSheetId="0">#REF!</definedName>
    <definedName name="COMPORTAMIENTO_HUMANO">#REF!</definedName>
    <definedName name="COMPORTAMIENTO_ORGANIZACIONAL" localSheetId="1">#REF!</definedName>
    <definedName name="COMPORTAMIENTO_ORGANIZACIONAL" localSheetId="0">#REF!</definedName>
    <definedName name="COMPORTAMIENTO_ORGANIZACIONAL">#REF!</definedName>
    <definedName name="CONFLICTOS_SOCIALES" localSheetId="1">#REF!</definedName>
    <definedName name="CONFLICTOS_SOCIALES" localSheetId="0">#REF!</definedName>
    <definedName name="CONFLICTOS_SOCIALES">#REF!</definedName>
    <definedName name="CONTEXTO_ECONOMICO_DE_MERCADO" localSheetId="1">#REF!</definedName>
    <definedName name="CONTEXTO_ECONOMICO_DE_MERCADO" localSheetId="0">#REF!</definedName>
    <definedName name="CONTEXTO_ECONOMICO_DE_MERCADO">#REF!</definedName>
    <definedName name="CONTEXTO_POLITICO" localSheetId="1">#REF!</definedName>
    <definedName name="CONTEXTO_POLITICO" localSheetId="0">#REF!</definedName>
    <definedName name="CONTEXTO_POLITICO">#REF!</definedName>
    <definedName name="CONTROL">'[3]NO BORRAR'!$C$41:$C$53</definedName>
    <definedName name="CONTROLES" localSheetId="1">#REF!</definedName>
    <definedName name="CONTROLES" localSheetId="0">#REF!</definedName>
    <definedName name="CONTROLES">#REF!</definedName>
    <definedName name="COSTO_DE_ACTIVIDADES" localSheetId="1">#REF!</definedName>
    <definedName name="COSTO_DE_ACTIVIDADES" localSheetId="0">#REF!</definedName>
    <definedName name="COSTO_DE_ACTIVIDADES">#REF!</definedName>
    <definedName name="CRONOGRAMA_DE_ACTIVIDADES" localSheetId="1">#REF!</definedName>
    <definedName name="CRONOGRAMA_DE_ACTIVIDADES" localSheetId="0">#REF!</definedName>
    <definedName name="CRONOGRAMA_DE_ACTIVIDADES">#REF!</definedName>
    <definedName name="Cual_serà_el_nombre_del_procedimiento?" localSheetId="1">#REF!</definedName>
    <definedName name="Cual_serà_el_nombre_del_procedimiento?" localSheetId="0">#REF!</definedName>
    <definedName name="Cual_serà_el_nombre_del_procedimiento?">#REF!</definedName>
    <definedName name="DAÑOS_A_ACTIVOS" localSheetId="1">#REF!</definedName>
    <definedName name="DAÑOS_A_ACTIVOS" localSheetId="0">#REF!</definedName>
    <definedName name="DAÑOS_A_ACTIVOS">#REF!</definedName>
    <definedName name="DESEMPEÑO" localSheetId="1">#REF!</definedName>
    <definedName name="DESEMPEÑO" localSheetId="0">#REF!</definedName>
    <definedName name="DESEMPEÑO">#REF!</definedName>
    <definedName name="DIRECCION_ACTIVIDADES_MARITIMAS" localSheetId="1">#REF!</definedName>
    <definedName name="DIRECCION_ACTIVIDADES_MARITIMAS" localSheetId="0">#REF!</definedName>
    <definedName name="DIRECCION_ACTIVIDADES_MARITIMAS">#REF!</definedName>
    <definedName name="EFECTORIESGO1" localSheetId="1">#REF!</definedName>
    <definedName name="EFECTORIESGO1" localSheetId="0">#REF!</definedName>
    <definedName name="EFECTORIESGO1">#REF!</definedName>
    <definedName name="EJECUCION_Y__ADMINISTRACION_DEL_PROCESO" localSheetId="1">#REF!</definedName>
    <definedName name="EJECUCION_Y__ADMINISTRACION_DEL_PROCESO" localSheetId="0">#REF!</definedName>
    <definedName name="EJECUCION_Y__ADMINISTRACION_DEL_PROCESO">#REF!</definedName>
    <definedName name="EJECUCION_Y_ADMINISTRACION_DEL_PROCESO" localSheetId="1">#REF!</definedName>
    <definedName name="EJECUCION_Y_ADMINISTRACION_DEL_PROCESO" localSheetId="0">#REF!</definedName>
    <definedName name="EJECUCION_Y_ADMINISTRACION_DEL_PROCESO">#REF!</definedName>
    <definedName name="ENTORNO" localSheetId="1">#REF!</definedName>
    <definedName name="ENTORNO" localSheetId="0">#REF!</definedName>
    <definedName name="ENTORNO">#REF!</definedName>
    <definedName name="ESTABILIDAD_POLITICA" localSheetId="1">#REF!</definedName>
    <definedName name="ESTABILIDAD_POLITICA" localSheetId="0">#REF!</definedName>
    <definedName name="ESTABILIDAD_POLITICA">#REF!</definedName>
    <definedName name="EVENTOS" localSheetId="1">#REF!</definedName>
    <definedName name="EVENTOS" localSheetId="0">#REF!</definedName>
    <definedName name="EVENTOS">#REF!</definedName>
    <definedName name="EVENTOS_NATUALES" localSheetId="1">#REF!</definedName>
    <definedName name="EVENTOS_NATUALES" localSheetId="0">#REF!</definedName>
    <definedName name="EVENTOS_NATUALES">#REF!</definedName>
    <definedName name="EVENTOS_NATURALES" localSheetId="1">#REF!</definedName>
    <definedName name="EVENTOS_NATURALES" localSheetId="0">#REF!</definedName>
    <definedName name="EVENTOS_NATURALES">#REF!</definedName>
    <definedName name="EVENTOS_NATURALES_" localSheetId="1">#REF!</definedName>
    <definedName name="EVENTOS_NATURALES_" localSheetId="0">#REF!</definedName>
    <definedName name="EVENTOS_NATURALES_">#REF!</definedName>
    <definedName name="FACTOR">[2]DATOS!$A$16:$E$16</definedName>
    <definedName name="FACTOR_DEL_RIESGO">[4]FUENTES!$A$2:$A$10</definedName>
    <definedName name="FACTORES" localSheetId="1">#REF!</definedName>
    <definedName name="FACTORES" localSheetId="0">#REF!</definedName>
    <definedName name="FACTORES">#REF!</definedName>
    <definedName name="FALLAS_TECNOLOGICAS" localSheetId="1">#REF!</definedName>
    <definedName name="FALLAS_TECNOLOGICAS" localSheetId="0">#REF!</definedName>
    <definedName name="FALLAS_TECNOLOGICAS">#REF!</definedName>
    <definedName name="FRAUD_EXTERNO" localSheetId="1">#REF!</definedName>
    <definedName name="FRAUD_EXTERNO" localSheetId="0">#REF!</definedName>
    <definedName name="FRAUD_EXTERNO">#REF!</definedName>
    <definedName name="FRAUDE_EXTERNO" localSheetId="1">#REF!</definedName>
    <definedName name="FRAUDE_EXTERNO" localSheetId="0">#REF!</definedName>
    <definedName name="FRAUDE_EXTERNO">#REF!</definedName>
    <definedName name="FRAUDE_INTERNO" localSheetId="1">#REF!</definedName>
    <definedName name="FRAUDE_INTERNO" localSheetId="0">#REF!</definedName>
    <definedName name="FRAUDE_INTERNO">#REF!</definedName>
    <definedName name="FRECUENCIA" localSheetId="1">#REF!</definedName>
    <definedName name="FRECUENCIA" localSheetId="0">#REF!</definedName>
    <definedName name="FRECUENCIA">#REF!</definedName>
    <definedName name="FUENTE" localSheetId="1">#REF!</definedName>
    <definedName name="FUENTE" localSheetId="0">#REF!</definedName>
    <definedName name="FUENTE">#REF!</definedName>
    <definedName name="FUENTES_DE_RIESGO" localSheetId="1">#REF!</definedName>
    <definedName name="FUENTES_DE_RIESGO" localSheetId="0">#REF!</definedName>
    <definedName name="FUENTES_DE_RIESGO">#REF!</definedName>
    <definedName name="FUENTES_RIESGO" localSheetId="1">#REF!</definedName>
    <definedName name="FUENTES_RIESGO" localSheetId="0">#REF!</definedName>
    <definedName name="FUENTES_RIESGO">#REF!</definedName>
    <definedName name="GENTE" localSheetId="1">#REF!</definedName>
    <definedName name="GENTE" localSheetId="0">#REF!</definedName>
    <definedName name="GENTE">#REF!</definedName>
    <definedName name="GESTION" localSheetId="1">#REF!</definedName>
    <definedName name="GESTION" localSheetId="0">#REF!</definedName>
    <definedName name="GESTION">#REF!</definedName>
    <definedName name="GESTION_CONTROL" localSheetId="1">#REF!</definedName>
    <definedName name="GESTION_CONTROL" localSheetId="0">#REF!</definedName>
    <definedName name="GESTION_CONTROL">#REF!</definedName>
    <definedName name="GESTION_TECNICA" localSheetId="1">#REF!</definedName>
    <definedName name="GESTION_TECNICA" localSheetId="0">#REF!</definedName>
    <definedName name="GESTION_TECNICA">#REF!</definedName>
    <definedName name="GRAVEDAD" localSheetId="1">#REF!</definedName>
    <definedName name="GRAVEDAD" localSheetId="0">#REF!</definedName>
    <definedName name="GRAVEDAD">#REF!</definedName>
    <definedName name="IMPACTO" localSheetId="1">#REF!</definedName>
    <definedName name="IMPACTO" localSheetId="0">#REF!</definedName>
    <definedName name="IMPACTO">#REF!</definedName>
    <definedName name="IMPACTORIESGO" localSheetId="1">#REF!</definedName>
    <definedName name="IMPACTORIESGO" localSheetId="0">#REF!</definedName>
    <definedName name="IMPACTORIESGO">#REF!</definedName>
    <definedName name="INGRESOS_Y_DERECHOS" localSheetId="1">#REF!</definedName>
    <definedName name="INGRESOS_Y_DERECHOS" localSheetId="0">#REF!</definedName>
    <definedName name="INGRESOS_Y_DERECHOS">#REF!</definedName>
    <definedName name="INSTALACIONES" localSheetId="1">#REF!</definedName>
    <definedName name="INSTALACIONES" localSheetId="0">#REF!</definedName>
    <definedName name="INSTALACIONES">#REF!</definedName>
    <definedName name="INSTALACIONES_" localSheetId="1">#REF!</definedName>
    <definedName name="INSTALACIONES_" localSheetId="0">#REF!</definedName>
    <definedName name="INSTALACIONES_">#REF!</definedName>
    <definedName name="INTANGIBLES" localSheetId="1">#REF!</definedName>
    <definedName name="INTANGIBLES" localSheetId="0">#REF!</definedName>
    <definedName name="INTANGIBLES">#REF!</definedName>
    <definedName name="LEGAL" localSheetId="1">#REF!</definedName>
    <definedName name="LEGAL" localSheetId="0">#REF!</definedName>
    <definedName name="LEGAL">#REF!</definedName>
    <definedName name="LET" localSheetId="1">#REF!</definedName>
    <definedName name="LET" localSheetId="0">#REF!</definedName>
    <definedName name="LET">#REF!</definedName>
    <definedName name="MACROPROCESO" localSheetId="1">#REF!</definedName>
    <definedName name="MACROPROCESO" localSheetId="0">#REF!</definedName>
    <definedName name="MACROPROCESO">#REF!</definedName>
    <definedName name="MERCADO" localSheetId="1">#REF!</definedName>
    <definedName name="MERCADO" localSheetId="0">#REF!</definedName>
    <definedName name="MERCADO">#REF!</definedName>
    <definedName name="NN" localSheetId="1">#REF!</definedName>
    <definedName name="NN" localSheetId="0">#REF!</definedName>
    <definedName name="NN">#REF!</definedName>
    <definedName name="NOMBRE_RIESGO" localSheetId="1">#REF!</definedName>
    <definedName name="NOMBRE_RIESGO" localSheetId="0">#REF!</definedName>
    <definedName name="NOMBRE_RIESGO">#REF!</definedName>
    <definedName name="NUM" localSheetId="1">#REF!</definedName>
    <definedName name="NUM" localSheetId="0">#REF!</definedName>
    <definedName name="NUM">#REF!</definedName>
    <definedName name="OBJETIVOS" localSheetId="1">#REF!</definedName>
    <definedName name="OBJETIVOS" localSheetId="0">#REF!</definedName>
    <definedName name="OBJETIVOS">#REF!</definedName>
    <definedName name="OPERACIÓN">[2]DATOS!$E$16:$E$27</definedName>
    <definedName name="OTROS" localSheetId="1">#REF!</definedName>
    <definedName name="OTROS" localSheetId="0">#REF!</definedName>
    <definedName name="OTROS">#REF!</definedName>
    <definedName name="PERSONA" localSheetId="1">#REF!</definedName>
    <definedName name="PERSONA" localSheetId="0">#REF!</definedName>
    <definedName name="PERSONA">#REF!</definedName>
    <definedName name="PERSONAS" localSheetId="1">#REF!</definedName>
    <definedName name="PERSONAS" localSheetId="0">#REF!</definedName>
    <definedName name="PERSONAS">#REF!</definedName>
    <definedName name="PESO" localSheetId="1">#REF!</definedName>
    <definedName name="PESO" localSheetId="0">#REF!</definedName>
    <definedName name="PESO">#REF!</definedName>
    <definedName name="POLITICA">'[3]NO BORRAR'!$C$3:$C$17</definedName>
    <definedName name="POLITICAS_GUBERNAMENTALES" localSheetId="1">#REF!</definedName>
    <definedName name="POLITICAS_GUBERNAMENTALES" localSheetId="0">#REF!</definedName>
    <definedName name="POLITICAS_GUBERNAMENTALES">#REF!</definedName>
    <definedName name="PROCEDIMIENTO" localSheetId="1">#REF!</definedName>
    <definedName name="PROCEDIMIENTO" localSheetId="0">#REF!</definedName>
    <definedName name="PROCEDIMIENTO">#REF!</definedName>
    <definedName name="PROCESO" localSheetId="1">#REF!</definedName>
    <definedName name="PROCESO" localSheetId="0">#REF!</definedName>
    <definedName name="PROCESO">#REF!</definedName>
    <definedName name="PROCESOS">[2]DATOS!$A$4:$A$7</definedName>
    <definedName name="PRODUCTO">[2]DATOS!$D$16:$D$27</definedName>
    <definedName name="PUNTAJE" localSheetId="1">#REF!</definedName>
    <definedName name="PUNTAJE" localSheetId="0">#REF!</definedName>
    <definedName name="PUNTAJE">#REF!</definedName>
    <definedName name="PUNTAJEF" localSheetId="1">#REF!</definedName>
    <definedName name="PUNTAJEF" localSheetId="0">#REF!</definedName>
    <definedName name="PUNTAJEF">#REF!</definedName>
    <definedName name="PUNTAJEG" localSheetId="1">#REF!</definedName>
    <definedName name="PUNTAJEG" localSheetId="0">#REF!</definedName>
    <definedName name="PUNTAJEG">#REF!</definedName>
    <definedName name="q" localSheetId="1">#REF!</definedName>
    <definedName name="q" localSheetId="0">#REF!</definedName>
    <definedName name="q">#REF!</definedName>
    <definedName name="RELACIONADO" localSheetId="1">#REF!</definedName>
    <definedName name="RELACIONADO" localSheetId="0">#REF!</definedName>
    <definedName name="RELACIONADO">#REF!</definedName>
    <definedName name="RELACIONADOCON" localSheetId="1">#REF!</definedName>
    <definedName name="RELACIONADOCON" localSheetId="0">#REF!</definedName>
    <definedName name="RELACIONADOCON">#REF!</definedName>
    <definedName name="RELACIONADOS_INSTALACIONES" localSheetId="1">#REF!</definedName>
    <definedName name="RELACIONADOS_INSTALACIONES" localSheetId="0">#REF!</definedName>
    <definedName name="RELACIONADOS_INSTALACIONES">#REF!</definedName>
    <definedName name="RELACIONES_CON_EL_CLIENTE" localSheetId="1">#REF!</definedName>
    <definedName name="RELACIONES_CON_EL_CLIENTE" localSheetId="0">#REF!</definedName>
    <definedName name="RELACIONES_CON_EL_CLIENTE">#REF!</definedName>
    <definedName name="RELACIONES_CON_EL_USUARIO" localSheetId="1">#REF!</definedName>
    <definedName name="RELACIONES_CON_EL_USUARIO" localSheetId="0">#REF!</definedName>
    <definedName name="RELACIONES_CON_EL_USUARIO">#REF!</definedName>
    <definedName name="RELACIONES_CON_EL_USUSARIO" localSheetId="1">#REF!</definedName>
    <definedName name="RELACIONES_CON_EL_USUSARIO" localSheetId="0">#REF!</definedName>
    <definedName name="RELACIONES_CON_EL_USUSARIO">#REF!</definedName>
    <definedName name="RELACIONES_CON_USUARIO" localSheetId="1">#REF!</definedName>
    <definedName name="RELACIONES_CON_USUARIO" localSheetId="0">#REF!</definedName>
    <definedName name="RELACIONES_CON_USUARIO">#REF!</definedName>
    <definedName name="RELACIONES_LABORALES" localSheetId="1">#REF!</definedName>
    <definedName name="RELACIONES_LABORALES" localSheetId="0">#REF!</definedName>
    <definedName name="RELACIONES_LABORALES">#REF!</definedName>
    <definedName name="RESPUESTA">'[3]NO BORRAR'!$G$1:$G$5</definedName>
    <definedName name="RIESGO_ASOCIADO" localSheetId="1">#REF!</definedName>
    <definedName name="RIESGO_ASOCIADO" localSheetId="0">#REF!</definedName>
    <definedName name="RIESGO_ASOCIADO">#REF!</definedName>
    <definedName name="RIESGO_ASOCIADO_POR_CAUSA">[4]FUENTES!$A$11:$A$15</definedName>
    <definedName name="RIESGO_ASOCIADO_POR_IMPACTO">[4]FUENTES!$A$17:$A$22</definedName>
    <definedName name="RIESGOESPECIFICO" localSheetId="1">#REF!</definedName>
    <definedName name="RIESGOESPECIFICO" localSheetId="0">#REF!</definedName>
    <definedName name="RIESGOESPECIFICO">#REF!</definedName>
    <definedName name="RIESGOESPECIFICO2" localSheetId="1">#REF!</definedName>
    <definedName name="RIESGOESPECIFICO2" localSheetId="0">#REF!</definedName>
    <definedName name="RIESGOESPECIFICO2">#REF!</definedName>
    <definedName name="RIESGOS" localSheetId="1">#REF!</definedName>
    <definedName name="RIESGOS" localSheetId="0">#REF!</definedName>
    <definedName name="RIESGOS">#REF!</definedName>
    <definedName name="SE" localSheetId="1">#REF!</definedName>
    <definedName name="SE" localSheetId="0">#REF!</definedName>
    <definedName name="SE">#REF!</definedName>
    <definedName name="SI_NO">'[5]NO BORRAR'!$F$1:$F$2</definedName>
    <definedName name="SINO" localSheetId="1">#REF!</definedName>
    <definedName name="SINO" localSheetId="0">#REF!</definedName>
    <definedName name="SINO">#REF!</definedName>
    <definedName name="SISTEMAS" localSheetId="1">#REF!</definedName>
    <definedName name="SISTEMAS" localSheetId="0">#REF!</definedName>
    <definedName name="SISTEMAS">#REF!</definedName>
    <definedName name="SISTEMAS_DE_INFORMACION" localSheetId="1">#REF!</definedName>
    <definedName name="SISTEMAS_DE_INFORMACION" localSheetId="0">#REF!</definedName>
    <definedName name="SISTEMAS_DE_INFORMACION">#REF!</definedName>
    <definedName name="TECNOLOGIA" localSheetId="1">#REF!</definedName>
    <definedName name="TECNOLOGIA" localSheetId="0">#REF!</definedName>
    <definedName name="TECNOLOGIA">#REF!</definedName>
    <definedName name="TECNOLOGIA_" localSheetId="1">#REF!</definedName>
    <definedName name="TECNOLOGIA_" localSheetId="0">#REF!</definedName>
    <definedName name="TECNOLOGIA_">#REF!</definedName>
    <definedName name="TIPOACCION">'[3]NO BORRAR'!$I$1:$I$9</definedName>
    <definedName name="_xlnm.Print_Titles" localSheetId="1">'1.COM'!$4:$7</definedName>
    <definedName name="TOTAL_PUNTAJE_RIESGO" localSheetId="1">#REF!</definedName>
    <definedName name="TOTAL_PUNTAJE_RIESGO" localSheetId="0">#REF!</definedName>
    <definedName name="TOTAL_PUNTAJE_RIESGO">#REF!</definedName>
    <definedName name="TRATAMIENTO" localSheetId="1">#REF!</definedName>
    <definedName name="TRATAMIENTO" localSheetId="0">#REF!</definedName>
    <definedName name="TRATAMIENTO">#REF!</definedName>
    <definedName name="TRATAMIENTO_RIESGO">'[5]NO BORRAR'!$G$1:$G$5</definedName>
    <definedName name="USUARIO" localSheetId="1">#REF!</definedName>
    <definedName name="USUARIO" localSheetId="0">#REF!</definedName>
    <definedName name="USUARIO">#REF!</definedName>
    <definedName name="VALORES_ETICOS" localSheetId="1">#REF!</definedName>
    <definedName name="VALORES_ETICOS" localSheetId="0">#REF!</definedName>
    <definedName name="VALORES_ETICOS">#REF!</definedName>
    <definedName name="X" localSheetId="1">#REF!</definedName>
    <definedName name="X" localSheetId="0">#REF!</definedName>
    <definedName name="X">#REF!</definedName>
    <definedName name="Y" localSheetId="1">#REF!</definedName>
    <definedName name="Y" localSheetId="0">#REF!</definedName>
    <definedName name="Y">#REF!</definedName>
    <definedName name="Z" localSheetId="1">#REF!</definedName>
    <definedName name="Z" localSheetId="0">#REF!</definedName>
    <definedName name="Z">#REF!</definedName>
    <definedName name="zona" localSheetId="1">#REF!</definedName>
    <definedName name="zona" localSheetId="0">#REF!</definedName>
    <definedName name="zona">#REF!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3" l="1"/>
  <c r="E50" i="3"/>
  <c r="E49" i="3"/>
  <c r="G40" i="3"/>
  <c r="E45" i="3"/>
  <c r="E44" i="3"/>
  <c r="E43" i="3"/>
  <c r="E42" i="3"/>
  <c r="E41" i="3"/>
  <c r="E40" i="3"/>
  <c r="B40" i="3"/>
  <c r="G50" i="3" l="1"/>
  <c r="G45" i="3"/>
  <c r="G44" i="3"/>
  <c r="G43" i="3"/>
  <c r="G42" i="3"/>
  <c r="G41" i="3"/>
  <c r="B50" i="3"/>
  <c r="B49" i="3"/>
  <c r="B45" i="3"/>
  <c r="B44" i="3"/>
  <c r="B43" i="3"/>
  <c r="B42" i="3"/>
  <c r="B41" i="3"/>
  <c r="B46" i="3" l="1"/>
  <c r="E46" i="3"/>
  <c r="G46" i="3"/>
  <c r="J10" i="2"/>
  <c r="G10" i="2"/>
  <c r="F10" i="2"/>
  <c r="O10" i="2"/>
  <c r="N10" i="2"/>
  <c r="M10" i="2"/>
  <c r="L10" i="2"/>
  <c r="K10" i="2"/>
  <c r="I10" i="2"/>
  <c r="H10" i="2"/>
</calcChain>
</file>

<file path=xl/sharedStrings.xml><?xml version="1.0" encoding="utf-8"?>
<sst xmlns="http://schemas.openxmlformats.org/spreadsheetml/2006/main" count="285" uniqueCount="154">
  <si>
    <t>CORRECTIVA</t>
  </si>
  <si>
    <t>ABIERTA</t>
  </si>
  <si>
    <t>PREVENTIVA</t>
  </si>
  <si>
    <t>CERRADA</t>
  </si>
  <si>
    <t>MEJORA</t>
  </si>
  <si>
    <t>VENCIDA</t>
  </si>
  <si>
    <t>PLAN DE MEJORAMIENTO</t>
  </si>
  <si>
    <t>N° 
INFORME DE AUDITORIA</t>
  </si>
  <si>
    <t>N° DEL HALLAZGO</t>
  </si>
  <si>
    <t>TITULO Y DESCRIPCIÓN DEL HALLAZGO</t>
  </si>
  <si>
    <t>CAUSA(S)</t>
  </si>
  <si>
    <t>ACCIÓN(ES) PROPUESTA(S)</t>
  </si>
  <si>
    <t>META(S)</t>
  </si>
  <si>
    <t>TIPO DE ACCIÓN</t>
  </si>
  <si>
    <t>RESPONSABLE(S)</t>
  </si>
  <si>
    <t>ESTADO DE LA ACCIÓN</t>
  </si>
  <si>
    <t>FECHA</t>
  </si>
  <si>
    <t>AUDITOR</t>
  </si>
  <si>
    <t>ESTADO DEL HALLAZGO</t>
  </si>
  <si>
    <t>OCI-2018-10</t>
  </si>
  <si>
    <t>Gestión de las Comunicaciones</t>
  </si>
  <si>
    <t>Actividades Vencidas - Plan de Acción Institucional 2018</t>
  </si>
  <si>
    <t>Incumplimiento compromisos Identificación de las necesidad</t>
  </si>
  <si>
    <t>Un (1) documento</t>
  </si>
  <si>
    <t>Nury Gómez, María Ramírez, Héctor Carrillo</t>
  </si>
  <si>
    <t>13-jul-2018
13-ago-2019</t>
  </si>
  <si>
    <t>Maicol Steven Zipamocha Murcia
Iván Arturo Márquez Rincón</t>
  </si>
  <si>
    <t>La Oficina de Control Interno observó el cumplimiento de la totalidad de acciones porpuestas para el presente hallazgo, y a su vez evidenció la efectividad de las mismas a partir de la verificación del cumplimiento a cabalidad de los productos establecidos en el plan de acción vigencia 2019, por lo cual se considera pertiente el cierre del hallazgo.</t>
  </si>
  <si>
    <t>CERRADO</t>
  </si>
  <si>
    <t>Diseño del Plan de Comunicaciones</t>
  </si>
  <si>
    <t>Paula Jimena Medina, Nury Gómez, María Ramírez, Héctor Carrillo</t>
  </si>
  <si>
    <t>Maicol Stiven Zipamocha Murcia</t>
  </si>
  <si>
    <t>Elaborar el documento con la Estrategia de Rendición de cuentas para la vigencia 2018</t>
  </si>
  <si>
    <t>AUDITORÍA VIGENCIA 2020 (INFORME OCI-2020-011)</t>
  </si>
  <si>
    <t>PROCESO / ACTIVIDAD AUDITADA</t>
  </si>
  <si>
    <t>FECHA INICIAL</t>
  </si>
  <si>
    <t>FECHA FINAL</t>
  </si>
  <si>
    <t>OCI-2020-011</t>
  </si>
  <si>
    <t>Falta de seguimiento al Plan Estratégico de Comunicaciones 2019-2022 e inconsistencias en la definición de sus metas</t>
  </si>
  <si>
    <t>No se identificó otra actividad contentiva del desarrollo de la estrategia de comunicación externa, lo que indica que fue omitida.</t>
  </si>
  <si>
    <t>Correo electrónico
Plan de Acción
ajustado</t>
  </si>
  <si>
    <t>Lina R. Barbosa
María Ramírez</t>
  </si>
  <si>
    <t>ABIERTO</t>
  </si>
  <si>
    <t>Falta de designación formal de un responsable para realizar el seguimiento (documentar, consolidar y reportar) de los indicadores del plan estratégico de comunicaciones.</t>
  </si>
  <si>
    <t>Fechas de cumplimiento revisadas y ajustadas</t>
  </si>
  <si>
    <t xml:space="preserve">Avance 2021: La Oficina de Comunicaciones lleva una trazabilidad de las actividades que se encuentran contempladas en el Plan Estratégico de Comuinicaciones, las cuales se reportaron en su momento. Para ello adjuntamos el documento Tablero de Control PECO AÑO DICIEMBRE (2). Donde se evidencia las acciones ejecutadas durante el año. </t>
  </si>
  <si>
    <t>Una (1) designación por correo electrónico</t>
  </si>
  <si>
    <t>Con el fin de que no existieran inconsistencias frente al responsable de consolidar y documentar el plan de acción adjuntamos pantallazo del contrato de la Profesional encargada de elaborar los informes y consolidar. Mayerly Romero. Foto: Contrato</t>
  </si>
  <si>
    <t>Inobservancia de los lineamientos establecidos en la solicitud, revisión, aprobación y divulgación de las Comunicaciones Internas y Externas.</t>
  </si>
  <si>
    <t>Debilidad en el control de la gestión, ejecución y seguimiento de las comunicaciones internas y externas.</t>
  </si>
  <si>
    <t>Procedimiento
ajustado.</t>
  </si>
  <si>
    <t>Lina R. Barbosa
Héctor Carrillo</t>
  </si>
  <si>
    <t>la oficina de Control interno observó que en el Sistema integrado de Gestión (Isolución), que el  24 de julio de 2020 se aprobó la actualización del Procedimiento de la Oficina de Comunicaciones, denominado "PR-COM-003 - PROCEDIMIENTO COMUNICACIÓN INTERNA Y EXTERNA"</t>
  </si>
  <si>
    <t>Maicol Stiven Zipamocha Murcia
Cesar David Rodríguez Martínez</t>
  </si>
  <si>
    <t>Informalidad en la ejecución del procedimiento.</t>
  </si>
  <si>
    <t>Procedimiento
socializado por
correo electrónico
y presencial.</t>
  </si>
  <si>
    <t>la Oficina de Comunicaciones informó que la socialización del procedimiento PR-COM-003, versión 4, se realizó al interior del área en comité de redacción realizado el 3 de agosto de 2020 (según pantallazgo del comité programado).
En lo que respecta a la socialización a todas las áreas, se informó que dicha socialización se realizó a través de cápsula informativa enviada por correo electrónico el 27 de julio de 2020.</t>
  </si>
  <si>
    <t>Incumplimiento de la Política de Administración del Riesgo adoptada por la Entidad</t>
  </si>
  <si>
    <t>Desconocimiento de los lineamientos
metodológicos contenidos en la Política de Administración del Riesgo.
Subjetividad y/o análisis inadecuado de los lineamientos establecidos para la construcción del mapa de riesgos del proceso</t>
  </si>
  <si>
    <t>Correo electrónico
Acta mesa de trabajo
Matriz ajustada</t>
  </si>
  <si>
    <t>Héctor Carrillo</t>
  </si>
  <si>
    <t>Indice Planes de Mejoramiento suscritos con la Oficina de Control Interno</t>
  </si>
  <si>
    <t>INFORME</t>
  </si>
  <si>
    <t>CANTIDAD HALLAZGOS</t>
  </si>
  <si>
    <t>CANTIDAD ACCIÓN(ES)</t>
  </si>
  <si>
    <t>ESTADO ACCIONES</t>
  </si>
  <si>
    <t>ESTADO HALLAZGOS</t>
  </si>
  <si>
    <t>CUMPLIDA</t>
  </si>
  <si>
    <t>INCALIFICABLE</t>
  </si>
  <si>
    <t>INCUMPLIDA Y VENCIDA</t>
  </si>
  <si>
    <t>ABIERTAS
VIGENTES</t>
  </si>
  <si>
    <t>EFECTIVA</t>
  </si>
  <si>
    <t>PENDIENTE DE EFECTIVIDAD</t>
  </si>
  <si>
    <t>INEFECTIVA</t>
  </si>
  <si>
    <t>1.</t>
  </si>
  <si>
    <t>Gestión de las Comunicaciones (COM)</t>
  </si>
  <si>
    <t>OCI-2018-010</t>
  </si>
  <si>
    <t>TOTAL</t>
  </si>
  <si>
    <t xml:space="preserve">Código </t>
  </si>
  <si>
    <t>F-EVI-015</t>
  </si>
  <si>
    <t>Versión</t>
  </si>
  <si>
    <t>Clasificación de la Información</t>
  </si>
  <si>
    <t xml:space="preserve"> Pública ☒   Reservada ☐   Clasificada ☐ </t>
  </si>
  <si>
    <t>CUMPLIDA - EFECTIVA</t>
  </si>
  <si>
    <t>UNIDAD AUDITADA</t>
  </si>
  <si>
    <t>RESULTADOS DEL ANÁLISIS REALIZADO POR LA OFICINA DE CONTROL INTERNO</t>
  </si>
  <si>
    <t>INCUMPLIDA - VENCIDA</t>
  </si>
  <si>
    <t>AVANCE CUALITATIVO EVIDENCIADO POR EL AUDITOR</t>
  </si>
  <si>
    <r>
      <t xml:space="preserve">AVANCE CUANTITATIVO
</t>
    </r>
    <r>
      <rPr>
        <b/>
        <i/>
        <sz val="12"/>
        <rFont val="Arial"/>
        <family val="2"/>
      </rPr>
      <t>(Porcentaje de Avance)</t>
    </r>
  </si>
  <si>
    <t>OBSERVACION(ES) Y/O CONCLUSIÓN(ES)</t>
  </si>
  <si>
    <t>CUMPLIDA - PENDIENTE EFECTIVIDAD</t>
  </si>
  <si>
    <t>OCI-2018-10 Gestión de las Comunicaciones</t>
  </si>
  <si>
    <t>CUMPLIDA - INEFECTIVA</t>
  </si>
  <si>
    <t>1. Elaboración cronograma de actividades en cartelera</t>
  </si>
  <si>
    <r>
      <t xml:space="preserve">Se elaboró cartelera de Compromisos con el cronograma de actividades para ejecutar por la Oficina de Comunicaciones.
La cartelera elaborada se encuentra publicada en el aplicativo ISOLUCION.
El seguimiento a las actividades establecidas en el cronograma, queda registrado en el aplicativo ISOLUCION.
</t>
    </r>
    <r>
      <rPr>
        <b/>
        <sz val="12"/>
        <rFont val="Arial"/>
        <family val="2"/>
      </rPr>
      <t xml:space="preserve">
Seguimiento ago-2019</t>
    </r>
    <r>
      <rPr>
        <sz val="12"/>
        <rFont val="Arial"/>
        <family val="2"/>
      </rPr>
      <t xml:space="preserve">
En prueba de efectividad, la Oficina de Comunicaciones mediante correo electrónico del 6 de agosto de 2019 informó que "</t>
    </r>
    <r>
      <rPr>
        <i/>
        <sz val="12"/>
        <rFont val="Arial"/>
        <family val="2"/>
      </rPr>
      <t xml:space="preserve">Por parte de la Oficina e Comunicaciones se ha hecho efectivo el cronograma de actividades para poder cumplir con las actividades de apoyo a Difusión. </t>
    </r>
    <r>
      <rPr>
        <sz val="12"/>
        <rFont val="Arial"/>
        <family val="2"/>
      </rPr>
      <t>(...)".</t>
    </r>
  </si>
  <si>
    <t>2.Entrega Plan de Comunicaciones</t>
  </si>
  <si>
    <r>
      <t xml:space="preserve">La Oficina de Control Interno obtuvo como soporte de ejecución de la presente acción copia de la Resolución 716 del 8 de octubre de 2019 </t>
    </r>
    <r>
      <rPr>
        <i/>
        <sz val="12"/>
        <rFont val="Arial"/>
        <family val="2"/>
      </rPr>
      <t>"Por la cual se aprueba la estrategia de comunicación interna y externa de las funciones y resultados de la gestión de la Agencia"</t>
    </r>
    <r>
      <rPr>
        <sz val="12"/>
        <rFont val="Arial"/>
        <family val="2"/>
      </rPr>
      <t>.
Adicionalmente, la Oficina de Control Interno en la elaboración del informe "Evaluación de la Gestió por Dependencias - vigencia 2019", evidenció el cumplimiento de la totalidad de los productos del plan de acción de la ADR 2019, cuya ejecución se encontraba bajo la responsabilidad de la Oficina de Comunicaciones, situación por la cual se puede conceptuar el cierre del hallazgo.</t>
    </r>
  </si>
  <si>
    <t>3.Entrega Documento Estrategia de Rendición de Cuentas</t>
  </si>
  <si>
    <r>
      <rPr>
        <b/>
        <sz val="12"/>
        <rFont val="Arial"/>
        <family val="2"/>
      </rPr>
      <t>Seguimiento jul-2018</t>
    </r>
    <r>
      <rPr>
        <sz val="12"/>
        <rFont val="Arial"/>
        <family val="2"/>
      </rPr>
      <t xml:space="preserve">
Se evidenció la elaboración del documento "Estrategia Rendición de Cuentas ADR 2018", el cual se encuentra publicado en la página Web del la Entidad y en el aplicativo ISOLUCION.
</t>
    </r>
    <r>
      <rPr>
        <b/>
        <sz val="12"/>
        <rFont val="Arial"/>
        <family val="2"/>
      </rPr>
      <t>Seguimiento ago-2019</t>
    </r>
    <r>
      <rPr>
        <sz val="12"/>
        <rFont val="Arial"/>
        <family val="2"/>
      </rPr>
      <t xml:space="preserve">
En prueba de efectividad, la Oficina de Comunicaciones mediante correo electrónico del 6 de agosto de 2019 informó que "</t>
    </r>
    <r>
      <rPr>
        <i/>
        <sz val="12"/>
        <rFont val="Arial"/>
        <family val="2"/>
      </rPr>
      <t>Actualmente la Oficina de Comunicaciones está trabajando en la construcción del Nuevo Documento. Igualmente, la estrategia de rendición de cuentas se encuentra contemplado dentro del Plan Estratégico de Comunicaciones, en la página 32. Cuadro C. Interna.</t>
    </r>
    <r>
      <rPr>
        <sz val="12"/>
        <rFont val="Arial"/>
        <family val="2"/>
      </rPr>
      <t>"; no obstante, la actividad 1 del indicador: "Componente de rendición de cuentas de comunicaciones ejecutado" establecía la elaboración del documento con la Estrategia de Rendición de cuentas para la vigencia 2019 en mayo de 2019.</t>
    </r>
  </si>
  <si>
    <r>
      <t>1. Solicitar a la Oficina de Planeación realizar el ajuste de la actividad descrita en el Plan de Acción de la Oficina de Comunicaciones “</t>
    </r>
    <r>
      <rPr>
        <i/>
        <sz val="12"/>
        <color theme="1"/>
        <rFont val="Arial"/>
        <family val="2"/>
      </rPr>
      <t>Desarrollar la estrategia de comunicación interna para mejorar la endocomunicación de la ADR</t>
    </r>
    <r>
      <rPr>
        <sz val="12"/>
        <color theme="1"/>
        <rFont val="Arial"/>
        <family val="2"/>
      </rPr>
      <t>”. Incluyendo la comunicación externa como se solicitó en el segundo Comité de Gestión.</t>
    </r>
  </si>
  <si>
    <t xml:space="preserve">
Avace 2021: A inicios de este año, se realizaron varias mesas de trabajo con la Oficina de Planeación con el fin de incluir las actividades de comunicación externa en el Plan de Acción 2021, y así poder realizar la acción correctiva de manera efectiva frente al hallazgo observado en el 2020. Es de anotar que igualmente en ese año se hicieron varios intentos para que se realizara el cambio y se incluyera la comunicación externa en el plan de acción, pero no se recibió respuesta positiva por parte de la Oficina de Planeación.  Adjunto foto de las actividades de la Oficina de Comuniciones en temas de comunicación donde se evidencian las actividades internas y externas. Adjunto correos y pantallazo actividades del plan de acción.</t>
  </si>
  <si>
    <t>2. Revisar y ajustar las fechas de cumplimiento establecidas para cada uno de los indicadores definidos en la Estrategia de Comunicación Interna y Externa.</t>
  </si>
  <si>
    <t>3. Se designará un miembro del equipo de comunicaciones como responsable de documentar, consolidar y reportar los indicadores del Plan Estratégico de Comunicaciones.</t>
  </si>
  <si>
    <t>1. Revisar, ajustar y actualizar el procedimiento de Comunicaciones (PR-COM-003) teniendo en cuenta la forma de ejecución en la operatividad del proceso.</t>
  </si>
  <si>
    <t>2. Socialización del procedimiento con ajustes al interior del área.
Socialización del procedimiento por correo electrónico a todas las áreas de la ADR.</t>
  </si>
  <si>
    <t>1. Se solicitará por correo electrónico mesas de trabajo con la Oficina de Planeación para sensibilización de los lineamientos metodológicos contenidos en la Política de Administración del Riesgo y poder aplicarla para la modificación de la matriz 2020.</t>
  </si>
  <si>
    <r>
      <t xml:space="preserve">La Oficina de Control Interno observó el cumplimiento de las tres (3) acciones propuestas, a partir de lo siguiente:
</t>
    </r>
    <r>
      <rPr>
        <b/>
        <sz val="12"/>
        <color theme="1"/>
        <rFont val="Arial"/>
        <family val="2"/>
      </rPr>
      <t xml:space="preserve">
Acción 1:</t>
    </r>
    <r>
      <rPr>
        <sz val="12"/>
        <color theme="1"/>
        <rFont val="Arial"/>
        <family val="2"/>
      </rPr>
      <t xml:space="preserve"> validó la Información suministrada por el proceso  de Gestión de las Comunicaciones, donde se evidenció  que en el Plan de Accion vigencia 2021  se incluyó la comunicación Externa como se planteó en la accion propuesta del Plan de Mejora, así mismo,  se observó que dichas actividades de comunicación externa guardan correspondencia con las actividades de comunicación externa descritas en el  plan estrategico de comunicación 2019-2022.
Acción 2: Se evidenció el ajuste de las fechas establecidas de los indicadores definidos en la Estrategia de Comunicación Interna y Externa, así mismo, se observó tablero de  control en el cual se realiza el seguimiento y trazabilidad de las Actividades del PECO.
Se Evidencia carpeta en la cual se encuentra los soportes del cumplimiento de las actividades propuestas en el PECO del 2021
Acción 3: Se observó que se realizó la designación del personal encargado de llevar a cabo la actividad de elaborar los informes y consolidar la información de los indicadores del plan estrategico de comunicaciones. Se adjunta Evidencia del contrato de la profesional Mayerly Romero.
Se allegó tambien tablero de control con corte al marzo de 2021 en el cual se lleva el control de las actividades del PECO junto con sus indicadores.
Teniendo en cuenta que el hallazgo se originó aunte la ausencia o debilidades en seguimiento al cumplimiento a los objetivos trazados a través de herramientas confiables que permitan medir y cuantificar su avance, oportunidad y eficacia, esta Oficina solicitó insumos de herramientas o mecanismos utilizados para controlar la ejecución de actividades derivadas del plan estrategico de comunicaciones, para lo cual la Oficina de Comunicaciones allegó archivo excel denominado "Tablero de Control PECO", a través del cual se contemplaban las actividades a realizar durante la vigencia 2022, y el seguimiento que se realizó de manera mensual a la ejecución de las acciones, cuyas actividades guardan correspondencia con el Plan Estratégico de Comunicaciones (PECO) 2022.
Dado lo anterior, la Oficina de Control Interno considera que se tomaron correctivos frente a la situación que dio origen al hallazgo, por lo cual se considera procedente el cierre del hallazgo, recomendando mantener dichos controles para el seguimiento a los planes a cargo de la Oficina de Comunicaciones.</t>
    </r>
  </si>
  <si>
    <t>3-may-2021
8-jun-2023</t>
  </si>
  <si>
    <t>Cesar David Roríguez Martínez
Maicol Stiven Zipamocha Murcia</t>
  </si>
  <si>
    <t>15-dic-2020
03-may-2021
08-jun-2023</t>
  </si>
  <si>
    <t>Maicol Stiven Zipamocha Murcia
Cesar David Rodríguez Martínez
Maicol Stiven Zipamocha Murcia</t>
  </si>
  <si>
    <r>
      <t xml:space="preserve">La oficina de Comunicaciones informó que "Se realizaron  reuniones con la Oficina de Planeación para hacerle los ajustes a la Política, la cual quedó en Isolución el 24 de septiembre de 2020, producto de lo cual se allegó Correo electrónico del 24 de septiembre de 2020 a través del cual se socializó la Política de Administración del Riesgo versión 3, la cual fue aprobada en el sistema integrado de Gestión (Isolucion) el 23 de septiembre de 2020.
</t>
    </r>
    <r>
      <rPr>
        <u/>
        <sz val="12"/>
        <color theme="1"/>
        <rFont val="Arial"/>
        <family val="2"/>
      </rPr>
      <t>Seguimiento 2021</t>
    </r>
    <r>
      <rPr>
        <sz val="12"/>
        <color theme="1"/>
        <rFont val="Arial"/>
        <family val="2"/>
      </rPr>
      <t>: Adjunto pantallazos de la programación realizada con la oficina de Planeación en 2020 donde se evidencian las reuniones sostenidas. Archivos: Riesgos, Riesgos reunion.
Seguimiento 2023: La Oficina de Comunicaciones allegó soportes las mesas de trabajo realizadas con la Oficina de Planeación para la estructuración de los Riesgos del proceso de "Gestión de las Comunicaciones" durante los periodos 2022, 2023, así como de capacitaciones realizadas sobre la política de administración del riesgo y la matriz de riesgos del proceso para la vigencia 2023.</t>
    </r>
  </si>
  <si>
    <t>La Oficina de Control Interno evidenció que la Oficina de Comunicaciones participó en la capacitación de política de administración del riesgo que se realizó en octubre de 2022, así como también se allegaron los soportes del monitoreo a la gestión del riesgo del proceso de "Gestión de las Comunicaciones" que se realizó en 2022 de manera cuatrimestral.
De otra parte, se observó que en octubre y noviembre de 2022, se iniciaron mesas de trabajo con la Oficina de Planeación para la construcción del mapa de riesgos vigencia 2023, lo cual dio como resultado la obtención de un (1) riesgo de corrupción y uno (1) de gestión.
De esta manera se considera que se dio cumplimiento a la acción propuesta. Aunado a ello, en el Seguimiento al Plan Anticorrupción y de Atención al Ciudadano del primes cuatrimestre de 2023, se realizó seguimiento a los riesgos de corrupción de la ADR, en donde, en lo que respecta al proceso de Gestión de las Comunicaciones, se observó que, en lo que respecta al riesgo "Posibilidad de manipular la información por parte del personal de la oficina de comunicaciones para beneficio propio o de un tercero al momento de diseñar una pieza o divulgarla valiéndose del cargo, utilizando los diversos canales de comunicación de la entidad, con el fin de favorecer o afectar la imagen institucional de un funcionario o contratista", no se observó debilidades o desviaciones en el diseño del riesgo, ni en el diseño y solidez de los controles.
Dado lo anterior, la Oficina de Control Interno considera que se corrigió la situación que originó el hallazgo, y por ende considera procedente su cierre.</t>
  </si>
  <si>
    <t>Respecto a la presente acción, si bien se observó el cumplimiento de la acción a través de la actualización y socialización  del procedimiento PR-COM-003.
Al respecto, la Oficina de Comunicaciones informó que las solicitudes internas y externas son formalizadas a través del correo electrónico dirigido a comunicaciones@adr.gov.co anexando debidamente diligenciado el formato de Requerimiento de Comunicaciones F-COM 001;  En los casos en que no llega, se solicita.  
Como parte del control, seguimiento e históricos de las solicitudes, se compartió en el cual, actualmente se lleva un archivo Excel con la descripción y trazabilidad de cada solicitud, tanto interna como externa, con los siguientes campos:Fecha en que llega la solicitud, Dependencia que hace la solicitud, Nombre de Quien solicita, Tipo de Solicitud, Paso 1 (interna) Contenido de la pieza y responsable del contiendo de la pieza, Paso 2 (diseño) Fecha de solicitud de diseño gráfico y responsable del diseño gráfico, Paso 3 (aprobación) Fecha envío para aprobación y Nombre de Quién aprobó, Comunicación externa (página web): Responsable de publicación y Fecha de publicación, Fecha de publicación a través del correo y Observaciones, lo cual se considera como una medida preventiva que permite controlar la atención de las diferentes solicitudes de comunicaciones internas y externas.
Adicionalmente, la Oficina de Control Interno logró corroborar que, a través de solicitudes de comunicaciones internas realizadas por esta dependencia, se surtieron las activiades relacionadas con: Envío del formato F-COM-001 diligenciado, socialización de pieza al área solicitante previo a fdivulgación y Divulgación final de la pieza.
Dado lo anterior, la Oficina de Control Interno considera procedente el cierre del hallazgo.</t>
  </si>
  <si>
    <t>CUMPLIDA - PENDIENTE DE EFECTIVIDAD</t>
  </si>
  <si>
    <t>CUMPLIDA INEFECTIVA</t>
  </si>
  <si>
    <t>HALLAZGOS</t>
  </si>
  <si>
    <t>ACCIONES AGRUPADAS</t>
  </si>
  <si>
    <t>HALLAZGOS AGRUPADOS</t>
  </si>
  <si>
    <t>ACCIONES  INFORME OCI-2020-011</t>
  </si>
  <si>
    <t>ACCIONES  INFORME OCI-2018-010</t>
  </si>
  <si>
    <t>Incumplimiento de la Política de Administración del Riesgo de la Entidad</t>
  </si>
  <si>
    <t>Desconocimiento de la Política de Administración del Riesgo de la Agencia</t>
  </si>
  <si>
    <t>Creación de una campaña de socialización.</t>
  </si>
  <si>
    <t>Oficina de Comunicaciones</t>
  </si>
  <si>
    <t>Se evidenció la existencia de  piezas de comunicación creadas para la campaña digital de la Política de Administración de Riesgos. Actualmente se encuentra en proceso de socialización a través de cápsulas informativas.
Adicionalmente se hizo entrega de documento con los actividades realizadas por la Oficina de Comunicaciones, encaminadas a subsanar las observaciones evidenciadas por la Oficina de Control Interno durante el desarrollo de la auditoría, que hacen parte  del presente hallazgo.
En prueba preliminar de efectividad de las acciones ejecutadas, la Oficina de Control Interno observó el correcto desplazamiento del riesgo inherente (en probabilidad e impacto) para determinar el riesgo residual del riesgo de corrupción identificado por el proceso para la vigencia 2019.</t>
  </si>
  <si>
    <t>Iván Arturo Márquez Rincón</t>
  </si>
  <si>
    <t>Una vez revisada la evidencia suministrada, la Oficina de Control Interno considera que se cumplió con las acciones de mejoramiento establecidas y por lo tanto considera procedente dar por cerrado el hallazgo.</t>
  </si>
  <si>
    <t xml:space="preserve">
Refuerzo campaña no se deje engañar</t>
  </si>
  <si>
    <t xml:space="preserve">
Subir las evidencias en ISOLUCION</t>
  </si>
  <si>
    <t>Se evidenció que los soportes de la acción N° 2 se encuentran cargadas en el aplicativo ISOLUCION como soporte de la Acción para Abordar Riesgos N° 36.
En prueba preliminar de efectividad de las acciones ejecutadas, la Oficina de Control Interno observó el correcto desplazamiento del riesgo inherente (en probabilidad e impacto) para determinar el riesgo residual del riesgo de corrupción identificado por el proceso para la vigencia 2019.</t>
  </si>
  <si>
    <t>Procesamiento de Piezas de Comunicación sin el Cumplimiento de los Controles o Lineamientos Establecidos.</t>
  </si>
  <si>
    <t>Procesamiento de piezas de comunicación sin el Cumplimiento de los controles o Lineamientos Establecidos</t>
  </si>
  <si>
    <t>Se crearon formatos para llevar el seguimiento de piezas y solicitudes. Y se socializará en abril con un video en el boletín interno.</t>
  </si>
  <si>
    <t>Ausencia de Lineamientos Procedimentales para la Ejecución de Funciones Normativamente Asignadas a la Oficina de Comunicaciones</t>
  </si>
  <si>
    <t>Coordinar con la Oficina de Planeación la modificación de la caracterización del proceso</t>
  </si>
  <si>
    <t>Del Proceso Gestión de las Comunicaciones se observó:
•Modificación de la Caracterización del proceso
•Modificación del Proceso "Comunicación Interna y Externa"
•Creación de siete (7) formatos 
Se hace entrega de tres (3) listados de asistencia del 22 y 29 de mayo y 14 de junio de 2018, de reuniones sostenidas entre la Oficina de Comunicaciones y Oficina de Planeación, que tenían por objeto la revisión y modificación de la Caracterización del Proceso de Gestión de las Comunicaciones, de lo cual se tuvo como resultado el ajuste del PHVA y marco legal.
En el procedimiento PR-COM-003 "Comunicación Interna y Externa" Versión 2, se incluyeron funciones que debe ejercer la Oficina de Comunicaciones. Adicionalmente, se remiten soportes de las labores ya desempeñadas en relación a estas nuevas funciones.</t>
  </si>
  <si>
    <t>Una vez revisada la evidencia suministrada, la Oficina de Control Interno considera que se cumplió con las acciones de mejoramiento establecidas y por lo tanto considera procedente dar por cerrada la acción.</t>
  </si>
  <si>
    <t>Diseño de Encuestas de Satisfacción</t>
  </si>
  <si>
    <t>Ajuste final de encuesta</t>
  </si>
  <si>
    <t>Se obtuvo evidencia de listados de asistencia de mesas de trabajo realizadas entre la Oficina de Comunicaciones y la Secretaría General (funcionarios del área de Atención al Ciudadano) para la aprobación del nuevo formato de encuesta de satisfacción, así como también correos con la trazabilidad de la gestión realizada.
Se observó en ISOLUCION la adopción del nuevo diseño de encuesta de Satisfacción, ajustado y aprobado por Atención al Ciudadano</t>
  </si>
  <si>
    <t>Ausencia de Lineamientos Procedimentales para la Identificación de las Necesidades de Comunicación.</t>
  </si>
  <si>
    <t>Adoptar formalmente los formatos en el Sistema Integrado de Gestión</t>
  </si>
  <si>
    <t>Formalizar los formatos</t>
  </si>
  <si>
    <t>La Oficina de Comunicaciones elaboró y adoptó el formato F-COM-001 “Requerimiento de Comunicaciones” con el fin de formalizar las solicitudes por parte de las diferentes áreas, conocer sus necesidades y definir el tipo de producto para divulgar la información referida. También se realizó un informe de gestión para llevar un historial de las solicitudes de cada dependencia.
Adicionalmente se observó que se adoptaron seis (6) nuevos formatos para la gestión de la Oficina de Comunicaciones.</t>
  </si>
  <si>
    <t>Procedimientos de Comunicación Interna y Externa</t>
  </si>
  <si>
    <t>Se oficializó el formato a través del Sistema ISOLUCION, se ajustará este procedimiento</t>
  </si>
  <si>
    <t>Se evidenció la actualización  el procedimiento PR-COM-003 "Comunicación Interna y Externa" Versión 2, aprobado el 14 de junio de 2018 y socializado en la Entidad mediante Cápsula Informativa del 27 de junio de 2018.</t>
  </si>
  <si>
    <t>Selección de Medios Utilizados para la Producción y/o Divulgación de las Piezas de Comunicación, Sin Análisis de Pertinencia.</t>
  </si>
  <si>
    <t>Desactualización y desconocimiento de los lineamientos y políticas en materia de comunicaciones, por parte de los funcionarios de la Oficina de Comunicaciones</t>
  </si>
  <si>
    <t>Ajuste al procedimiento en el componente de condiciones especiales para establecer criterios de selección para el medio a utilizar.
Socializar lineamientos y políticas en materia de comunicación que se generen de esta auditoría.</t>
  </si>
  <si>
    <t xml:space="preserve">La Oficina de Comunicaciones ajustó su procedimiento  PR-COM-003 "Comunicación Interna y Externa" Versión 2, en el componente de condiciones especiales, numeral 12, referente a los criterios de selección de los medios de comunicación.
El 27 de junio de 2018, se socializó en al Entidad a través de Capsula Informativa, la actualización del procedimiento de PR-COM-003, indicando que se encuentra en ISOLUCION.
Adicionalmente, el 14 de junio de 2017 la oficina de comunicaciones adoptó el formato F-COM-007 “Actualización base de datos periodistas” el cual cuenta con la actualización diaria de todos los periodistas encargados sobre los temas del agro colombiano, a nivel nacional, regional y local. Este se encuentra cargado en ISOLUCIÓN.  </t>
  </si>
  <si>
    <r>
      <t>Se evidenció propagación de la campaña</t>
    </r>
    <r>
      <rPr>
        <i/>
        <sz val="12"/>
        <color theme="1"/>
        <rFont val="Arial"/>
        <family val="2"/>
      </rPr>
      <t xml:space="preserve"> "No se Deje Engañar"</t>
    </r>
    <r>
      <rPr>
        <sz val="12"/>
        <color theme="1"/>
        <rFont val="Arial"/>
        <family val="2"/>
      </rPr>
      <t xml:space="preserve">, a través de la página Web y redes Sociales de la Entidad. 
De igual forma, se evidenció noticia del Presidente con asunto </t>
    </r>
    <r>
      <rPr>
        <i/>
        <sz val="12"/>
        <color theme="1"/>
        <rFont val="Arial"/>
        <family val="2"/>
      </rPr>
      <t>"No se deje engañar, acceder a los beneficios de la Agencia de Desarrollo Rural es gratis y fácil"</t>
    </r>
    <r>
      <rPr>
        <sz val="12"/>
        <color theme="1"/>
        <rFont val="Arial"/>
        <family val="2"/>
      </rPr>
      <t xml:space="preserve"> la cual se encuentra publicada en la página Web de la ADR.
En prueba preliminar de efectividad de las acciones ejecutadas, la Oficina de Control Interno observó el correcto desplazamiento del riesgo inherente (en probabilidad e impacto) para determinar el riesgo residual del riesgo de corrupción identificado por el proceso para la vigencia 2019.</t>
    </r>
  </si>
  <si>
    <r>
      <t>La Oficina de Comunicaciones creó y adoptó siete (7) formatos para el proceso "Gestión de las Comunicaciones", los mismos ya se encuentran cargados en ISOLUCIÓN y fueron socializados en la Entidad el 25 de abril de 2018 a través de un video transmitido mediante boletín interno.
Adicionalmente la Oficina de Comunicaciones hizo entrega de un informe trimestral de la gestión realizada por la  Oficina de Comunicaciones durante los meses de febrero, marzo y abril de 2018.
Mediante correo electrónico del 6 de agosto de 2019, los responsables del proceso informaron que la gestión de las solicitudes de piezas de comunicación "</t>
    </r>
    <r>
      <rPr>
        <i/>
        <sz val="12"/>
        <color theme="1"/>
        <rFont val="Arial"/>
        <family val="2"/>
      </rPr>
      <t xml:space="preserve">Sí mejoró </t>
    </r>
    <r>
      <rPr>
        <sz val="12"/>
        <color theme="1"/>
        <rFont val="Arial"/>
        <family val="2"/>
      </rPr>
      <t>[con la implementación del formato]</t>
    </r>
    <r>
      <rPr>
        <i/>
        <sz val="12"/>
        <color theme="1"/>
        <rFont val="Arial"/>
        <family val="2"/>
      </rPr>
      <t xml:space="preserve"> debido a que las dependencias ya conocen el procedimiento con dicho formato. Adjunto pantallazo de cómo las áreas hacen la solicitud con el formato establecido, mejorando la producción. No se han presentado dificultades relacionadas con la publicación de la información. Aproximadamente se han recibido más de 90 solicitudes de publicación durante el periodo junio 2018 - junio 2019.</t>
    </r>
    <r>
      <rPr>
        <sz val="12"/>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</si>
</sst>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m\-yyyy"/>
    <numFmt numFmtId="165" formatCode="d\-mmm\-yyyy"/>
  </numFmts>
  <fonts count="24" x14ac:knownFonts="1">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20"/>
      <color theme="1"/>
      <name val="Calibri"/>
      <family val="2"/>
      <scheme val="minor"/>
    </font>
    <font>
      <b/>
      <sz val="18"/>
      <color theme="1"/>
      <name val="Calibri"/>
      <family val="2"/>
      <scheme val="minor"/>
    </font>
    <font>
      <u/>
      <sz val="11"/>
      <color theme="10"/>
      <name val="Calibri"/>
      <family val="2"/>
      <scheme val="minor"/>
    </font>
    <font>
      <sz val="10"/>
      <name val="Verdana"/>
      <family val="2"/>
    </font>
    <font>
      <b/>
      <sz val="20"/>
      <name val="Arial"/>
      <family val="2"/>
    </font>
    <font>
      <sz val="20"/>
      <name val="Arial"/>
      <family val="2"/>
    </font>
    <font>
      <b/>
      <sz val="14"/>
      <name val="Arial"/>
      <family val="2"/>
    </font>
    <font>
      <sz val="14"/>
      <name val="Arial"/>
      <family val="2"/>
    </font>
    <font>
      <b/>
      <sz val="12"/>
      <name val="Arial"/>
      <family val="2"/>
    </font>
    <font>
      <b/>
      <i/>
      <sz val="12"/>
      <name val="Arial"/>
      <family val="2"/>
    </font>
    <font>
      <sz val="9"/>
      <color theme="1"/>
      <name val="Calibri"/>
      <family val="2"/>
      <scheme val="minor"/>
    </font>
    <font>
      <sz val="12"/>
      <color theme="1"/>
      <name val="Arial"/>
      <family val="2"/>
    </font>
    <font>
      <sz val="12"/>
      <name val="Arial"/>
      <family val="2"/>
    </font>
    <font>
      <i/>
      <sz val="12"/>
      <name val="Arial"/>
      <family val="2"/>
    </font>
    <font>
      <b/>
      <sz val="12"/>
      <color theme="1"/>
      <name val="Arial"/>
      <family val="2"/>
    </font>
    <font>
      <i/>
      <sz val="12"/>
      <color theme="1"/>
      <name val="Arial"/>
      <family val="2"/>
    </font>
    <font>
      <u/>
      <sz val="12"/>
      <color theme="1"/>
      <name val="Arial"/>
      <family val="2"/>
    </font>
    <font>
      <sz val="14"/>
      <color theme="1"/>
      <name val="Arial"/>
      <family val="2"/>
    </font>
    <font>
      <b/>
      <sz val="12"/>
      <color rgb="FF000000"/>
      <name val="Arial"/>
      <family val="2"/>
    </font>
    <font>
      <u/>
      <sz val="12"/>
      <color theme="1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rgb="FF92D05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1"/>
        <bgColor indexed="64"/>
      </patternFill>
    </fill>
    <fill>
      <patternFill patternType="solid">
        <fgColor theme="6"/>
        <bgColor indexed="64"/>
      </patternFill>
    </fill>
    <fill>
      <patternFill patternType="solid">
        <fgColor indexed="6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3" fillId="0" borderId="0"/>
    <xf numFmtId="0" fontId="6" fillId="0" borderId="0" applyNumberFormat="0" applyFill="0" applyBorder="0" applyAlignment="0" applyProtection="0"/>
  </cellStyleXfs>
  <cellXfs count="215">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center" vertical="center" wrapText="1"/>
    </xf>
    <xf numFmtId="0" fontId="1" fillId="0" borderId="0" xfId="0" applyFont="1"/>
    <xf numFmtId="0" fontId="12" fillId="4" borderId="1" xfId="2" applyFont="1" applyFill="1" applyBorder="1" applyAlignment="1">
      <alignment horizontal="center" vertical="center" wrapText="1"/>
    </xf>
    <xf numFmtId="0" fontId="12" fillId="3" borderId="1" xfId="2" applyFont="1" applyFill="1" applyBorder="1" applyAlignment="1">
      <alignment horizontal="center" vertical="center" wrapText="1"/>
    </xf>
    <xf numFmtId="0" fontId="14" fillId="0" borderId="0" xfId="0" applyFont="1" applyAlignment="1">
      <alignment vertical="center"/>
    </xf>
    <xf numFmtId="0" fontId="15" fillId="5" borderId="1" xfId="0" applyFont="1" applyFill="1" applyBorder="1" applyAlignment="1">
      <alignment horizontal="justify" vertical="center" wrapText="1"/>
    </xf>
    <xf numFmtId="0" fontId="16" fillId="0" borderId="5" xfId="2" applyFont="1" applyBorder="1" applyAlignment="1">
      <alignment horizontal="center" vertical="center" wrapText="1"/>
    </xf>
    <xf numFmtId="0" fontId="15" fillId="0" borderId="5" xfId="0" applyFont="1" applyBorder="1" applyAlignment="1">
      <alignment horizontal="center" vertical="center"/>
    </xf>
    <xf numFmtId="164" fontId="15" fillId="0" borderId="5" xfId="0" applyNumberFormat="1" applyFont="1" applyBorder="1" applyAlignment="1">
      <alignment horizontal="center" vertical="center"/>
    </xf>
    <xf numFmtId="164" fontId="15" fillId="5" borderId="1" xfId="0" applyNumberFormat="1" applyFont="1" applyFill="1" applyBorder="1" applyAlignment="1">
      <alignment horizontal="center" vertical="center" wrapText="1"/>
    </xf>
    <xf numFmtId="0" fontId="16" fillId="5" borderId="1" xfId="2" applyFont="1" applyFill="1" applyBorder="1" applyAlignment="1">
      <alignment horizontal="justify" vertical="center" wrapText="1"/>
    </xf>
    <xf numFmtId="9" fontId="15" fillId="5" borderId="1" xfId="0" applyNumberFormat="1" applyFont="1" applyFill="1" applyBorder="1" applyAlignment="1">
      <alignment horizontal="center" vertical="center"/>
    </xf>
    <xf numFmtId="0" fontId="16" fillId="10" borderId="1" xfId="0" applyFont="1" applyFill="1" applyBorder="1" applyAlignment="1">
      <alignment horizontal="center" vertical="center" wrapText="1"/>
    </xf>
    <xf numFmtId="0" fontId="15" fillId="0" borderId="5" xfId="0" applyFont="1" applyBorder="1" applyAlignment="1">
      <alignment horizontal="center" vertical="center"/>
    </xf>
    <xf numFmtId="0" fontId="16" fillId="0" borderId="1" xfId="2" applyFont="1" applyBorder="1" applyAlignment="1">
      <alignment horizontal="justify" vertical="center" wrapText="1"/>
    </xf>
    <xf numFmtId="0" fontId="16" fillId="5" borderId="1" xfId="2" applyFont="1" applyFill="1" applyBorder="1" applyAlignment="1">
      <alignment horizontal="center" vertical="center" wrapText="1"/>
    </xf>
    <xf numFmtId="0" fontId="15" fillId="5" borderId="1" xfId="0" applyFont="1" applyFill="1" applyBorder="1" applyAlignment="1">
      <alignment horizontal="center" vertical="center"/>
    </xf>
    <xf numFmtId="164" fontId="15" fillId="5" borderId="1" xfId="0" applyNumberFormat="1" applyFont="1" applyFill="1" applyBorder="1" applyAlignment="1">
      <alignment horizontal="center" vertical="center"/>
    </xf>
    <xf numFmtId="0" fontId="16" fillId="0" borderId="5" xfId="2" applyFont="1" applyBorder="1" applyAlignment="1">
      <alignment horizontal="justify" vertical="center" wrapText="1"/>
    </xf>
    <xf numFmtId="164" fontId="15" fillId="5" borderId="5" xfId="0" applyNumberFormat="1" applyFont="1" applyFill="1" applyBorder="1" applyAlignment="1">
      <alignment horizontal="center" vertical="center" wrapText="1"/>
    </xf>
    <xf numFmtId="0" fontId="16" fillId="5" borderId="5" xfId="2" applyFont="1" applyFill="1" applyBorder="1" applyAlignment="1">
      <alignment horizontal="justify" vertical="center" wrapText="1"/>
    </xf>
    <xf numFmtId="9" fontId="15" fillId="5" borderId="5" xfId="0" applyNumberFormat="1" applyFont="1" applyFill="1" applyBorder="1" applyAlignment="1">
      <alignment horizontal="center" vertical="center"/>
    </xf>
    <xf numFmtId="0" fontId="15" fillId="0" borderId="5" xfId="0" applyFont="1" applyBorder="1" applyAlignment="1">
      <alignment horizontal="justify" vertical="center" wrapText="1"/>
    </xf>
    <xf numFmtId="0" fontId="16" fillId="0" borderId="1" xfId="0" applyFont="1" applyBorder="1" applyAlignment="1" applyProtection="1">
      <alignment horizontal="justify" vertical="center" wrapText="1"/>
      <protection locked="0"/>
    </xf>
    <xf numFmtId="0" fontId="15" fillId="0" borderId="1" xfId="0" applyFont="1" applyBorder="1" applyAlignment="1">
      <alignment horizontal="center" vertical="center"/>
    </xf>
    <xf numFmtId="0" fontId="15" fillId="0" borderId="5" xfId="0" applyFont="1" applyBorder="1" applyAlignment="1">
      <alignment horizontal="center" vertical="center" wrapText="1"/>
    </xf>
    <xf numFmtId="165" fontId="16" fillId="0" borderId="2" xfId="0" applyNumberFormat="1" applyFont="1" applyBorder="1" applyAlignment="1">
      <alignment horizontal="center" vertical="center"/>
    </xf>
    <xf numFmtId="165" fontId="15" fillId="5" borderId="1" xfId="0" applyNumberFormat="1" applyFont="1" applyFill="1" applyBorder="1" applyAlignment="1">
      <alignment horizontal="center" vertical="center"/>
    </xf>
    <xf numFmtId="0" fontId="16" fillId="5" borderId="1" xfId="0" applyFont="1" applyFill="1" applyBorder="1" applyAlignment="1">
      <alignment horizontal="justify" vertical="top" wrapText="1"/>
    </xf>
    <xf numFmtId="9" fontId="15" fillId="5" borderId="1" xfId="1" applyFont="1" applyFill="1" applyBorder="1" applyAlignment="1">
      <alignment horizontal="center" vertical="center"/>
    </xf>
    <xf numFmtId="0" fontId="15"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6" fillId="5" borderId="1" xfId="0" applyFont="1" applyFill="1" applyBorder="1" applyAlignment="1">
      <alignment horizontal="justify" vertical="center" wrapText="1"/>
    </xf>
    <xf numFmtId="0" fontId="16" fillId="0" borderId="5" xfId="0" applyFont="1" applyBorder="1" applyAlignment="1" applyProtection="1">
      <alignment vertical="center" wrapText="1"/>
      <protection locked="0"/>
    </xf>
    <xf numFmtId="0" fontId="16" fillId="0" borderId="5" xfId="0" applyFont="1" applyBorder="1" applyAlignment="1">
      <alignment horizontal="center" vertical="center" wrapText="1"/>
    </xf>
    <xf numFmtId="165" fontId="16" fillId="0" borderId="5" xfId="0" applyNumberFormat="1" applyFont="1" applyBorder="1" applyAlignment="1">
      <alignment vertical="center"/>
    </xf>
    <xf numFmtId="0" fontId="15" fillId="6" borderId="2" xfId="0" applyFont="1" applyFill="1" applyBorder="1" applyAlignment="1">
      <alignment vertical="center" wrapText="1"/>
    </xf>
    <xf numFmtId="0" fontId="15" fillId="6" borderId="3" xfId="0" applyFont="1" applyFill="1" applyBorder="1" applyAlignment="1">
      <alignment vertical="center" wrapText="1"/>
    </xf>
    <xf numFmtId="0" fontId="15" fillId="6" borderId="3" xfId="0" applyFont="1" applyFill="1" applyBorder="1" applyAlignment="1">
      <alignment horizontal="justify" vertical="center" wrapText="1"/>
    </xf>
    <xf numFmtId="0" fontId="15" fillId="6" borderId="3" xfId="0" applyFont="1" applyFill="1" applyBorder="1" applyAlignment="1">
      <alignment horizontal="center" vertical="center" wrapText="1"/>
    </xf>
    <xf numFmtId="0" fontId="15" fillId="6" borderId="4" xfId="0" applyFont="1" applyFill="1" applyBorder="1" applyAlignment="1">
      <alignment vertical="center" wrapText="1"/>
    </xf>
    <xf numFmtId="0" fontId="16" fillId="0" borderId="5" xfId="0" applyFont="1" applyBorder="1" applyAlignment="1" applyProtection="1">
      <alignment horizontal="justify" vertical="center" wrapText="1"/>
      <protection locked="0"/>
    </xf>
    <xf numFmtId="165" fontId="16" fillId="0" borderId="5" xfId="0" applyNumberFormat="1" applyFont="1" applyBorder="1" applyAlignment="1">
      <alignment horizontal="center" vertical="center"/>
    </xf>
    <xf numFmtId="165" fontId="15" fillId="0" borderId="5" xfId="0" applyNumberFormat="1" applyFont="1" applyBorder="1" applyAlignment="1">
      <alignment horizontal="center" vertical="center"/>
    </xf>
    <xf numFmtId="0" fontId="15" fillId="5" borderId="5" xfId="0" applyFont="1" applyFill="1" applyBorder="1" applyAlignment="1">
      <alignment horizontal="center" vertical="center"/>
    </xf>
    <xf numFmtId="0" fontId="15" fillId="5" borderId="5" xfId="0" applyFont="1" applyFill="1" applyBorder="1" applyAlignment="1">
      <alignment horizontal="center" vertical="center" wrapText="1"/>
    </xf>
    <xf numFmtId="165" fontId="15" fillId="5" borderId="1" xfId="0" applyNumberFormat="1" applyFont="1" applyFill="1" applyBorder="1" applyAlignment="1">
      <alignment horizontal="center" vertical="center" wrapText="1"/>
    </xf>
    <xf numFmtId="0" fontId="21" fillId="6" borderId="2" xfId="0" applyFont="1" applyFill="1" applyBorder="1" applyAlignment="1">
      <alignment vertical="center" wrapText="1"/>
    </xf>
    <xf numFmtId="0" fontId="21" fillId="6" borderId="3" xfId="0" applyFont="1" applyFill="1" applyBorder="1" applyAlignment="1">
      <alignment vertical="center" wrapText="1"/>
    </xf>
    <xf numFmtId="0" fontId="21" fillId="6" borderId="3" xfId="0" applyFont="1" applyFill="1" applyBorder="1" applyAlignment="1">
      <alignment horizontal="center" vertical="center" wrapText="1"/>
    </xf>
    <xf numFmtId="0" fontId="21" fillId="0" borderId="0" xfId="0" applyFont="1"/>
    <xf numFmtId="0" fontId="21" fillId="0" borderId="0" xfId="0" applyFont="1" applyAlignment="1">
      <alignment horizontal="center"/>
    </xf>
    <xf numFmtId="0" fontId="21" fillId="0" borderId="0" xfId="0" applyFont="1" applyAlignment="1">
      <alignment horizontal="center" vertical="center" wrapText="1"/>
    </xf>
    <xf numFmtId="0" fontId="0" fillId="0" borderId="0" xfId="0" applyBorder="1" applyAlignment="1">
      <alignment horizontal="center"/>
    </xf>
    <xf numFmtId="0" fontId="0" fillId="0" borderId="0" xfId="0" applyBorder="1"/>
    <xf numFmtId="0" fontId="2" fillId="0" borderId="0" xfId="0" applyFont="1" applyAlignment="1">
      <alignment wrapText="1"/>
    </xf>
    <xf numFmtId="0" fontId="0" fillId="0" borderId="1" xfId="0" applyFont="1" applyBorder="1" applyAlignment="1">
      <alignment vertical="center"/>
    </xf>
    <xf numFmtId="0" fontId="2" fillId="0" borderId="1" xfId="0" applyFont="1" applyBorder="1"/>
    <xf numFmtId="0" fontId="0" fillId="0" borderId="1" xfId="0" applyBorder="1"/>
    <xf numFmtId="0" fontId="15" fillId="0" borderId="0" xfId="0" applyFont="1" applyAlignment="1">
      <alignment horizontal="justify" vertical="center"/>
    </xf>
    <xf numFmtId="0" fontId="15" fillId="0" borderId="0" xfId="0" applyFont="1"/>
    <xf numFmtId="0" fontId="16" fillId="0" borderId="1" xfId="2" applyFont="1" applyFill="1" applyBorder="1" applyAlignment="1">
      <alignment horizontal="center" vertical="center" wrapText="1"/>
    </xf>
    <xf numFmtId="0" fontId="15" fillId="0" borderId="1" xfId="0" applyFont="1" applyFill="1" applyBorder="1" applyAlignment="1">
      <alignment horizontal="center" vertical="center"/>
    </xf>
    <xf numFmtId="164" fontId="15" fillId="0" borderId="1" xfId="0" applyNumberFormat="1" applyFont="1" applyFill="1" applyBorder="1" applyAlignment="1">
      <alignment horizontal="center" vertical="center"/>
    </xf>
    <xf numFmtId="164" fontId="15" fillId="5" borderId="48" xfId="0" applyNumberFormat="1" applyFont="1" applyFill="1" applyBorder="1" applyAlignment="1">
      <alignment horizontal="center" vertical="center"/>
    </xf>
    <xf numFmtId="0" fontId="15" fillId="0" borderId="0" xfId="0" applyFont="1" applyFill="1"/>
    <xf numFmtId="0" fontId="15" fillId="5" borderId="1" xfId="0" applyFont="1" applyFill="1" applyBorder="1" applyAlignment="1">
      <alignment vertical="center" wrapText="1"/>
    </xf>
    <xf numFmtId="0" fontId="16" fillId="0" borderId="5" xfId="0" applyFont="1" applyFill="1" applyBorder="1" applyAlignment="1">
      <alignment horizontal="justify" vertical="center" wrapText="1"/>
    </xf>
    <xf numFmtId="0" fontId="16" fillId="0" borderId="1" xfId="2" applyFont="1" applyFill="1" applyBorder="1" applyAlignment="1">
      <alignment horizontal="justify" vertical="center" wrapText="1"/>
    </xf>
    <xf numFmtId="164" fontId="15" fillId="0" borderId="1" xfId="0" applyNumberFormat="1" applyFont="1" applyBorder="1" applyAlignment="1">
      <alignment horizontal="center" vertical="center"/>
    </xf>
    <xf numFmtId="0" fontId="15" fillId="0" borderId="1" xfId="0" applyFont="1" applyFill="1" applyBorder="1" applyAlignment="1">
      <alignment horizontal="justify" vertical="center" wrapText="1"/>
    </xf>
    <xf numFmtId="0" fontId="16" fillId="0" borderId="1" xfId="0" applyFont="1" applyFill="1" applyBorder="1" applyAlignment="1">
      <alignment horizontal="justify" vertical="center" wrapText="1"/>
    </xf>
    <xf numFmtId="164" fontId="15" fillId="6" borderId="3" xfId="0" applyNumberFormat="1" applyFont="1" applyFill="1" applyBorder="1" applyAlignment="1">
      <alignment vertical="center" wrapText="1"/>
    </xf>
    <xf numFmtId="0" fontId="15" fillId="13" borderId="0" xfId="0" applyFont="1" applyFill="1" applyAlignment="1">
      <alignment vertical="center"/>
    </xf>
    <xf numFmtId="0" fontId="12" fillId="2" borderId="41" xfId="0" applyFont="1" applyFill="1" applyBorder="1" applyAlignment="1">
      <alignment horizontal="center" vertical="center" wrapText="1"/>
    </xf>
    <xf numFmtId="0" fontId="22" fillId="2" borderId="41" xfId="0" applyFont="1" applyFill="1" applyBorder="1" applyAlignment="1">
      <alignment horizontal="center" vertical="center" wrapText="1"/>
    </xf>
    <xf numFmtId="0" fontId="23" fillId="8" borderId="28" xfId="3" applyFont="1" applyFill="1" applyBorder="1" applyAlignment="1">
      <alignment horizontal="center" vertical="center" wrapText="1"/>
    </xf>
    <xf numFmtId="0" fontId="15"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29" xfId="0" applyFont="1" applyBorder="1" applyAlignment="1">
      <alignment horizontal="center" vertical="center" wrapText="1"/>
    </xf>
    <xf numFmtId="0" fontId="15" fillId="5" borderId="29" xfId="0" applyFont="1" applyFill="1" applyBorder="1" applyAlignment="1">
      <alignment horizontal="center"/>
    </xf>
    <xf numFmtId="0" fontId="16" fillId="0" borderId="29" xfId="0" applyFont="1" applyBorder="1" applyAlignment="1">
      <alignment horizontal="center" vertical="center"/>
    </xf>
    <xf numFmtId="0" fontId="23" fillId="8" borderId="38" xfId="3" applyFont="1" applyFill="1" applyBorder="1" applyAlignment="1">
      <alignment horizontal="center" vertical="center" wrapText="1"/>
    </xf>
    <xf numFmtId="0" fontId="15"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39" xfId="0" applyFont="1" applyBorder="1" applyAlignment="1">
      <alignment horizontal="center" vertical="center" wrapText="1"/>
    </xf>
    <xf numFmtId="0" fontId="15" fillId="5" borderId="39" xfId="0" applyFont="1" applyFill="1" applyBorder="1" applyAlignment="1">
      <alignment horizontal="center"/>
    </xf>
    <xf numFmtId="0" fontId="16" fillId="0" borderId="39" xfId="0" applyFont="1" applyBorder="1" applyAlignment="1">
      <alignment horizontal="center" vertical="center"/>
    </xf>
    <xf numFmtId="0" fontId="0" fillId="5" borderId="11" xfId="0" applyFill="1" applyBorder="1" applyAlignment="1">
      <alignment horizontal="center"/>
    </xf>
    <xf numFmtId="0" fontId="0" fillId="5" borderId="12" xfId="0" applyFill="1" applyBorder="1" applyAlignment="1">
      <alignment horizontal="center"/>
    </xf>
    <xf numFmtId="0" fontId="0" fillId="5" borderId="13" xfId="0" applyFill="1" applyBorder="1" applyAlignment="1">
      <alignment horizontal="center"/>
    </xf>
    <xf numFmtId="0" fontId="0" fillId="5" borderId="17" xfId="0" applyFill="1" applyBorder="1" applyAlignment="1">
      <alignment horizontal="center"/>
    </xf>
    <xf numFmtId="0" fontId="0" fillId="5" borderId="0" xfId="0" applyFill="1" applyAlignment="1">
      <alignment horizontal="center"/>
    </xf>
    <xf numFmtId="0" fontId="0" fillId="5" borderId="18" xfId="0" applyFill="1" applyBorder="1" applyAlignment="1">
      <alignment horizontal="center"/>
    </xf>
    <xf numFmtId="0" fontId="0" fillId="5" borderId="21" xfId="0" applyFill="1" applyBorder="1" applyAlignment="1">
      <alignment horizontal="center"/>
    </xf>
    <xf numFmtId="0" fontId="0" fillId="5" borderId="22" xfId="0" applyFill="1" applyBorder="1" applyAlignment="1">
      <alignment horizontal="center"/>
    </xf>
    <xf numFmtId="0" fontId="0" fillId="5" borderId="23" xfId="0" applyFill="1" applyBorder="1" applyAlignment="1">
      <alignment horizontal="center"/>
    </xf>
    <xf numFmtId="0" fontId="4" fillId="5" borderId="14"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18"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18" fillId="2" borderId="27"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31"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26" xfId="0" applyFont="1" applyFill="1" applyBorder="1" applyAlignment="1">
      <alignment horizontal="center" vertical="center"/>
    </xf>
    <xf numFmtId="0" fontId="22" fillId="2" borderId="28"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33" xfId="0" applyFont="1" applyFill="1" applyBorder="1" applyAlignment="1">
      <alignment horizontal="center" vertical="center" wrapText="1"/>
    </xf>
    <xf numFmtId="0" fontId="22" fillId="2" borderId="40"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7" borderId="34" xfId="0" applyFont="1" applyFill="1" applyBorder="1" applyAlignment="1">
      <alignment horizontal="center" vertical="center" wrapText="1"/>
    </xf>
    <xf numFmtId="0" fontId="22" fillId="7" borderId="35" xfId="0" applyFont="1" applyFill="1" applyBorder="1" applyAlignment="1">
      <alignment horizontal="center" vertical="center" wrapText="1"/>
    </xf>
    <xf numFmtId="0" fontId="22" fillId="7" borderId="36" xfId="0" applyFont="1" applyFill="1" applyBorder="1" applyAlignment="1">
      <alignment horizontal="center" vertical="center" wrapText="1"/>
    </xf>
    <xf numFmtId="0" fontId="15" fillId="5" borderId="27" xfId="0" applyFont="1" applyFill="1" applyBorder="1" applyAlignment="1">
      <alignment horizontal="center" vertical="center"/>
    </xf>
    <xf numFmtId="0" fontId="15" fillId="5" borderId="37" xfId="0" applyFont="1" applyFill="1" applyBorder="1" applyAlignment="1">
      <alignment horizontal="center" vertical="center"/>
    </xf>
    <xf numFmtId="0" fontId="15" fillId="0" borderId="14" xfId="0" applyFont="1" applyBorder="1" applyAlignment="1">
      <alignment horizontal="left" vertical="center" wrapText="1"/>
    </xf>
    <xf numFmtId="0" fontId="15" fillId="0" borderId="12" xfId="0" applyFont="1" applyBorder="1" applyAlignment="1">
      <alignment horizontal="left" vertical="center" wrapText="1"/>
    </xf>
    <xf numFmtId="0" fontId="15" fillId="0" borderId="42" xfId="0" applyFont="1" applyBorder="1" applyAlignment="1">
      <alignment horizontal="left" vertical="center" wrapText="1"/>
    </xf>
    <xf numFmtId="0" fontId="15" fillId="0" borderId="24" xfId="0" applyFont="1" applyBorder="1" applyAlignment="1">
      <alignment horizontal="left" vertical="center" wrapText="1"/>
    </xf>
    <xf numFmtId="0" fontId="15" fillId="0" borderId="22" xfId="0" applyFont="1" applyBorder="1" applyAlignment="1">
      <alignment horizontal="left" vertical="center" wrapText="1"/>
    </xf>
    <xf numFmtId="0" fontId="15" fillId="0" borderId="43" xfId="0" applyFont="1" applyBorder="1" applyAlignment="1">
      <alignment horizontal="left" vertical="center" wrapText="1"/>
    </xf>
    <xf numFmtId="0" fontId="18" fillId="5" borderId="11" xfId="0" applyFont="1" applyFill="1" applyBorder="1" applyAlignment="1">
      <alignment horizontal="center" vertical="center"/>
    </xf>
    <xf numFmtId="0" fontId="18" fillId="5" borderId="12" xfId="0" applyFont="1" applyFill="1" applyBorder="1" applyAlignment="1">
      <alignment horizontal="center" vertical="center"/>
    </xf>
    <xf numFmtId="0" fontId="18" fillId="5" borderId="42" xfId="0" applyFont="1" applyFill="1" applyBorder="1" applyAlignment="1">
      <alignment horizontal="center" vertical="center"/>
    </xf>
    <xf numFmtId="0" fontId="18" fillId="5" borderId="21" xfId="0" applyFont="1" applyFill="1" applyBorder="1" applyAlignment="1">
      <alignment horizontal="center" vertical="center"/>
    </xf>
    <xf numFmtId="0" fontId="18" fillId="5" borderId="22" xfId="0" applyFont="1" applyFill="1" applyBorder="1" applyAlignment="1">
      <alignment horizontal="center" vertical="center"/>
    </xf>
    <xf numFmtId="0" fontId="18" fillId="5" borderId="43" xfId="0" applyFont="1" applyFill="1" applyBorder="1" applyAlignment="1">
      <alignment horizontal="center" vertical="center"/>
    </xf>
    <xf numFmtId="0" fontId="18" fillId="5" borderId="44" xfId="0" applyFont="1" applyFill="1" applyBorder="1" applyAlignment="1">
      <alignment horizontal="center" vertical="center"/>
    </xf>
    <xf numFmtId="0" fontId="18" fillId="5" borderId="45" xfId="0" applyFont="1" applyFill="1" applyBorder="1" applyAlignment="1">
      <alignment horizontal="center" vertical="center"/>
    </xf>
    <xf numFmtId="0" fontId="18" fillId="5" borderId="29" xfId="0" applyFont="1" applyFill="1" applyBorder="1" applyAlignment="1">
      <alignment horizontal="center" vertical="center"/>
    </xf>
    <xf numFmtId="0" fontId="18" fillId="5" borderId="39" xfId="0" applyFont="1" applyFill="1" applyBorder="1" applyAlignment="1">
      <alignment horizontal="center" vertical="center"/>
    </xf>
    <xf numFmtId="0" fontId="18" fillId="5" borderId="30" xfId="0" applyFont="1" applyFill="1" applyBorder="1" applyAlignment="1">
      <alignment horizontal="center" vertical="center"/>
    </xf>
    <xf numFmtId="0" fontId="18" fillId="5" borderId="40" xfId="0" applyFont="1" applyFill="1" applyBorder="1" applyAlignment="1">
      <alignment horizontal="center" vertical="center"/>
    </xf>
    <xf numFmtId="0" fontId="18" fillId="0" borderId="29" xfId="0" applyFont="1" applyBorder="1" applyAlignment="1">
      <alignment horizontal="center" vertical="center"/>
    </xf>
    <xf numFmtId="0" fontId="18" fillId="0" borderId="39" xfId="0" applyFont="1" applyBorder="1" applyAlignment="1">
      <alignment horizontal="center" vertical="center"/>
    </xf>
    <xf numFmtId="0" fontId="15" fillId="0" borderId="5"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6" fillId="0" borderId="5" xfId="2" applyFont="1" applyFill="1" applyBorder="1" applyAlignment="1">
      <alignment horizontal="center" vertical="center" wrapText="1"/>
    </xf>
    <xf numFmtId="0" fontId="16" fillId="0" borderId="6" xfId="2" applyFont="1" applyFill="1" applyBorder="1" applyAlignment="1">
      <alignment horizontal="center" vertical="center" wrapText="1"/>
    </xf>
    <xf numFmtId="0" fontId="16" fillId="0" borderId="5" xfId="0" applyFont="1" applyFill="1" applyBorder="1" applyAlignment="1">
      <alignment horizontal="justify" vertical="center" wrapText="1"/>
    </xf>
    <xf numFmtId="0" fontId="16" fillId="0" borderId="6" xfId="0" applyFont="1" applyFill="1" applyBorder="1" applyAlignment="1">
      <alignment horizontal="justify" vertical="center" wrapText="1"/>
    </xf>
    <xf numFmtId="0" fontId="15" fillId="0" borderId="1" xfId="0" applyFont="1" applyFill="1" applyBorder="1" applyAlignment="1">
      <alignment horizontal="center" vertical="center"/>
    </xf>
    <xf numFmtId="0" fontId="16" fillId="0" borderId="1" xfId="2" applyFont="1" applyFill="1" applyBorder="1" applyAlignment="1">
      <alignment horizontal="center" vertical="center" wrapText="1"/>
    </xf>
    <xf numFmtId="0" fontId="16" fillId="0" borderId="1" xfId="0" applyFont="1" applyFill="1" applyBorder="1" applyAlignment="1">
      <alignment horizontal="justify" vertical="center" wrapText="1"/>
    </xf>
    <xf numFmtId="0" fontId="18" fillId="12" borderId="47" xfId="0" applyFont="1" applyFill="1" applyBorder="1" applyAlignment="1">
      <alignment horizontal="center"/>
    </xf>
    <xf numFmtId="0" fontId="7" fillId="0" borderId="1" xfId="2" applyFont="1" applyBorder="1" applyAlignment="1">
      <alignment horizontal="center" vertical="center" wrapText="1"/>
    </xf>
    <xf numFmtId="0" fontId="8"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4" xfId="2" applyFont="1" applyBorder="1" applyAlignment="1">
      <alignment horizontal="center" vertical="center" wrapText="1"/>
    </xf>
    <xf numFmtId="0" fontId="10" fillId="9" borderId="2" xfId="2" applyFont="1" applyFill="1" applyBorder="1" applyAlignment="1">
      <alignment horizontal="center" vertical="center" wrapText="1"/>
    </xf>
    <xf numFmtId="0" fontId="10" fillId="9" borderId="4" xfId="2" applyFont="1" applyFill="1" applyBorder="1" applyAlignment="1">
      <alignment horizontal="center" vertical="center" wrapText="1"/>
    </xf>
    <xf numFmtId="0" fontId="11" fillId="0" borderId="2" xfId="2" applyFont="1" applyBorder="1" applyAlignment="1">
      <alignment horizontal="center" vertical="center" wrapText="1"/>
    </xf>
    <xf numFmtId="0" fontId="11" fillId="0" borderId="4" xfId="2" applyFont="1" applyBorder="1" applyAlignment="1">
      <alignment horizontal="center" vertical="center" wrapText="1"/>
    </xf>
    <xf numFmtId="0" fontId="10" fillId="9" borderId="3" xfId="2" applyFont="1" applyFill="1" applyBorder="1" applyAlignment="1">
      <alignment horizontal="center" vertical="center" wrapText="1"/>
    </xf>
    <xf numFmtId="0" fontId="11" fillId="0" borderId="1" xfId="2"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2" fillId="4" borderId="1"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2" xfId="2" applyFont="1" applyFill="1" applyBorder="1" applyAlignment="1">
      <alignment horizontal="left" vertical="center" wrapText="1"/>
    </xf>
    <xf numFmtId="0" fontId="12" fillId="2" borderId="3" xfId="2" applyFont="1" applyFill="1" applyBorder="1" applyAlignment="1">
      <alignment horizontal="left" vertical="center" wrapText="1"/>
    </xf>
    <xf numFmtId="0" fontId="12" fillId="2" borderId="4" xfId="2" applyFont="1" applyFill="1" applyBorder="1" applyAlignment="1">
      <alignment horizontal="left" vertical="center" wrapText="1"/>
    </xf>
    <xf numFmtId="0" fontId="15" fillId="0" borderId="1" xfId="0" applyFont="1" applyBorder="1" applyAlignment="1">
      <alignment horizontal="center" vertical="center"/>
    </xf>
    <xf numFmtId="0" fontId="16" fillId="0" borderId="1" xfId="2" applyFont="1" applyBorder="1" applyAlignment="1">
      <alignment horizontal="center" vertical="center" wrapText="1"/>
    </xf>
    <xf numFmtId="0" fontId="16" fillId="0" borderId="5" xfId="2" applyFont="1" applyBorder="1" applyAlignment="1">
      <alignment horizontal="center" vertical="center" wrapText="1"/>
    </xf>
    <xf numFmtId="0" fontId="16" fillId="0" borderId="1" xfId="0" applyFont="1" applyBorder="1" applyAlignment="1">
      <alignment horizontal="justify" vertical="center" wrapText="1"/>
    </xf>
    <xf numFmtId="0" fontId="16" fillId="0" borderId="5" xfId="0" applyFont="1" applyBorder="1" applyAlignment="1">
      <alignment horizontal="justify" vertical="center" wrapText="1"/>
    </xf>
    <xf numFmtId="0" fontId="15" fillId="0" borderId="46" xfId="0" applyFont="1" applyBorder="1" applyAlignment="1">
      <alignment horizontal="justify" vertical="center" wrapText="1"/>
    </xf>
    <xf numFmtId="0" fontId="15" fillId="0" borderId="10" xfId="0" applyFont="1" applyBorder="1" applyAlignment="1">
      <alignment horizontal="justify" vertical="center" wrapText="1"/>
    </xf>
    <xf numFmtId="0" fontId="15" fillId="0" borderId="6" xfId="0" applyFont="1" applyBorder="1" applyAlignment="1">
      <alignment horizontal="justify" vertical="center" wrapText="1"/>
    </xf>
    <xf numFmtId="0" fontId="15" fillId="11" borderId="22" xfId="0" applyFont="1" applyFill="1" applyBorder="1" applyAlignment="1">
      <alignment horizontal="center" vertical="center"/>
    </xf>
    <xf numFmtId="0" fontId="18" fillId="2" borderId="7" xfId="0" applyFont="1" applyFill="1" applyBorder="1" applyAlignment="1">
      <alignment horizontal="left" vertical="center"/>
    </xf>
    <xf numFmtId="0" fontId="18" fillId="2" borderId="8" xfId="0" applyFont="1" applyFill="1" applyBorder="1" applyAlignment="1">
      <alignment horizontal="left" vertical="center"/>
    </xf>
    <xf numFmtId="0" fontId="18" fillId="2" borderId="9" xfId="0" applyFont="1" applyFill="1" applyBorder="1" applyAlignment="1">
      <alignment horizontal="left" vertical="center"/>
    </xf>
    <xf numFmtId="0" fontId="15" fillId="5" borderId="5" xfId="0" applyFont="1" applyFill="1" applyBorder="1" applyAlignment="1">
      <alignment horizontal="center" vertical="center"/>
    </xf>
    <xf numFmtId="0" fontId="15" fillId="5" borderId="10" xfId="0" applyFont="1" applyFill="1" applyBorder="1" applyAlignment="1">
      <alignment horizontal="center" vertical="center"/>
    </xf>
    <xf numFmtId="0" fontId="15" fillId="5" borderId="5"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0" borderId="5" xfId="0" applyFont="1" applyBorder="1" applyAlignment="1">
      <alignment horizontal="justify" vertical="center" wrapText="1"/>
    </xf>
    <xf numFmtId="0" fontId="15" fillId="5" borderId="1" xfId="0" applyFont="1" applyFill="1" applyBorder="1" applyAlignment="1">
      <alignment horizontal="center" vertical="center"/>
    </xf>
    <xf numFmtId="0" fontId="15" fillId="5" borderId="1" xfId="0" applyFont="1" applyFill="1" applyBorder="1" applyAlignment="1">
      <alignment horizontal="center" vertical="center" wrapText="1"/>
    </xf>
    <xf numFmtId="0" fontId="15" fillId="5" borderId="5" xfId="0" applyFont="1" applyFill="1" applyBorder="1" applyAlignment="1">
      <alignment horizontal="justify" vertical="center" wrapText="1"/>
    </xf>
    <xf numFmtId="0" fontId="15" fillId="5" borderId="6" xfId="0" applyFont="1" applyFill="1" applyBorder="1" applyAlignment="1">
      <alignment horizontal="justify" vertical="center" wrapText="1"/>
    </xf>
  </cellXfs>
  <cellStyles count="4">
    <cellStyle name="Hipervínculo" xfId="3" builtinId="8"/>
    <cellStyle name="Normal" xfId="0" builtinId="0"/>
    <cellStyle name="Normal 2" xfId="2"/>
    <cellStyle name="Porcentaje" xfId="1" builtinId="5"/>
  </cellStyles>
  <dxfs count="83">
    <dxf>
      <fill>
        <patternFill>
          <bgColor theme="6" tint="0.39994506668294322"/>
        </patternFill>
      </fill>
    </dxf>
    <dxf>
      <fill>
        <patternFill>
          <bgColor theme="9"/>
        </patternFill>
      </fill>
    </dxf>
    <dxf>
      <fill>
        <patternFill>
          <bgColor theme="6" tint="0.39994506668294322"/>
        </patternFill>
      </fill>
    </dxf>
    <dxf>
      <fill>
        <patternFill>
          <bgColor theme="9"/>
        </patternFill>
      </fill>
    </dxf>
    <dxf>
      <fill>
        <patternFill>
          <bgColor theme="6" tint="0.39994506668294322"/>
        </patternFill>
      </fill>
    </dxf>
    <dxf>
      <fill>
        <patternFill>
          <bgColor theme="9"/>
        </patternFill>
      </fill>
    </dxf>
    <dxf>
      <fill>
        <patternFill>
          <bgColor theme="6" tint="0.39994506668294322"/>
        </patternFill>
      </fill>
    </dxf>
    <dxf>
      <fill>
        <patternFill>
          <bgColor theme="9"/>
        </patternFill>
      </fill>
    </dxf>
    <dxf>
      <fill>
        <patternFill>
          <bgColor theme="6" tint="0.39994506668294322"/>
        </patternFill>
      </fill>
    </dxf>
    <dxf>
      <fill>
        <patternFill>
          <bgColor theme="9"/>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6" tint="0.39994506668294322"/>
        </patternFill>
      </fill>
    </dxf>
    <dxf>
      <fill>
        <patternFill>
          <bgColor theme="9"/>
        </patternFill>
      </fill>
    </dxf>
    <dxf>
      <fill>
        <patternFill>
          <bgColor theme="6" tint="0.39994506668294322"/>
        </patternFill>
      </fill>
    </dxf>
    <dxf>
      <fill>
        <patternFill>
          <bgColor theme="9"/>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6" tint="0.39994506668294322"/>
        </patternFill>
      </fill>
    </dxf>
    <dxf>
      <fill>
        <patternFill>
          <bgColor theme="9"/>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9"/>
        </patternFill>
      </fill>
    </dxf>
    <dxf>
      <fill>
        <patternFill>
          <bgColor rgb="FFFF0000"/>
        </patternFill>
      </fill>
    </dxf>
    <dxf>
      <fill>
        <patternFill>
          <bgColor theme="8" tint="0.59996337778862885"/>
        </patternFill>
      </fill>
    </dxf>
    <dxf>
      <fill>
        <patternFill>
          <bgColor theme="0"/>
        </patternFill>
      </fill>
    </dxf>
    <dxf>
      <fill>
        <patternFill>
          <bgColor rgb="FFFFC000"/>
        </patternFill>
      </fill>
    </dxf>
    <dxf>
      <fill>
        <patternFill>
          <bgColor theme="6" tint="0.39994506668294322"/>
        </patternFill>
      </fill>
    </dxf>
    <dxf>
      <fill>
        <patternFill>
          <bgColor theme="9"/>
        </patternFill>
      </fill>
    </dxf>
  </dxfs>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Indice!F1"/></Relationships>
</file>

<file path=xl/drawings/drawing1.xml><?xml version="1.0" encoding="utf-8"?>
<xdr:wsDr xmlns:xdr="http://schemas.openxmlformats.org/drawingml/2006/spreadsheetDrawing" xmlns:a="http://schemas.openxmlformats.org/drawingml/2006/main">
  <xdr:twoCellAnchor editAs="oneCell">
    <xdr:from>
      <xdr:col>1</xdr:col>
      <xdr:colOff>52274</xdr:colOff>
      <xdr:row>0</xdr:row>
      <xdr:rowOff>130971</xdr:rowOff>
    </xdr:from>
    <xdr:to>
      <xdr:col>2</xdr:col>
      <xdr:colOff>771133</xdr:colOff>
      <xdr:row>3</xdr:row>
      <xdr:rowOff>200024</xdr:rowOff>
    </xdr:to>
    <xdr:pic>
      <xdr:nvPicPr>
        <xdr:cNvPr id="2" name="3 Imagen">
          <a:extLst>
            <a:ext uri="{FF2B5EF4-FFF2-40B4-BE49-F238E27FC236}">
              <a16:creationId xmlns:a16="http://schemas.microsoft.com/office/drawing/2014/main" xmlns=""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318974" y="130971"/>
          <a:ext cx="1976159" cy="7453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583407</xdr:colOff>
      <xdr:row>0</xdr:row>
      <xdr:rowOff>130969</xdr:rowOff>
    </xdr:from>
    <xdr:to>
      <xdr:col>14</xdr:col>
      <xdr:colOff>731040</xdr:colOff>
      <xdr:row>3</xdr:row>
      <xdr:rowOff>59531</xdr:rowOff>
    </xdr:to>
    <xdr:pic>
      <xdr:nvPicPr>
        <xdr:cNvPr id="3" name="Imagen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70720" y="130969"/>
          <a:ext cx="3814758" cy="6072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62645</xdr:colOff>
      <xdr:row>3</xdr:row>
      <xdr:rowOff>171416</xdr:rowOff>
    </xdr:from>
    <xdr:to>
      <xdr:col>3</xdr:col>
      <xdr:colOff>1137266</xdr:colOff>
      <xdr:row>3</xdr:row>
      <xdr:rowOff>688487</xdr:rowOff>
    </xdr:to>
    <xdr:sp macro="" textlink="">
      <xdr:nvSpPr>
        <xdr:cNvPr id="2" name="Flecha: hacia la izquierda 3">
          <a:hlinkClick xmlns:r="http://schemas.openxmlformats.org/officeDocument/2006/relationships" r:id="rId1"/>
          <a:extLst>
            <a:ext uri="{FF2B5EF4-FFF2-40B4-BE49-F238E27FC236}">
              <a16:creationId xmlns:a16="http://schemas.microsoft.com/office/drawing/2014/main" xmlns="" id="{00000000-0008-0000-0200-000004000000}"/>
            </a:ext>
          </a:extLst>
        </xdr:cNvPr>
        <xdr:cNvSpPr/>
      </xdr:nvSpPr>
      <xdr:spPr>
        <a:xfrm>
          <a:off x="3358295" y="171416"/>
          <a:ext cx="1074621" cy="51707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IR A</a:t>
          </a:r>
          <a:r>
            <a:rPr lang="es-CO" sz="1100" baseline="0"/>
            <a:t> ÍNDICE</a:t>
          </a:r>
          <a:endParaRPr lang="es-CO" sz="1100"/>
        </a:p>
      </xdr:txBody>
    </xdr:sp>
    <xdr:clientData/>
  </xdr:twoCellAnchor>
  <xdr:twoCellAnchor editAs="oneCell">
    <xdr:from>
      <xdr:col>0</xdr:col>
      <xdr:colOff>886603</xdr:colOff>
      <xdr:row>3</xdr:row>
      <xdr:rowOff>154557</xdr:rowOff>
    </xdr:from>
    <xdr:to>
      <xdr:col>2</xdr:col>
      <xdr:colOff>489822</xdr:colOff>
      <xdr:row>3</xdr:row>
      <xdr:rowOff>778975</xdr:rowOff>
    </xdr:to>
    <xdr:pic>
      <xdr:nvPicPr>
        <xdr:cNvPr id="3" name="Imagen 2">
          <a:extLst>
            <a:ext uri="{FF2B5EF4-FFF2-40B4-BE49-F238E27FC236}">
              <a16:creationId xmlns:a16="http://schemas.microsoft.com/office/drawing/2014/main" xmlns="" id="{B6C2A534-1051-4516-B61B-9FB07B88AC2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603" y="154557"/>
          <a:ext cx="2117819" cy="624418"/>
        </a:xfrm>
        <a:prstGeom prst="rect">
          <a:avLst/>
        </a:prstGeom>
        <a:noFill/>
        <a:ln>
          <a:noFill/>
        </a:ln>
      </xdr:spPr>
    </xdr:pic>
    <xdr:clientData/>
  </xdr:twoCellAnchor>
  <xdr:twoCellAnchor editAs="oneCell">
    <xdr:from>
      <xdr:col>16</xdr:col>
      <xdr:colOff>571501</xdr:colOff>
      <xdr:row>3</xdr:row>
      <xdr:rowOff>0</xdr:rowOff>
    </xdr:from>
    <xdr:to>
      <xdr:col>16</xdr:col>
      <xdr:colOff>3332163</xdr:colOff>
      <xdr:row>3</xdr:row>
      <xdr:rowOff>635002</xdr:rowOff>
    </xdr:to>
    <xdr:pic>
      <xdr:nvPicPr>
        <xdr:cNvPr id="4" name="Imagen 3">
          <a:extLst>
            <a:ext uri="{FF2B5EF4-FFF2-40B4-BE49-F238E27FC236}">
              <a16:creationId xmlns:a16="http://schemas.microsoft.com/office/drawing/2014/main" xmlns="" id="{E9ED190D-C2BE-4901-94DF-192E3C96BB33}"/>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431501" y="0"/>
          <a:ext cx="2760662" cy="635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ht-serv-01\sig\2009%20final\LIBERTY%20SEGUROS%20SCI\CONTROLES\CLASIFICACION%20Y%20CALIFICACIO%20CONTROLES%20LIBERTY%20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ht-serv-01\sig\Documents%20and%20Settings\JENITH\Mis%20documentos\LIBERTY%20SEGUROS\AVANCE%202\PROPUESTA%20METODOLOGICA%20JELGA%2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nacional33\meci\CONTROL%20INTERNO%20CGC\TALLER\GESTION%20DEL%20RIESG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dht-serv-01\sig\CESA%20INCOLDA%2009\SARLAFT\TALLER\ARLA%20Ver%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nacional33\meci\Documents%20and%20Settings\JENITH%20%20LINARES\Mis%20documentos\CONTROL%20INTERNO%20CGC\TALLER\GESTION%20DEL%20RIESGO%20Y%20CONTRO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BASE OCULTAR"/>
      <sheetName val="Hoja1"/>
    </sheetNames>
    <sheetDataSet>
      <sheetData sheetId="0" refreshError="1"/>
      <sheetData sheetId="1">
        <row r="6">
          <cell r="C6" t="str">
            <v>CALIF</v>
          </cell>
          <cell r="D6" t="str">
            <v>RANGO</v>
          </cell>
        </row>
        <row r="7">
          <cell r="C7">
            <v>0</v>
          </cell>
          <cell r="D7" t="str">
            <v>CRITICA</v>
          </cell>
        </row>
        <row r="8">
          <cell r="C8">
            <v>1</v>
          </cell>
          <cell r="D8" t="str">
            <v>CRITICA</v>
          </cell>
        </row>
        <row r="9">
          <cell r="C9">
            <v>2</v>
          </cell>
          <cell r="D9" t="str">
            <v>CRITICA</v>
          </cell>
        </row>
        <row r="10">
          <cell r="C10">
            <v>3</v>
          </cell>
          <cell r="D10" t="str">
            <v>CRITICA</v>
          </cell>
        </row>
        <row r="11">
          <cell r="C11">
            <v>4</v>
          </cell>
          <cell r="D11" t="str">
            <v>CRITICA</v>
          </cell>
        </row>
        <row r="12">
          <cell r="C12">
            <v>5</v>
          </cell>
          <cell r="D12" t="str">
            <v>CRITICA</v>
          </cell>
        </row>
        <row r="13">
          <cell r="C13">
            <v>6</v>
          </cell>
          <cell r="D13" t="str">
            <v>CRITICA</v>
          </cell>
        </row>
        <row r="14">
          <cell r="C14">
            <v>7</v>
          </cell>
          <cell r="D14" t="str">
            <v>CRITICA</v>
          </cell>
        </row>
        <row r="15">
          <cell r="C15">
            <v>8</v>
          </cell>
          <cell r="D15" t="str">
            <v>CRITICA</v>
          </cell>
        </row>
        <row r="16">
          <cell r="C16">
            <v>9</v>
          </cell>
          <cell r="D16" t="str">
            <v>CRITICA</v>
          </cell>
        </row>
        <row r="17">
          <cell r="C17">
            <v>10</v>
          </cell>
          <cell r="D17" t="str">
            <v>CRITICA</v>
          </cell>
        </row>
        <row r="18">
          <cell r="C18">
            <v>11</v>
          </cell>
          <cell r="D18" t="str">
            <v>CRITICA</v>
          </cell>
        </row>
        <row r="19">
          <cell r="C19">
            <v>12</v>
          </cell>
          <cell r="D19" t="str">
            <v>CRITICA</v>
          </cell>
        </row>
        <row r="20">
          <cell r="C20">
            <v>13</v>
          </cell>
          <cell r="D20" t="str">
            <v>CRITICA</v>
          </cell>
        </row>
        <row r="21">
          <cell r="C21">
            <v>14</v>
          </cell>
          <cell r="D21" t="str">
            <v>CRITICA</v>
          </cell>
        </row>
        <row r="22">
          <cell r="C22">
            <v>15</v>
          </cell>
          <cell r="D22" t="str">
            <v>CRITICA</v>
          </cell>
        </row>
        <row r="23">
          <cell r="C23">
            <v>16</v>
          </cell>
          <cell r="D23" t="str">
            <v>CRITICA</v>
          </cell>
        </row>
        <row r="24">
          <cell r="C24">
            <v>17</v>
          </cell>
          <cell r="D24" t="str">
            <v>CRITICA</v>
          </cell>
        </row>
        <row r="25">
          <cell r="C25">
            <v>18</v>
          </cell>
          <cell r="D25" t="str">
            <v>CRITICA</v>
          </cell>
        </row>
        <row r="26">
          <cell r="C26">
            <v>19</v>
          </cell>
          <cell r="D26" t="str">
            <v>CRITICA</v>
          </cell>
        </row>
        <row r="27">
          <cell r="C27">
            <v>20</v>
          </cell>
          <cell r="D27" t="str">
            <v>BAJA</v>
          </cell>
        </row>
        <row r="28">
          <cell r="C28">
            <v>21</v>
          </cell>
          <cell r="D28" t="str">
            <v>BAJA</v>
          </cell>
        </row>
        <row r="29">
          <cell r="C29">
            <v>22</v>
          </cell>
          <cell r="D29" t="str">
            <v>BAJA</v>
          </cell>
        </row>
        <row r="30">
          <cell r="C30">
            <v>23</v>
          </cell>
          <cell r="D30" t="str">
            <v>BAJA</v>
          </cell>
        </row>
        <row r="31">
          <cell r="C31">
            <v>24</v>
          </cell>
          <cell r="D31" t="str">
            <v>BAJA</v>
          </cell>
        </row>
        <row r="32">
          <cell r="C32">
            <v>25</v>
          </cell>
          <cell r="D32" t="str">
            <v>BAJA</v>
          </cell>
        </row>
        <row r="33">
          <cell r="C33">
            <v>26</v>
          </cell>
          <cell r="D33" t="str">
            <v>BAJA</v>
          </cell>
        </row>
        <row r="34">
          <cell r="C34">
            <v>27</v>
          </cell>
          <cell r="D34" t="str">
            <v>BAJA</v>
          </cell>
        </row>
        <row r="35">
          <cell r="C35">
            <v>28</v>
          </cell>
          <cell r="D35" t="str">
            <v>BAJA</v>
          </cell>
        </row>
        <row r="36">
          <cell r="C36">
            <v>29</v>
          </cell>
          <cell r="D36" t="str">
            <v>BAJA</v>
          </cell>
        </row>
        <row r="37">
          <cell r="C37">
            <v>30</v>
          </cell>
          <cell r="D37" t="str">
            <v>BAJA</v>
          </cell>
        </row>
        <row r="38">
          <cell r="C38">
            <v>31</v>
          </cell>
          <cell r="D38" t="str">
            <v>BAJA</v>
          </cell>
        </row>
        <row r="39">
          <cell r="C39">
            <v>32</v>
          </cell>
          <cell r="D39" t="str">
            <v>BAJA</v>
          </cell>
        </row>
        <row r="40">
          <cell r="C40">
            <v>33</v>
          </cell>
          <cell r="D40" t="str">
            <v>BAJA</v>
          </cell>
        </row>
        <row r="41">
          <cell r="C41">
            <v>34</v>
          </cell>
          <cell r="D41" t="str">
            <v>BAJA</v>
          </cell>
        </row>
        <row r="42">
          <cell r="C42">
            <v>35</v>
          </cell>
          <cell r="D42" t="str">
            <v>BAJA</v>
          </cell>
        </row>
        <row r="43">
          <cell r="C43">
            <v>36</v>
          </cell>
          <cell r="D43" t="str">
            <v>BAJA</v>
          </cell>
        </row>
        <row r="44">
          <cell r="C44">
            <v>37</v>
          </cell>
          <cell r="D44" t="str">
            <v>BAJA</v>
          </cell>
        </row>
        <row r="45">
          <cell r="C45">
            <v>38</v>
          </cell>
          <cell r="D45" t="str">
            <v>BAJA</v>
          </cell>
        </row>
        <row r="46">
          <cell r="C46">
            <v>39</v>
          </cell>
          <cell r="D46" t="str">
            <v>BAJA</v>
          </cell>
        </row>
        <row r="47">
          <cell r="C47">
            <v>40</v>
          </cell>
          <cell r="D47" t="str">
            <v>BAJA</v>
          </cell>
        </row>
        <row r="48">
          <cell r="C48">
            <v>41</v>
          </cell>
          <cell r="D48" t="str">
            <v>BAJA</v>
          </cell>
        </row>
        <row r="49">
          <cell r="C49">
            <v>42</v>
          </cell>
          <cell r="D49" t="str">
            <v>BAJA</v>
          </cell>
        </row>
        <row r="50">
          <cell r="C50">
            <v>43</v>
          </cell>
          <cell r="D50" t="str">
            <v>BAJA</v>
          </cell>
        </row>
        <row r="51">
          <cell r="C51">
            <v>44</v>
          </cell>
          <cell r="D51" t="str">
            <v>BAJA</v>
          </cell>
        </row>
        <row r="52">
          <cell r="C52">
            <v>45</v>
          </cell>
          <cell r="D52" t="str">
            <v>BAJA</v>
          </cell>
        </row>
        <row r="53">
          <cell r="C53">
            <v>46</v>
          </cell>
          <cell r="D53" t="str">
            <v>BAJA</v>
          </cell>
        </row>
        <row r="54">
          <cell r="C54">
            <v>47</v>
          </cell>
          <cell r="D54" t="str">
            <v>BAJA</v>
          </cell>
        </row>
        <row r="55">
          <cell r="C55">
            <v>48</v>
          </cell>
          <cell r="D55" t="str">
            <v>BAJA</v>
          </cell>
        </row>
        <row r="56">
          <cell r="C56">
            <v>49</v>
          </cell>
          <cell r="D56" t="str">
            <v>BAJA</v>
          </cell>
        </row>
        <row r="57">
          <cell r="C57">
            <v>50</v>
          </cell>
          <cell r="D57" t="str">
            <v>BAJA</v>
          </cell>
        </row>
        <row r="58">
          <cell r="C58">
            <v>51</v>
          </cell>
          <cell r="D58" t="str">
            <v>BAJA</v>
          </cell>
        </row>
        <row r="59">
          <cell r="C59">
            <v>52</v>
          </cell>
          <cell r="D59" t="str">
            <v>BAJA</v>
          </cell>
        </row>
        <row r="60">
          <cell r="C60">
            <v>53</v>
          </cell>
          <cell r="D60" t="str">
            <v>BAJA</v>
          </cell>
        </row>
        <row r="61">
          <cell r="C61">
            <v>54</v>
          </cell>
          <cell r="D61" t="str">
            <v>BAJA</v>
          </cell>
        </row>
        <row r="62">
          <cell r="C62">
            <v>55</v>
          </cell>
          <cell r="D62" t="str">
            <v>BAJA</v>
          </cell>
        </row>
        <row r="63">
          <cell r="C63">
            <v>56</v>
          </cell>
          <cell r="D63" t="str">
            <v>BAJA</v>
          </cell>
        </row>
        <row r="64">
          <cell r="C64">
            <v>57</v>
          </cell>
          <cell r="D64" t="str">
            <v>BAJA</v>
          </cell>
        </row>
        <row r="65">
          <cell r="C65">
            <v>58</v>
          </cell>
          <cell r="D65" t="str">
            <v>BAJA</v>
          </cell>
        </row>
        <row r="66">
          <cell r="C66">
            <v>59</v>
          </cell>
          <cell r="D66" t="str">
            <v>BAJA</v>
          </cell>
        </row>
        <row r="67">
          <cell r="C67">
            <v>60</v>
          </cell>
          <cell r="D67" t="str">
            <v>BAJA</v>
          </cell>
        </row>
        <row r="68">
          <cell r="C68">
            <v>61</v>
          </cell>
          <cell r="D68" t="str">
            <v>BUENA</v>
          </cell>
        </row>
        <row r="69">
          <cell r="C69">
            <v>62</v>
          </cell>
          <cell r="D69" t="str">
            <v>BUENA</v>
          </cell>
        </row>
        <row r="70">
          <cell r="C70">
            <v>63</v>
          </cell>
          <cell r="D70" t="str">
            <v>BUENA</v>
          </cell>
        </row>
        <row r="71">
          <cell r="C71">
            <v>64</v>
          </cell>
          <cell r="D71" t="str">
            <v>BUENA</v>
          </cell>
        </row>
        <row r="72">
          <cell r="C72">
            <v>65</v>
          </cell>
          <cell r="D72" t="str">
            <v>BUENA</v>
          </cell>
        </row>
        <row r="73">
          <cell r="C73">
            <v>66</v>
          </cell>
          <cell r="D73" t="str">
            <v>BUENA</v>
          </cell>
        </row>
        <row r="74">
          <cell r="C74">
            <v>67</v>
          </cell>
          <cell r="D74" t="str">
            <v>BUENA</v>
          </cell>
        </row>
        <row r="75">
          <cell r="C75">
            <v>68</v>
          </cell>
          <cell r="D75" t="str">
            <v>BUENA</v>
          </cell>
        </row>
        <row r="76">
          <cell r="C76">
            <v>69</v>
          </cell>
          <cell r="D76" t="str">
            <v>BUENA</v>
          </cell>
        </row>
        <row r="77">
          <cell r="C77">
            <v>70</v>
          </cell>
          <cell r="D77" t="str">
            <v>BUENA</v>
          </cell>
        </row>
        <row r="78">
          <cell r="C78">
            <v>71</v>
          </cell>
          <cell r="D78" t="str">
            <v>BUENA</v>
          </cell>
        </row>
        <row r="79">
          <cell r="C79">
            <v>72</v>
          </cell>
          <cell r="D79" t="str">
            <v>BUENA</v>
          </cell>
        </row>
        <row r="80">
          <cell r="C80">
            <v>73</v>
          </cell>
          <cell r="D80" t="str">
            <v>BUENA</v>
          </cell>
        </row>
        <row r="81">
          <cell r="C81">
            <v>74</v>
          </cell>
          <cell r="D81" t="str">
            <v>BUENA</v>
          </cell>
        </row>
        <row r="82">
          <cell r="C82">
            <v>75</v>
          </cell>
          <cell r="D82" t="str">
            <v>BUENA</v>
          </cell>
        </row>
        <row r="83">
          <cell r="C83">
            <v>76</v>
          </cell>
          <cell r="D83" t="str">
            <v>BUENA</v>
          </cell>
        </row>
        <row r="84">
          <cell r="C84">
            <v>77</v>
          </cell>
          <cell r="D84" t="str">
            <v>BUENA</v>
          </cell>
        </row>
        <row r="85">
          <cell r="C85">
            <v>78</v>
          </cell>
          <cell r="D85" t="str">
            <v>BUENA</v>
          </cell>
        </row>
        <row r="86">
          <cell r="C86">
            <v>79</v>
          </cell>
          <cell r="D86" t="str">
            <v>BUENA</v>
          </cell>
        </row>
        <row r="87">
          <cell r="C87">
            <v>80</v>
          </cell>
          <cell r="D87" t="str">
            <v>BUENA</v>
          </cell>
        </row>
        <row r="88">
          <cell r="C88">
            <v>81</v>
          </cell>
          <cell r="D88" t="str">
            <v>EXCELENTE</v>
          </cell>
        </row>
        <row r="89">
          <cell r="C89">
            <v>82</v>
          </cell>
          <cell r="D89" t="str">
            <v>EXCELENTE</v>
          </cell>
        </row>
        <row r="90">
          <cell r="C90">
            <v>83</v>
          </cell>
          <cell r="D90" t="str">
            <v>EXCELENTE</v>
          </cell>
        </row>
        <row r="91">
          <cell r="C91">
            <v>84</v>
          </cell>
          <cell r="D91" t="str">
            <v>EXCELENTE</v>
          </cell>
        </row>
        <row r="92">
          <cell r="C92">
            <v>85</v>
          </cell>
          <cell r="D92" t="str">
            <v>EXCELENTE</v>
          </cell>
        </row>
        <row r="93">
          <cell r="C93">
            <v>86</v>
          </cell>
          <cell r="D93" t="str">
            <v>EXCELENTE</v>
          </cell>
        </row>
        <row r="94">
          <cell r="C94">
            <v>87</v>
          </cell>
          <cell r="D94" t="str">
            <v>EXCELENTE</v>
          </cell>
        </row>
        <row r="95">
          <cell r="C95">
            <v>88</v>
          </cell>
          <cell r="D95" t="str">
            <v>EXCELENTE</v>
          </cell>
        </row>
        <row r="96">
          <cell r="C96">
            <v>89</v>
          </cell>
          <cell r="D96" t="str">
            <v>EXCELENTE</v>
          </cell>
        </row>
        <row r="97">
          <cell r="C97">
            <v>90</v>
          </cell>
          <cell r="D97" t="str">
            <v>EXCELENTE</v>
          </cell>
        </row>
        <row r="98">
          <cell r="C98">
            <v>91</v>
          </cell>
          <cell r="D98" t="str">
            <v>EXCELENTE</v>
          </cell>
        </row>
        <row r="99">
          <cell r="C99">
            <v>92</v>
          </cell>
          <cell r="D99" t="str">
            <v>EXCELENTE</v>
          </cell>
        </row>
        <row r="100">
          <cell r="C100">
            <v>93</v>
          </cell>
          <cell r="D100" t="str">
            <v>EXCELENTE</v>
          </cell>
        </row>
        <row r="101">
          <cell r="C101">
            <v>94</v>
          </cell>
          <cell r="D101" t="str">
            <v>EXCELENTE</v>
          </cell>
        </row>
        <row r="102">
          <cell r="C102">
            <v>95</v>
          </cell>
          <cell r="D102" t="str">
            <v>EXCELENTE</v>
          </cell>
        </row>
        <row r="103">
          <cell r="C103">
            <v>96</v>
          </cell>
          <cell r="D103" t="str">
            <v>EXCELENTE</v>
          </cell>
        </row>
        <row r="104">
          <cell r="C104">
            <v>97</v>
          </cell>
          <cell r="D104" t="str">
            <v>EXCELENTE</v>
          </cell>
        </row>
        <row r="105">
          <cell r="C105">
            <v>98</v>
          </cell>
          <cell r="D105" t="str">
            <v>EXCELENTE</v>
          </cell>
        </row>
        <row r="106">
          <cell r="C106">
            <v>99</v>
          </cell>
          <cell r="D106" t="str">
            <v>EXCELENTE</v>
          </cell>
        </row>
        <row r="107">
          <cell r="C107">
            <v>100</v>
          </cell>
          <cell r="D107" t="str">
            <v>EXCELENTE</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Hoja1"/>
    </sheetNames>
    <sheetDataSet>
      <sheetData sheetId="0"/>
      <sheetData sheetId="1">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 val="EVALUACIÓN RIESGOS Y CONTROLES"/>
      <sheetName val="Verific riesgos auditoria 1"/>
      <sheetName val="MATRIZ DE RIESGO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8" refreshError="1"/>
      <sheetData sheetId="9" refreshError="1"/>
      <sheetData sheetId="10" refreshError="1"/>
      <sheetData sheetId="11" refreshError="1">
        <row r="1">
          <cell r="G1" t="str">
            <v>EVITAR</v>
          </cell>
          <cell r="I1" t="str">
            <v>POLITICA</v>
          </cell>
        </row>
        <row r="2">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 sheetId="12">
        <row r="1">
          <cell r="G1">
            <v>0</v>
          </cell>
        </row>
      </sheetData>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R"/>
      <sheetName val="MED"/>
      <sheetName val="CAL"/>
      <sheetName val="MR"/>
      <sheetName val="ACC"/>
      <sheetName val="FUENTES"/>
      <sheetName val="MAPEO"/>
    </sheetNames>
    <sheetDataSet>
      <sheetData sheetId="0" refreshError="1"/>
      <sheetData sheetId="1" refreshError="1"/>
      <sheetData sheetId="2" refreshError="1"/>
      <sheetData sheetId="3" refreshError="1"/>
      <sheetData sheetId="4" refreshError="1"/>
      <sheetData sheetId="5">
        <row r="2">
          <cell r="A2" t="str">
            <v>FACTOR DEL RIESGO</v>
          </cell>
        </row>
        <row r="3">
          <cell r="A3" t="str">
            <v>Clientes</v>
          </cell>
        </row>
        <row r="4">
          <cell r="A4" t="str">
            <v>Usuarios</v>
          </cell>
        </row>
        <row r="5">
          <cell r="A5" t="str">
            <v>Jurisdicción</v>
          </cell>
        </row>
        <row r="6">
          <cell r="A6" t="str">
            <v xml:space="preserve">Canal de Disribución </v>
          </cell>
        </row>
        <row r="7">
          <cell r="A7" t="str">
            <v>Producto</v>
          </cell>
        </row>
        <row r="8">
          <cell r="A8" t="str">
            <v>Proceso</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sheetData sheetId="1"/>
      <sheetData sheetId="2"/>
      <sheetData sheetId="3"/>
      <sheetData sheetId="4"/>
      <sheetData sheetId="5"/>
      <sheetData sheetId="6"/>
      <sheetData sheetId="7"/>
      <sheetData sheetId="8"/>
      <sheetData sheetId="9"/>
      <sheetData sheetId="10"/>
      <sheetData sheetId="11">
        <row r="1">
          <cell r="F1" t="str">
            <v>SI</v>
          </cell>
          <cell r="G1" t="str">
            <v>EVITAR</v>
          </cell>
        </row>
        <row r="2">
          <cell r="F2" t="str">
            <v>NO</v>
          </cell>
          <cell r="G2" t="str">
            <v>REDUCIR LA CAUSA</v>
          </cell>
        </row>
        <row r="3">
          <cell r="G3" t="str">
            <v>REDUCIR EL IMPACTO</v>
          </cell>
        </row>
        <row r="4">
          <cell r="G4" t="str">
            <v>TRANFERIR TOTALMENTE</v>
          </cell>
        </row>
        <row r="5">
          <cell r="G5" t="str">
            <v>TRANSFERIR PARCIALMENTE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tabSelected="1" zoomScale="80" zoomScaleNormal="80" workbookViewId="0">
      <selection sqref="A1:C4"/>
    </sheetView>
  </sheetViews>
  <sheetFormatPr baseColWidth="10" defaultColWidth="11.42578125" defaultRowHeight="15" x14ac:dyDescent="0.25"/>
  <cols>
    <col min="1" max="1" width="4" style="3" bestFit="1" customWidth="1"/>
    <col min="2" max="2" width="18.85546875" customWidth="1"/>
    <col min="3" max="3" width="18.28515625" customWidth="1"/>
    <col min="4" max="4" width="18.140625" customWidth="1"/>
    <col min="5" max="5" width="17.7109375" customWidth="1"/>
    <col min="6" max="6" width="19.5703125" customWidth="1"/>
    <col min="7" max="7" width="16.7109375" customWidth="1"/>
    <col min="8" max="8" width="15.28515625" customWidth="1"/>
    <col min="9" max="9" width="25.7109375" bestFit="1" customWidth="1"/>
    <col min="10" max="10" width="16.85546875" customWidth="1"/>
    <col min="11" max="11" width="20.5703125" customWidth="1"/>
    <col min="12" max="12" width="21.28515625" bestFit="1" customWidth="1"/>
    <col min="13" max="13" width="16.85546875" customWidth="1"/>
    <col min="14" max="15" width="17" customWidth="1"/>
  </cols>
  <sheetData>
    <row r="1" spans="1:15" ht="23.25" customHeight="1" x14ac:dyDescent="0.25">
      <c r="A1" s="92"/>
      <c r="B1" s="93"/>
      <c r="C1" s="94"/>
      <c r="D1" s="101" t="s">
        <v>61</v>
      </c>
      <c r="E1" s="102"/>
      <c r="F1" s="102"/>
      <c r="G1" s="102"/>
      <c r="H1" s="102"/>
      <c r="I1" s="102"/>
      <c r="J1" s="102"/>
      <c r="K1" s="103"/>
      <c r="L1" s="110"/>
      <c r="M1" s="110"/>
      <c r="N1" s="110"/>
      <c r="O1" s="111"/>
    </row>
    <row r="2" spans="1:15" x14ac:dyDescent="0.25">
      <c r="A2" s="95"/>
      <c r="B2" s="96"/>
      <c r="C2" s="97"/>
      <c r="D2" s="104"/>
      <c r="E2" s="105"/>
      <c r="F2" s="105"/>
      <c r="G2" s="105"/>
      <c r="H2" s="105"/>
      <c r="I2" s="105"/>
      <c r="J2" s="105"/>
      <c r="K2" s="106"/>
      <c r="L2" s="112"/>
      <c r="M2" s="112"/>
      <c r="N2" s="112"/>
      <c r="O2" s="113"/>
    </row>
    <row r="3" spans="1:15" x14ac:dyDescent="0.25">
      <c r="A3" s="95"/>
      <c r="B3" s="96"/>
      <c r="C3" s="97"/>
      <c r="D3" s="104"/>
      <c r="E3" s="105"/>
      <c r="F3" s="105"/>
      <c r="G3" s="105"/>
      <c r="H3" s="105"/>
      <c r="I3" s="105"/>
      <c r="J3" s="105"/>
      <c r="K3" s="106"/>
      <c r="L3" s="112"/>
      <c r="M3" s="112"/>
      <c r="N3" s="112"/>
      <c r="O3" s="113"/>
    </row>
    <row r="4" spans="1:15" ht="15.75" thickBot="1" x14ac:dyDescent="0.3">
      <c r="A4" s="98"/>
      <c r="B4" s="99"/>
      <c r="C4" s="100"/>
      <c r="D4" s="107"/>
      <c r="E4" s="108"/>
      <c r="F4" s="108"/>
      <c r="G4" s="108"/>
      <c r="H4" s="108"/>
      <c r="I4" s="108"/>
      <c r="J4" s="108"/>
      <c r="K4" s="109"/>
      <c r="L4" s="114"/>
      <c r="M4" s="114"/>
      <c r="N4" s="114"/>
      <c r="O4" s="115"/>
    </row>
    <row r="5" spans="1:15" ht="15" customHeight="1" thickBot="1" x14ac:dyDescent="0.3">
      <c r="A5" s="116" t="s">
        <v>34</v>
      </c>
      <c r="B5" s="117"/>
      <c r="C5" s="117"/>
      <c r="D5" s="118"/>
      <c r="E5" s="125" t="s">
        <v>62</v>
      </c>
      <c r="F5" s="128" t="s">
        <v>63</v>
      </c>
      <c r="G5" s="131" t="s">
        <v>64</v>
      </c>
      <c r="H5" s="134" t="s">
        <v>65</v>
      </c>
      <c r="I5" s="134"/>
      <c r="J5" s="134"/>
      <c r="K5" s="134"/>
      <c r="L5" s="134"/>
      <c r="M5" s="135"/>
      <c r="N5" s="136" t="s">
        <v>66</v>
      </c>
      <c r="O5" s="135"/>
    </row>
    <row r="6" spans="1:15" ht="15" customHeight="1" thickBot="1" x14ac:dyDescent="0.3">
      <c r="A6" s="119"/>
      <c r="B6" s="120"/>
      <c r="C6" s="120"/>
      <c r="D6" s="121"/>
      <c r="E6" s="126"/>
      <c r="F6" s="129"/>
      <c r="G6" s="132"/>
      <c r="H6" s="137" t="s">
        <v>67</v>
      </c>
      <c r="I6" s="138"/>
      <c r="J6" s="139"/>
      <c r="K6" s="128" t="s">
        <v>68</v>
      </c>
      <c r="L6" s="128" t="s">
        <v>69</v>
      </c>
      <c r="M6" s="128" t="s">
        <v>70</v>
      </c>
      <c r="N6" s="128" t="s">
        <v>28</v>
      </c>
      <c r="O6" s="131" t="s">
        <v>42</v>
      </c>
    </row>
    <row r="7" spans="1:15" ht="36" customHeight="1" thickBot="1" x14ac:dyDescent="0.3">
      <c r="A7" s="122"/>
      <c r="B7" s="123"/>
      <c r="C7" s="123"/>
      <c r="D7" s="124"/>
      <c r="E7" s="127"/>
      <c r="F7" s="130"/>
      <c r="G7" s="133"/>
      <c r="H7" s="78" t="s">
        <v>71</v>
      </c>
      <c r="I7" s="78" t="s">
        <v>72</v>
      </c>
      <c r="J7" s="79" t="s">
        <v>73</v>
      </c>
      <c r="K7" s="130"/>
      <c r="L7" s="130"/>
      <c r="M7" s="130"/>
      <c r="N7" s="130"/>
      <c r="O7" s="133"/>
    </row>
    <row r="8" spans="1:15" ht="15.75" x14ac:dyDescent="0.25">
      <c r="A8" s="140" t="s">
        <v>74</v>
      </c>
      <c r="B8" s="142" t="s">
        <v>75</v>
      </c>
      <c r="C8" s="143"/>
      <c r="D8" s="144"/>
      <c r="E8" s="80" t="s">
        <v>76</v>
      </c>
      <c r="F8" s="81">
        <v>6</v>
      </c>
      <c r="G8" s="82">
        <v>12</v>
      </c>
      <c r="H8" s="83">
        <v>12</v>
      </c>
      <c r="I8" s="84">
        <v>0</v>
      </c>
      <c r="J8" s="84">
        <v>0</v>
      </c>
      <c r="K8" s="84">
        <v>0</v>
      </c>
      <c r="L8" s="83">
        <v>0</v>
      </c>
      <c r="M8" s="83">
        <v>0</v>
      </c>
      <c r="N8" s="85">
        <v>6</v>
      </c>
      <c r="O8" s="82">
        <v>0</v>
      </c>
    </row>
    <row r="9" spans="1:15" ht="16.5" thickBot="1" x14ac:dyDescent="0.3">
      <c r="A9" s="141"/>
      <c r="B9" s="145"/>
      <c r="C9" s="146"/>
      <c r="D9" s="147"/>
      <c r="E9" s="86" t="s">
        <v>37</v>
      </c>
      <c r="F9" s="87">
        <v>3</v>
      </c>
      <c r="G9" s="88">
        <v>6</v>
      </c>
      <c r="H9" s="89">
        <v>6</v>
      </c>
      <c r="I9" s="90">
        <v>0</v>
      </c>
      <c r="J9" s="90">
        <v>0</v>
      </c>
      <c r="K9" s="90">
        <v>0</v>
      </c>
      <c r="L9" s="89">
        <v>0</v>
      </c>
      <c r="M9" s="89">
        <v>0</v>
      </c>
      <c r="N9" s="91">
        <v>3</v>
      </c>
      <c r="O9" s="88">
        <v>0</v>
      </c>
    </row>
    <row r="10" spans="1:15" ht="15" customHeight="1" x14ac:dyDescent="0.25">
      <c r="A10" s="148" t="s">
        <v>77</v>
      </c>
      <c r="B10" s="149"/>
      <c r="C10" s="149"/>
      <c r="D10" s="149"/>
      <c r="E10" s="150"/>
      <c r="F10" s="154">
        <f t="shared" ref="F10:O10" si="0">SUM(F8:F9)</f>
        <v>9</v>
      </c>
      <c r="G10" s="156">
        <f t="shared" si="0"/>
        <v>18</v>
      </c>
      <c r="H10" s="156">
        <f t="shared" si="0"/>
        <v>18</v>
      </c>
      <c r="I10" s="160">
        <f t="shared" si="0"/>
        <v>0</v>
      </c>
      <c r="J10" s="156">
        <f t="shared" si="0"/>
        <v>0</v>
      </c>
      <c r="K10" s="156">
        <f t="shared" si="0"/>
        <v>0</v>
      </c>
      <c r="L10" s="156">
        <f t="shared" si="0"/>
        <v>0</v>
      </c>
      <c r="M10" s="160">
        <f t="shared" si="0"/>
        <v>0</v>
      </c>
      <c r="N10" s="156">
        <f t="shared" si="0"/>
        <v>9</v>
      </c>
      <c r="O10" s="158">
        <f t="shared" si="0"/>
        <v>0</v>
      </c>
    </row>
    <row r="11" spans="1:15" ht="15.75" customHeight="1" thickBot="1" x14ac:dyDescent="0.3">
      <c r="A11" s="151"/>
      <c r="B11" s="152"/>
      <c r="C11" s="152"/>
      <c r="D11" s="152"/>
      <c r="E11" s="153"/>
      <c r="F11" s="155"/>
      <c r="G11" s="157"/>
      <c r="H11" s="157"/>
      <c r="I11" s="161"/>
      <c r="J11" s="157"/>
      <c r="K11" s="157"/>
      <c r="L11" s="157"/>
      <c r="M11" s="161"/>
      <c r="N11" s="157"/>
      <c r="O11" s="159"/>
    </row>
    <row r="12" spans="1:15" x14ac:dyDescent="0.25">
      <c r="A12" s="57"/>
      <c r="B12" s="58"/>
      <c r="C12" s="58"/>
      <c r="D12" s="58"/>
      <c r="E12" s="58"/>
    </row>
  </sheetData>
  <autoFilter ref="A7:O7">
    <filterColumn colId="0" showButton="0"/>
    <filterColumn colId="1" showButton="0"/>
    <filterColumn colId="2" showButton="0"/>
  </autoFilter>
  <mergeCells count="28">
    <mergeCell ref="N10:N11"/>
    <mergeCell ref="O10:O11"/>
    <mergeCell ref="H10:H11"/>
    <mergeCell ref="I10:I11"/>
    <mergeCell ref="J10:J11"/>
    <mergeCell ref="K10:K11"/>
    <mergeCell ref="L10:L11"/>
    <mergeCell ref="M10:M11"/>
    <mergeCell ref="A8:A9"/>
    <mergeCell ref="B8:D9"/>
    <mergeCell ref="A10:E11"/>
    <mergeCell ref="F10:F11"/>
    <mergeCell ref="G10:G11"/>
    <mergeCell ref="A1:C4"/>
    <mergeCell ref="D1:K4"/>
    <mergeCell ref="L1:O4"/>
    <mergeCell ref="A5:D7"/>
    <mergeCell ref="E5:E7"/>
    <mergeCell ref="F5:F7"/>
    <mergeCell ref="G5:G7"/>
    <mergeCell ref="H5:M5"/>
    <mergeCell ref="N5:O5"/>
    <mergeCell ref="H6:J6"/>
    <mergeCell ref="M6:M7"/>
    <mergeCell ref="N6:N7"/>
    <mergeCell ref="O6:O7"/>
    <mergeCell ref="K6:K7"/>
    <mergeCell ref="L6:L7"/>
  </mergeCells>
  <hyperlinks>
    <hyperlink ref="E8" location="'1.COM'!A1" display="OCI-2018-010"/>
    <hyperlink ref="E9" location="'1.COM'!A26" display="OCI-2020-011"/>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8"/>
  <sheetViews>
    <sheetView topLeftCell="B4" zoomScale="55" zoomScaleNormal="55" workbookViewId="0">
      <pane ySplit="4" topLeftCell="A8" activePane="bottomLeft" state="frozen"/>
      <selection activeCell="A4" sqref="A4"/>
      <selection pane="bottomLeft" activeCell="B17" sqref="A17:XFD17"/>
    </sheetView>
  </sheetViews>
  <sheetFormatPr baseColWidth="10" defaultColWidth="11.42578125" defaultRowHeight="15.75" outlineLevelRow="1" x14ac:dyDescent="0.25"/>
  <cols>
    <col min="1" max="1" width="19" style="1" customWidth="1"/>
    <col min="2" max="2" width="18.7109375" style="1" customWidth="1"/>
    <col min="3" max="3" width="11.7109375" style="1" customWidth="1"/>
    <col min="4" max="5" width="27.7109375" style="1" customWidth="1"/>
    <col min="6" max="6" width="33.7109375" style="1" customWidth="1"/>
    <col min="7" max="7" width="20.7109375" style="1" customWidth="1"/>
    <col min="8" max="8" width="15" style="1" customWidth="1"/>
    <col min="9" max="9" width="24.42578125" style="1" customWidth="1"/>
    <col min="10" max="10" width="14.42578125" style="2" customWidth="1"/>
    <col min="11" max="11" width="14.85546875" style="2" customWidth="1"/>
    <col min="12" max="12" width="18.5703125" style="1" customWidth="1"/>
    <col min="13" max="13" width="22.7109375" style="1" customWidth="1"/>
    <col min="14" max="14" width="64.5703125" style="1" customWidth="1"/>
    <col min="15" max="15" width="15.5703125" style="1" customWidth="1"/>
    <col min="16" max="16" width="25.28515625" style="4" customWidth="1"/>
    <col min="17" max="17" width="107.28515625" style="1" customWidth="1"/>
    <col min="18" max="18" width="13.140625" style="1" customWidth="1"/>
    <col min="19" max="19" width="48.28515625" style="1" customWidth="1"/>
    <col min="20" max="26" width="11.42578125" style="1"/>
    <col min="27" max="27" width="11.42578125" style="1" customWidth="1"/>
    <col min="28" max="16384" width="11.42578125" style="1"/>
  </cols>
  <sheetData>
    <row r="1" spans="1:28" hidden="1" x14ac:dyDescent="0.25">
      <c r="N1" s="1" t="s">
        <v>0</v>
      </c>
      <c r="Q1" s="1" t="s">
        <v>1</v>
      </c>
    </row>
    <row r="2" spans="1:28" hidden="1" x14ac:dyDescent="0.25">
      <c r="N2" s="1" t="s">
        <v>2</v>
      </c>
      <c r="Q2" s="1" t="s">
        <v>3</v>
      </c>
    </row>
    <row r="3" spans="1:28" hidden="1" x14ac:dyDescent="0.25">
      <c r="N3" s="1" t="s">
        <v>4</v>
      </c>
      <c r="Q3" s="1" t="s">
        <v>5</v>
      </c>
    </row>
    <row r="4" spans="1:28" ht="64.5" customHeight="1" x14ac:dyDescent="0.25">
      <c r="A4" s="173"/>
      <c r="B4" s="173"/>
      <c r="C4" s="173"/>
      <c r="D4" s="173"/>
      <c r="E4" s="174" t="s">
        <v>6</v>
      </c>
      <c r="F4" s="175"/>
      <c r="G4" s="175"/>
      <c r="H4" s="175"/>
      <c r="I4" s="175"/>
      <c r="J4" s="175"/>
      <c r="K4" s="175"/>
      <c r="L4" s="175"/>
      <c r="M4" s="175"/>
      <c r="N4" s="175"/>
      <c r="O4" s="176"/>
      <c r="P4" s="177"/>
      <c r="Q4" s="178"/>
      <c r="R4" s="179"/>
      <c r="AA4" s="1" t="s">
        <v>1</v>
      </c>
      <c r="AB4" s="1" t="s">
        <v>42</v>
      </c>
    </row>
    <row r="5" spans="1:28" ht="15.75" customHeight="1" x14ac:dyDescent="0.25">
      <c r="A5" s="180" t="s">
        <v>78</v>
      </c>
      <c r="B5" s="181"/>
      <c r="C5" s="182" t="s">
        <v>79</v>
      </c>
      <c r="D5" s="183"/>
      <c r="E5" s="180" t="s">
        <v>80</v>
      </c>
      <c r="F5" s="184"/>
      <c r="G5" s="184"/>
      <c r="H5" s="184"/>
      <c r="I5" s="181"/>
      <c r="J5" s="185">
        <v>6</v>
      </c>
      <c r="K5" s="185"/>
      <c r="L5" s="185"/>
      <c r="M5" s="185"/>
      <c r="N5" s="180" t="s">
        <v>81</v>
      </c>
      <c r="O5" s="181"/>
      <c r="P5" s="186" t="s">
        <v>82</v>
      </c>
      <c r="Q5" s="187"/>
      <c r="R5" s="188"/>
      <c r="AA5" s="1" t="s">
        <v>83</v>
      </c>
      <c r="AB5" s="1" t="s">
        <v>28</v>
      </c>
    </row>
    <row r="6" spans="1:28" s="5" customFormat="1" ht="36.950000000000003" customHeight="1" x14ac:dyDescent="0.25">
      <c r="A6" s="190" t="s">
        <v>7</v>
      </c>
      <c r="B6" s="190" t="s">
        <v>84</v>
      </c>
      <c r="C6" s="190" t="s">
        <v>8</v>
      </c>
      <c r="D6" s="190" t="s">
        <v>9</v>
      </c>
      <c r="E6" s="190" t="s">
        <v>10</v>
      </c>
      <c r="F6" s="190" t="s">
        <v>11</v>
      </c>
      <c r="G6" s="190" t="s">
        <v>12</v>
      </c>
      <c r="H6" s="190" t="s">
        <v>13</v>
      </c>
      <c r="I6" s="190" t="s">
        <v>14</v>
      </c>
      <c r="J6" s="190" t="s">
        <v>35</v>
      </c>
      <c r="K6" s="190" t="s">
        <v>36</v>
      </c>
      <c r="L6" s="189" t="s">
        <v>85</v>
      </c>
      <c r="M6" s="189"/>
      <c r="N6" s="189"/>
      <c r="O6" s="189"/>
      <c r="P6" s="189"/>
      <c r="Q6" s="189"/>
      <c r="R6" s="189"/>
      <c r="U6" s="1"/>
      <c r="AA6" s="5" t="s">
        <v>86</v>
      </c>
    </row>
    <row r="7" spans="1:28" s="5" customFormat="1" ht="112.5" customHeight="1" x14ac:dyDescent="0.25">
      <c r="A7" s="190"/>
      <c r="B7" s="190"/>
      <c r="C7" s="190"/>
      <c r="D7" s="190"/>
      <c r="E7" s="190"/>
      <c r="F7" s="190"/>
      <c r="G7" s="190"/>
      <c r="H7" s="190"/>
      <c r="I7" s="190"/>
      <c r="J7" s="190"/>
      <c r="K7" s="190"/>
      <c r="L7" s="6" t="s">
        <v>16</v>
      </c>
      <c r="M7" s="6" t="s">
        <v>17</v>
      </c>
      <c r="N7" s="6" t="s">
        <v>87</v>
      </c>
      <c r="O7" s="6" t="s">
        <v>88</v>
      </c>
      <c r="P7" s="6" t="s">
        <v>15</v>
      </c>
      <c r="Q7" s="6" t="s">
        <v>89</v>
      </c>
      <c r="R7" s="7" t="s">
        <v>18</v>
      </c>
      <c r="AA7" s="5" t="s">
        <v>90</v>
      </c>
    </row>
    <row r="8" spans="1:28" s="5" customFormat="1" ht="31.5" customHeight="1" x14ac:dyDescent="0.25">
      <c r="A8" s="191" t="s">
        <v>91</v>
      </c>
      <c r="B8" s="192"/>
      <c r="C8" s="192"/>
      <c r="D8" s="192"/>
      <c r="E8" s="192"/>
      <c r="F8" s="192"/>
      <c r="G8" s="192"/>
      <c r="H8" s="192"/>
      <c r="I8" s="192"/>
      <c r="J8" s="192"/>
      <c r="K8" s="192"/>
      <c r="L8" s="192"/>
      <c r="M8" s="192"/>
      <c r="N8" s="192"/>
      <c r="O8" s="192"/>
      <c r="P8" s="192"/>
      <c r="Q8" s="192"/>
      <c r="R8" s="193"/>
      <c r="AA8" s="8" t="s">
        <v>92</v>
      </c>
    </row>
    <row r="9" spans="1:28" ht="226.5" outlineLevel="1" x14ac:dyDescent="0.25">
      <c r="A9" s="194" t="s">
        <v>19</v>
      </c>
      <c r="B9" s="195" t="s">
        <v>20</v>
      </c>
      <c r="C9" s="194">
        <v>1</v>
      </c>
      <c r="D9" s="197" t="s">
        <v>21</v>
      </c>
      <c r="E9" s="9" t="s">
        <v>22</v>
      </c>
      <c r="F9" s="9" t="s">
        <v>93</v>
      </c>
      <c r="G9" s="10" t="s">
        <v>23</v>
      </c>
      <c r="H9" s="11" t="s">
        <v>0</v>
      </c>
      <c r="I9" s="10" t="s">
        <v>24</v>
      </c>
      <c r="J9" s="12">
        <v>43210</v>
      </c>
      <c r="K9" s="12">
        <v>43251</v>
      </c>
      <c r="L9" s="13" t="s">
        <v>25</v>
      </c>
      <c r="M9" s="14" t="s">
        <v>26</v>
      </c>
      <c r="N9" s="14" t="s">
        <v>94</v>
      </c>
      <c r="O9" s="15">
        <v>1</v>
      </c>
      <c r="P9" s="16" t="s">
        <v>83</v>
      </c>
      <c r="Q9" s="14" t="s">
        <v>27</v>
      </c>
      <c r="R9" s="162" t="s">
        <v>28</v>
      </c>
      <c r="AA9" s="8" t="s">
        <v>68</v>
      </c>
    </row>
    <row r="10" spans="1:28" ht="219" customHeight="1" outlineLevel="1" x14ac:dyDescent="0.25">
      <c r="A10" s="194"/>
      <c r="B10" s="195"/>
      <c r="C10" s="194"/>
      <c r="D10" s="197"/>
      <c r="E10" s="18" t="s">
        <v>29</v>
      </c>
      <c r="F10" s="18" t="s">
        <v>95</v>
      </c>
      <c r="G10" s="19" t="s">
        <v>23</v>
      </c>
      <c r="H10" s="20" t="s">
        <v>0</v>
      </c>
      <c r="I10" s="19" t="s">
        <v>30</v>
      </c>
      <c r="J10" s="21">
        <v>43210</v>
      </c>
      <c r="K10" s="21">
        <v>43251</v>
      </c>
      <c r="L10" s="21">
        <v>43899</v>
      </c>
      <c r="M10" s="9" t="s">
        <v>31</v>
      </c>
      <c r="N10" s="14" t="s">
        <v>96</v>
      </c>
      <c r="O10" s="15">
        <v>1</v>
      </c>
      <c r="P10" s="16" t="s">
        <v>83</v>
      </c>
      <c r="Q10" s="14" t="s">
        <v>27</v>
      </c>
      <c r="R10" s="163"/>
      <c r="AA10" s="8"/>
    </row>
    <row r="11" spans="1:28" ht="286.5" outlineLevel="1" x14ac:dyDescent="0.25">
      <c r="A11" s="162"/>
      <c r="B11" s="196"/>
      <c r="C11" s="162"/>
      <c r="D11" s="198"/>
      <c r="E11" s="22" t="s">
        <v>32</v>
      </c>
      <c r="F11" s="22" t="s">
        <v>97</v>
      </c>
      <c r="G11" s="10" t="s">
        <v>23</v>
      </c>
      <c r="H11" s="11" t="s">
        <v>0</v>
      </c>
      <c r="I11" s="10" t="s">
        <v>30</v>
      </c>
      <c r="J11" s="12">
        <v>43210</v>
      </c>
      <c r="K11" s="12">
        <v>43235</v>
      </c>
      <c r="L11" s="23" t="s">
        <v>25</v>
      </c>
      <c r="M11" s="24" t="s">
        <v>26</v>
      </c>
      <c r="N11" s="24" t="s">
        <v>98</v>
      </c>
      <c r="O11" s="25">
        <v>1</v>
      </c>
      <c r="P11" s="16" t="s">
        <v>83</v>
      </c>
      <c r="Q11" s="24" t="s">
        <v>27</v>
      </c>
      <c r="R11" s="164"/>
      <c r="T11"/>
    </row>
    <row r="12" spans="1:28" s="77" customFormat="1" ht="15" x14ac:dyDescent="0.25">
      <c r="A12" s="40"/>
      <c r="B12" s="41"/>
      <c r="C12" s="41"/>
      <c r="D12" s="41"/>
      <c r="E12" s="41"/>
      <c r="F12" s="41"/>
      <c r="G12" s="41"/>
      <c r="H12" s="41"/>
      <c r="I12" s="41"/>
      <c r="J12" s="76"/>
      <c r="K12" s="76"/>
      <c r="L12" s="41"/>
      <c r="M12" s="76"/>
      <c r="N12" s="41"/>
      <c r="O12" s="41"/>
      <c r="P12" s="41"/>
      <c r="Q12" s="41"/>
      <c r="R12" s="44"/>
    </row>
    <row r="13" spans="1:28" s="69" customFormat="1" ht="275.25" customHeight="1" outlineLevel="1" x14ac:dyDescent="0.2">
      <c r="A13" s="169" t="s">
        <v>76</v>
      </c>
      <c r="B13" s="170" t="s">
        <v>20</v>
      </c>
      <c r="C13" s="169">
        <v>2</v>
      </c>
      <c r="D13" s="171" t="s">
        <v>121</v>
      </c>
      <c r="E13" s="171" t="s">
        <v>122</v>
      </c>
      <c r="F13" s="65" t="s">
        <v>123</v>
      </c>
      <c r="G13" s="66">
        <v>1</v>
      </c>
      <c r="H13" s="66" t="s">
        <v>0</v>
      </c>
      <c r="I13" s="66" t="s">
        <v>124</v>
      </c>
      <c r="J13" s="67">
        <v>43210</v>
      </c>
      <c r="K13" s="67">
        <v>43281</v>
      </c>
      <c r="L13" s="68">
        <v>43690</v>
      </c>
      <c r="M13" s="70" t="s">
        <v>126</v>
      </c>
      <c r="N13" s="36" t="s">
        <v>125</v>
      </c>
      <c r="O13" s="25">
        <v>1</v>
      </c>
      <c r="P13" s="16" t="s">
        <v>83</v>
      </c>
      <c r="Q13" s="9" t="s">
        <v>127</v>
      </c>
      <c r="R13" s="162" t="s">
        <v>28</v>
      </c>
    </row>
    <row r="14" spans="1:28" s="69" customFormat="1" ht="237.75" customHeight="1" outlineLevel="1" x14ac:dyDescent="0.2">
      <c r="A14" s="169"/>
      <c r="B14" s="170"/>
      <c r="C14" s="169"/>
      <c r="D14" s="171"/>
      <c r="E14" s="171"/>
      <c r="F14" s="65" t="s">
        <v>128</v>
      </c>
      <c r="G14" s="66">
        <v>1</v>
      </c>
      <c r="H14" s="66" t="s">
        <v>0</v>
      </c>
      <c r="I14" s="66" t="s">
        <v>124</v>
      </c>
      <c r="J14" s="67">
        <v>43210</v>
      </c>
      <c r="K14" s="67">
        <v>43281</v>
      </c>
      <c r="L14" s="68">
        <v>43690</v>
      </c>
      <c r="M14" s="70" t="s">
        <v>126</v>
      </c>
      <c r="N14" s="9" t="s">
        <v>152</v>
      </c>
      <c r="O14" s="25">
        <v>1</v>
      </c>
      <c r="P14" s="16" t="s">
        <v>83</v>
      </c>
      <c r="Q14" s="9" t="s">
        <v>127</v>
      </c>
      <c r="R14" s="163"/>
    </row>
    <row r="15" spans="1:28" s="69" customFormat="1" ht="165.75" customHeight="1" outlineLevel="1" x14ac:dyDescent="0.2">
      <c r="A15" s="169"/>
      <c r="B15" s="170"/>
      <c r="C15" s="169"/>
      <c r="D15" s="171"/>
      <c r="E15" s="171"/>
      <c r="F15" s="65" t="s">
        <v>129</v>
      </c>
      <c r="G15" s="66">
        <v>1</v>
      </c>
      <c r="H15" s="66" t="s">
        <v>0</v>
      </c>
      <c r="I15" s="66" t="s">
        <v>124</v>
      </c>
      <c r="J15" s="67">
        <v>43210</v>
      </c>
      <c r="K15" s="67">
        <v>43281</v>
      </c>
      <c r="L15" s="68">
        <v>43690</v>
      </c>
      <c r="M15" s="70" t="s">
        <v>126</v>
      </c>
      <c r="N15" s="9" t="s">
        <v>130</v>
      </c>
      <c r="O15" s="25">
        <v>1</v>
      </c>
      <c r="P15" s="16" t="s">
        <v>83</v>
      </c>
      <c r="Q15" s="9" t="s">
        <v>127</v>
      </c>
      <c r="R15" s="164"/>
    </row>
    <row r="16" spans="1:28" s="77" customFormat="1" ht="15" x14ac:dyDescent="0.25">
      <c r="A16" s="40"/>
      <c r="B16" s="41"/>
      <c r="C16" s="41"/>
      <c r="D16" s="41"/>
      <c r="E16" s="41"/>
      <c r="F16" s="41"/>
      <c r="G16" s="41"/>
      <c r="H16" s="41"/>
      <c r="I16" s="41"/>
      <c r="J16" s="76"/>
      <c r="K16" s="76"/>
      <c r="L16" s="41"/>
      <c r="M16" s="76"/>
      <c r="N16" s="41"/>
      <c r="O16" s="41"/>
      <c r="P16" s="41"/>
      <c r="Q16" s="41"/>
      <c r="R16" s="44"/>
    </row>
    <row r="17" spans="1:20" s="64" customFormat="1" ht="366.75" customHeight="1" outlineLevel="1" x14ac:dyDescent="0.2">
      <c r="A17" s="28" t="s">
        <v>76</v>
      </c>
      <c r="B17" s="65" t="s">
        <v>20</v>
      </c>
      <c r="C17" s="28">
        <v>3</v>
      </c>
      <c r="D17" s="71" t="s">
        <v>131</v>
      </c>
      <c r="E17" s="72" t="s">
        <v>132</v>
      </c>
      <c r="F17" s="72" t="s">
        <v>133</v>
      </c>
      <c r="G17" s="28">
        <v>1</v>
      </c>
      <c r="H17" s="28" t="s">
        <v>0</v>
      </c>
      <c r="I17" s="65" t="s">
        <v>30</v>
      </c>
      <c r="J17" s="73">
        <v>43210</v>
      </c>
      <c r="K17" s="73">
        <v>43280</v>
      </c>
      <c r="L17" s="21">
        <v>43690</v>
      </c>
      <c r="M17" s="70" t="s">
        <v>126</v>
      </c>
      <c r="N17" s="9" t="s">
        <v>153</v>
      </c>
      <c r="O17" s="25">
        <v>1</v>
      </c>
      <c r="P17" s="16" t="s">
        <v>83</v>
      </c>
      <c r="Q17" s="9" t="s">
        <v>127</v>
      </c>
      <c r="R17" s="17" t="s">
        <v>28</v>
      </c>
    </row>
    <row r="18" spans="1:20" s="77" customFormat="1" ht="15" x14ac:dyDescent="0.25">
      <c r="A18" s="40"/>
      <c r="B18" s="41"/>
      <c r="C18" s="41"/>
      <c r="D18" s="41"/>
      <c r="E18" s="41"/>
      <c r="F18" s="41"/>
      <c r="G18" s="41"/>
      <c r="H18" s="41"/>
      <c r="I18" s="41"/>
      <c r="J18" s="76"/>
      <c r="K18" s="76"/>
      <c r="L18" s="41"/>
      <c r="M18" s="76"/>
      <c r="N18" s="41"/>
      <c r="O18" s="41"/>
      <c r="P18" s="41"/>
      <c r="Q18" s="41"/>
      <c r="R18" s="44"/>
    </row>
    <row r="19" spans="1:20" s="64" customFormat="1" ht="321.75" customHeight="1" outlineLevel="1" x14ac:dyDescent="0.2">
      <c r="A19" s="162" t="s">
        <v>19</v>
      </c>
      <c r="B19" s="165" t="s">
        <v>20</v>
      </c>
      <c r="C19" s="162">
        <v>4</v>
      </c>
      <c r="D19" s="167" t="s">
        <v>134</v>
      </c>
      <c r="E19" s="72" t="s">
        <v>134</v>
      </c>
      <c r="F19" s="72" t="s">
        <v>135</v>
      </c>
      <c r="G19" s="28">
        <v>3</v>
      </c>
      <c r="H19" s="28" t="s">
        <v>0</v>
      </c>
      <c r="I19" s="72" t="s">
        <v>30</v>
      </c>
      <c r="J19" s="73">
        <v>43210</v>
      </c>
      <c r="K19" s="73">
        <v>43281</v>
      </c>
      <c r="L19" s="21">
        <v>43294</v>
      </c>
      <c r="M19" s="34" t="s">
        <v>31</v>
      </c>
      <c r="N19" s="34" t="s">
        <v>136</v>
      </c>
      <c r="O19" s="25">
        <v>1</v>
      </c>
      <c r="P19" s="16" t="s">
        <v>83</v>
      </c>
      <c r="Q19" s="74" t="s">
        <v>137</v>
      </c>
      <c r="R19" s="162" t="s">
        <v>28</v>
      </c>
    </row>
    <row r="20" spans="1:20" s="64" customFormat="1" ht="168" customHeight="1" outlineLevel="1" x14ac:dyDescent="0.2">
      <c r="A20" s="164"/>
      <c r="B20" s="166"/>
      <c r="C20" s="164"/>
      <c r="D20" s="168"/>
      <c r="E20" s="72" t="s">
        <v>138</v>
      </c>
      <c r="F20" s="72" t="s">
        <v>139</v>
      </c>
      <c r="G20" s="28">
        <v>1</v>
      </c>
      <c r="H20" s="28" t="s">
        <v>0</v>
      </c>
      <c r="I20" s="72" t="s">
        <v>30</v>
      </c>
      <c r="J20" s="73">
        <v>43210</v>
      </c>
      <c r="K20" s="73">
        <v>43251</v>
      </c>
      <c r="L20" s="21">
        <v>43294</v>
      </c>
      <c r="M20" s="34" t="s">
        <v>31</v>
      </c>
      <c r="N20" s="34" t="s">
        <v>140</v>
      </c>
      <c r="O20" s="25">
        <v>1</v>
      </c>
      <c r="P20" s="16" t="s">
        <v>83</v>
      </c>
      <c r="Q20" s="74" t="s">
        <v>137</v>
      </c>
      <c r="R20" s="163"/>
    </row>
    <row r="21" spans="1:20" s="77" customFormat="1" ht="15" x14ac:dyDescent="0.25">
      <c r="A21" s="40"/>
      <c r="B21" s="41"/>
      <c r="C21" s="41"/>
      <c r="D21" s="41"/>
      <c r="E21" s="41"/>
      <c r="F21" s="41"/>
      <c r="G21" s="41"/>
      <c r="H21" s="41"/>
      <c r="I21" s="41"/>
      <c r="J21" s="76"/>
      <c r="K21" s="76"/>
      <c r="L21" s="41"/>
      <c r="M21" s="76"/>
      <c r="N21" s="41"/>
      <c r="O21" s="41"/>
      <c r="P21" s="41"/>
      <c r="Q21" s="41"/>
      <c r="R21" s="44"/>
    </row>
    <row r="22" spans="1:20" s="64" customFormat="1" ht="208.5" customHeight="1" outlineLevel="1" x14ac:dyDescent="0.2">
      <c r="A22" s="162" t="s">
        <v>19</v>
      </c>
      <c r="B22" s="165" t="s">
        <v>20</v>
      </c>
      <c r="C22" s="162">
        <v>5</v>
      </c>
      <c r="D22" s="167" t="s">
        <v>141</v>
      </c>
      <c r="E22" s="72" t="s">
        <v>142</v>
      </c>
      <c r="F22" s="72" t="s">
        <v>143</v>
      </c>
      <c r="G22" s="28">
        <v>1</v>
      </c>
      <c r="H22" s="28" t="s">
        <v>0</v>
      </c>
      <c r="I22" s="72" t="s">
        <v>30</v>
      </c>
      <c r="J22" s="73">
        <v>43210</v>
      </c>
      <c r="K22" s="73">
        <v>43251</v>
      </c>
      <c r="L22" s="73">
        <v>43294</v>
      </c>
      <c r="M22" s="34" t="s">
        <v>31</v>
      </c>
      <c r="N22" s="34" t="s">
        <v>144</v>
      </c>
      <c r="O22" s="25">
        <v>1</v>
      </c>
      <c r="P22" s="16" t="s">
        <v>83</v>
      </c>
      <c r="Q22" s="74" t="s">
        <v>137</v>
      </c>
      <c r="R22" s="162" t="s">
        <v>28</v>
      </c>
    </row>
    <row r="23" spans="1:20" s="64" customFormat="1" ht="118.5" customHeight="1" outlineLevel="1" x14ac:dyDescent="0.2">
      <c r="A23" s="164"/>
      <c r="B23" s="166"/>
      <c r="C23" s="164"/>
      <c r="D23" s="168"/>
      <c r="E23" s="72" t="s">
        <v>145</v>
      </c>
      <c r="F23" s="72" t="s">
        <v>146</v>
      </c>
      <c r="G23" s="28">
        <v>1</v>
      </c>
      <c r="H23" s="28" t="s">
        <v>0</v>
      </c>
      <c r="I23" s="72" t="s">
        <v>30</v>
      </c>
      <c r="J23" s="73">
        <v>43210</v>
      </c>
      <c r="K23" s="73">
        <v>43251</v>
      </c>
      <c r="L23" s="73">
        <v>43294</v>
      </c>
      <c r="M23" s="34" t="s">
        <v>31</v>
      </c>
      <c r="N23" s="34" t="s">
        <v>147</v>
      </c>
      <c r="O23" s="25">
        <v>1</v>
      </c>
      <c r="P23" s="16" t="s">
        <v>83</v>
      </c>
      <c r="Q23" s="74" t="s">
        <v>137</v>
      </c>
      <c r="R23" s="164"/>
    </row>
    <row r="24" spans="1:20" s="77" customFormat="1" ht="15" x14ac:dyDescent="0.25">
      <c r="A24" s="40"/>
      <c r="B24" s="41"/>
      <c r="C24" s="41"/>
      <c r="D24" s="41"/>
      <c r="E24" s="41"/>
      <c r="F24" s="41"/>
      <c r="G24" s="41"/>
      <c r="H24" s="41"/>
      <c r="I24" s="41"/>
      <c r="J24" s="76"/>
      <c r="K24" s="76"/>
      <c r="L24" s="41"/>
      <c r="M24" s="76"/>
      <c r="N24" s="41"/>
      <c r="O24" s="41"/>
      <c r="P24" s="41"/>
      <c r="Q24" s="41"/>
      <c r="R24" s="44"/>
    </row>
    <row r="25" spans="1:20" s="64" customFormat="1" ht="289.5" customHeight="1" outlineLevel="1" x14ac:dyDescent="0.2">
      <c r="A25" s="28" t="s">
        <v>19</v>
      </c>
      <c r="B25" s="72" t="s">
        <v>20</v>
      </c>
      <c r="C25" s="28">
        <v>6</v>
      </c>
      <c r="D25" s="75" t="s">
        <v>148</v>
      </c>
      <c r="E25" s="72" t="s">
        <v>149</v>
      </c>
      <c r="F25" s="72" t="s">
        <v>150</v>
      </c>
      <c r="G25" s="28">
        <v>1</v>
      </c>
      <c r="H25" s="28" t="s">
        <v>0</v>
      </c>
      <c r="I25" s="72" t="s">
        <v>30</v>
      </c>
      <c r="J25" s="73">
        <v>43210</v>
      </c>
      <c r="K25" s="73">
        <v>43281</v>
      </c>
      <c r="L25" s="28" t="s">
        <v>3</v>
      </c>
      <c r="M25" s="34" t="s">
        <v>31</v>
      </c>
      <c r="N25" s="34" t="s">
        <v>151</v>
      </c>
      <c r="O25" s="25">
        <v>1</v>
      </c>
      <c r="P25" s="16" t="s">
        <v>83</v>
      </c>
      <c r="Q25" s="74" t="s">
        <v>137</v>
      </c>
      <c r="R25" s="17" t="s">
        <v>28</v>
      </c>
    </row>
    <row r="26" spans="1:20" s="77" customFormat="1" ht="15" x14ac:dyDescent="0.25">
      <c r="A26" s="40"/>
      <c r="B26" s="41"/>
      <c r="C26" s="41"/>
      <c r="D26" s="41"/>
      <c r="E26" s="41"/>
      <c r="F26" s="41"/>
      <c r="G26" s="41"/>
      <c r="H26" s="41"/>
      <c r="I26" s="41"/>
      <c r="J26" s="76"/>
      <c r="K26" s="76"/>
      <c r="L26" s="41"/>
      <c r="M26" s="76"/>
      <c r="N26" s="41"/>
      <c r="O26" s="41"/>
      <c r="P26" s="41"/>
      <c r="Q26" s="41"/>
      <c r="R26" s="44"/>
    </row>
    <row r="27" spans="1:20" ht="28.5" customHeight="1" outlineLevel="1" thickBot="1" x14ac:dyDescent="0.3">
      <c r="A27" s="202"/>
      <c r="B27" s="202"/>
      <c r="C27" s="202"/>
      <c r="D27" s="202"/>
      <c r="E27" s="202"/>
      <c r="F27" s="202"/>
      <c r="G27" s="202"/>
      <c r="H27" s="202"/>
      <c r="I27" s="202"/>
      <c r="J27" s="202"/>
      <c r="K27" s="202"/>
      <c r="L27" s="202"/>
      <c r="M27" s="202"/>
      <c r="N27" s="202"/>
      <c r="O27" s="202"/>
      <c r="P27" s="202"/>
      <c r="Q27" s="202"/>
      <c r="R27" s="202"/>
      <c r="T27"/>
    </row>
    <row r="28" spans="1:20" ht="30.6" customHeight="1" thickBot="1" x14ac:dyDescent="0.3">
      <c r="A28" s="203" t="s">
        <v>33</v>
      </c>
      <c r="B28" s="204"/>
      <c r="C28" s="204"/>
      <c r="D28" s="204"/>
      <c r="E28" s="204"/>
      <c r="F28" s="204"/>
      <c r="G28" s="204"/>
      <c r="H28" s="204"/>
      <c r="I28" s="204"/>
      <c r="J28" s="204"/>
      <c r="K28" s="204"/>
      <c r="L28" s="204"/>
      <c r="M28" s="204"/>
      <c r="N28" s="204"/>
      <c r="O28" s="204"/>
      <c r="P28" s="204"/>
      <c r="Q28" s="204"/>
      <c r="R28" s="205"/>
    </row>
    <row r="29" spans="1:20" ht="409.5" customHeight="1" x14ac:dyDescent="0.25">
      <c r="A29" s="206" t="s">
        <v>37</v>
      </c>
      <c r="B29" s="208" t="s">
        <v>20</v>
      </c>
      <c r="C29" s="206">
        <v>1</v>
      </c>
      <c r="D29" s="210" t="s">
        <v>38</v>
      </c>
      <c r="E29" s="26" t="s">
        <v>39</v>
      </c>
      <c r="F29" s="26" t="s">
        <v>99</v>
      </c>
      <c r="G29" s="27" t="s">
        <v>40</v>
      </c>
      <c r="H29" s="28" t="s">
        <v>0</v>
      </c>
      <c r="I29" s="29" t="s">
        <v>41</v>
      </c>
      <c r="J29" s="30">
        <v>43929</v>
      </c>
      <c r="K29" s="30">
        <v>44073</v>
      </c>
      <c r="L29" s="50" t="s">
        <v>107</v>
      </c>
      <c r="M29" s="9" t="s">
        <v>108</v>
      </c>
      <c r="N29" s="32" t="s">
        <v>100</v>
      </c>
      <c r="O29" s="33">
        <v>1</v>
      </c>
      <c r="P29" s="16" t="s">
        <v>83</v>
      </c>
      <c r="Q29" s="199" t="s">
        <v>106</v>
      </c>
      <c r="R29" s="162" t="s">
        <v>28</v>
      </c>
      <c r="S29" s="59"/>
    </row>
    <row r="30" spans="1:20" ht="105" x14ac:dyDescent="0.25">
      <c r="A30" s="207"/>
      <c r="B30" s="209"/>
      <c r="C30" s="207"/>
      <c r="D30" s="200"/>
      <c r="E30" s="210" t="s">
        <v>43</v>
      </c>
      <c r="F30" s="26" t="s">
        <v>101</v>
      </c>
      <c r="G30" s="27" t="s">
        <v>44</v>
      </c>
      <c r="H30" s="28" t="s">
        <v>0</v>
      </c>
      <c r="I30" s="35" t="s">
        <v>41</v>
      </c>
      <c r="J30" s="30">
        <v>43929</v>
      </c>
      <c r="K30" s="30">
        <v>44073</v>
      </c>
      <c r="L30" s="50" t="s">
        <v>107</v>
      </c>
      <c r="M30" s="9" t="s">
        <v>108</v>
      </c>
      <c r="N30" s="36" t="s">
        <v>45</v>
      </c>
      <c r="O30" s="33">
        <v>1</v>
      </c>
      <c r="P30" s="16" t="s">
        <v>83</v>
      </c>
      <c r="Q30" s="200"/>
      <c r="R30" s="163"/>
    </row>
    <row r="31" spans="1:20" ht="105" x14ac:dyDescent="0.25">
      <c r="A31" s="207"/>
      <c r="B31" s="209"/>
      <c r="C31" s="207"/>
      <c r="D31" s="200"/>
      <c r="E31" s="200"/>
      <c r="F31" s="26" t="s">
        <v>102</v>
      </c>
      <c r="G31" s="37" t="s">
        <v>46</v>
      </c>
      <c r="H31" s="11" t="s">
        <v>0</v>
      </c>
      <c r="I31" s="38" t="s">
        <v>41</v>
      </c>
      <c r="J31" s="39">
        <v>43929</v>
      </c>
      <c r="K31" s="39">
        <v>44073</v>
      </c>
      <c r="L31" s="50" t="s">
        <v>107</v>
      </c>
      <c r="M31" s="9" t="s">
        <v>108</v>
      </c>
      <c r="N31" s="36" t="s">
        <v>47</v>
      </c>
      <c r="O31" s="33">
        <v>1</v>
      </c>
      <c r="P31" s="16" t="s">
        <v>83</v>
      </c>
      <c r="Q31" s="201"/>
      <c r="R31" s="164"/>
    </row>
    <row r="32" spans="1:20" x14ac:dyDescent="0.25">
      <c r="A32" s="40"/>
      <c r="B32" s="41"/>
      <c r="C32" s="41"/>
      <c r="D32" s="41"/>
      <c r="E32" s="41"/>
      <c r="F32" s="41"/>
      <c r="G32" s="42"/>
      <c r="H32" s="43"/>
      <c r="I32" s="43"/>
      <c r="J32" s="41"/>
      <c r="K32" s="41"/>
      <c r="L32" s="41"/>
      <c r="M32" s="41"/>
      <c r="N32" s="41"/>
      <c r="O32" s="41"/>
      <c r="P32" s="43"/>
      <c r="Q32" s="41"/>
      <c r="R32" s="44"/>
    </row>
    <row r="33" spans="1:18" ht="169.5" customHeight="1" x14ac:dyDescent="0.25">
      <c r="A33" s="211" t="s">
        <v>37</v>
      </c>
      <c r="B33" s="212" t="s">
        <v>20</v>
      </c>
      <c r="C33" s="211">
        <v>2</v>
      </c>
      <c r="D33" s="210" t="s">
        <v>48</v>
      </c>
      <c r="E33" s="26" t="s">
        <v>49</v>
      </c>
      <c r="F33" s="45" t="s">
        <v>103</v>
      </c>
      <c r="G33" s="45" t="s">
        <v>50</v>
      </c>
      <c r="H33" s="11" t="s">
        <v>0</v>
      </c>
      <c r="I33" s="38" t="s">
        <v>51</v>
      </c>
      <c r="J33" s="46">
        <v>43929</v>
      </c>
      <c r="K33" s="47">
        <v>44073</v>
      </c>
      <c r="L33" s="31">
        <v>44180</v>
      </c>
      <c r="M33" s="9" t="s">
        <v>53</v>
      </c>
      <c r="N33" s="9" t="s">
        <v>52</v>
      </c>
      <c r="O33" s="33">
        <v>1</v>
      </c>
      <c r="P33" s="16" t="s">
        <v>83</v>
      </c>
      <c r="Q33" s="213" t="s">
        <v>113</v>
      </c>
      <c r="R33" s="162" t="s">
        <v>28</v>
      </c>
    </row>
    <row r="34" spans="1:18" ht="217.5" customHeight="1" x14ac:dyDescent="0.25">
      <c r="A34" s="211"/>
      <c r="B34" s="212"/>
      <c r="C34" s="211"/>
      <c r="D34" s="200"/>
      <c r="E34" s="26" t="s">
        <v>54</v>
      </c>
      <c r="F34" s="45" t="s">
        <v>104</v>
      </c>
      <c r="G34" s="45" t="s">
        <v>55</v>
      </c>
      <c r="H34" s="11" t="s">
        <v>0</v>
      </c>
      <c r="I34" s="38" t="s">
        <v>51</v>
      </c>
      <c r="J34" s="46">
        <v>43929</v>
      </c>
      <c r="K34" s="47">
        <v>44073</v>
      </c>
      <c r="L34" s="31">
        <v>44180</v>
      </c>
      <c r="M34" s="9" t="s">
        <v>53</v>
      </c>
      <c r="N34" s="9" t="s">
        <v>56</v>
      </c>
      <c r="O34" s="33">
        <v>1</v>
      </c>
      <c r="P34" s="16" t="s">
        <v>83</v>
      </c>
      <c r="Q34" s="214"/>
      <c r="R34" s="163"/>
    </row>
    <row r="35" spans="1:18" x14ac:dyDescent="0.25">
      <c r="A35" s="40"/>
      <c r="B35" s="41"/>
      <c r="C35" s="41"/>
      <c r="D35" s="41"/>
      <c r="E35" s="41"/>
      <c r="F35" s="41"/>
      <c r="G35" s="41"/>
      <c r="H35" s="43"/>
      <c r="I35" s="43"/>
      <c r="J35" s="41"/>
      <c r="K35" s="41"/>
      <c r="L35" s="41"/>
      <c r="M35" s="41"/>
      <c r="N35" s="41"/>
      <c r="O35" s="41"/>
      <c r="P35" s="43"/>
      <c r="Q35" s="41"/>
      <c r="R35" s="44"/>
    </row>
    <row r="36" spans="1:18" ht="323.25" customHeight="1" x14ac:dyDescent="0.25">
      <c r="A36" s="48" t="s">
        <v>37</v>
      </c>
      <c r="B36" s="49" t="s">
        <v>20</v>
      </c>
      <c r="C36" s="48">
        <v>3</v>
      </c>
      <c r="D36" s="45" t="s">
        <v>57</v>
      </c>
      <c r="E36" s="45" t="s">
        <v>58</v>
      </c>
      <c r="F36" s="45" t="s">
        <v>105</v>
      </c>
      <c r="G36" s="45" t="s">
        <v>59</v>
      </c>
      <c r="H36" s="11" t="s">
        <v>0</v>
      </c>
      <c r="I36" s="38" t="s">
        <v>60</v>
      </c>
      <c r="J36" s="46">
        <v>43929</v>
      </c>
      <c r="K36" s="47">
        <v>44073</v>
      </c>
      <c r="L36" s="50" t="s">
        <v>109</v>
      </c>
      <c r="M36" s="9" t="s">
        <v>110</v>
      </c>
      <c r="N36" s="9" t="s">
        <v>111</v>
      </c>
      <c r="O36" s="33">
        <v>1</v>
      </c>
      <c r="P36" s="16" t="s">
        <v>83</v>
      </c>
      <c r="Q36" s="34" t="s">
        <v>112</v>
      </c>
      <c r="R36" s="17" t="s">
        <v>28</v>
      </c>
    </row>
    <row r="37" spans="1:18" ht="18" x14ac:dyDescent="0.25">
      <c r="A37" s="51"/>
      <c r="B37" s="52"/>
      <c r="C37" s="52"/>
      <c r="D37" s="52"/>
      <c r="E37" s="52"/>
      <c r="F37" s="52"/>
      <c r="G37" s="52"/>
      <c r="H37" s="53"/>
      <c r="I37" s="53"/>
      <c r="J37" s="52"/>
      <c r="K37" s="52"/>
      <c r="L37" s="52"/>
      <c r="M37" s="52"/>
      <c r="N37" s="52"/>
      <c r="O37" s="52"/>
      <c r="P37" s="53"/>
      <c r="Q37" s="52"/>
      <c r="R37" s="52"/>
    </row>
    <row r="38" spans="1:18" ht="18" x14ac:dyDescent="0.25">
      <c r="A38" s="54"/>
      <c r="B38" s="54"/>
      <c r="C38" s="54"/>
      <c r="D38" s="54"/>
      <c r="E38" s="54"/>
      <c r="F38" s="54"/>
      <c r="G38" s="54"/>
      <c r="H38" s="54"/>
      <c r="I38" s="54"/>
      <c r="J38" s="55"/>
      <c r="K38" s="55"/>
      <c r="L38" s="54"/>
      <c r="M38" s="54"/>
      <c r="N38" s="54"/>
      <c r="O38" s="54"/>
      <c r="P38" s="56"/>
      <c r="Q38" s="54"/>
      <c r="R38" s="54"/>
    </row>
    <row r="39" spans="1:18" ht="18" x14ac:dyDescent="0.25">
      <c r="A39" s="172" t="s">
        <v>117</v>
      </c>
      <c r="B39" s="172"/>
      <c r="C39" s="64"/>
      <c r="D39" s="172" t="s">
        <v>120</v>
      </c>
      <c r="E39" s="172"/>
      <c r="F39" s="172" t="s">
        <v>119</v>
      </c>
      <c r="G39" s="172"/>
      <c r="H39" s="54"/>
      <c r="I39" s="54"/>
      <c r="J39" s="55"/>
      <c r="K39" s="55"/>
      <c r="L39" s="54"/>
      <c r="M39" s="54"/>
      <c r="N39" s="54"/>
      <c r="O39" s="54"/>
      <c r="P39" s="56"/>
      <c r="Q39" s="54"/>
      <c r="R39" s="54"/>
    </row>
    <row r="40" spans="1:18" ht="18" x14ac:dyDescent="0.25">
      <c r="A40" s="60" t="s">
        <v>1</v>
      </c>
      <c r="B40" s="61">
        <f>+COUNTIF($P$6:$P$114,"ABIERTA")</f>
        <v>0</v>
      </c>
      <c r="C40" s="64"/>
      <c r="D40" s="60" t="s">
        <v>1</v>
      </c>
      <c r="E40" s="61">
        <f>+COUNTIF($P$1:$P$25,"ABIERTA")</f>
        <v>0</v>
      </c>
      <c r="F40" s="60" t="s">
        <v>1</v>
      </c>
      <c r="G40" s="61">
        <f>+COUNTIF($P$29:$P$37,"ABIERTA")</f>
        <v>0</v>
      </c>
      <c r="H40" s="54"/>
      <c r="I40" s="54"/>
      <c r="J40" s="55"/>
      <c r="K40" s="55"/>
      <c r="L40" s="54"/>
      <c r="M40" s="54"/>
      <c r="N40" s="54"/>
      <c r="O40" s="54"/>
      <c r="P40" s="56"/>
      <c r="Q40" s="54"/>
      <c r="R40" s="54"/>
    </row>
    <row r="41" spans="1:18" ht="18" x14ac:dyDescent="0.25">
      <c r="A41" s="60" t="s">
        <v>83</v>
      </c>
      <c r="B41" s="61">
        <f>+COUNTIF($P$6:$P$114,"CUMPLIDA - EFECTIVA")</f>
        <v>18</v>
      </c>
      <c r="C41" s="64"/>
      <c r="D41" s="60" t="s">
        <v>83</v>
      </c>
      <c r="E41" s="61">
        <f>+COUNTIF($P$1:$P$25,"CUMPLIDA - EFECTIVA")</f>
        <v>12</v>
      </c>
      <c r="F41" s="60" t="s">
        <v>83</v>
      </c>
      <c r="G41" s="61">
        <f>+COUNTIF($P$29:$P$37,"CUMPLIDA - EFECTIVA")</f>
        <v>6</v>
      </c>
      <c r="H41" s="54"/>
      <c r="I41" s="54"/>
      <c r="J41" s="55"/>
      <c r="K41" s="55"/>
      <c r="L41" s="54"/>
      <c r="M41" s="54"/>
      <c r="N41" s="54"/>
      <c r="O41" s="54"/>
      <c r="P41" s="56"/>
      <c r="Q41" s="54"/>
      <c r="R41" s="54"/>
    </row>
    <row r="42" spans="1:18" ht="18" x14ac:dyDescent="0.25">
      <c r="A42" s="60" t="s">
        <v>114</v>
      </c>
      <c r="B42" s="61">
        <f>+COUNTIF($P$6:$P$114,"CUMPLIDA - PENDIENTE EFECTIVIDAD")</f>
        <v>0</v>
      </c>
      <c r="C42" s="64"/>
      <c r="D42" s="60" t="s">
        <v>114</v>
      </c>
      <c r="E42" s="61">
        <f>+COUNTIF($P$1:$P$25,"CUMPLIDA - PENDIENTE EFECTIVIDAD")</f>
        <v>0</v>
      </c>
      <c r="F42" s="60" t="s">
        <v>114</v>
      </c>
      <c r="G42" s="61">
        <f>+COUNTIF($P$29:$P$37,"CUMPLIDA - PENDIENTE EFECTIVIDAD")</f>
        <v>0</v>
      </c>
      <c r="H42" s="54"/>
      <c r="I42" s="54"/>
      <c r="J42" s="55"/>
      <c r="K42" s="55"/>
      <c r="L42" s="54"/>
      <c r="M42" s="54"/>
      <c r="N42" s="54"/>
      <c r="O42" s="54"/>
      <c r="P42" s="56"/>
      <c r="Q42" s="54"/>
      <c r="R42" s="54"/>
    </row>
    <row r="43" spans="1:18" ht="18" x14ac:dyDescent="0.25">
      <c r="A43" s="60" t="s">
        <v>115</v>
      </c>
      <c r="B43" s="61">
        <f>+COUNTIF($P$6:$P$114,"CUMPLIDA - INEFECTIVA")</f>
        <v>0</v>
      </c>
      <c r="C43" s="64"/>
      <c r="D43" s="60" t="s">
        <v>115</v>
      </c>
      <c r="E43" s="61">
        <f>+COUNTIF($P$1:$P$25,"CUMPLIDA - INEFECTIVA")</f>
        <v>0</v>
      </c>
      <c r="F43" s="60" t="s">
        <v>115</v>
      </c>
      <c r="G43" s="61">
        <f>+COUNTIF($P$29:$P$37,"CUMPLIDA - INEFECTIVA")</f>
        <v>0</v>
      </c>
      <c r="H43" s="54"/>
      <c r="I43" s="54"/>
      <c r="J43" s="55"/>
      <c r="K43" s="55"/>
      <c r="L43" s="54"/>
      <c r="M43" s="54"/>
      <c r="N43" s="54"/>
      <c r="O43" s="54"/>
      <c r="P43" s="56"/>
      <c r="Q43" s="54"/>
      <c r="R43" s="54"/>
    </row>
    <row r="44" spans="1:18" ht="18" x14ac:dyDescent="0.25">
      <c r="A44" s="60" t="s">
        <v>86</v>
      </c>
      <c r="B44" s="61">
        <f>+COUNTIF($P$6:$P$114,"INCUMPLIDA - VENCIDA")</f>
        <v>0</v>
      </c>
      <c r="C44" s="64"/>
      <c r="D44" s="60" t="s">
        <v>86</v>
      </c>
      <c r="E44" s="61">
        <f>+COUNTIF($P$1:$P$25,"INCUMPLIDA - VENCIDA")</f>
        <v>0</v>
      </c>
      <c r="F44" s="60" t="s">
        <v>86</v>
      </c>
      <c r="G44" s="61">
        <f>+COUNTIF($P$29:$P$37,"INCUMPLIDA - VENCIDA")</f>
        <v>0</v>
      </c>
      <c r="H44" s="54"/>
      <c r="I44" s="54"/>
      <c r="J44" s="55"/>
      <c r="K44" s="55"/>
      <c r="L44" s="54"/>
      <c r="M44" s="54"/>
      <c r="N44" s="54"/>
      <c r="O44" s="54"/>
      <c r="P44" s="56"/>
      <c r="Q44" s="54"/>
      <c r="R44" s="54"/>
    </row>
    <row r="45" spans="1:18" ht="18" x14ac:dyDescent="0.25">
      <c r="A45" s="60" t="s">
        <v>68</v>
      </c>
      <c r="B45" s="61">
        <f>+COUNTIF($P$6:$P$114,"INCALIFICABLE")</f>
        <v>0</v>
      </c>
      <c r="C45" s="64"/>
      <c r="D45" s="60" t="s">
        <v>68</v>
      </c>
      <c r="E45" s="61">
        <f>+COUNTIF($P$1:$P$25,"INCALIFICABLE")</f>
        <v>0</v>
      </c>
      <c r="F45" s="60" t="s">
        <v>68</v>
      </c>
      <c r="G45" s="61">
        <f>+COUNTIF($P$29:$P$37,"INCALIFICABLE")</f>
        <v>0</v>
      </c>
      <c r="H45" s="54"/>
      <c r="I45" s="54"/>
      <c r="J45" s="55"/>
      <c r="K45" s="55"/>
      <c r="L45" s="54"/>
      <c r="M45" s="54"/>
      <c r="N45" s="54"/>
      <c r="O45" s="54"/>
      <c r="P45" s="56"/>
      <c r="Q45" s="54"/>
      <c r="R45" s="54"/>
    </row>
    <row r="46" spans="1:18" ht="18" x14ac:dyDescent="0.25">
      <c r="A46" s="60" t="s">
        <v>77</v>
      </c>
      <c r="B46" s="62">
        <f>SUM(B40:B45)</f>
        <v>18</v>
      </c>
      <c r="C46" s="64"/>
      <c r="D46" s="60" t="s">
        <v>77</v>
      </c>
      <c r="E46" s="62">
        <f>SUM(E40:E45)</f>
        <v>12</v>
      </c>
      <c r="F46" s="60" t="s">
        <v>77</v>
      </c>
      <c r="G46" s="62">
        <f>SUM(G40:G45)</f>
        <v>6</v>
      </c>
      <c r="H46" s="54"/>
      <c r="I46" s="54"/>
      <c r="J46" s="55"/>
      <c r="K46" s="55"/>
      <c r="L46" s="54"/>
      <c r="M46" s="54"/>
      <c r="N46" s="54"/>
      <c r="O46" s="54"/>
      <c r="P46" s="56"/>
      <c r="Q46" s="54"/>
      <c r="R46" s="54"/>
    </row>
    <row r="47" spans="1:18" ht="18" x14ac:dyDescent="0.25">
      <c r="A47" s="64"/>
      <c r="B47" s="64"/>
      <c r="C47" s="64"/>
      <c r="D47" s="63"/>
      <c r="E47" s="63"/>
      <c r="F47" s="63"/>
      <c r="G47" s="64"/>
      <c r="H47" s="54"/>
      <c r="I47" s="54"/>
      <c r="J47" s="55"/>
      <c r="K47" s="55"/>
      <c r="L47" s="54"/>
      <c r="M47" s="54"/>
      <c r="N47" s="54"/>
      <c r="O47" s="54"/>
      <c r="P47" s="56"/>
      <c r="Q47" s="54"/>
      <c r="R47" s="54"/>
    </row>
    <row r="48" spans="1:18" ht="18" x14ac:dyDescent="0.25">
      <c r="A48" s="172" t="s">
        <v>118</v>
      </c>
      <c r="B48" s="172"/>
      <c r="C48" s="64"/>
      <c r="D48" s="172" t="s">
        <v>116</v>
      </c>
      <c r="E48" s="172"/>
      <c r="F48" s="172" t="s">
        <v>116</v>
      </c>
      <c r="G48" s="172"/>
      <c r="H48" s="54"/>
      <c r="I48" s="54"/>
      <c r="J48" s="55"/>
      <c r="K48" s="55"/>
      <c r="L48" s="54"/>
      <c r="M48" s="54"/>
      <c r="N48" s="54"/>
      <c r="O48" s="54"/>
      <c r="P48" s="56"/>
      <c r="Q48" s="54"/>
      <c r="R48" s="54"/>
    </row>
    <row r="49" spans="1:18" ht="18" x14ac:dyDescent="0.25">
      <c r="A49" s="64" t="s">
        <v>42</v>
      </c>
      <c r="B49" s="61">
        <f>+COUNTIF($R$6:$R$114,"ABIERTO")</f>
        <v>0</v>
      </c>
      <c r="C49" s="64"/>
      <c r="D49" s="64" t="s">
        <v>42</v>
      </c>
      <c r="E49" s="61">
        <f>+COUNTIF($R$6:$R$26,"ABIERTO")</f>
        <v>0</v>
      </c>
      <c r="F49" s="64" t="s">
        <v>42</v>
      </c>
      <c r="G49" s="61">
        <f>+COUNTIF($R$29:$R37,"ABIERTO")</f>
        <v>0</v>
      </c>
      <c r="H49" s="54"/>
      <c r="I49" s="54"/>
      <c r="J49" s="55"/>
      <c r="K49" s="55"/>
      <c r="L49" s="54"/>
      <c r="M49" s="54"/>
      <c r="N49" s="54"/>
      <c r="O49" s="54"/>
      <c r="P49" s="56"/>
      <c r="Q49" s="54"/>
      <c r="R49" s="54"/>
    </row>
    <row r="50" spans="1:18" ht="18" x14ac:dyDescent="0.25">
      <c r="A50" s="64" t="s">
        <v>28</v>
      </c>
      <c r="B50" s="61">
        <f>+COUNTIF($R$6:$R38,"CERRADO")</f>
        <v>9</v>
      </c>
      <c r="C50" s="64"/>
      <c r="D50" s="64" t="s">
        <v>28</v>
      </c>
      <c r="E50" s="61">
        <f>+COUNTIF($R$6:$R$26,"CERRADO")</f>
        <v>6</v>
      </c>
      <c r="F50" s="64" t="s">
        <v>28</v>
      </c>
      <c r="G50" s="61">
        <f>+COUNTIF($R29:$R$37,"CERRADO")</f>
        <v>3</v>
      </c>
      <c r="H50" s="54"/>
      <c r="I50" s="54"/>
      <c r="J50" s="55"/>
      <c r="K50" s="55"/>
      <c r="L50" s="54"/>
      <c r="M50" s="54"/>
      <c r="N50" s="54"/>
      <c r="O50" s="54"/>
      <c r="P50" s="56"/>
      <c r="Q50" s="54"/>
      <c r="R50" s="54"/>
    </row>
    <row r="51" spans="1:18" ht="18" x14ac:dyDescent="0.25">
      <c r="A51" s="54"/>
      <c r="B51" s="54"/>
      <c r="C51" s="54"/>
      <c r="D51" s="54"/>
      <c r="E51" s="54"/>
      <c r="F51" s="54"/>
      <c r="G51" s="54"/>
      <c r="H51" s="54"/>
      <c r="I51" s="54"/>
      <c r="J51" s="55"/>
      <c r="K51" s="55"/>
      <c r="L51" s="54"/>
      <c r="M51" s="54"/>
      <c r="N51" s="54"/>
      <c r="O51" s="54"/>
      <c r="P51" s="56"/>
      <c r="Q51" s="54"/>
      <c r="R51" s="54"/>
    </row>
    <row r="52" spans="1:18" ht="18" x14ac:dyDescent="0.25">
      <c r="A52" s="54"/>
      <c r="B52" s="54"/>
      <c r="C52" s="54"/>
      <c r="D52" s="54"/>
      <c r="E52" s="54"/>
      <c r="F52" s="54"/>
      <c r="G52" s="54"/>
      <c r="H52" s="54"/>
      <c r="I52" s="54"/>
      <c r="J52" s="55"/>
      <c r="K52" s="55"/>
      <c r="L52" s="54"/>
      <c r="M52" s="54"/>
      <c r="N52" s="54"/>
      <c r="O52" s="54"/>
      <c r="P52" s="56"/>
      <c r="Q52" s="54"/>
      <c r="R52" s="54"/>
    </row>
    <row r="53" spans="1:18" ht="18" x14ac:dyDescent="0.25">
      <c r="A53" s="54"/>
      <c r="B53" s="54"/>
      <c r="C53" s="54"/>
      <c r="D53" s="54"/>
      <c r="E53" s="54"/>
      <c r="F53" s="54"/>
      <c r="G53" s="54"/>
      <c r="H53" s="54"/>
      <c r="I53" s="54"/>
      <c r="J53" s="55"/>
      <c r="K53" s="55"/>
      <c r="L53" s="54"/>
      <c r="M53" s="54"/>
      <c r="N53" s="54"/>
      <c r="O53" s="54"/>
      <c r="P53" s="56"/>
      <c r="Q53" s="54"/>
      <c r="R53" s="54"/>
    </row>
    <row r="54" spans="1:18" ht="18" x14ac:dyDescent="0.25">
      <c r="A54" s="54"/>
      <c r="B54" s="54"/>
      <c r="C54" s="54"/>
      <c r="D54" s="54"/>
      <c r="E54" s="54"/>
      <c r="F54" s="54"/>
      <c r="G54" s="54"/>
      <c r="H54" s="54"/>
      <c r="I54" s="54"/>
      <c r="J54" s="55"/>
      <c r="K54" s="55"/>
      <c r="L54" s="54"/>
      <c r="M54" s="54"/>
      <c r="N54" s="54"/>
      <c r="O54" s="54"/>
      <c r="P54" s="56"/>
      <c r="Q54" s="54"/>
      <c r="R54" s="54"/>
    </row>
    <row r="55" spans="1:18" ht="18" x14ac:dyDescent="0.25">
      <c r="A55" s="54"/>
      <c r="B55" s="54"/>
      <c r="C55" s="54"/>
      <c r="D55" s="54"/>
      <c r="E55" s="54"/>
      <c r="F55" s="54"/>
      <c r="G55" s="54"/>
      <c r="H55" s="54"/>
      <c r="I55" s="54"/>
      <c r="J55" s="55"/>
      <c r="K55" s="55"/>
      <c r="L55" s="54"/>
      <c r="M55" s="54"/>
      <c r="N55" s="54"/>
      <c r="O55" s="54"/>
      <c r="P55" s="56"/>
      <c r="Q55" s="54"/>
      <c r="R55" s="54"/>
    </row>
    <row r="56" spans="1:18" ht="18" x14ac:dyDescent="0.25">
      <c r="A56" s="54"/>
      <c r="B56" s="54"/>
      <c r="C56" s="54"/>
      <c r="D56" s="54"/>
      <c r="E56" s="54"/>
      <c r="F56" s="54"/>
      <c r="G56" s="54"/>
      <c r="H56" s="54"/>
      <c r="I56" s="54"/>
      <c r="J56" s="55"/>
      <c r="K56" s="55"/>
      <c r="L56" s="54"/>
      <c r="M56" s="54"/>
      <c r="N56" s="54"/>
      <c r="O56" s="54"/>
      <c r="P56" s="56"/>
      <c r="Q56" s="54"/>
      <c r="R56" s="54"/>
    </row>
    <row r="57" spans="1:18" ht="18" x14ac:dyDescent="0.25">
      <c r="A57" s="54"/>
      <c r="B57" s="54"/>
      <c r="C57" s="54"/>
      <c r="D57" s="54"/>
      <c r="E57" s="54"/>
      <c r="F57" s="54"/>
      <c r="G57" s="54"/>
      <c r="H57" s="54"/>
      <c r="I57" s="54"/>
      <c r="J57" s="55"/>
      <c r="K57" s="55"/>
      <c r="L57" s="54"/>
      <c r="M57" s="54"/>
      <c r="N57" s="54"/>
      <c r="O57" s="54"/>
      <c r="P57" s="56"/>
      <c r="Q57" s="54"/>
      <c r="R57" s="54"/>
    </row>
    <row r="58" spans="1:18" ht="18" x14ac:dyDescent="0.25">
      <c r="A58" s="54"/>
      <c r="B58" s="54"/>
      <c r="C58" s="54"/>
      <c r="D58" s="54"/>
      <c r="E58" s="54"/>
      <c r="F58" s="54"/>
      <c r="G58" s="54"/>
      <c r="H58" s="54"/>
      <c r="I58" s="54"/>
      <c r="J58" s="55"/>
      <c r="K58" s="55"/>
      <c r="L58" s="54"/>
      <c r="M58" s="54"/>
      <c r="N58" s="54"/>
      <c r="O58" s="54"/>
      <c r="P58" s="56"/>
      <c r="Q58" s="54"/>
      <c r="R58" s="54"/>
    </row>
  </sheetData>
  <mergeCells count="64">
    <mergeCell ref="A33:A34"/>
    <mergeCell ref="B33:B34"/>
    <mergeCell ref="C33:C34"/>
    <mergeCell ref="D33:D34"/>
    <mergeCell ref="R33:R34"/>
    <mergeCell ref="Q33:Q34"/>
    <mergeCell ref="Q29:Q31"/>
    <mergeCell ref="A27:R27"/>
    <mergeCell ref="A28:R28"/>
    <mergeCell ref="A29:A31"/>
    <mergeCell ref="B29:B31"/>
    <mergeCell ref="C29:C31"/>
    <mergeCell ref="D29:D31"/>
    <mergeCell ref="R29:R31"/>
    <mergeCell ref="E30:E31"/>
    <mergeCell ref="A8:R8"/>
    <mergeCell ref="A9:A11"/>
    <mergeCell ref="B9:B11"/>
    <mergeCell ref="C9:C11"/>
    <mergeCell ref="D9:D11"/>
    <mergeCell ref="R9:R11"/>
    <mergeCell ref="L6:R6"/>
    <mergeCell ref="A6:A7"/>
    <mergeCell ref="B6:B7"/>
    <mergeCell ref="C6:C7"/>
    <mergeCell ref="D6:D7"/>
    <mergeCell ref="E6:E7"/>
    <mergeCell ref="F6:F7"/>
    <mergeCell ref="G6:G7"/>
    <mergeCell ref="H6:H7"/>
    <mergeCell ref="I6:I7"/>
    <mergeCell ref="J6:J7"/>
    <mergeCell ref="K6:K7"/>
    <mergeCell ref="A4:D4"/>
    <mergeCell ref="E4:O4"/>
    <mergeCell ref="P4:R4"/>
    <mergeCell ref="A5:B5"/>
    <mergeCell ref="C5:D5"/>
    <mergeCell ref="E5:I5"/>
    <mergeCell ref="J5:M5"/>
    <mergeCell ref="N5:O5"/>
    <mergeCell ref="P5:R5"/>
    <mergeCell ref="A22:A23"/>
    <mergeCell ref="B22:B23"/>
    <mergeCell ref="C22:C23"/>
    <mergeCell ref="D22:D23"/>
    <mergeCell ref="R22:R23"/>
    <mergeCell ref="A39:B39"/>
    <mergeCell ref="A48:B48"/>
    <mergeCell ref="D39:E39"/>
    <mergeCell ref="F39:G39"/>
    <mergeCell ref="D48:E48"/>
    <mergeCell ref="F48:G48"/>
    <mergeCell ref="R13:R15"/>
    <mergeCell ref="A19:A20"/>
    <mergeCell ref="B19:B20"/>
    <mergeCell ref="C19:C20"/>
    <mergeCell ref="D19:D20"/>
    <mergeCell ref="R19:R20"/>
    <mergeCell ref="A13:A15"/>
    <mergeCell ref="B13:B15"/>
    <mergeCell ref="C13:C15"/>
    <mergeCell ref="D13:D15"/>
    <mergeCell ref="E13:E15"/>
  </mergeCells>
  <conditionalFormatting sqref="R9">
    <cfRule type="containsText" dxfId="82" priority="113" operator="containsText" text="CERRADO">
      <formula>NOT(ISERROR(SEARCH("CERRADO",R9)))</formula>
    </cfRule>
  </conditionalFormatting>
  <conditionalFormatting sqref="R9">
    <cfRule type="containsText" dxfId="81" priority="114" operator="containsText" text="CUMPLIDA - EFECTIVA">
      <formula>NOT(ISERROR(SEARCH("CUMPLIDA - EFECTIVA",R9)))</formula>
    </cfRule>
  </conditionalFormatting>
  <conditionalFormatting sqref="P9">
    <cfRule type="containsText" dxfId="80" priority="102" operator="containsText" text="CUMPLIDA - INEFECTIVA">
      <formula>NOT(ISERROR(SEARCH("CUMPLIDA - INEFECTIVA",P9)))</formula>
    </cfRule>
    <cfRule type="containsText" dxfId="79" priority="103" operator="containsText" text="ABIERTA">
      <formula>NOT(ISERROR(SEARCH("ABIERTA",P9)))</formula>
    </cfRule>
    <cfRule type="containsText" dxfId="78" priority="104" operator="containsText" text="CUMPLIDA - PENDIENTE EFECTIVIDAD">
      <formula>NOT(ISERROR(SEARCH("CUMPLIDA - PENDIENTE EFECTIVIDAD",P9)))</formula>
    </cfRule>
    <cfRule type="containsText" dxfId="77" priority="105" operator="containsText" text="INCUMPLIDA - VENCIDA">
      <formula>NOT(ISERROR(SEARCH("INCUMPLIDA - VENCIDA",P9)))</formula>
    </cfRule>
    <cfRule type="containsText" dxfId="76" priority="106" stopIfTrue="1" operator="containsText" text="CUMPLIDA - EFECTIVA">
      <formula>NOT(ISERROR(SEARCH("CUMPLIDA - EFECTIVA",P9)))</formula>
    </cfRule>
  </conditionalFormatting>
  <conditionalFormatting sqref="P36">
    <cfRule type="containsText" dxfId="75" priority="72" operator="containsText" text="CUMPLIDA - INEFECTIVA">
      <formula>NOT(ISERROR(SEARCH("CUMPLIDA - INEFECTIVA",P36)))</formula>
    </cfRule>
    <cfRule type="containsText" dxfId="74" priority="73" operator="containsText" text="ABIERTA">
      <formula>NOT(ISERROR(SEARCH("ABIERTA",P36)))</formula>
    </cfRule>
    <cfRule type="containsText" dxfId="73" priority="74" operator="containsText" text="CUMPLIDA - PENDIENTE EFECTIVIDAD">
      <formula>NOT(ISERROR(SEARCH("CUMPLIDA - PENDIENTE EFECTIVIDAD",P36)))</formula>
    </cfRule>
    <cfRule type="containsText" dxfId="72" priority="75" operator="containsText" text="INCUMPLIDA - VENCIDA">
      <formula>NOT(ISERROR(SEARCH("INCUMPLIDA - VENCIDA",P36)))</formula>
    </cfRule>
    <cfRule type="containsText" dxfId="71" priority="76" stopIfTrue="1" operator="containsText" text="CUMPLIDA - EFECTIVA">
      <formula>NOT(ISERROR(SEARCH("CUMPLIDA - EFECTIVA",P36)))</formula>
    </cfRule>
  </conditionalFormatting>
  <conditionalFormatting sqref="P10">
    <cfRule type="containsText" dxfId="70" priority="67" operator="containsText" text="CUMPLIDA - INEFECTIVA">
      <formula>NOT(ISERROR(SEARCH("CUMPLIDA - INEFECTIVA",P10)))</formula>
    </cfRule>
    <cfRule type="containsText" dxfId="69" priority="68" operator="containsText" text="ABIERTA">
      <formula>NOT(ISERROR(SEARCH("ABIERTA",P10)))</formula>
    </cfRule>
    <cfRule type="containsText" dxfId="68" priority="69" operator="containsText" text="CUMPLIDA - PENDIENTE EFECTIVIDAD">
      <formula>NOT(ISERROR(SEARCH("CUMPLIDA - PENDIENTE EFECTIVIDAD",P10)))</formula>
    </cfRule>
    <cfRule type="containsText" dxfId="67" priority="70" operator="containsText" text="INCUMPLIDA - VENCIDA">
      <formula>NOT(ISERROR(SEARCH("INCUMPLIDA - VENCIDA",P10)))</formula>
    </cfRule>
    <cfRule type="containsText" dxfId="66" priority="71" stopIfTrue="1" operator="containsText" text="CUMPLIDA - EFECTIVA">
      <formula>NOT(ISERROR(SEARCH("CUMPLIDA - EFECTIVA",P10)))</formula>
    </cfRule>
  </conditionalFormatting>
  <conditionalFormatting sqref="P11:P26">
    <cfRule type="containsText" dxfId="65" priority="62" operator="containsText" text="CUMPLIDA - INEFECTIVA">
      <formula>NOT(ISERROR(SEARCH("CUMPLIDA - INEFECTIVA",P11)))</formula>
    </cfRule>
    <cfRule type="containsText" dxfId="64" priority="63" operator="containsText" text="ABIERTA">
      <formula>NOT(ISERROR(SEARCH("ABIERTA",P11)))</formula>
    </cfRule>
    <cfRule type="containsText" dxfId="63" priority="64" operator="containsText" text="CUMPLIDA - PENDIENTE EFECTIVIDAD">
      <formula>NOT(ISERROR(SEARCH("CUMPLIDA - PENDIENTE EFECTIVIDAD",P11)))</formula>
    </cfRule>
    <cfRule type="containsText" dxfId="62" priority="65" operator="containsText" text="INCUMPLIDA - VENCIDA">
      <formula>NOT(ISERROR(SEARCH("INCUMPLIDA - VENCIDA",P11)))</formula>
    </cfRule>
    <cfRule type="containsText" dxfId="61" priority="66" stopIfTrue="1" operator="containsText" text="CUMPLIDA - EFECTIVA">
      <formula>NOT(ISERROR(SEARCH("CUMPLIDA - EFECTIVA",P11)))</formula>
    </cfRule>
  </conditionalFormatting>
  <conditionalFormatting sqref="P29">
    <cfRule type="containsText" dxfId="60" priority="57" operator="containsText" text="CUMPLIDA - INEFECTIVA">
      <formula>NOT(ISERROR(SEARCH("CUMPLIDA - INEFECTIVA",P29)))</formula>
    </cfRule>
    <cfRule type="containsText" dxfId="59" priority="58" operator="containsText" text="ABIERTA">
      <formula>NOT(ISERROR(SEARCH("ABIERTA",P29)))</formula>
    </cfRule>
    <cfRule type="containsText" dxfId="58" priority="59" operator="containsText" text="CUMPLIDA - PENDIENTE EFECTIVIDAD">
      <formula>NOT(ISERROR(SEARCH("CUMPLIDA - PENDIENTE EFECTIVIDAD",P29)))</formula>
    </cfRule>
    <cfRule type="containsText" dxfId="57" priority="60" operator="containsText" text="INCUMPLIDA - VENCIDA">
      <formula>NOT(ISERROR(SEARCH("INCUMPLIDA - VENCIDA",P29)))</formula>
    </cfRule>
    <cfRule type="containsText" dxfId="56" priority="61" stopIfTrue="1" operator="containsText" text="CUMPLIDA - EFECTIVA">
      <formula>NOT(ISERROR(SEARCH("CUMPLIDA - EFECTIVA",P29)))</formula>
    </cfRule>
  </conditionalFormatting>
  <conditionalFormatting sqref="P30">
    <cfRule type="containsText" dxfId="55" priority="52" operator="containsText" text="CUMPLIDA - INEFECTIVA">
      <formula>NOT(ISERROR(SEARCH("CUMPLIDA - INEFECTIVA",P30)))</formula>
    </cfRule>
    <cfRule type="containsText" dxfId="54" priority="53" operator="containsText" text="ABIERTA">
      <formula>NOT(ISERROR(SEARCH("ABIERTA",P30)))</formula>
    </cfRule>
    <cfRule type="containsText" dxfId="53" priority="54" operator="containsText" text="CUMPLIDA - PENDIENTE EFECTIVIDAD">
      <formula>NOT(ISERROR(SEARCH("CUMPLIDA - PENDIENTE EFECTIVIDAD",P30)))</formula>
    </cfRule>
    <cfRule type="containsText" dxfId="52" priority="55" operator="containsText" text="INCUMPLIDA - VENCIDA">
      <formula>NOT(ISERROR(SEARCH("INCUMPLIDA - VENCIDA",P30)))</formula>
    </cfRule>
    <cfRule type="containsText" dxfId="51" priority="56" stopIfTrue="1" operator="containsText" text="CUMPLIDA - EFECTIVA">
      <formula>NOT(ISERROR(SEARCH("CUMPLIDA - EFECTIVA",P30)))</formula>
    </cfRule>
  </conditionalFormatting>
  <conditionalFormatting sqref="P31">
    <cfRule type="containsText" dxfId="50" priority="47" operator="containsText" text="CUMPLIDA - INEFECTIVA">
      <formula>NOT(ISERROR(SEARCH("CUMPLIDA - INEFECTIVA",P31)))</formula>
    </cfRule>
    <cfRule type="containsText" dxfId="49" priority="48" operator="containsText" text="ABIERTA">
      <formula>NOT(ISERROR(SEARCH("ABIERTA",P31)))</formula>
    </cfRule>
    <cfRule type="containsText" dxfId="48" priority="49" operator="containsText" text="CUMPLIDA - PENDIENTE EFECTIVIDAD">
      <formula>NOT(ISERROR(SEARCH("CUMPLIDA - PENDIENTE EFECTIVIDAD",P31)))</formula>
    </cfRule>
    <cfRule type="containsText" dxfId="47" priority="50" operator="containsText" text="INCUMPLIDA - VENCIDA">
      <formula>NOT(ISERROR(SEARCH("INCUMPLIDA - VENCIDA",P31)))</formula>
    </cfRule>
    <cfRule type="containsText" dxfId="46" priority="51" stopIfTrue="1" operator="containsText" text="CUMPLIDA - EFECTIVA">
      <formula>NOT(ISERROR(SEARCH("CUMPLIDA - EFECTIVA",P31)))</formula>
    </cfRule>
  </conditionalFormatting>
  <conditionalFormatting sqref="R29">
    <cfRule type="containsText" dxfId="45" priority="45" operator="containsText" text="CERRADO">
      <formula>NOT(ISERROR(SEARCH("CERRADO",R29)))</formula>
    </cfRule>
  </conditionalFormatting>
  <conditionalFormatting sqref="R29">
    <cfRule type="containsText" dxfId="44" priority="46" operator="containsText" text="CUMPLIDA - EFECTIVA">
      <formula>NOT(ISERROR(SEARCH("CUMPLIDA - EFECTIVA",R29)))</formula>
    </cfRule>
  </conditionalFormatting>
  <conditionalFormatting sqref="P33:P34">
    <cfRule type="containsText" dxfId="43" priority="40" operator="containsText" text="CUMPLIDA - INEFECTIVA">
      <formula>NOT(ISERROR(SEARCH("CUMPLIDA - INEFECTIVA",P33)))</formula>
    </cfRule>
    <cfRule type="containsText" dxfId="42" priority="41" operator="containsText" text="ABIERTA">
      <formula>NOT(ISERROR(SEARCH("ABIERTA",P33)))</formula>
    </cfRule>
    <cfRule type="containsText" dxfId="41" priority="42" operator="containsText" text="CUMPLIDA - PENDIENTE EFECTIVIDAD">
      <formula>NOT(ISERROR(SEARCH("CUMPLIDA - PENDIENTE EFECTIVIDAD",P33)))</formula>
    </cfRule>
    <cfRule type="containsText" dxfId="40" priority="43" operator="containsText" text="INCUMPLIDA - VENCIDA">
      <formula>NOT(ISERROR(SEARCH("INCUMPLIDA - VENCIDA",P33)))</formula>
    </cfRule>
    <cfRule type="containsText" dxfId="39" priority="44" stopIfTrue="1" operator="containsText" text="CUMPLIDA - EFECTIVA">
      <formula>NOT(ISERROR(SEARCH("CUMPLIDA - EFECTIVA",P33)))</formula>
    </cfRule>
  </conditionalFormatting>
  <conditionalFormatting sqref="R33">
    <cfRule type="containsText" dxfId="38" priority="38" operator="containsText" text="CERRADO">
      <formula>NOT(ISERROR(SEARCH("CERRADO",R33)))</formula>
    </cfRule>
  </conditionalFormatting>
  <conditionalFormatting sqref="R33">
    <cfRule type="containsText" dxfId="37" priority="39" operator="containsText" text="CUMPLIDA - EFECTIVA">
      <formula>NOT(ISERROR(SEARCH("CUMPLIDA - EFECTIVA",R33)))</formula>
    </cfRule>
  </conditionalFormatting>
  <conditionalFormatting sqref="R36">
    <cfRule type="containsText" dxfId="36" priority="36" operator="containsText" text="CERRADO">
      <formula>NOT(ISERROR(SEARCH("CERRADO",R36)))</formula>
    </cfRule>
  </conditionalFormatting>
  <conditionalFormatting sqref="R36">
    <cfRule type="containsText" dxfId="35" priority="37" operator="containsText" text="CUMPLIDA - EFECTIVA">
      <formula>NOT(ISERROR(SEARCH("CUMPLIDA - EFECTIVA",R36)))</formula>
    </cfRule>
  </conditionalFormatting>
  <conditionalFormatting sqref="M13:M15">
    <cfRule type="containsText" dxfId="34" priority="31" operator="containsText" text="CUMPLIDA - INEFECTIVA">
      <formula>NOT(ISERROR(SEARCH("CUMPLIDA - INEFECTIVA",M13)))</formula>
    </cfRule>
    <cfRule type="containsText" dxfId="33" priority="32" operator="containsText" text="ABIERTA">
      <formula>NOT(ISERROR(SEARCH("ABIERTA",M13)))</formula>
    </cfRule>
    <cfRule type="containsText" dxfId="32" priority="33" operator="containsText" text="CUMPLIDA - PENDIENTE EFECTIVIDAD">
      <formula>NOT(ISERROR(SEARCH("CUMPLIDA - PENDIENTE EFECTIVIDAD",M13)))</formula>
    </cfRule>
    <cfRule type="containsText" dxfId="31" priority="34" operator="containsText" text="INCUMPLIDA - VENCIDA">
      <formula>NOT(ISERROR(SEARCH("INCUMPLIDA - VENCIDA",M13)))</formula>
    </cfRule>
    <cfRule type="containsText" dxfId="30" priority="35" stopIfTrue="1" operator="containsText" text="CUMPLIDA - EFECTIVA">
      <formula>NOT(ISERROR(SEARCH("CUMPLIDA - EFECTIVA",M13)))</formula>
    </cfRule>
  </conditionalFormatting>
  <conditionalFormatting sqref="M17">
    <cfRule type="containsText" dxfId="29" priority="26" operator="containsText" text="CUMPLIDA - INEFECTIVA">
      <formula>NOT(ISERROR(SEARCH("CUMPLIDA - INEFECTIVA",M17)))</formula>
    </cfRule>
    <cfRule type="containsText" dxfId="28" priority="27" operator="containsText" text="ABIERTA">
      <formula>NOT(ISERROR(SEARCH("ABIERTA",M17)))</formula>
    </cfRule>
    <cfRule type="containsText" dxfId="27" priority="28" operator="containsText" text="CUMPLIDA - PENDIENTE EFECTIVIDAD">
      <formula>NOT(ISERROR(SEARCH("CUMPLIDA - PENDIENTE EFECTIVIDAD",M17)))</formula>
    </cfRule>
    <cfRule type="containsText" dxfId="26" priority="29" operator="containsText" text="INCUMPLIDA - VENCIDA">
      <formula>NOT(ISERROR(SEARCH("INCUMPLIDA - VENCIDA",M17)))</formula>
    </cfRule>
    <cfRule type="containsText" dxfId="25" priority="30" stopIfTrue="1" operator="containsText" text="CUMPLIDA - EFECTIVA">
      <formula>NOT(ISERROR(SEARCH("CUMPLIDA - EFECTIVA",M17)))</formula>
    </cfRule>
  </conditionalFormatting>
  <conditionalFormatting sqref="M19:M20">
    <cfRule type="containsText" dxfId="24" priority="21" operator="containsText" text="CUMPLIDA - INEFECTIVA">
      <formula>NOT(ISERROR(SEARCH("CUMPLIDA - INEFECTIVA",M19)))</formula>
    </cfRule>
    <cfRule type="containsText" dxfId="23" priority="22" operator="containsText" text="ABIERTA">
      <formula>NOT(ISERROR(SEARCH("ABIERTA",M19)))</formula>
    </cfRule>
    <cfRule type="containsText" dxfId="22" priority="23" operator="containsText" text="CUMPLIDA - PENDIENTE EFECTIVIDAD">
      <formula>NOT(ISERROR(SEARCH("CUMPLIDA - PENDIENTE EFECTIVIDAD",M19)))</formula>
    </cfRule>
    <cfRule type="containsText" dxfId="21" priority="24" operator="containsText" text="INCUMPLIDA - VENCIDA">
      <formula>NOT(ISERROR(SEARCH("INCUMPLIDA - VENCIDA",M19)))</formula>
    </cfRule>
    <cfRule type="containsText" dxfId="20" priority="25" stopIfTrue="1" operator="containsText" text="CUMPLIDA - EFECTIVA">
      <formula>NOT(ISERROR(SEARCH("CUMPLIDA - EFECTIVA",M19)))</formula>
    </cfRule>
  </conditionalFormatting>
  <conditionalFormatting sqref="M22:M23">
    <cfRule type="containsText" dxfId="19" priority="16" operator="containsText" text="CUMPLIDA - INEFECTIVA">
      <formula>NOT(ISERROR(SEARCH("CUMPLIDA - INEFECTIVA",M22)))</formula>
    </cfRule>
    <cfRule type="containsText" dxfId="18" priority="17" operator="containsText" text="ABIERTA">
      <formula>NOT(ISERROR(SEARCH("ABIERTA",M22)))</formula>
    </cfRule>
    <cfRule type="containsText" dxfId="17" priority="18" operator="containsText" text="CUMPLIDA - PENDIENTE EFECTIVIDAD">
      <formula>NOT(ISERROR(SEARCH("CUMPLIDA - PENDIENTE EFECTIVIDAD",M22)))</formula>
    </cfRule>
    <cfRule type="containsText" dxfId="16" priority="19" operator="containsText" text="INCUMPLIDA - VENCIDA">
      <formula>NOT(ISERROR(SEARCH("INCUMPLIDA - VENCIDA",M22)))</formula>
    </cfRule>
    <cfRule type="containsText" dxfId="15" priority="20" stopIfTrue="1" operator="containsText" text="CUMPLIDA - EFECTIVA">
      <formula>NOT(ISERROR(SEARCH("CUMPLIDA - EFECTIVA",M22)))</formula>
    </cfRule>
  </conditionalFormatting>
  <conditionalFormatting sqref="M25">
    <cfRule type="containsText" dxfId="14" priority="11" operator="containsText" text="CUMPLIDA - INEFECTIVA">
      <formula>NOT(ISERROR(SEARCH("CUMPLIDA - INEFECTIVA",M25)))</formula>
    </cfRule>
    <cfRule type="containsText" dxfId="13" priority="12" operator="containsText" text="ABIERTA">
      <formula>NOT(ISERROR(SEARCH("ABIERTA",M25)))</formula>
    </cfRule>
    <cfRule type="containsText" dxfId="12" priority="13" operator="containsText" text="CUMPLIDA - PENDIENTE EFECTIVIDAD">
      <formula>NOT(ISERROR(SEARCH("CUMPLIDA - PENDIENTE EFECTIVIDAD",M25)))</formula>
    </cfRule>
    <cfRule type="containsText" dxfId="11" priority="14" operator="containsText" text="INCUMPLIDA - VENCIDA">
      <formula>NOT(ISERROR(SEARCH("INCUMPLIDA - VENCIDA",M25)))</formula>
    </cfRule>
    <cfRule type="containsText" dxfId="10" priority="15" stopIfTrue="1" operator="containsText" text="CUMPLIDA - EFECTIVA">
      <formula>NOT(ISERROR(SEARCH("CUMPLIDA - EFECTIVA",M25)))</formula>
    </cfRule>
  </conditionalFormatting>
  <conditionalFormatting sqref="R13">
    <cfRule type="containsText" dxfId="9" priority="9" operator="containsText" text="CERRADO">
      <formula>NOT(ISERROR(SEARCH("CERRADO",R13)))</formula>
    </cfRule>
  </conditionalFormatting>
  <conditionalFormatting sqref="R13">
    <cfRule type="containsText" dxfId="8" priority="10" operator="containsText" text="CUMPLIDA - EFECTIVA">
      <formula>NOT(ISERROR(SEARCH("CUMPLIDA - EFECTIVA",R13)))</formula>
    </cfRule>
  </conditionalFormatting>
  <conditionalFormatting sqref="R22">
    <cfRule type="containsText" dxfId="7" priority="7" operator="containsText" text="CERRADO">
      <formula>NOT(ISERROR(SEARCH("CERRADO",R22)))</formula>
    </cfRule>
  </conditionalFormatting>
  <conditionalFormatting sqref="R22">
    <cfRule type="containsText" dxfId="6" priority="8" operator="containsText" text="CUMPLIDA - EFECTIVA">
      <formula>NOT(ISERROR(SEARCH("CUMPLIDA - EFECTIVA",R22)))</formula>
    </cfRule>
  </conditionalFormatting>
  <conditionalFormatting sqref="R25">
    <cfRule type="containsText" dxfId="5" priority="5" operator="containsText" text="CERRADO">
      <formula>NOT(ISERROR(SEARCH("CERRADO",R25)))</formula>
    </cfRule>
  </conditionalFormatting>
  <conditionalFormatting sqref="R25">
    <cfRule type="containsText" dxfId="4" priority="6" operator="containsText" text="CUMPLIDA - EFECTIVA">
      <formula>NOT(ISERROR(SEARCH("CUMPLIDA - EFECTIVA",R25)))</formula>
    </cfRule>
  </conditionalFormatting>
  <conditionalFormatting sqref="R17">
    <cfRule type="containsText" dxfId="3" priority="3" operator="containsText" text="CERRADO">
      <formula>NOT(ISERROR(SEARCH("CERRADO",R17)))</formula>
    </cfRule>
  </conditionalFormatting>
  <conditionalFormatting sqref="R17">
    <cfRule type="containsText" dxfId="2" priority="4" operator="containsText" text="CUMPLIDA - EFECTIVA">
      <formula>NOT(ISERROR(SEARCH("CUMPLIDA - EFECTIVA",R17)))</formula>
    </cfRule>
  </conditionalFormatting>
  <conditionalFormatting sqref="R19">
    <cfRule type="containsText" dxfId="1" priority="1" operator="containsText" text="CERRADO">
      <formula>NOT(ISERROR(SEARCH("CERRADO",R19)))</formula>
    </cfRule>
  </conditionalFormatting>
  <conditionalFormatting sqref="R19">
    <cfRule type="containsText" dxfId="0" priority="2" operator="containsText" text="CUMPLIDA - EFECTIVA">
      <formula>NOT(ISERROR(SEARCH("CUMPLIDA - EFECTIVA",R19)))</formula>
    </cfRule>
  </conditionalFormatting>
  <dataValidations count="5">
    <dataValidation type="list" allowBlank="1" showInputMessage="1" showErrorMessage="1" sqref="P29:P31 P36 P33:P34 P9:P11 P13:P15 P17 P19:P20 P22:P23 P25">
      <formula1>$AA$4:$AA$9</formula1>
    </dataValidation>
    <dataValidation type="list" allowBlank="1" showInputMessage="1" showErrorMessage="1" sqref="R29:R31 R33:R34 R36 R9:R11">
      <formula1>$AB$4:$AB$5</formula1>
    </dataValidation>
    <dataValidation type="list" allowBlank="1" showInputMessage="1" showErrorMessage="1" sqref="H29:H1048576 H9:H11">
      <formula1>$N$1:$N$3</formula1>
    </dataValidation>
    <dataValidation type="list" allowBlank="1" showInputMessage="1" showErrorMessage="1" sqref="L25">
      <formula1>$Q$1:$Q$3</formula1>
    </dataValidation>
    <dataValidation type="list" allowBlank="1" showInputMessage="1" showErrorMessage="1" sqref="H19:H20 H22:H23 H25 H13:H15 H17">
      <formula1>$O$1:$O$3</formula1>
    </dataValidation>
  </dataValidations>
  <pageMargins left="0.39370078740157483" right="0.39370078740157483" top="0.39370078740157483" bottom="0.39370078740157483" header="0.31496062992125984" footer="0.31496062992125984"/>
  <pageSetup paperSize="125" scale="4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INDICE</vt:lpstr>
      <vt:lpstr>1.COM</vt:lpstr>
      <vt:lpstr>'1.COM'!Área_de_impresión</vt:lpstr>
      <vt:lpstr>'1.COM'!Títulos_a_imprimir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Maicol Stiven Zipamocha Murcia</dc:creator>
  <cp:lastModifiedBy>Maicol Stiven Zipamocha Murcia</cp:lastModifiedBy>
  <dcterms:created xsi:type="dcterms:W3CDTF">2023-02-28T20:58:27Z</dcterms:created>
  <dcterms:modified xsi:type="dcterms:W3CDTF">2023-06-13T17:05:31Z</dcterms:modified>
</cp:coreProperties>
</file>