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maicol.zipamocha\OneDrive - Agencia de Desarrollo Rural-ADR\2023\5. SEGUIMIENTO PLANES DE MEJORA\C-COMUNICACIÓN\"/>
    </mc:Choice>
  </mc:AlternateContent>
  <bookViews>
    <workbookView xWindow="0" yWindow="0" windowWidth="28800" windowHeight="11235"/>
  </bookViews>
  <sheets>
    <sheet name="INDICE" sheetId="2" r:id="rId1"/>
    <sheet name="7.ECC" sheetId="3" r:id="rId2"/>
    <sheet name="10.SCP" sheetId="4" r:id="rId3"/>
    <sheet name="19.PAA" sheetId="1" r:id="rId4"/>
    <sheet name="17.BcoPry" sheetId="5"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s>
  <definedNames>
    <definedName name="_1_SE" localSheetId="2">#REF!</definedName>
    <definedName name="_1_SE" localSheetId="4">#REF!</definedName>
    <definedName name="_1_SE" localSheetId="3">#REF!</definedName>
    <definedName name="_1_SE" localSheetId="1">#REF!</definedName>
    <definedName name="_1_SE" localSheetId="0">#REF!</definedName>
    <definedName name="_1_SE">#REF!</definedName>
    <definedName name="_xlnm._FilterDatabase" localSheetId="2" hidden="1">'10.SCP'!$J$6:$K$19</definedName>
    <definedName name="_xlnm._FilterDatabase" localSheetId="1" hidden="1">'7.ECC'!$A$4:$R$60</definedName>
    <definedName name="_xlnm._FilterDatabase" localSheetId="0" hidden="1">INDICE!$A$7:$N$19</definedName>
    <definedName name="_Hlk109682311" localSheetId="1">'7.ECC'!$E$67</definedName>
    <definedName name="_Hlk109685006" localSheetId="1">'7.ECC'!$E$69</definedName>
    <definedName name="_Hlk71698944" localSheetId="2">'10.SCP'!$F$45</definedName>
    <definedName name="A" localSheetId="2">#REF!</definedName>
    <definedName name="A" localSheetId="4">#REF!</definedName>
    <definedName name="A" localSheetId="3">#REF!</definedName>
    <definedName name="A" localSheetId="1">#REF!</definedName>
    <definedName name="A" localSheetId="0">#REF!</definedName>
    <definedName name="A">#REF!</definedName>
    <definedName name="AA" localSheetId="2">#REF!</definedName>
    <definedName name="AA" localSheetId="4">#REF!</definedName>
    <definedName name="AA" localSheetId="3">#REF!</definedName>
    <definedName name="AA" localSheetId="1">#REF!</definedName>
    <definedName name="AA" localSheetId="0">#REF!</definedName>
    <definedName name="AA">#REF!</definedName>
    <definedName name="accion" localSheetId="2">#REF!</definedName>
    <definedName name="accion" localSheetId="4">#REF!</definedName>
    <definedName name="accion" localSheetId="3">#REF!</definedName>
    <definedName name="accion" localSheetId="1">#REF!</definedName>
    <definedName name="accion" localSheetId="0">#REF!</definedName>
    <definedName name="accion">#REF!</definedName>
    <definedName name="ACCIONES" localSheetId="2">#REF!</definedName>
    <definedName name="ACCIONES" localSheetId="4">#REF!</definedName>
    <definedName name="ACCIONES" localSheetId="3">#REF!</definedName>
    <definedName name="ACCIONES" localSheetId="1">#REF!</definedName>
    <definedName name="ACCIONES">#REF!</definedName>
    <definedName name="ACTIVIDADES_DE_GESTION_Y_CONTROL" localSheetId="2">#REF!</definedName>
    <definedName name="ACTIVIDADES_DE_GESTION_Y_CONTROL" localSheetId="4">#REF!</definedName>
    <definedName name="ACTIVIDADES_DE_GESTION_Y_CONTROL" localSheetId="3">#REF!</definedName>
    <definedName name="ACTIVIDADES_DE_GESTION_Y_CONTROL" localSheetId="1">#REF!</definedName>
    <definedName name="ACTIVIDADES_DE_GESTION_Y_CONTROL">#REF!</definedName>
    <definedName name="AGENTE" localSheetId="2">#REF!</definedName>
    <definedName name="AGENTE" localSheetId="4">#REF!</definedName>
    <definedName name="AGENTE" localSheetId="3">#REF!</definedName>
    <definedName name="AGENTE" localSheetId="1">#REF!</definedName>
    <definedName name="AGENTE">#REF!</definedName>
    <definedName name="_xlnm.Print_Area" localSheetId="2">'10.SCP'!$A$4:$R$20</definedName>
    <definedName name="_xlnm.Print_Area" localSheetId="4">'17.BcoPry'!$A$1:$R$16</definedName>
    <definedName name="_xlnm.Print_Area" localSheetId="3">'19.PAA'!$A$1:$R$48</definedName>
    <definedName name="_xlnm.Print_Area" localSheetId="1">'7.ECC'!$A$1:$R$32</definedName>
    <definedName name="AREA_IMPACTO" localSheetId="2">#REF!</definedName>
    <definedName name="AREA_IMPACTO" localSheetId="4">#REF!</definedName>
    <definedName name="AREA_IMPACTO" localSheetId="3">#REF!</definedName>
    <definedName name="AREA_IMPACTO" localSheetId="1">#REF!</definedName>
    <definedName name="AREA_IMPACTO" localSheetId="0">#REF!</definedName>
    <definedName name="AREA_IMPACTO">#REF!</definedName>
    <definedName name="AREAS_IMPACTO" localSheetId="2">#REF!</definedName>
    <definedName name="AREAS_IMPACTO" localSheetId="4">#REF!</definedName>
    <definedName name="AREAS_IMPACTO" localSheetId="3">#REF!</definedName>
    <definedName name="AREAS_IMPACTO" localSheetId="1">#REF!</definedName>
    <definedName name="AREAS_IMPACTO">#REF!</definedName>
    <definedName name="asdf" localSheetId="2">#REF!</definedName>
    <definedName name="asdf" localSheetId="4">#REF!</definedName>
    <definedName name="asdf" localSheetId="3">#REF!</definedName>
    <definedName name="asdf" localSheetId="1">#REF!</definedName>
    <definedName name="asdf">#REF!</definedName>
    <definedName name="ASUNTOS_TECNICOS" localSheetId="2">#REF!</definedName>
    <definedName name="ASUNTOS_TECNICOS" localSheetId="4">#REF!</definedName>
    <definedName name="ASUNTOS_TECNICOS" localSheetId="3">#REF!</definedName>
    <definedName name="ASUNTOS_TECNICOS" localSheetId="1">#REF!</definedName>
    <definedName name="ASUNTOS_TECNICOS">#REF!</definedName>
    <definedName name="ASUNTOS_TECNOLOGICOS" localSheetId="2">#REF!</definedName>
    <definedName name="ASUNTOS_TECNOLOGICOS" localSheetId="4">#REF!</definedName>
    <definedName name="ASUNTOS_TECNOLOGICOS" localSheetId="3">#REF!</definedName>
    <definedName name="ASUNTOS_TECNOLOGICOS" localSheetId="1">#REF!</definedName>
    <definedName name="ASUNTOS_TECNOLOGICOS">#REF!</definedName>
    <definedName name="B" localSheetId="2">#REF!</definedName>
    <definedName name="B" localSheetId="4">#REF!</definedName>
    <definedName name="B" localSheetId="3">#REF!</definedName>
    <definedName name="B" localSheetId="1">#REF!</definedName>
    <definedName name="B">#REF!</definedName>
    <definedName name="BASE_DE_ACTIVOS_Y_RECURSOS_DE_LA_ORGANIZACIÓN" localSheetId="2">#REF!</definedName>
    <definedName name="BASE_DE_ACTIVOS_Y_RECURSOS_DE_LA_ORGANIZACIÓN" localSheetId="4">#REF!</definedName>
    <definedName name="BASE_DE_ACTIVOS_Y_RECURSOS_DE_LA_ORGANIZACIÓN" localSheetId="3">#REF!</definedName>
    <definedName name="BASE_DE_ACTIVOS_Y_RECURSOS_DE_LA_ORGANIZACIÓN" localSheetId="1">#REF!</definedName>
    <definedName name="BASE_DE_ACTIVOS_Y_RECURSOS_DE_LA_ORGANIZACIÓN">#REF!</definedName>
    <definedName name="CALIF" localSheetId="1">'[1]BASE OCULTAR'!$C$6:$D$107</definedName>
    <definedName name="CALIF">'[2]BASE OCULTAR'!$C$6:$D$107</definedName>
    <definedName name="CALIFICACION" localSheetId="2">#REF!</definedName>
    <definedName name="CALIFICACION" localSheetId="4">#REF!</definedName>
    <definedName name="CALIFICACION" localSheetId="3">#REF!</definedName>
    <definedName name="CALIFICACION" localSheetId="1">#REF!</definedName>
    <definedName name="CALIFICACION" localSheetId="0">#REF!</definedName>
    <definedName name="CALIFICACION">#REF!</definedName>
    <definedName name="CANAL_DE_DISTRIBUCION" localSheetId="1">[3]DATOS!$C$16:$C$27</definedName>
    <definedName name="CANAL_DE_DISTRIBUCION">[4]DATOS!$C$16:$C$27</definedName>
    <definedName name="CAUSA" localSheetId="2">#REF!</definedName>
    <definedName name="CAUSA" localSheetId="4">#REF!</definedName>
    <definedName name="CAUSA" localSheetId="3">#REF!</definedName>
    <definedName name="CAUSA" localSheetId="1">#REF!</definedName>
    <definedName name="CAUSA" localSheetId="0">#REF!</definedName>
    <definedName name="CAUSA">#REF!</definedName>
    <definedName name="CAUSAS" localSheetId="1">[5]CAUSAS!$C$6:$O$11</definedName>
    <definedName name="CAUSAS">[6]CAUSAS!$C$6:$O$11</definedName>
    <definedName name="CAUSASDERIESGO" localSheetId="2">#REF!</definedName>
    <definedName name="CAUSASDERIESGO" localSheetId="4">#REF!</definedName>
    <definedName name="CAUSASDERIESGO" localSheetId="3">#REF!</definedName>
    <definedName name="CAUSASDERIESGO" localSheetId="1">#REF!</definedName>
    <definedName name="CAUSASDERIESGO" localSheetId="0">#REF!</definedName>
    <definedName name="CAUSASDERIESGO">#REF!</definedName>
    <definedName name="CAUSASDERIESGO1" localSheetId="2">#REF!</definedName>
    <definedName name="CAUSASDERIESGO1" localSheetId="4">#REF!</definedName>
    <definedName name="CAUSASDERIESGO1" localSheetId="3">#REF!</definedName>
    <definedName name="CAUSASDERIESGO1" localSheetId="1">#REF!</definedName>
    <definedName name="CAUSASDERIESGO1" localSheetId="0">#REF!</definedName>
    <definedName name="CAUSASDERIESGO1">#REF!</definedName>
    <definedName name="CIRCUNSTANCIAS_ECONOMICAS_Y_DE_MERCADO" localSheetId="2">#REF!</definedName>
    <definedName name="CIRCUNSTANCIAS_ECONOMICAS_Y_DE_MERCADO" localSheetId="4">#REF!</definedName>
    <definedName name="CIRCUNSTANCIAS_ECONOMICAS_Y_DE_MERCADO" localSheetId="3">#REF!</definedName>
    <definedName name="CIRCUNSTANCIAS_ECONOMICAS_Y_DE_MERCADO" localSheetId="1">#REF!</definedName>
    <definedName name="CIRCUNSTANCIAS_ECONOMICAS_Y_DE_MERCADO" localSheetId="0">#REF!</definedName>
    <definedName name="CIRCUNSTANCIAS_ECONOMICAS_Y_DE_MERCADO">#REF!</definedName>
    <definedName name="CIRCUNSTANCIAS_ECONOMICAS_Y_DEL_ESTADO" localSheetId="2">#REF!</definedName>
    <definedName name="CIRCUNSTANCIAS_ECONOMICAS_Y_DEL_ESTADO" localSheetId="4">#REF!</definedName>
    <definedName name="CIRCUNSTANCIAS_ECONOMICAS_Y_DEL_ESTADO" localSheetId="3">#REF!</definedName>
    <definedName name="CIRCUNSTANCIAS_ECONOMICAS_Y_DEL_ESTADO" localSheetId="1">#REF!</definedName>
    <definedName name="CIRCUNSTANCIAS_ECONOMICAS_Y_DEL_ESTADO">#REF!</definedName>
    <definedName name="CIRCUNSTANCIAS_POLITICAS_Y_LEGISLATIVAS" localSheetId="2">#REF!</definedName>
    <definedName name="CIRCUNSTANCIAS_POLITICAS_Y_LEGISLATIVAS" localSheetId="4">#REF!</definedName>
    <definedName name="CIRCUNSTANCIAS_POLITICAS_Y_LEGISLATIVAS" localSheetId="3">#REF!</definedName>
    <definedName name="CIRCUNSTANCIAS_POLITICAS_Y_LEGISLATIVAS" localSheetId="1">#REF!</definedName>
    <definedName name="CIRCUNSTANCIAS_POLITICAS_Y_LEGISLATIVAS">#REF!</definedName>
    <definedName name="CIRCUNSTANCIAS_POLITICAS_Y_LEGISSLATIVAS" localSheetId="2">#REF!</definedName>
    <definedName name="CIRCUNSTANCIAS_POLITICAS_Y_LEGISSLATIVAS" localSheetId="4">#REF!</definedName>
    <definedName name="CIRCUNSTANCIAS_POLITICAS_Y_LEGISSLATIVAS" localSheetId="3">#REF!</definedName>
    <definedName name="CIRCUNSTANCIAS_POLITICAS_Y_LEGISSLATIVAS" localSheetId="1">#REF!</definedName>
    <definedName name="CIRCUNSTANCIAS_POLITICAS_Y_LEGISSLATIVAS">#REF!</definedName>
    <definedName name="CLAVE" localSheetId="2">#REF!</definedName>
    <definedName name="CLAVE" localSheetId="4">#REF!</definedName>
    <definedName name="CLAVE" localSheetId="3">#REF!</definedName>
    <definedName name="CLAVE" localSheetId="1">#REF!</definedName>
    <definedName name="CLAVE">#REF!</definedName>
    <definedName name="CLAVECAUSA" localSheetId="1">[5]CAUSAS!$C$12:$O$12</definedName>
    <definedName name="CLAVECAUSA">[6]CAUSAS!$C$12:$O$12</definedName>
    <definedName name="CLAVECONT" localSheetId="2">#REF!</definedName>
    <definedName name="CLAVECONT" localSheetId="4">#REF!</definedName>
    <definedName name="CLAVECONT" localSheetId="3">#REF!</definedName>
    <definedName name="CLAVECONT" localSheetId="1">#REF!</definedName>
    <definedName name="CLAVECONT" localSheetId="0">#REF!</definedName>
    <definedName name="CLAVECONT">#REF!</definedName>
    <definedName name="CLAVECONTROL" localSheetId="1">'[5]NO BORRAR'!$B$41:$B$57</definedName>
    <definedName name="CLAVECONTROL">'[6]NO BORRAR'!$B$41:$B$57</definedName>
    <definedName name="CLAVEOBJ" localSheetId="2">#REF!</definedName>
    <definedName name="CLAVEOBJ" localSheetId="4">#REF!</definedName>
    <definedName name="CLAVEOBJ" localSheetId="3">#REF!</definedName>
    <definedName name="CLAVEOBJ" localSheetId="1">#REF!</definedName>
    <definedName name="CLAVEOBJ" localSheetId="0">#REF!</definedName>
    <definedName name="CLAVEOBJ">#REF!</definedName>
    <definedName name="CLAVEPOL" localSheetId="2">#REF!</definedName>
    <definedName name="CLAVEPOL" localSheetId="4">#REF!</definedName>
    <definedName name="CLAVEPOL" localSheetId="3">#REF!</definedName>
    <definedName name="CLAVEPOL" localSheetId="1">#REF!</definedName>
    <definedName name="CLAVEPOL" localSheetId="0">#REF!</definedName>
    <definedName name="CLAVEPOL">#REF!</definedName>
    <definedName name="CLAVEPOLITICA" localSheetId="1">'[5]NO BORRAR'!$B$3:$B$17</definedName>
    <definedName name="CLAVEPOLITICA">'[6]NO BORRAR'!$B$3:$B$17</definedName>
    <definedName name="CLAVEPROC" localSheetId="2">#REF!</definedName>
    <definedName name="CLAVEPROC" localSheetId="4">#REF!</definedName>
    <definedName name="CLAVEPROC" localSheetId="3">#REF!</definedName>
    <definedName name="CLAVEPROC" localSheetId="1">#REF!</definedName>
    <definedName name="CLAVEPROC" localSheetId="0">#REF!</definedName>
    <definedName name="CLAVEPROC">#REF!</definedName>
    <definedName name="CLAVEPROCEDIMIENTO" localSheetId="1">'[5]NO BORRAR'!$B$22:$B$38</definedName>
    <definedName name="CLAVEPROCEDIMIENTO">'[6]NO BORRAR'!$B$22:$B$38</definedName>
    <definedName name="CLAVERIESGO" localSheetId="2">#REF!</definedName>
    <definedName name="CLAVERIESGO" localSheetId="4">#REF!</definedName>
    <definedName name="CLAVERIESGO" localSheetId="3">#REF!</definedName>
    <definedName name="CLAVERIESGO" localSheetId="1">#REF!</definedName>
    <definedName name="CLAVERIESGO" localSheetId="0">#REF!</definedName>
    <definedName name="CLAVERIESGO">#REF!</definedName>
    <definedName name="CLIENTE" localSheetId="2">#REF!</definedName>
    <definedName name="CLIENTE" localSheetId="4">#REF!</definedName>
    <definedName name="CLIENTE" localSheetId="3">#REF!</definedName>
    <definedName name="CLIENTE" localSheetId="1">#REF!</definedName>
    <definedName name="CLIENTE" localSheetId="0">#REF!</definedName>
    <definedName name="CLIENTE">#REF!</definedName>
    <definedName name="CLIENTES" localSheetId="2">#REF!</definedName>
    <definedName name="CLIENTES" localSheetId="4">#REF!</definedName>
    <definedName name="CLIENTES" localSheetId="3">#REF!</definedName>
    <definedName name="CLIENTES" localSheetId="1">#REF!</definedName>
    <definedName name="CLIENTES" localSheetId="0">#REF!</definedName>
    <definedName name="CLIENTES">#REF!</definedName>
    <definedName name="CODIGO" localSheetId="2">#REF!</definedName>
    <definedName name="CODIGO" localSheetId="4">#REF!</definedName>
    <definedName name="CODIGO" localSheetId="3">#REF!</definedName>
    <definedName name="CODIGO" localSheetId="1">#REF!</definedName>
    <definedName name="CODIGO">#REF!</definedName>
    <definedName name="CODIGO_RIESGO" localSheetId="2">#REF!</definedName>
    <definedName name="CODIGO_RIESGO" localSheetId="4">#REF!</definedName>
    <definedName name="CODIGO_RIESGO" localSheetId="3">#REF!</definedName>
    <definedName name="CODIGO_RIESGO" localSheetId="1">#REF!</definedName>
    <definedName name="CODIGO_RIESGO">#REF!</definedName>
    <definedName name="CODIGO1" localSheetId="2">#REF!</definedName>
    <definedName name="CODIGO1" localSheetId="4">#REF!</definedName>
    <definedName name="CODIGO1" localSheetId="3">#REF!</definedName>
    <definedName name="CODIGO1" localSheetId="1">#REF!</definedName>
    <definedName name="CODIGO1">#REF!</definedName>
    <definedName name="COMPORTAMIENTO_HUMANO" localSheetId="2">#REF!</definedName>
    <definedName name="COMPORTAMIENTO_HUMANO" localSheetId="4">#REF!</definedName>
    <definedName name="COMPORTAMIENTO_HUMANO" localSheetId="3">#REF!</definedName>
    <definedName name="COMPORTAMIENTO_HUMANO" localSheetId="1">#REF!</definedName>
    <definedName name="COMPORTAMIENTO_HUMANO">#REF!</definedName>
    <definedName name="COMPORTAMIENTO_ORGANIZACIONAL" localSheetId="2">#REF!</definedName>
    <definedName name="COMPORTAMIENTO_ORGANIZACIONAL" localSheetId="4">#REF!</definedName>
    <definedName name="COMPORTAMIENTO_ORGANIZACIONAL" localSheetId="3">#REF!</definedName>
    <definedName name="COMPORTAMIENTO_ORGANIZACIONAL" localSheetId="1">#REF!</definedName>
    <definedName name="COMPORTAMIENTO_ORGANIZACIONAL">#REF!</definedName>
    <definedName name="CONFLICTOS_SOCIALES" localSheetId="2">#REF!</definedName>
    <definedName name="CONFLICTOS_SOCIALES" localSheetId="4">#REF!</definedName>
    <definedName name="CONFLICTOS_SOCIALES" localSheetId="3">#REF!</definedName>
    <definedName name="CONFLICTOS_SOCIALES" localSheetId="1">#REF!</definedName>
    <definedName name="CONFLICTOS_SOCIALES">#REF!</definedName>
    <definedName name="CONTEXTO_ECONOMICO_DE_MERCADO" localSheetId="2">#REF!</definedName>
    <definedName name="CONTEXTO_ECONOMICO_DE_MERCADO" localSheetId="4">#REF!</definedName>
    <definedName name="CONTEXTO_ECONOMICO_DE_MERCADO" localSheetId="3">#REF!</definedName>
    <definedName name="CONTEXTO_ECONOMICO_DE_MERCADO" localSheetId="1">#REF!</definedName>
    <definedName name="CONTEXTO_ECONOMICO_DE_MERCADO">#REF!</definedName>
    <definedName name="CONTEXTO_POLITICO" localSheetId="2">#REF!</definedName>
    <definedName name="CONTEXTO_POLITICO" localSheetId="4">#REF!</definedName>
    <definedName name="CONTEXTO_POLITICO" localSheetId="3">#REF!</definedName>
    <definedName name="CONTEXTO_POLITICO" localSheetId="1">#REF!</definedName>
    <definedName name="CONTEXTO_POLITICO">#REF!</definedName>
    <definedName name="CONTROL" localSheetId="1">'[5]NO BORRAR'!$C$41:$C$53</definedName>
    <definedName name="CONTROL">'[6]NO BORRAR'!$C$41:$C$53</definedName>
    <definedName name="CONTROLES" localSheetId="2">#REF!</definedName>
    <definedName name="CONTROLES" localSheetId="4">#REF!</definedName>
    <definedName name="CONTROLES" localSheetId="3">#REF!</definedName>
    <definedName name="CONTROLES" localSheetId="1">#REF!</definedName>
    <definedName name="CONTROLES" localSheetId="0">#REF!</definedName>
    <definedName name="CONTROLES">#REF!</definedName>
    <definedName name="COSTO_DE_ACTIVIDADES" localSheetId="2">#REF!</definedName>
    <definedName name="COSTO_DE_ACTIVIDADES" localSheetId="4">#REF!</definedName>
    <definedName name="COSTO_DE_ACTIVIDADES" localSheetId="3">#REF!</definedName>
    <definedName name="COSTO_DE_ACTIVIDADES" localSheetId="1">#REF!</definedName>
    <definedName name="COSTO_DE_ACTIVIDADES" localSheetId="0">#REF!</definedName>
    <definedName name="COSTO_DE_ACTIVIDADES">#REF!</definedName>
    <definedName name="CRONOGRAMA_DE_ACTIVIDADES" localSheetId="2">#REF!</definedName>
    <definedName name="CRONOGRAMA_DE_ACTIVIDADES" localSheetId="4">#REF!</definedName>
    <definedName name="CRONOGRAMA_DE_ACTIVIDADES" localSheetId="3">#REF!</definedName>
    <definedName name="CRONOGRAMA_DE_ACTIVIDADES" localSheetId="1">#REF!</definedName>
    <definedName name="CRONOGRAMA_DE_ACTIVIDADES" localSheetId="0">#REF!</definedName>
    <definedName name="CRONOGRAMA_DE_ACTIVIDADES">#REF!</definedName>
    <definedName name="Cual_serà_el_nombre_del_procedimiento?" localSheetId="2">#REF!</definedName>
    <definedName name="Cual_serà_el_nombre_del_procedimiento?" localSheetId="4">#REF!</definedName>
    <definedName name="Cual_serà_el_nombre_del_procedimiento?" localSheetId="3">#REF!</definedName>
    <definedName name="Cual_serà_el_nombre_del_procedimiento?" localSheetId="1">#REF!</definedName>
    <definedName name="Cual_serà_el_nombre_del_procedimiento?">#REF!</definedName>
    <definedName name="DAÑOS_A_ACTIVOS" localSheetId="2">#REF!</definedName>
    <definedName name="DAÑOS_A_ACTIVOS" localSheetId="4">#REF!</definedName>
    <definedName name="DAÑOS_A_ACTIVOS" localSheetId="3">#REF!</definedName>
    <definedName name="DAÑOS_A_ACTIVOS" localSheetId="1">#REF!</definedName>
    <definedName name="DAÑOS_A_ACTIVOS">#REF!</definedName>
    <definedName name="DESEMPEÑO" localSheetId="2">#REF!</definedName>
    <definedName name="DESEMPEÑO" localSheetId="4">#REF!</definedName>
    <definedName name="DESEMPEÑO" localSheetId="3">#REF!</definedName>
    <definedName name="DESEMPEÑO" localSheetId="1">#REF!</definedName>
    <definedName name="DESEMPEÑO">#REF!</definedName>
    <definedName name="DIRECCION_ACTIVIDADES_MARITIMAS" localSheetId="2">#REF!</definedName>
    <definedName name="DIRECCION_ACTIVIDADES_MARITIMAS" localSheetId="4">#REF!</definedName>
    <definedName name="DIRECCION_ACTIVIDADES_MARITIMAS" localSheetId="3">#REF!</definedName>
    <definedName name="DIRECCION_ACTIVIDADES_MARITIMAS" localSheetId="1">#REF!</definedName>
    <definedName name="DIRECCION_ACTIVIDADES_MARITIMAS">#REF!</definedName>
    <definedName name="EFECTORIESGO1" localSheetId="2">#REF!</definedName>
    <definedName name="EFECTORIESGO1" localSheetId="4">#REF!</definedName>
    <definedName name="EFECTORIESGO1" localSheetId="3">#REF!</definedName>
    <definedName name="EFECTORIESGO1" localSheetId="1">#REF!</definedName>
    <definedName name="EFECTORIESGO1">#REF!</definedName>
    <definedName name="EJECUCION_Y__ADMINISTRACION_DEL_PROCESO" localSheetId="2">#REF!</definedName>
    <definedName name="EJECUCION_Y__ADMINISTRACION_DEL_PROCESO" localSheetId="4">#REF!</definedName>
    <definedName name="EJECUCION_Y__ADMINISTRACION_DEL_PROCESO" localSheetId="3">#REF!</definedName>
    <definedName name="EJECUCION_Y__ADMINISTRACION_DEL_PROCESO" localSheetId="1">#REF!</definedName>
    <definedName name="EJECUCION_Y__ADMINISTRACION_DEL_PROCESO">#REF!</definedName>
    <definedName name="EJECUCION_Y_ADMINISTRACION_DEL_PROCESO" localSheetId="2">#REF!</definedName>
    <definedName name="EJECUCION_Y_ADMINISTRACION_DEL_PROCESO" localSheetId="4">#REF!</definedName>
    <definedName name="EJECUCION_Y_ADMINISTRACION_DEL_PROCESO" localSheetId="3">#REF!</definedName>
    <definedName name="EJECUCION_Y_ADMINISTRACION_DEL_PROCESO" localSheetId="1">#REF!</definedName>
    <definedName name="EJECUCION_Y_ADMINISTRACION_DEL_PROCESO">#REF!</definedName>
    <definedName name="ENTORNO" localSheetId="2">#REF!</definedName>
    <definedName name="ENTORNO" localSheetId="4">#REF!</definedName>
    <definedName name="ENTORNO" localSheetId="3">#REF!</definedName>
    <definedName name="ENTORNO" localSheetId="1">#REF!</definedName>
    <definedName name="ENTORNO">#REF!</definedName>
    <definedName name="ESTABILIDAD_POLITICA" localSheetId="2">#REF!</definedName>
    <definedName name="ESTABILIDAD_POLITICA" localSheetId="4">#REF!</definedName>
    <definedName name="ESTABILIDAD_POLITICA" localSheetId="3">#REF!</definedName>
    <definedName name="ESTABILIDAD_POLITICA" localSheetId="1">#REF!</definedName>
    <definedName name="ESTABILIDAD_POLITICA">#REF!</definedName>
    <definedName name="EVENTOS" localSheetId="2">#REF!</definedName>
    <definedName name="EVENTOS" localSheetId="4">#REF!</definedName>
    <definedName name="EVENTOS" localSheetId="3">#REF!</definedName>
    <definedName name="EVENTOS" localSheetId="1">#REF!</definedName>
    <definedName name="EVENTOS">#REF!</definedName>
    <definedName name="EVENTOS_NATUALES" localSheetId="2">#REF!</definedName>
    <definedName name="EVENTOS_NATUALES" localSheetId="4">#REF!</definedName>
    <definedName name="EVENTOS_NATUALES" localSheetId="3">#REF!</definedName>
    <definedName name="EVENTOS_NATUALES" localSheetId="1">#REF!</definedName>
    <definedName name="EVENTOS_NATUALES">#REF!</definedName>
    <definedName name="EVENTOS_NATURALES" localSheetId="2">#REF!</definedName>
    <definedName name="EVENTOS_NATURALES" localSheetId="4">#REF!</definedName>
    <definedName name="EVENTOS_NATURALES" localSheetId="3">#REF!</definedName>
    <definedName name="EVENTOS_NATURALES" localSheetId="1">#REF!</definedName>
    <definedName name="EVENTOS_NATURALES">#REF!</definedName>
    <definedName name="EVENTOS_NATURALES_" localSheetId="2">#REF!</definedName>
    <definedName name="EVENTOS_NATURALES_" localSheetId="4">#REF!</definedName>
    <definedName name="EVENTOS_NATURALES_" localSheetId="3">#REF!</definedName>
    <definedName name="EVENTOS_NATURALES_" localSheetId="1">#REF!</definedName>
    <definedName name="EVENTOS_NATURALES_">#REF!</definedName>
    <definedName name="FACTOR" localSheetId="1">[3]DATOS!$A$16:$E$16</definedName>
    <definedName name="FACTOR">[4]DATOS!$A$16:$E$16</definedName>
    <definedName name="FACTOR_DEL_RIESGO" localSheetId="1">[7]FUENTES!$A$2:$A$10</definedName>
    <definedName name="FACTOR_DEL_RIESGO">[8]FUENTES!$A$2:$A$10</definedName>
    <definedName name="FACTORES" localSheetId="2">#REF!</definedName>
    <definedName name="FACTORES" localSheetId="4">#REF!</definedName>
    <definedName name="FACTORES" localSheetId="3">#REF!</definedName>
    <definedName name="FACTORES" localSheetId="1">#REF!</definedName>
    <definedName name="FACTORES" localSheetId="0">#REF!</definedName>
    <definedName name="FACTORES">#REF!</definedName>
    <definedName name="FALLAS_TECNOLOGICAS" localSheetId="2">#REF!</definedName>
    <definedName name="FALLAS_TECNOLOGICAS" localSheetId="4">#REF!</definedName>
    <definedName name="FALLAS_TECNOLOGICAS" localSheetId="3">#REF!</definedName>
    <definedName name="FALLAS_TECNOLOGICAS" localSheetId="1">#REF!</definedName>
    <definedName name="FALLAS_TECNOLOGICAS" localSheetId="0">#REF!</definedName>
    <definedName name="FALLAS_TECNOLOGICAS">#REF!</definedName>
    <definedName name="FRAUD_EXTERNO" localSheetId="2">#REF!</definedName>
    <definedName name="FRAUD_EXTERNO" localSheetId="4">#REF!</definedName>
    <definedName name="FRAUD_EXTERNO" localSheetId="3">#REF!</definedName>
    <definedName name="FRAUD_EXTERNO" localSheetId="1">#REF!</definedName>
    <definedName name="FRAUD_EXTERNO" localSheetId="0">#REF!</definedName>
    <definedName name="FRAUD_EXTERNO">#REF!</definedName>
    <definedName name="FRAUDE_EXTERNO" localSheetId="2">#REF!</definedName>
    <definedName name="FRAUDE_EXTERNO" localSheetId="4">#REF!</definedName>
    <definedName name="FRAUDE_EXTERNO" localSheetId="3">#REF!</definedName>
    <definedName name="FRAUDE_EXTERNO" localSheetId="1">#REF!</definedName>
    <definedName name="FRAUDE_EXTERNO">#REF!</definedName>
    <definedName name="FRAUDE_INTERNO" localSheetId="2">#REF!</definedName>
    <definedName name="FRAUDE_INTERNO" localSheetId="4">#REF!</definedName>
    <definedName name="FRAUDE_INTERNO" localSheetId="3">#REF!</definedName>
    <definedName name="FRAUDE_INTERNO" localSheetId="1">#REF!</definedName>
    <definedName name="FRAUDE_INTERNO">#REF!</definedName>
    <definedName name="FRECUENCIA" localSheetId="2">#REF!</definedName>
    <definedName name="FRECUENCIA" localSheetId="4">#REF!</definedName>
    <definedName name="FRECUENCIA" localSheetId="3">#REF!</definedName>
    <definedName name="FRECUENCIA" localSheetId="1">#REF!</definedName>
    <definedName name="FRECUENCIA">#REF!</definedName>
    <definedName name="FUENTE" localSheetId="2">#REF!</definedName>
    <definedName name="FUENTE" localSheetId="4">#REF!</definedName>
    <definedName name="FUENTE" localSheetId="3">#REF!</definedName>
    <definedName name="FUENTE" localSheetId="1">#REF!</definedName>
    <definedName name="FUENTE">#REF!</definedName>
    <definedName name="FUENTES_DE_RIESGO" localSheetId="2">#REF!</definedName>
    <definedName name="FUENTES_DE_RIESGO" localSheetId="4">#REF!</definedName>
    <definedName name="FUENTES_DE_RIESGO" localSheetId="3">#REF!</definedName>
    <definedName name="FUENTES_DE_RIESGO" localSheetId="1">#REF!</definedName>
    <definedName name="FUENTES_DE_RIESGO">#REF!</definedName>
    <definedName name="FUENTES_RIESGO" localSheetId="2">#REF!</definedName>
    <definedName name="FUENTES_RIESGO" localSheetId="4">#REF!</definedName>
    <definedName name="FUENTES_RIESGO" localSheetId="3">#REF!</definedName>
    <definedName name="FUENTES_RIESGO" localSheetId="1">#REF!</definedName>
    <definedName name="FUENTES_RIESGO">#REF!</definedName>
    <definedName name="GENTE" localSheetId="2">#REF!</definedName>
    <definedName name="GENTE" localSheetId="4">#REF!</definedName>
    <definedName name="GENTE" localSheetId="3">#REF!</definedName>
    <definedName name="GENTE" localSheetId="1">#REF!</definedName>
    <definedName name="GENTE">#REF!</definedName>
    <definedName name="GESTION" localSheetId="2">#REF!</definedName>
    <definedName name="GESTION" localSheetId="4">#REF!</definedName>
    <definedName name="GESTION" localSheetId="3">#REF!</definedName>
    <definedName name="GESTION" localSheetId="1">#REF!</definedName>
    <definedName name="GESTION">#REF!</definedName>
    <definedName name="GESTION_CONTROL" localSheetId="2">#REF!</definedName>
    <definedName name="GESTION_CONTROL" localSheetId="4">#REF!</definedName>
    <definedName name="GESTION_CONTROL" localSheetId="3">#REF!</definedName>
    <definedName name="GESTION_CONTROL" localSheetId="1">#REF!</definedName>
    <definedName name="GESTION_CONTROL">#REF!</definedName>
    <definedName name="GESTION_TECNICA" localSheetId="2">#REF!</definedName>
    <definedName name="GESTION_TECNICA" localSheetId="4">#REF!</definedName>
    <definedName name="GESTION_TECNICA" localSheetId="3">#REF!</definedName>
    <definedName name="GESTION_TECNICA" localSheetId="1">#REF!</definedName>
    <definedName name="GESTION_TECNICA">#REF!</definedName>
    <definedName name="GRAVEDAD" localSheetId="2">#REF!</definedName>
    <definedName name="GRAVEDAD" localSheetId="4">#REF!</definedName>
    <definedName name="GRAVEDAD" localSheetId="3">#REF!</definedName>
    <definedName name="GRAVEDAD" localSheetId="1">#REF!</definedName>
    <definedName name="GRAVEDAD">#REF!</definedName>
    <definedName name="IMPACTO" localSheetId="2">#REF!</definedName>
    <definedName name="IMPACTO" localSheetId="4">#REF!</definedName>
    <definedName name="IMPACTO" localSheetId="3">#REF!</definedName>
    <definedName name="IMPACTO" localSheetId="1">#REF!</definedName>
    <definedName name="IMPACTO">#REF!</definedName>
    <definedName name="IMPACTORIESGO" localSheetId="2">#REF!</definedName>
    <definedName name="IMPACTORIESGO" localSheetId="4">#REF!</definedName>
    <definedName name="IMPACTORIESGO" localSheetId="3">#REF!</definedName>
    <definedName name="IMPACTORIESGO" localSheetId="1">#REF!</definedName>
    <definedName name="IMPACTORIESGO">#REF!</definedName>
    <definedName name="INGRESOS_Y_DERECHOS" localSheetId="2">#REF!</definedName>
    <definedName name="INGRESOS_Y_DERECHOS" localSheetId="4">#REF!</definedName>
    <definedName name="INGRESOS_Y_DERECHOS" localSheetId="3">#REF!</definedName>
    <definedName name="INGRESOS_Y_DERECHOS" localSheetId="1">#REF!</definedName>
    <definedName name="INGRESOS_Y_DERECHOS">#REF!</definedName>
    <definedName name="INSTALACIONES" localSheetId="2">#REF!</definedName>
    <definedName name="INSTALACIONES" localSheetId="4">#REF!</definedName>
    <definedName name="INSTALACIONES" localSheetId="3">#REF!</definedName>
    <definedName name="INSTALACIONES" localSheetId="1">#REF!</definedName>
    <definedName name="INSTALACIONES">#REF!</definedName>
    <definedName name="INSTALACIONES_" localSheetId="2">#REF!</definedName>
    <definedName name="INSTALACIONES_" localSheetId="4">#REF!</definedName>
    <definedName name="INSTALACIONES_" localSheetId="3">#REF!</definedName>
    <definedName name="INSTALACIONES_" localSheetId="1">#REF!</definedName>
    <definedName name="INSTALACIONES_">#REF!</definedName>
    <definedName name="INTANGIBLES" localSheetId="2">#REF!</definedName>
    <definedName name="INTANGIBLES" localSheetId="4">#REF!</definedName>
    <definedName name="INTANGIBLES" localSheetId="3">#REF!</definedName>
    <definedName name="INTANGIBLES" localSheetId="1">#REF!</definedName>
    <definedName name="INTANGIBLES">#REF!</definedName>
    <definedName name="LEGAL" localSheetId="2">#REF!</definedName>
    <definedName name="LEGAL" localSheetId="4">#REF!</definedName>
    <definedName name="LEGAL" localSheetId="3">#REF!</definedName>
    <definedName name="LEGAL" localSheetId="1">#REF!</definedName>
    <definedName name="LEGAL">#REF!</definedName>
    <definedName name="LET" localSheetId="2">#REF!</definedName>
    <definedName name="LET" localSheetId="4">#REF!</definedName>
    <definedName name="LET" localSheetId="3">#REF!</definedName>
    <definedName name="LET" localSheetId="1">#REF!</definedName>
    <definedName name="LET">#REF!</definedName>
    <definedName name="MACROPROCESO" localSheetId="2">#REF!</definedName>
    <definedName name="MACROPROCESO" localSheetId="4">#REF!</definedName>
    <definedName name="MACROPROCESO" localSheetId="3">#REF!</definedName>
    <definedName name="MACROPROCESO" localSheetId="1">#REF!</definedName>
    <definedName name="MACROPROCESO">#REF!</definedName>
    <definedName name="MERCADO" localSheetId="2">#REF!</definedName>
    <definedName name="MERCADO" localSheetId="4">#REF!</definedName>
    <definedName name="MERCADO" localSheetId="3">#REF!</definedName>
    <definedName name="MERCADO" localSheetId="1">#REF!</definedName>
    <definedName name="MERCADO">#REF!</definedName>
    <definedName name="NN" localSheetId="2">#REF!</definedName>
    <definedName name="NN" localSheetId="4">#REF!</definedName>
    <definedName name="NN" localSheetId="3">#REF!</definedName>
    <definedName name="NN" localSheetId="1">#REF!</definedName>
    <definedName name="NN">#REF!</definedName>
    <definedName name="NOMBRE_RIESGO" localSheetId="2">#REF!</definedName>
    <definedName name="NOMBRE_RIESGO" localSheetId="4">#REF!</definedName>
    <definedName name="NOMBRE_RIESGO" localSheetId="3">#REF!</definedName>
    <definedName name="NOMBRE_RIESGO" localSheetId="1">#REF!</definedName>
    <definedName name="NOMBRE_RIESGO">#REF!</definedName>
    <definedName name="NUM" localSheetId="2">#REF!</definedName>
    <definedName name="NUM" localSheetId="4">#REF!</definedName>
    <definedName name="NUM" localSheetId="3">#REF!</definedName>
    <definedName name="NUM" localSheetId="1">#REF!</definedName>
    <definedName name="NUM">#REF!</definedName>
    <definedName name="OBJETIVOS" localSheetId="2">#REF!</definedName>
    <definedName name="OBJETIVOS" localSheetId="4">#REF!</definedName>
    <definedName name="OBJETIVOS" localSheetId="3">#REF!</definedName>
    <definedName name="OBJETIVOS" localSheetId="1">#REF!</definedName>
    <definedName name="OBJETIVOS">#REF!</definedName>
    <definedName name="OPERACIÓN" localSheetId="1">[3]DATOS!$E$16:$E$27</definedName>
    <definedName name="OPERACIÓN">[4]DATOS!$E$16:$E$27</definedName>
    <definedName name="OTROS" localSheetId="2">#REF!</definedName>
    <definedName name="OTROS" localSheetId="4">#REF!</definedName>
    <definedName name="OTROS" localSheetId="3">#REF!</definedName>
    <definedName name="OTROS" localSheetId="1">#REF!</definedName>
    <definedName name="OTROS" localSheetId="0">#REF!</definedName>
    <definedName name="OTROS">#REF!</definedName>
    <definedName name="PERSONA" localSheetId="2">#REF!</definedName>
    <definedName name="PERSONA" localSheetId="4">#REF!</definedName>
    <definedName name="PERSONA" localSheetId="3">#REF!</definedName>
    <definedName name="PERSONA" localSheetId="1">#REF!</definedName>
    <definedName name="PERSONA" localSheetId="0">#REF!</definedName>
    <definedName name="PERSONA">#REF!</definedName>
    <definedName name="PERSONAS" localSheetId="2">#REF!</definedName>
    <definedName name="PERSONAS" localSheetId="4">#REF!</definedName>
    <definedName name="PERSONAS" localSheetId="3">#REF!</definedName>
    <definedName name="PERSONAS" localSheetId="1">#REF!</definedName>
    <definedName name="PERSONAS" localSheetId="0">#REF!</definedName>
    <definedName name="PERSONAS">#REF!</definedName>
    <definedName name="PESO" localSheetId="2">#REF!</definedName>
    <definedName name="PESO" localSheetId="4">#REF!</definedName>
    <definedName name="PESO" localSheetId="3">#REF!</definedName>
    <definedName name="PESO" localSheetId="1">#REF!</definedName>
    <definedName name="PESO">#REF!</definedName>
    <definedName name="POLITICA" localSheetId="1">'[5]NO BORRAR'!$C$3:$C$17</definedName>
    <definedName name="POLITICA">'[6]NO BORRAR'!$C$3:$C$17</definedName>
    <definedName name="POLITICAS_GUBERNAMENTALES" localSheetId="2">#REF!</definedName>
    <definedName name="POLITICAS_GUBERNAMENTALES" localSheetId="4">#REF!</definedName>
    <definedName name="POLITICAS_GUBERNAMENTALES" localSheetId="3">#REF!</definedName>
    <definedName name="POLITICAS_GUBERNAMENTALES" localSheetId="1">#REF!</definedName>
    <definedName name="POLITICAS_GUBERNAMENTALES" localSheetId="0">#REF!</definedName>
    <definedName name="POLITICAS_GUBERNAMENTALES">#REF!</definedName>
    <definedName name="PROCEDIMIENTO" localSheetId="2">#REF!</definedName>
    <definedName name="PROCEDIMIENTO" localSheetId="4">#REF!</definedName>
    <definedName name="PROCEDIMIENTO" localSheetId="3">#REF!</definedName>
    <definedName name="PROCEDIMIENTO" localSheetId="1">#REF!</definedName>
    <definedName name="PROCEDIMIENTO" localSheetId="0">#REF!</definedName>
    <definedName name="PROCEDIMIENTO">#REF!</definedName>
    <definedName name="PROCESO" localSheetId="2">#REF!</definedName>
    <definedName name="PROCESO" localSheetId="4">#REF!</definedName>
    <definedName name="PROCESO" localSheetId="3">#REF!</definedName>
    <definedName name="PROCESO" localSheetId="1">#REF!</definedName>
    <definedName name="PROCESO" localSheetId="0">#REF!</definedName>
    <definedName name="PROCESO">#REF!</definedName>
    <definedName name="PROCESOS" localSheetId="1">[3]DATOS!$A$4:$A$7</definedName>
    <definedName name="PROCESOS">[4]DATOS!$A$4:$A$7</definedName>
    <definedName name="PRODUCTO" localSheetId="1">[3]DATOS!$D$16:$D$27</definedName>
    <definedName name="PRODUCTO">[4]DATOS!$D$16:$D$27</definedName>
    <definedName name="PUNTAJE" localSheetId="2">#REF!</definedName>
    <definedName name="PUNTAJE" localSheetId="4">#REF!</definedName>
    <definedName name="PUNTAJE" localSheetId="3">#REF!</definedName>
    <definedName name="PUNTAJE" localSheetId="1">#REF!</definedName>
    <definedName name="PUNTAJE" localSheetId="0">#REF!</definedName>
    <definedName name="PUNTAJE">#REF!</definedName>
    <definedName name="PUNTAJEF" localSheetId="2">#REF!</definedName>
    <definedName name="PUNTAJEF" localSheetId="4">#REF!</definedName>
    <definedName name="PUNTAJEF" localSheetId="3">#REF!</definedName>
    <definedName name="PUNTAJEF" localSheetId="1">#REF!</definedName>
    <definedName name="PUNTAJEF" localSheetId="0">#REF!</definedName>
    <definedName name="PUNTAJEF">#REF!</definedName>
    <definedName name="PUNTAJEG" localSheetId="2">#REF!</definedName>
    <definedName name="PUNTAJEG" localSheetId="4">#REF!</definedName>
    <definedName name="PUNTAJEG" localSheetId="3">#REF!</definedName>
    <definedName name="PUNTAJEG" localSheetId="1">#REF!</definedName>
    <definedName name="PUNTAJEG" localSheetId="0">#REF!</definedName>
    <definedName name="PUNTAJEG">#REF!</definedName>
    <definedName name="q" localSheetId="2">#REF!</definedName>
    <definedName name="q" localSheetId="4">#REF!</definedName>
    <definedName name="q" localSheetId="3">#REF!</definedName>
    <definedName name="q" localSheetId="1">#REF!</definedName>
    <definedName name="q">#REF!</definedName>
    <definedName name="RELACIONADO" localSheetId="2">#REF!</definedName>
    <definedName name="RELACIONADO" localSheetId="4">#REF!</definedName>
    <definedName name="RELACIONADO" localSheetId="3">#REF!</definedName>
    <definedName name="RELACIONADO" localSheetId="1">#REF!</definedName>
    <definedName name="RELACIONADO">#REF!</definedName>
    <definedName name="RELACIONADOCON" localSheetId="2">#REF!</definedName>
    <definedName name="RELACIONADOCON" localSheetId="4">#REF!</definedName>
    <definedName name="RELACIONADOCON" localSheetId="3">#REF!</definedName>
    <definedName name="RELACIONADOCON" localSheetId="1">#REF!</definedName>
    <definedName name="RELACIONADOCON">#REF!</definedName>
    <definedName name="RELACIONADOS_INSTALACIONES" localSheetId="2">#REF!</definedName>
    <definedName name="RELACIONADOS_INSTALACIONES" localSheetId="4">#REF!</definedName>
    <definedName name="RELACIONADOS_INSTALACIONES" localSheetId="3">#REF!</definedName>
    <definedName name="RELACIONADOS_INSTALACIONES" localSheetId="1">#REF!</definedName>
    <definedName name="RELACIONADOS_INSTALACIONES">#REF!</definedName>
    <definedName name="RELACIONES_CON_EL_CLIENTE" localSheetId="2">#REF!</definedName>
    <definedName name="RELACIONES_CON_EL_CLIENTE" localSheetId="4">#REF!</definedName>
    <definedName name="RELACIONES_CON_EL_CLIENTE" localSheetId="3">#REF!</definedName>
    <definedName name="RELACIONES_CON_EL_CLIENTE" localSheetId="1">#REF!</definedName>
    <definedName name="RELACIONES_CON_EL_CLIENTE">#REF!</definedName>
    <definedName name="RELACIONES_CON_EL_USUARIO" localSheetId="2">#REF!</definedName>
    <definedName name="RELACIONES_CON_EL_USUARIO" localSheetId="4">#REF!</definedName>
    <definedName name="RELACIONES_CON_EL_USUARIO" localSheetId="3">#REF!</definedName>
    <definedName name="RELACIONES_CON_EL_USUARIO" localSheetId="1">#REF!</definedName>
    <definedName name="RELACIONES_CON_EL_USUARIO">#REF!</definedName>
    <definedName name="RELACIONES_CON_EL_USUSARIO" localSheetId="2">#REF!</definedName>
    <definedName name="RELACIONES_CON_EL_USUSARIO" localSheetId="4">#REF!</definedName>
    <definedName name="RELACIONES_CON_EL_USUSARIO" localSheetId="3">#REF!</definedName>
    <definedName name="RELACIONES_CON_EL_USUSARIO" localSheetId="1">#REF!</definedName>
    <definedName name="RELACIONES_CON_EL_USUSARIO">#REF!</definedName>
    <definedName name="RELACIONES_CON_USUARIO" localSheetId="2">#REF!</definedName>
    <definedName name="RELACIONES_CON_USUARIO" localSheetId="4">#REF!</definedName>
    <definedName name="RELACIONES_CON_USUARIO" localSheetId="3">#REF!</definedName>
    <definedName name="RELACIONES_CON_USUARIO" localSheetId="1">#REF!</definedName>
    <definedName name="RELACIONES_CON_USUARIO">#REF!</definedName>
    <definedName name="RELACIONES_LABORALES" localSheetId="2">#REF!</definedName>
    <definedName name="RELACIONES_LABORALES" localSheetId="4">#REF!</definedName>
    <definedName name="RELACIONES_LABORALES" localSheetId="3">#REF!</definedName>
    <definedName name="RELACIONES_LABORALES" localSheetId="1">#REF!</definedName>
    <definedName name="RELACIONES_LABORALES">#REF!</definedName>
    <definedName name="RESPUESTA" localSheetId="1">'[5]NO BORRAR'!$G$1:$G$5</definedName>
    <definedName name="RESPUESTA">'[6]NO BORRAR'!$G$1:$G$5</definedName>
    <definedName name="RIESGO_ASOCIADO" localSheetId="2">#REF!</definedName>
    <definedName name="RIESGO_ASOCIADO" localSheetId="4">#REF!</definedName>
    <definedName name="RIESGO_ASOCIADO" localSheetId="3">#REF!</definedName>
    <definedName name="RIESGO_ASOCIADO" localSheetId="1">#REF!</definedName>
    <definedName name="RIESGO_ASOCIADO" localSheetId="0">#REF!</definedName>
    <definedName name="RIESGO_ASOCIADO">#REF!</definedName>
    <definedName name="RIESGO_ASOCIADO_POR_CAUSA" localSheetId="1">[7]FUENTES!$A$11:$A$15</definedName>
    <definedName name="RIESGO_ASOCIADO_POR_CAUSA">[8]FUENTES!$A$11:$A$15</definedName>
    <definedName name="RIESGO_ASOCIADO_POR_IMPACTO" localSheetId="1">[7]FUENTES!$A$17:$A$22</definedName>
    <definedName name="RIESGO_ASOCIADO_POR_IMPACTO">[8]FUENTES!$A$17:$A$22</definedName>
    <definedName name="RIESGOESPECIFICO" localSheetId="2">#REF!</definedName>
    <definedName name="RIESGOESPECIFICO" localSheetId="4">#REF!</definedName>
    <definedName name="RIESGOESPECIFICO" localSheetId="3">#REF!</definedName>
    <definedName name="RIESGOESPECIFICO" localSheetId="1">#REF!</definedName>
    <definedName name="RIESGOESPECIFICO" localSheetId="0">#REF!</definedName>
    <definedName name="RIESGOESPECIFICO">#REF!</definedName>
    <definedName name="RIESGOESPECIFICO2" localSheetId="2">#REF!</definedName>
    <definedName name="RIESGOESPECIFICO2" localSheetId="4">#REF!</definedName>
    <definedName name="RIESGOESPECIFICO2" localSheetId="3">#REF!</definedName>
    <definedName name="RIESGOESPECIFICO2" localSheetId="1">#REF!</definedName>
    <definedName name="RIESGOESPECIFICO2" localSheetId="0">#REF!</definedName>
    <definedName name="RIESGOESPECIFICO2">#REF!</definedName>
    <definedName name="RIESGOS" localSheetId="2">#REF!</definedName>
    <definedName name="RIESGOS" localSheetId="4">#REF!</definedName>
    <definedName name="RIESGOS" localSheetId="3">#REF!</definedName>
    <definedName name="RIESGOS" localSheetId="1">#REF!</definedName>
    <definedName name="RIESGOS" localSheetId="0">#REF!</definedName>
    <definedName name="RIESGOS">#REF!</definedName>
    <definedName name="SE" localSheetId="2">#REF!</definedName>
    <definedName name="SE" localSheetId="4">#REF!</definedName>
    <definedName name="SE" localSheetId="3">#REF!</definedName>
    <definedName name="SE" localSheetId="1">#REF!</definedName>
    <definedName name="SE">#REF!</definedName>
    <definedName name="SI_NO" localSheetId="1">'[9]NO BORRAR'!$F$1:$F$2</definedName>
    <definedName name="SI_NO">'[10]NO BORRAR'!$F$1:$F$2</definedName>
    <definedName name="SINO" localSheetId="2">#REF!</definedName>
    <definedName name="SINO" localSheetId="4">#REF!</definedName>
    <definedName name="SINO" localSheetId="3">#REF!</definedName>
    <definedName name="SINO" localSheetId="1">#REF!</definedName>
    <definedName name="SINO" localSheetId="0">#REF!</definedName>
    <definedName name="SINO">#REF!</definedName>
    <definedName name="SISTEMAS" localSheetId="2">#REF!</definedName>
    <definedName name="SISTEMAS" localSheetId="4">#REF!</definedName>
    <definedName name="SISTEMAS" localSheetId="3">#REF!</definedName>
    <definedName name="SISTEMAS" localSheetId="1">#REF!</definedName>
    <definedName name="SISTEMAS" localSheetId="0">#REF!</definedName>
    <definedName name="SISTEMAS">#REF!</definedName>
    <definedName name="SISTEMAS_DE_INFORMACION" localSheetId="2">#REF!</definedName>
    <definedName name="SISTEMAS_DE_INFORMACION" localSheetId="4">#REF!</definedName>
    <definedName name="SISTEMAS_DE_INFORMACION" localSheetId="3">#REF!</definedName>
    <definedName name="SISTEMAS_DE_INFORMACION" localSheetId="1">#REF!</definedName>
    <definedName name="SISTEMAS_DE_INFORMACION" localSheetId="0">#REF!</definedName>
    <definedName name="SISTEMAS_DE_INFORMACION">#REF!</definedName>
    <definedName name="TECNOLOGIA" localSheetId="2">#REF!</definedName>
    <definedName name="TECNOLOGIA" localSheetId="4">#REF!</definedName>
    <definedName name="TECNOLOGIA" localSheetId="3">#REF!</definedName>
    <definedName name="TECNOLOGIA" localSheetId="1">#REF!</definedName>
    <definedName name="TECNOLOGIA">#REF!</definedName>
    <definedName name="TECNOLOGIA_" localSheetId="2">#REF!</definedName>
    <definedName name="TECNOLOGIA_" localSheetId="4">#REF!</definedName>
    <definedName name="TECNOLOGIA_" localSheetId="3">#REF!</definedName>
    <definedName name="TECNOLOGIA_" localSheetId="1">#REF!</definedName>
    <definedName name="TECNOLOGIA_">#REF!</definedName>
    <definedName name="TIPOACCION" localSheetId="1">'[5]NO BORRAR'!$I$1:$I$9</definedName>
    <definedName name="TIPOACCION">'[6]NO BORRAR'!$I$1:$I$9</definedName>
    <definedName name="_xlnm.Print_Titles" localSheetId="2">'10.SCP'!$4:$5</definedName>
    <definedName name="TOTAL_PUNTAJE_RIESGO" localSheetId="2">#REF!</definedName>
    <definedName name="TOTAL_PUNTAJE_RIESGO" localSheetId="4">#REF!</definedName>
    <definedName name="TOTAL_PUNTAJE_RIESGO" localSheetId="3">#REF!</definedName>
    <definedName name="TOTAL_PUNTAJE_RIESGO" localSheetId="1">#REF!</definedName>
    <definedName name="TOTAL_PUNTAJE_RIESGO" localSheetId="0">#REF!</definedName>
    <definedName name="TOTAL_PUNTAJE_RIESGO">#REF!</definedName>
    <definedName name="TRATAMIENTO" localSheetId="2">#REF!</definedName>
    <definedName name="TRATAMIENTO" localSheetId="4">#REF!</definedName>
    <definedName name="TRATAMIENTO" localSheetId="3">#REF!</definedName>
    <definedName name="TRATAMIENTO" localSheetId="1">#REF!</definedName>
    <definedName name="TRATAMIENTO" localSheetId="0">#REF!</definedName>
    <definedName name="TRATAMIENTO">#REF!</definedName>
    <definedName name="TRATAMIENTO_RIESGO" localSheetId="1">'[9]NO BORRAR'!$G$1:$G$5</definedName>
    <definedName name="TRATAMIENTO_RIESGO">'[10]NO BORRAR'!$G$1:$G$5</definedName>
    <definedName name="USUARIO" localSheetId="2">#REF!</definedName>
    <definedName name="USUARIO" localSheetId="4">#REF!</definedName>
    <definedName name="USUARIO" localSheetId="3">#REF!</definedName>
    <definedName name="USUARIO" localSheetId="1">#REF!</definedName>
    <definedName name="USUARIO" localSheetId="0">#REF!</definedName>
    <definedName name="USUARIO">#REF!</definedName>
    <definedName name="VALORES_ETICOS" localSheetId="2">#REF!</definedName>
    <definedName name="VALORES_ETICOS" localSheetId="4">#REF!</definedName>
    <definedName name="VALORES_ETICOS" localSheetId="3">#REF!</definedName>
    <definedName name="VALORES_ETICOS" localSheetId="1">#REF!</definedName>
    <definedName name="VALORES_ETICOS" localSheetId="0">#REF!</definedName>
    <definedName name="VALORES_ETICOS">#REF!</definedName>
    <definedName name="X" localSheetId="2">#REF!</definedName>
    <definedName name="X" localSheetId="4">#REF!</definedName>
    <definedName name="X" localSheetId="3">#REF!</definedName>
    <definedName name="X" localSheetId="1">#REF!</definedName>
    <definedName name="X" localSheetId="0">#REF!</definedName>
    <definedName name="X">#REF!</definedName>
    <definedName name="Y" localSheetId="2">#REF!</definedName>
    <definedName name="Y" localSheetId="4">#REF!</definedName>
    <definedName name="Y" localSheetId="3">#REF!</definedName>
    <definedName name="Y" localSheetId="1">#REF!</definedName>
    <definedName name="Y">#REF!</definedName>
    <definedName name="Z" localSheetId="2">#REF!</definedName>
    <definedName name="Z" localSheetId="4">#REF!</definedName>
    <definedName name="Z" localSheetId="3">#REF!</definedName>
    <definedName name="Z" localSheetId="1">#REF!</definedName>
    <definedName name="Z">#REF!</definedName>
    <definedName name="zona" localSheetId="2">#REF!</definedName>
    <definedName name="zona" localSheetId="4">#REF!</definedName>
    <definedName name="zona" localSheetId="3">#REF!</definedName>
    <definedName name="zona" localSheetId="1">#REF!</definedName>
    <definedName name="zona">#REF!</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8" i="2" l="1"/>
  <c r="N15" i="2"/>
  <c r="M15" i="2"/>
  <c r="L15" i="2"/>
  <c r="K15" i="2"/>
  <c r="J15" i="2"/>
  <c r="I15" i="2"/>
  <c r="H15" i="2"/>
  <c r="G15" i="2"/>
  <c r="F15" i="2"/>
  <c r="B31" i="5" l="1"/>
  <c r="B22" i="5"/>
  <c r="E32" i="5"/>
  <c r="B32" i="5"/>
  <c r="E31" i="5"/>
  <c r="E27" i="5"/>
  <c r="B27" i="5"/>
  <c r="E26" i="5"/>
  <c r="B26" i="5"/>
  <c r="E25" i="5"/>
  <c r="B25" i="5"/>
  <c r="E24" i="5"/>
  <c r="B24" i="5"/>
  <c r="E23" i="5"/>
  <c r="B23" i="5"/>
  <c r="E22" i="5"/>
  <c r="N17" i="2"/>
  <c r="M17" i="2"/>
  <c r="G17" i="2"/>
  <c r="G16" i="2"/>
  <c r="F14" i="2"/>
  <c r="F13" i="2"/>
  <c r="F12" i="2"/>
  <c r="F11" i="2"/>
  <c r="N14" i="2"/>
  <c r="M14" i="2"/>
  <c r="L14" i="2"/>
  <c r="K14" i="2"/>
  <c r="J14" i="2"/>
  <c r="I14" i="2"/>
  <c r="H14" i="2"/>
  <c r="G14" i="2"/>
  <c r="N13" i="2"/>
  <c r="M13" i="2"/>
  <c r="L13" i="2"/>
  <c r="K13" i="2"/>
  <c r="J13" i="2"/>
  <c r="I13" i="2"/>
  <c r="H13" i="2"/>
  <c r="G13" i="2"/>
  <c r="N12" i="2"/>
  <c r="M12" i="2"/>
  <c r="L12" i="2"/>
  <c r="K12" i="2"/>
  <c r="J12" i="2"/>
  <c r="I12" i="2"/>
  <c r="H12" i="2"/>
  <c r="G12" i="2"/>
  <c r="G11" i="2"/>
  <c r="N10" i="2"/>
  <c r="M10" i="2"/>
  <c r="L10" i="2"/>
  <c r="K10" i="2"/>
  <c r="J10" i="2"/>
  <c r="I10" i="2"/>
  <c r="H10" i="2"/>
  <c r="G10" i="2"/>
  <c r="N9" i="2"/>
  <c r="M9" i="2"/>
  <c r="L9" i="2"/>
  <c r="K9" i="2"/>
  <c r="J9" i="2"/>
  <c r="I9" i="2"/>
  <c r="H9" i="2"/>
  <c r="G9" i="2"/>
  <c r="N8" i="2"/>
  <c r="N18" i="2" s="1"/>
  <c r="M8" i="2"/>
  <c r="M18" i="2" s="1"/>
  <c r="L8" i="2"/>
  <c r="L18" i="2" s="1"/>
  <c r="K8" i="2"/>
  <c r="J8" i="2"/>
  <c r="I8" i="2"/>
  <c r="I18" i="2" s="1"/>
  <c r="H8" i="2"/>
  <c r="G8" i="2"/>
  <c r="J18" i="2" l="1"/>
  <c r="G18" i="2"/>
  <c r="H18" i="2"/>
  <c r="F18" i="2"/>
  <c r="K18" i="2"/>
  <c r="B28" i="5"/>
  <c r="E28" i="5"/>
  <c r="K92" i="4"/>
  <c r="I92" i="4"/>
  <c r="G92" i="4"/>
  <c r="E92" i="4"/>
  <c r="B92" i="4"/>
  <c r="K91" i="4"/>
  <c r="I91" i="4"/>
  <c r="G91" i="4"/>
  <c r="E91" i="4"/>
  <c r="B91" i="4"/>
  <c r="K90" i="4"/>
  <c r="I90" i="4"/>
  <c r="G90" i="4"/>
  <c r="E90" i="4"/>
  <c r="B90" i="4"/>
  <c r="K87" i="4"/>
  <c r="I87" i="4"/>
  <c r="G87" i="4"/>
  <c r="E87" i="4"/>
  <c r="K86" i="4"/>
  <c r="I86" i="4"/>
  <c r="G86" i="4"/>
  <c r="E86" i="4"/>
  <c r="B86" i="4"/>
  <c r="K85" i="4"/>
  <c r="I85" i="4"/>
  <c r="G85" i="4"/>
  <c r="E85" i="4"/>
  <c r="B85" i="4"/>
  <c r="K84" i="4"/>
  <c r="I84" i="4"/>
  <c r="G84" i="4"/>
  <c r="E84" i="4"/>
  <c r="B84" i="4"/>
  <c r="K83" i="4"/>
  <c r="I83" i="4"/>
  <c r="G83" i="4"/>
  <c r="E83" i="4"/>
  <c r="B83" i="4"/>
  <c r="K82" i="4"/>
  <c r="I82" i="4"/>
  <c r="G82" i="4"/>
  <c r="E82" i="4"/>
  <c r="B82" i="4"/>
  <c r="K81" i="4"/>
  <c r="I81" i="4"/>
  <c r="G81" i="4"/>
  <c r="E81" i="4"/>
  <c r="B81" i="4"/>
  <c r="S44" i="4"/>
  <c r="I84" i="3"/>
  <c r="G84" i="3"/>
  <c r="E84" i="3"/>
  <c r="B84" i="3"/>
  <c r="I83" i="3"/>
  <c r="G83" i="3"/>
  <c r="E83" i="3"/>
  <c r="B83" i="3"/>
  <c r="I82" i="3"/>
  <c r="G82" i="3"/>
  <c r="E82" i="3"/>
  <c r="B82" i="3"/>
  <c r="I79" i="3"/>
  <c r="G79" i="3"/>
  <c r="E79" i="3"/>
  <c r="I78" i="3"/>
  <c r="G78" i="3"/>
  <c r="E78" i="3"/>
  <c r="B78" i="3"/>
  <c r="I77" i="3"/>
  <c r="G77" i="3"/>
  <c r="E77" i="3"/>
  <c r="B77" i="3"/>
  <c r="I76" i="3"/>
  <c r="G76" i="3"/>
  <c r="E76" i="3"/>
  <c r="B76" i="3"/>
  <c r="I75" i="3"/>
  <c r="G75" i="3"/>
  <c r="E75" i="3"/>
  <c r="B75" i="3"/>
  <c r="I74" i="3"/>
  <c r="G74" i="3"/>
  <c r="E74" i="3"/>
  <c r="B74" i="3"/>
  <c r="I73" i="3"/>
  <c r="G73" i="3"/>
  <c r="E73" i="3"/>
  <c r="B73" i="3"/>
  <c r="E82" i="1" l="1"/>
  <c r="E81" i="1"/>
  <c r="G82" i="1"/>
  <c r="G81" i="1"/>
  <c r="G73" i="1"/>
  <c r="G74" i="1"/>
  <c r="G75" i="1"/>
  <c r="G76" i="1"/>
  <c r="G77" i="1"/>
  <c r="G72" i="1"/>
  <c r="E73" i="1"/>
  <c r="E74" i="1"/>
  <c r="E75" i="1"/>
  <c r="E76" i="1"/>
  <c r="E77" i="1"/>
  <c r="E72" i="1"/>
  <c r="B82" i="1"/>
  <c r="B81" i="1"/>
  <c r="B77" i="1"/>
  <c r="B76" i="1"/>
  <c r="B75" i="1"/>
  <c r="B74" i="1"/>
  <c r="B73" i="1"/>
  <c r="B72" i="1"/>
  <c r="B78" i="1" l="1"/>
  <c r="G78" i="1"/>
  <c r="E78" i="1"/>
</calcChain>
</file>

<file path=xl/sharedStrings.xml><?xml version="1.0" encoding="utf-8"?>
<sst xmlns="http://schemas.openxmlformats.org/spreadsheetml/2006/main" count="1702" uniqueCount="657">
  <si>
    <t>PLAN DE MEJORAMIENTO</t>
  </si>
  <si>
    <t xml:space="preserve">Código </t>
  </si>
  <si>
    <t>F-EVI-015</t>
  </si>
  <si>
    <t>Versión</t>
  </si>
  <si>
    <t>Clasificación de la Información</t>
  </si>
  <si>
    <t xml:space="preserve"> Pública ☒   Reservada ☐   Clasificada ☐ </t>
  </si>
  <si>
    <t>N° 
INFORME DE AUDITORIA</t>
  </si>
  <si>
    <t>UNIDAD AUDITADA</t>
  </si>
  <si>
    <t>N° DEL HALLAZGO</t>
  </si>
  <si>
    <t>TITULO Y DESCRIPCIÓN DEL HALLAZGO</t>
  </si>
  <si>
    <t>CAUSA(S)</t>
  </si>
  <si>
    <t>ACCIÓN(ES) PROPUESTA(S)</t>
  </si>
  <si>
    <t>META(S)</t>
  </si>
  <si>
    <t>TIPO DE ACCIÓN</t>
  </si>
  <si>
    <t>RESPONSABLE(S)</t>
  </si>
  <si>
    <t>FECHA INICIAL</t>
  </si>
  <si>
    <t>FECHA FINAL</t>
  </si>
  <si>
    <t>RESULTADOS DEL ANÁLISIS REALIZADO POR LA OFICINA DE CONTROL INTERNO</t>
  </si>
  <si>
    <t>FECHA</t>
  </si>
  <si>
    <t>AUDITOR</t>
  </si>
  <si>
    <t>AVANCE CUALITATIVO EVIDENCIADO POR EL AUDITOR</t>
  </si>
  <si>
    <r>
      <t xml:space="preserve">AVANCE CUANTITATIVO
</t>
    </r>
    <r>
      <rPr>
        <b/>
        <i/>
        <sz val="14"/>
        <rFont val="Arial"/>
        <family val="2"/>
      </rPr>
      <t>(Porcentaje de Avance)</t>
    </r>
  </si>
  <si>
    <t>ESTADO DE LA ACCIÓN</t>
  </si>
  <si>
    <t>OBSERVACION(ES) Y/O CONCLUSIÓN(ES)</t>
  </si>
  <si>
    <t>ESTADO DEL HALLAZGO</t>
  </si>
  <si>
    <t>OCI-2019-019</t>
  </si>
  <si>
    <t>Promoción y Apoyo a la Asociatividad</t>
  </si>
  <si>
    <t>Debilidades en la formalización de las metodologías utilizadas para el fortalecimiento a la asociatividad, tales como, falta de aprobación por parte de la Vicepresidencia de Proyectos y omisión del estudio de la pertinencia, oportunidad y eficacia de las mismas, así como la ausencia de lineamientos para su aplicación en las Unidades Técnicas Territoriales.</t>
  </si>
  <si>
    <t>Deficiencias en el proceso “Promoción y Apoyo a la Asociatividad”, sus procedimientos y formatos.</t>
  </si>
  <si>
    <t>1. Actualización del proceso “Promoción y Apoyo a la Asociatividad”:
	Caracterización del Proceso: Revisión de actividades para ajustarlas acorde a los procedimientos y realizar los ajustes necesarios como resultado de la revisión.
	Procedimientos (PR-PPA-001, PR-PPA-002): Ajuste de las actividades acorde a la realidad operativa (Criterios, responsables, registros, entre otros).
	Formatos: Revisión de los formatos existentes y ajuste respectivo de acuerdo con los aspectos actualizados en los procedimientos.</t>
  </si>
  <si>
    <t>Una (1) caracterización de proceso “Promoción y Apoyo a la Asociatividad” actualizada.
Dos (2) procedimientos actualizados y los formatos relacionados.</t>
  </si>
  <si>
    <t>CORRECTIVA</t>
  </si>
  <si>
    <t>Gestor T1 – Grado 13</t>
  </si>
  <si>
    <t>Maicol Stiven Zipamocha Murcia</t>
  </si>
  <si>
    <r>
      <t xml:space="preserve">En primera instancia se debe precisar que la acción planteada contiene tres (3) actividades, lo cual en su resulado se debería observar la evidencia de: 1) la revisión y actualizacion de la caracterización del proceso, 2) Revisión y actualización de dos (2) procedimientos y 3) revisión y actualización de formatos.
Al respecto, los responsables del proceso manifestaron que </t>
    </r>
    <r>
      <rPr>
        <i/>
        <sz val="12"/>
        <rFont val="Arial"/>
        <family val="2"/>
      </rPr>
      <t>"La Dirección de Participación y Asociatividad realizó actualización de la documentación del proceso; la cual fue aprobada el 30 de junio de 2020 y se encuentra disponible en iSolución"</t>
    </r>
    <r>
      <rPr>
        <sz val="12"/>
        <rFont val="Arial"/>
        <family val="2"/>
      </rPr>
      <t xml:space="preserve">.
De lo anterior, la Oficina de Control Interno realizó la respectiva consulta en el Sistema Integrado de Gestión "Isolucion", observando que:
1) El 30 de junio de 2020 se aprobó la versión 2 de la caracterización del proceso (CP-PAA-001).
2 Se observó que el 30 de junio de 2020 se aprobó la versión 3 de los procedimientos PR-PPA-001 FOMENTO A LA ASOCIATIVIDAD y PR-PPA-002 FORTALECIMIENTO A LA ASOCIATIVIDAD, cuya razón de modificación se sustentó en </t>
    </r>
    <r>
      <rPr>
        <i/>
        <sz val="12"/>
        <rFont val="Arial"/>
        <family val="2"/>
      </rPr>
      <t xml:space="preserve">"Actualización de la metodología para el fomento, la formalización y el fortalecimiento asociativo, así como el fomento a la participación"
</t>
    </r>
    <r>
      <rPr>
        <sz val="12"/>
        <rFont val="Arial"/>
        <family val="2"/>
      </rPr>
      <t>3) Respecto a los formatos, se observó que el proceso cuenta con diecinueve formatos disponibles en Isolucion, de los cuales doce (12) fueron adoptados en su primera versión el 30 de junio de 2020.</t>
    </r>
  </si>
  <si>
    <t>CUMPLIDA - EFECTIVA</t>
  </si>
  <si>
    <t>La Oficina de Control Interno observó que se llevo a cabo la ejecución de las acciones propuestas. Aunado a lo anterior, y verificadas las causas contempladas como origen del hallazgo, se considera que se tomaron las medidas correctivas para subsanar las mismas, razón por la cual la Oficina de Control Interno considera procedente el cierre del hallazgo.</t>
  </si>
  <si>
    <t>ABIERTO</t>
  </si>
  <si>
    <t>Ausencia de una metodología propia de la Agencia de Desarrollo Rural (ADR) para el fortalecimiento asociativo.</t>
  </si>
  <si>
    <t>2. Unificar una metodología para el desarrollo de actividades de fortalecimiento asociativo, incluyendo la articulación con las Unidades Técnicas Territoriales (Roles y Responsabilidades).</t>
  </si>
  <si>
    <t>Una (1) Metodología unificada para el desarrollo de actividades de fortalecimiento asociativo, incluyendo la articulación con las Unidades Técnicas Territoriales (Roles y Responsabilidades).</t>
  </si>
  <si>
    <t>PREVENTIVA</t>
  </si>
  <si>
    <t>Dada la actualización de documentación del proceso; y teniendo en cuenta la aprobación del nuevo reglamento operativo para los PIDAR, la Dirección de Participación y Asociatividad generó la Metodología Integral de Asociatividad MIA, la cual se unifica y consolida la metología que contemplan todas las estrategias para la puesta en marcha de los servicios de fomento a la asociatividad y la participación, el apoyo a la formalización y el fortalecimiento asociativo, incluyendo la articulación con las UTT y su rol en el marco de la implementación metodológica. Este documento fue aprobado el 10 de junio de 2020 y se encuentra disponible en iSolución, bajo codficiación MO-PAA-001.</t>
  </si>
  <si>
    <t xml:space="preserve">3. Aprobar la metodología unificada para el fortalecimiento asociativo. </t>
  </si>
  <si>
    <t>Una (1) Metodología unificada para el desarrollo de actividades de fortalecimiento asociativo aprobada.</t>
  </si>
  <si>
    <t>Vicepresidente de Proyectos</t>
  </si>
  <si>
    <t xml:space="preserve"> La Oficina de Control Interno observó la adopción en el Sistema Integrado de Gestión del documento "Metodología Integral de Asociatividad - MIA (MO-PAA-001)", en el cual se observó la inclusión de labores a cargo de las Unidades Tècnicas Territoriales para mantener articulación del proceso. </t>
  </si>
  <si>
    <r>
      <rPr>
        <b/>
        <sz val="12"/>
        <color theme="1"/>
        <rFont val="Arial"/>
        <family val="2"/>
      </rPr>
      <t>Inobservancia a la función delegada para el fomento de la asociatividad</t>
    </r>
    <r>
      <rPr>
        <sz val="12"/>
        <color theme="1"/>
        <rFont val="Arial"/>
        <family val="2"/>
      </rPr>
      <t xml:space="preserve">
</t>
    </r>
    <r>
      <rPr>
        <i/>
        <sz val="12"/>
        <color theme="1"/>
        <rFont val="Arial"/>
        <family val="2"/>
      </rPr>
      <t>Inobservancia a la función delegada para el fomento de la asociatividad, teniendo en cuenta la falta de evidencias de la ejecución de las actividades contempladas en el procedimiento “Fomento a la Asociatividad”.</t>
    </r>
  </si>
  <si>
    <t>CUMPLIDA - PENDIENTE EFECTIVIDAD</t>
  </si>
  <si>
    <t>Ausencia de un instrumento metodológico propio de la Agencia de Desarrollo Rural, para el fomento asociativo de las organizaciones sociales, comunitarias y productivas rurales.</t>
  </si>
  <si>
    <t xml:space="preserve">2. Generación de una guía metodológica propia de la Agencia de Desarrollo Rural, para el fomento asociativo de organizaciones sociales, comunitarias y productivas rurales. </t>
  </si>
  <si>
    <t>Una (1) guía metodológica para el fomento asociativo de organizaciones sociales, comunitarias y productivas rurales.</t>
  </si>
  <si>
    <t xml:space="preserve">3. Socialización de la guía metodológica para el fomento asociativo de organizaciones sociales, comunitarias y productivas rurales, a las Unidades Técnicas Territoriales y a la Oficina de Atención al Ciudadano. </t>
  </si>
  <si>
    <t>Un (1) acta y listado de asistencia de socialización de la guía metodológica para el fomento asociativo de organizaciones sociales, comunitarias y productivas rurales</t>
  </si>
  <si>
    <t>Claudia Marcela Pinzón Martínez</t>
  </si>
  <si>
    <t>Esta acción se medirá en cuanto a su cumplimiento con el hallazgo N° 4 y 5 del informe OCI-2021-016. Teniendo en cuenta que los Hallazgos 4 y 5 en seguimiento de 2022 aun se encuentra abiertos, el estado de la accion permanece abierta hasta dar cierre a los mencionado hallazgos.</t>
  </si>
  <si>
    <r>
      <rPr>
        <b/>
        <sz val="12"/>
        <color theme="1"/>
        <rFont val="Arial"/>
        <family val="2"/>
      </rPr>
      <t>Inconsistencias en la ejecución de la fase de Diagnóstico en el desarrollo de la estrategia de fortalecimiento a la asociatividad</t>
    </r>
    <r>
      <rPr>
        <sz val="12"/>
        <color theme="1"/>
        <rFont val="Arial"/>
        <family val="2"/>
      </rPr>
      <t xml:space="preserve">
</t>
    </r>
    <r>
      <rPr>
        <i/>
        <sz val="12"/>
        <color theme="1"/>
        <rFont val="Arial"/>
        <family val="2"/>
      </rPr>
      <t>Inconsistencias en la ejecución de las siguientes fases en el desarrollo de la estrategia o plan de fortalecimiento asociativo, relacionadas con: Fase Diagnóstico: Omisión de notificación para el inicio de la estrategia de fortalecimiento, falta de aplicación de la encuesta de caracterización de los integrantes de la organización, ausencia de entrevistas para la identificación de los riesgos de la organización, falta de análisis de debilidades, oportunidades, fortalezas y amenazas (DOFA), y deficiencias en los registros de los listados de asistencia para validar la participación de los asociados en la fase de Diagnóstico.</t>
    </r>
  </si>
  <si>
    <t xml:space="preserve">Ausencia de un instrumento propio de la Agencia de Desarrollo Rural, para la caracterización y diagnóstico de organizaciones sociales, comunitarias y productivas rurales. </t>
  </si>
  <si>
    <t>1. Generación de un instrumento propio de la Agencia de Desarrollo Rural, para la caracterización y diagnóstico de organizaciones sociales, comunitarias y productivas rurales, en concordancia con la metodología unificada y aprobada.</t>
  </si>
  <si>
    <t>Un (1) instrumento para la caracterización y diagnóstico de organizaciones sociales, comunitarias y productivas rurales.</t>
  </si>
  <si>
    <t>Esta acción se medirá en cuanto a su cumplimiento con el hallazgo N° 1 del informe OCI-2021-016. Teniendo en cuenta que el Hallazgo No.1 de 2021 se encuentra abierto y sus acciones pendientes de efectividad, las presentes acciones se encuentran pendientes de efectividad, hasta dar el cierre del Hallazgo.</t>
  </si>
  <si>
    <t>Inadecuado seguimiento al cumplimiento del proceso de fortalecimiento asociativo desarrollado por los operadores (Planes de trabajo, Metodología e Implementación).</t>
  </si>
  <si>
    <t xml:space="preserve">2. Elaborar y remitir a la Vicepresidencia de Proyectos una propuesta desde la Dirección de Participación y Asociatividad, que contemple la actualización de los referentes (contratación de personal) en las Unidades Técnicas Territoriales, con el fin de que hagan seguimiento a la etapa de diagnóstico dentro del proceso de fortalecimiento asociativo desarrollado por los operadores. </t>
  </si>
  <si>
    <t>Un (1) documento de propuesta remitido a la Vicepresidencia de Proyectos.</t>
  </si>
  <si>
    <t>Analista T2 – Grado 06</t>
  </si>
  <si>
    <r>
      <rPr>
        <b/>
        <sz val="12"/>
        <color theme="1"/>
        <rFont val="Arial"/>
        <family val="2"/>
      </rPr>
      <t>debilidades en la ejecución de las fases plan de trabajo e implementación en el desarrollo de la estrategia de fortalecimiento a la asociatividad.</t>
    </r>
    <r>
      <rPr>
        <sz val="12"/>
        <color theme="1"/>
        <rFont val="Arial"/>
        <family val="2"/>
      </rPr>
      <t xml:space="preserve">
Inconsistencias en la ejecución de las siguientes fases en el desarrollo de la estrategia o plan de fortalecimiento asociativo, relacionadas con: Fase Plan de Trabajo e Implementación: Existencia de un mismo plan de trabajo con características similares para el 100% de las Asociaciones evaluadas, el cual no evidenció fecha de elaboración, concertación con las directivas de la asociación, descripción de metas, responsables, entregables y fechas de ejecución, evidencias insuficientes e inconsistentes de las visitas y talleres realizados por los operadores, falta de cobertura en las actividades y de las necesidades de fortalecimiento o dificultades persistentes en las Asociaciones, e incumplimientos y retrasos de las actividades programadas.</t>
    </r>
  </si>
  <si>
    <t xml:space="preserve">Ausencia de un instrumento metodológico propio de la Agencia de Desarrollo Rural para el Plan de Trabajo e Implementación del fortalecimiento asociativo de organizaciones sociales, comunitarias y productivas rurales. </t>
  </si>
  <si>
    <t>1. Diseñar una estrategia para la generación del plan de trabajo, que contemple las posibles necesidades encontradas en las organizaciones sociales, comunitarias y productivas rurales, acorde a la metodología unificada de fortalecimiento asociativo.</t>
  </si>
  <si>
    <t>Una (1) estrategia diseñada para la generación del plan de trabajo.</t>
  </si>
  <si>
    <t>2. Diseñar los módulos, cajas de herramientas y baterías de indicadores necesarios para la implementación del plan de trabajo del fortalecimiento asociativo.</t>
  </si>
  <si>
    <t>Un (1) diseño que contemple módulos, cajas de herramientas y baterías de indicadores necesarios para la implementación del plan de trabajo del fortalecimiento asociativo.</t>
  </si>
  <si>
    <t xml:space="preserve">3. Elaborar y remitir a la Vicepresidencia de Proyectos una propuesta desde la Dirección de Participación y Asociatividad, que contemple la actualización de los referentes (contratación de personal) en las Unidades Técnicas Territoriales, con el fin de que hagan seguimiento a la etapa de plan de trabajo e implementación dentro del proceso de fortalecimiento asociativo desarrollado por los operadores. </t>
  </si>
  <si>
    <r>
      <rPr>
        <b/>
        <sz val="12"/>
        <color theme="1"/>
        <rFont val="Arial"/>
        <family val="2"/>
      </rPr>
      <t>Inadecudo seguimiento al fortalecimiento asociativo</t>
    </r>
    <r>
      <rPr>
        <sz val="12"/>
        <color theme="1"/>
        <rFont val="Arial"/>
        <family val="2"/>
      </rPr>
      <t xml:space="preserve">
Inconsistencias en la ejecución de las siguientes fases en el desarrollo de la estrategia o plan de fortalecimiento asociativo, relacionadas con: Fase Seguimiento: Falta de evidencia de la ejecución de esta fase, ausencia de aplicación de la batería de indicadores, incongruencia entre el formato de informe de seguimiento y las temáticas del fortalecimiento, inconsistencias en el enfoque del informe de seguimiento, falta de concepto o estado del cumplimiento del Plan de Trabajo, ausencia de periodicidad para realizar el seguimiento, y no generación de alertas tempranas y recomendaciones.</t>
    </r>
  </si>
  <si>
    <t>1. Diseñar una estrategia para ejecutar el seguimiento del proceso de fortalecimiento asociativo, que tenga en cuenta la medición del impacto de los indicadores propuestos en la etapa de implementación, acorde a la metodología unificada.</t>
  </si>
  <si>
    <t>Una (1) estrategia diseñada para la ejecución del seguimiento al proceso de fortalecimiento asociativo</t>
  </si>
  <si>
    <t>Esta acción se medirá en cuanto a su cumplimiento con el hallazgo N° 1, 4 Y 5 del informe OCI-2021-016. Teniendo en cuenta que en seguimiento de 2022 se los hallazgos 1, 4  y 5 se encuentran abiertos y la mayoria de sus acciones penduientes de efectividad, la accion quedara abierta hasta que se de el cierre de los hallazgos mencionados.</t>
  </si>
  <si>
    <t>2. Elaborar y remitir a la Vicepresidencia de Proyectos una propuesta desde la Dirección de Participación y Asociatividad, que contemple la actualización de los referentes (contratación de personal) en las Unidades Técnicas Territoriales, con el fin de que hagan seguimiento a la etapa de seguimiento dentro del proceso de fortalecimiento asociativo desarrollado por los operadores.</t>
  </si>
  <si>
    <t>Esta acción se medirá en cuanto a su cumplimiento con el hallazgo N° 1 del informe OCI-2021-016.Teniendo en cuenta que el Hallazgo No.1 de 2021 se encuentra abierto y sus acciones pendientes de efectividad, las presentes acciones se encuentran pendientes de efectividad, hasta dar el cierre del Hallazgo.</t>
  </si>
  <si>
    <t>Falta de programación de visitas o cronograma de seguimiento a los planes de fortalecimiento asociativo, en conjunto con el operador, con una periodicidad adecuada y acorde con las necesidades de cada Asociación.</t>
  </si>
  <si>
    <t>3. A través del Supervisor de los convenios, solicitar a los operadores el cronograma mensual de visitas a realizar a las organizaciones sociales, comunitarias y productivas rurales dentro del proceso de fortalecimiento asociativo.</t>
  </si>
  <si>
    <t xml:space="preserve">Un (1) correo electrónico al supervisor de los convenios, con el fin de solicitar a los operadores el cronograma mensual de visitas </t>
  </si>
  <si>
    <t>4. Elaborar y ejecutar una (1) programación de visitas de seguimiento por parte de la Dirección de Participación y Asociatividad, de acuerdo con la disponibilidad del recurso humano.</t>
  </si>
  <si>
    <t>Una (1) programación de visitas</t>
  </si>
  <si>
    <t>Gestor T1 – G13 o Analista T2 – G06 o Técnico Asistencial 01 – G12</t>
  </si>
  <si>
    <t>Inconsistencias en la ejecución de las siguientes fases en el desarrollo de la estrategia o plan de fortalecimiento asociativo, relacionadas con: Fase Evaluación: Falta de remisión línea base a la Dirección de Seguimiento y Control para su estudio y ausencia de aplicación de batería de indicadores para el plan de fortalecimiento comparado con la línea base.</t>
  </si>
  <si>
    <t>Falta de articulación entre la Dirección de Participación y Asociatividad y la Dirección de Seguimiento y Control.</t>
  </si>
  <si>
    <t>1. Convocar y realizar una reunión con la Dirección de Seguimiento y Control, para elaborar el cronograma de mesas de trabajo mensuales.</t>
  </si>
  <si>
    <t xml:space="preserve">Una (1) comunicación de convocatoria y acta de la reunión, cronograma concertado  </t>
  </si>
  <si>
    <t>Esta acción se medirá en cuanto a su cumplimiento con el hallazgo N° 1  del informe OCI-2021-016. Teniendo en cuenta que el Hallazgo No.1 de 2021 se encuentra abierto y sus acciones pendientes de efectividad, las presentes acciones se encuentran pendientes de efectividad, hasta dar el cierre del Hallazgo.</t>
  </si>
  <si>
    <t>Falta del instrumento de batería de indicadores en articulación entre las Direcciones de Participación y Asociatividad y de Seguimiento y Control</t>
  </si>
  <si>
    <t>2. Revisar y ajustar la batería de indicadores propuesta durante la vigencia de 2018, en conjunto con la Dirección de Seguimiento y Control.</t>
  </si>
  <si>
    <t>Una (1) batería de indicadores revisada, ajustada y aprobada.</t>
  </si>
  <si>
    <t>3. Remitir las líneas base de cada organización a la Dirección de Seguimiento y Control.</t>
  </si>
  <si>
    <t>Una (1) comunicación remitida con archivo de líneas base de las organizaciones.</t>
  </si>
  <si>
    <t>Falta del instrumento de batería de indicadores en articulación entre las Direcciones de Participación y Asociatividad y Seguimiento y control</t>
  </si>
  <si>
    <t>4. En el marco de las mesas de trabajo programadas, establecer plan de trabajo para la aplicación de la batería de indicadores, en conjunto con la Dirección de Seguimiento y Control.</t>
  </si>
  <si>
    <t xml:space="preserve">Un (1) documento de plan de trabajo en conjunto con la Dirección de Seguimiento y Control.  </t>
  </si>
  <si>
    <t>Gestor T1 – Grado 13 o Analista T2 – Grado 06 o Técnico Asistencial 01 – Grado 12</t>
  </si>
  <si>
    <t>Inconsistencias en los reportes de avance de ejecución del Plan de Acción Institucional - Vigencia 2018, dado que las evidencias incluidas en el aplicativo  Isolución se encontraron incompletas, duplicadas o no estaban relacionadas con la actividad reportada.</t>
  </si>
  <si>
    <t>Falta de seguimiento a las metas periódicas establecidas en el Plan de Acción institucional.</t>
  </si>
  <si>
    <t>1. Informes ejecutivos trimestrales sobre el avance en las metas y productos establecidos en el Plan de Acción Institucional.</t>
  </si>
  <si>
    <t>Informes ejecutivos trimestrales de seguimiento al Plan de Acción</t>
  </si>
  <si>
    <t>Analista T2 - Grado 06</t>
  </si>
  <si>
    <r>
      <t xml:space="preserve">Teniendo en cuenta las inconsistencias identificadas en los reportes de avance de ejecución del Plan de Acción Institucional - Vigencia 2018, a partir del 2020 se aplicaron acciones de mejora, consistentes en el reporte mensual de avance de los indicadores asociados al </t>
    </r>
    <r>
      <rPr>
        <i/>
        <sz val="12"/>
        <color theme="1"/>
        <rFont val="Arial"/>
        <family val="2"/>
      </rPr>
      <t>Proceso Promoción y  Apoyo a la Asociatividad</t>
    </r>
    <r>
      <rPr>
        <sz val="12"/>
        <color theme="1"/>
        <rFont val="Arial"/>
        <family val="2"/>
      </rPr>
      <t xml:space="preserve">, en el aplicativo iSolucion, con sus respectivas evidencias. </t>
    </r>
  </si>
  <si>
    <t>CERRADO</t>
  </si>
  <si>
    <t>Incumplimiento de la Política de Administración del Riesgo adoptada por la Entidad y del procedimiento Acciones de Mejoramiento, respecto a diferencias en el cálculo de la calificación inherente y valoración residual del riesgo, causas sin opción de tratamiento, controles con calificación menor a 96% sin plan de acción para mejorar su diseño y riesgos de corrupción sin establecimiento de una acción de contingencia.</t>
  </si>
  <si>
    <t>Fallas en la aplicación de lineamientos establecidos para la adecuada gestión del riesgo y control a los mismos, establecidos en la Guía para la administración del riesgo y el diseño de controles en Entidades Públicas (Versión 4) y en la Política de Administración del Riesgo (Versión 2).</t>
  </si>
  <si>
    <t>1. Socialización a los funcionarios de la Dirección de Participación y Asociatividad de la Guía para la administración del riesgo y el diseño de controles en Entidades Públicas(Versión 4) y de la Política de Administración del Riesgo (Versión 2) adoptada por la Entidad en noviembre de 2018.</t>
  </si>
  <si>
    <t>Una (1) Reunión de socialización.</t>
  </si>
  <si>
    <t>el 27 de agosto de 2019 se realizó una reunión entre los funcionarios de la Dirección de Participación y Asociativiad, cuyo objeto fue la "socialización de la guía para la administración del riesgo -DAFP- Versión 4".</t>
  </si>
  <si>
    <t xml:space="preserve">
Una vez revisada la evidencia suministrada, la Oficina de Control Interno considera que se cumplió con la ejecución de la totalidad de acciones propuestas para el presente hallazgo. Adicionalmente, se procedió a corroborar la efectividad a través del informe de seguimiento al plan anticorrupción y atención al ciudadano y mapa de riesgos de corrupción enero - abril 2020), sin evidenciar observaciones relacionadas con los riesgos asociados al proceso "Promoción y Apoyo a la Asociatividad".</t>
  </si>
  <si>
    <t>Falta de claridad en riesgos, controles y acciones definidas para su manejo y gestión.</t>
  </si>
  <si>
    <t>2. Rediseño de los riesgos de corrupción asociados al proceso “Promoción y Apoyo a la Asociatividad” en conjunto con la Oficina de Planeación.</t>
  </si>
  <si>
    <t>Una (1) Matriz de Riesgos de Corrupción actualizada.</t>
  </si>
  <si>
    <t xml:space="preserve">La Dirección de Participación y Apoyo a la Asociativiad llevó a cabo la actualización de la Matriz de Riesgos de Corrupción y de Gestión de Asociatividad para la Vigencia 2019 con la colaboración de la Oficina de Planeación. Así mismo se estructuró la matríz de riesgos de corrupción de la vigencia 2020.  </t>
  </si>
  <si>
    <t>AUDITORÍA VIGENCIA 2021 (INFORME OCI-2021-016)</t>
  </si>
  <si>
    <t>OCI-2021-016</t>
  </si>
  <si>
    <t>Deficiencias e incumplimiento de los lineamientos establecidos en la implementación de la estrategia de fortalecimiento asociativo fase I.</t>
  </si>
  <si>
    <t xml:space="preserve">1.1. Inexistencia de controles en la calidad y coherencia de la información consignada en cada una de las etapas de fortalecimiento asociativo. </t>
  </si>
  <si>
    <t>1.1. Implementar mesas de trabajo entre el responsable de realizar las etapas alistamiento, diagnóstico y planeación estratégica y como mínimo un profesional especializado de la Dirección, para revisar la coherencia y calidad de la información registrada en los Formato F-PAA-030 Alistamiento organizacional asociativo y F-PAA-031 Formato plan de fortalecimiento asociativo. Acción a implementar una vez se vayan culminando cada una de las etapas (alistamiento, diagnóstico e implementación). Dentro de las mesas de trabajo se irán realizando las respectivas retroalimentaciones al equipo de trabajo en el desarrollo del ejercicio.</t>
  </si>
  <si>
    <t>Formatos diligenciados y firmados con los respectivos vistos buenos.
Listados de asistencia.</t>
  </si>
  <si>
    <t>Correctiva</t>
  </si>
  <si>
    <t>Líder de la Dirección de Participación y Asociatividad</t>
  </si>
  <si>
    <t>1.2. Actualizar dentro del procedimiento el control definido en el punto anterior.</t>
  </si>
  <si>
    <t>Procedimiento actualizado.</t>
  </si>
  <si>
    <r>
      <rPr>
        <sz val="12"/>
        <color theme="1"/>
        <rFont val="Arial"/>
        <family val="2"/>
      </rPr>
      <t xml:space="preserve">31-dic-21
</t>
    </r>
    <r>
      <rPr>
        <b/>
        <sz val="12"/>
        <color theme="1"/>
        <rFont val="Arial"/>
        <family val="2"/>
      </rPr>
      <t xml:space="preserve">
</t>
    </r>
    <r>
      <rPr>
        <sz val="12"/>
        <color theme="1"/>
        <rFont val="Arial"/>
        <family val="2"/>
      </rPr>
      <t>15-abr-22</t>
    </r>
    <r>
      <rPr>
        <b/>
        <sz val="12"/>
        <color theme="1"/>
        <rFont val="Arial"/>
        <family val="2"/>
      </rPr>
      <t xml:space="preserve">
15-may-22</t>
    </r>
  </si>
  <si>
    <t>1.3. Actualizar la Estrategia de monitoreo MO-PAA-002 ampliando el alcance para incluir controles a la calidad de la información reportada en los formatos asociados al procedimiento.</t>
  </si>
  <si>
    <t>Estrategia de monitoreo MO-PAA-002 actualizada.</t>
  </si>
  <si>
    <r>
      <rPr>
        <sz val="12"/>
        <color theme="1"/>
        <rFont val="Arial"/>
        <family val="2"/>
      </rPr>
      <t xml:space="preserve">31-dic-21
</t>
    </r>
    <r>
      <rPr>
        <b/>
        <sz val="12"/>
        <color theme="1"/>
        <rFont val="Arial"/>
        <family val="2"/>
      </rPr>
      <t xml:space="preserve">
</t>
    </r>
    <r>
      <rPr>
        <sz val="12"/>
        <color theme="1"/>
        <rFont val="Arial"/>
        <family val="2"/>
      </rPr>
      <t>15-abr-22</t>
    </r>
    <r>
      <rPr>
        <b/>
        <sz val="12"/>
        <color theme="1"/>
        <rFont val="Arial"/>
        <family val="2"/>
      </rPr>
      <t xml:space="preserve">
</t>
    </r>
    <r>
      <rPr>
        <sz val="12"/>
        <color theme="1"/>
        <rFont val="Arial"/>
        <family val="2"/>
      </rPr>
      <t>31-may-22</t>
    </r>
    <r>
      <rPr>
        <b/>
        <sz val="12"/>
        <color theme="1"/>
        <rFont val="Arial"/>
        <family val="2"/>
      </rPr>
      <t xml:space="preserve">
30-ago-22</t>
    </r>
  </si>
  <si>
    <t>Listado de asistencia a la jornada de retroalimentación con el equipo de la DPA.</t>
  </si>
  <si>
    <r>
      <rPr>
        <sz val="12"/>
        <color theme="1"/>
        <rFont val="Arial"/>
        <family val="2"/>
      </rPr>
      <t xml:space="preserve">31-dic-21
</t>
    </r>
    <r>
      <rPr>
        <b/>
        <sz val="12"/>
        <color theme="1"/>
        <rFont val="Arial"/>
        <family val="2"/>
      </rPr>
      <t xml:space="preserve">
</t>
    </r>
    <r>
      <rPr>
        <sz val="12"/>
        <color theme="1"/>
        <rFont val="Arial"/>
        <family val="2"/>
      </rPr>
      <t>22-abr-22</t>
    </r>
    <r>
      <rPr>
        <b/>
        <sz val="12"/>
        <color theme="1"/>
        <rFont val="Arial"/>
        <family val="2"/>
      </rPr>
      <t xml:space="preserve">
15-may-22</t>
    </r>
  </si>
  <si>
    <t>1.2.  Desactualización de algunos de los parámetros establecidos en el de Metodología Integral de Asociatividad - MIA en relación con el Procedimiento de Fortalecimiento Asociativo.</t>
  </si>
  <si>
    <t>2.  Generar mesas de trabajo al interior de la Dirección con el acompañamiento del profesional designado por la Vicepresidencia, con fin de revisar y actualizar el procedimiento  de Fortalecimiento Asociativo (PR-PAA-002) y la Metodología Integral de Asociatividad (MO-PAA-001).</t>
  </si>
  <si>
    <t>Procedimiento PR-PAA-002 y manual MO-PAA-001 actualizadas</t>
  </si>
  <si>
    <t>1.3.  Inexistencia de un entorno habilitante que permita una mayor participación de los integrantes de las asociaciones en el proceso de fortalecimiento desarrollado de manera virtual.</t>
  </si>
  <si>
    <t>3.1.  Ajustar el procedimiento de fortalecimiento asociativo PR-PAA-002 y la Metodología Integral de Asociatividad MO-PAA-001, incluyendo un mínimo de participantes para las etapas de diagnóstico participativo y planeación estratégica del fortalecimiento.</t>
  </si>
  <si>
    <t>Procedimiento PR- PAA-002 y manual      MO-PAA-001 actualizados </t>
  </si>
  <si>
    <r>
      <rPr>
        <sz val="12"/>
        <color theme="1"/>
        <rFont val="Arial"/>
        <family val="2"/>
      </rPr>
      <t xml:space="preserve">31-dic-21
</t>
    </r>
    <r>
      <rPr>
        <b/>
        <sz val="12"/>
        <color theme="1"/>
        <rFont val="Arial"/>
        <family val="2"/>
      </rPr>
      <t xml:space="preserve">
</t>
    </r>
    <r>
      <rPr>
        <sz val="12"/>
        <color theme="1"/>
        <rFont val="Arial"/>
        <family val="2"/>
      </rPr>
      <t>15-abr-22</t>
    </r>
    <r>
      <rPr>
        <b/>
        <sz val="12"/>
        <color theme="1"/>
        <rFont val="Arial"/>
        <family val="2"/>
      </rPr>
      <t xml:space="preserve">
31-may-22</t>
    </r>
  </si>
  <si>
    <t>3.2. Seguimiento mensual a los cronogramas definidos desde la Dirección para el fortalecimiento de la Organizaciones priorizadas.</t>
  </si>
  <si>
    <t>Informe mensual de seguimiento POA </t>
  </si>
  <si>
    <t>Desviaciones en la priorización de Organizaciones Sociales, Comunitarias y Productivas Rurales fortalecidas</t>
  </si>
  <si>
    <t>2.1. Debilidades en los soportes que den cuenta del contacto inicial realizado con las organizaciones priorizadas para fortalecimiento asociativo, adicionales al formato de alistamiento diligenciado. </t>
  </si>
  <si>
    <t>1. Notificar a los profesionales de la Dirección que una vez realizada la priorización de las organizaciones y antes de iniciar con la prestación del servicio, deberán dejar evidencia del correo electrónico enviado a las organizaciones priorizadas.
Dicha notificación se realizará al equipo una vez se surtan los ajustes en el manual de la metodología Integral de Asociatividad – MIA (MO-PAA-001)</t>
  </si>
  <si>
    <t>Listado de asistencia a jornada de socialización
Correo remisorio del manual de la Metodología Integral de Asociatividad – MIA (MO-PAA-001) ajustado</t>
  </si>
  <si>
    <r>
      <rPr>
        <sz val="12"/>
        <color theme="1"/>
        <rFont val="Arial"/>
        <family val="2"/>
      </rPr>
      <t xml:space="preserve">31-dic-21
</t>
    </r>
    <r>
      <rPr>
        <b/>
        <sz val="12"/>
        <color theme="1"/>
        <rFont val="Arial"/>
        <family val="2"/>
      </rPr>
      <t xml:space="preserve">
</t>
    </r>
    <r>
      <rPr>
        <sz val="12"/>
        <color theme="1"/>
        <rFont val="Arial"/>
        <family val="2"/>
      </rPr>
      <t>22-abr-22</t>
    </r>
    <r>
      <rPr>
        <b/>
        <sz val="12"/>
        <color theme="1"/>
        <rFont val="Arial"/>
        <family val="2"/>
      </rPr>
      <t xml:space="preserve">
</t>
    </r>
    <r>
      <rPr>
        <sz val="12"/>
        <color theme="1"/>
        <rFont val="Arial"/>
        <family val="2"/>
      </rPr>
      <t>31-may-22</t>
    </r>
    <r>
      <rPr>
        <b/>
        <sz val="12"/>
        <color theme="1"/>
        <rFont val="Arial"/>
        <family val="2"/>
      </rPr>
      <t xml:space="preserve">
30-ago-22</t>
    </r>
  </si>
  <si>
    <t>2.2. Error en la redacción de algunos apartes del manual de la metodología Integral de Asociatividad – MIA (MO-PAA- 001) en relación con el contacto inicial de las organizaciones priorizadas para el fortalecimiento asociativo y sus respectivas evidencias; así como respecto la aplicación de los criterios de priorización. </t>
  </si>
  <si>
    <t>2. Realizar mesas de trabajo con el equipo de la Dirección de Participación y Asociatividad en acompañamiento con el Profesional designado por la Vicepresidencia de Proyectos, con el fin de ajustar la Metodología Integral de Asociatividad – MIA (MO-PAA-001) en relación con el contacto inicial de las organizaciones priorizadas para fortalecimiento asociativo y sus respectivas evidencias; y la aplicación de los criterios de priorización, atendiendo las recomendaciones del equipo auditor.</t>
  </si>
  <si>
    <t>Manual metodología Integral de Asociatividad – MIA (MO-PAA-001) ajustado</t>
  </si>
  <si>
    <t>Omisión de lineamientos procedimentales en la implementación de las estrategias del Fomento de la asociatividad y la participación rural.</t>
  </si>
  <si>
    <r>
      <t xml:space="preserve">3.1.  </t>
    </r>
    <r>
      <rPr>
        <sz val="12"/>
        <color rgb="FF000000"/>
        <rFont val="Arial"/>
        <family val="2"/>
      </rPr>
      <t>Factores no contemplados al momento de construir la Metodología Integral de Asociatividad – MIA (MO-PAA- 001) y las herramientas requeridas para su implementación.</t>
    </r>
  </si>
  <si>
    <t>1.  Generar mesas de trabajo al interior de la Dirección con el acompañamiento del profesional designado por la Vicepresidencia, con fin de revisar y actualizar el manual MO-PAA-001 y los formatos asociados en virtud de lo expuesto en este hallazgo y atendiendo las recomendaciones del equipo auditor.</t>
  </si>
  <si>
    <t>Manual MO-PAA-001, procedimiento de fortalecimiento y los formatos asociados actualizados en virtud de lo expuesto en este hallazgo.</t>
  </si>
  <si>
    <r>
      <t xml:space="preserve">3.2.  </t>
    </r>
    <r>
      <rPr>
        <sz val="12"/>
        <color rgb="FF000000"/>
        <rFont val="Arial"/>
        <family val="2"/>
      </rPr>
      <t>Debilidades en el desarrollo ejercicio del “Plan de Aprendizaje” descrito en la Estrategia de Monitoreo (MO-PAA-002), que permita el mejoramiento en la implementación de la Metodología Integral de asociatividad – MIA (MO-PAA-001).</t>
    </r>
  </si>
  <si>
    <t>2. Definir un cronograma de mesas de trabajo cuatrimestrales de retroalimentación como insumo para desarrollar el “Plan de Aprendizaje” descrito en la Estrategia de Monitoreo (MO-PAA-002).</t>
  </si>
  <si>
    <t>Construcción del “Plan de Aprendizaje” descrito en la Estrategia de Monitoreo (MO-PAA-002).</t>
  </si>
  <si>
    <r>
      <t xml:space="preserve">3.3.  </t>
    </r>
    <r>
      <rPr>
        <sz val="12"/>
        <color rgb="FF000000"/>
        <rFont val="Arial"/>
        <family val="2"/>
      </rPr>
      <t>Debilidades en el control a la calidad y completitud en el diligenciamiento de los formatos establecidos dentro de las estrategias de fomento asociativo de la Metodología Integral de asociatividad – MIA (MO-PAA-001) por parte del equipo de facilitadores de la Dirección Participación y Asociatividad.</t>
    </r>
  </si>
  <si>
    <r>
      <t xml:space="preserve">3.  Adelantar una sesión semestral de retroalimentación </t>
    </r>
    <r>
      <rPr>
        <sz val="12"/>
        <color rgb="FF000000"/>
        <rFont val="Arial"/>
        <family val="2"/>
      </rPr>
      <t xml:space="preserve">con el equipo de facilitadores de la dirección, </t>
    </r>
    <r>
      <rPr>
        <sz val="12"/>
        <color theme="1"/>
        <rFont val="Arial"/>
        <family val="2"/>
      </rPr>
      <t xml:space="preserve">en el diligenciamiento de los formatos relacionados con la </t>
    </r>
    <r>
      <rPr>
        <sz val="12"/>
        <color rgb="FF000000"/>
        <rFont val="Arial"/>
        <family val="2"/>
      </rPr>
      <t>Metodología Integral de Asociatividad – MIA (MO-PAA-001).</t>
    </r>
  </si>
  <si>
    <t>Listado de asistencia y actas de las sesiones adelantadas.</t>
  </si>
  <si>
    <r>
      <rPr>
        <sz val="12"/>
        <color theme="1"/>
        <rFont val="Arial"/>
        <family val="2"/>
      </rPr>
      <t xml:space="preserve">31-dic-21
</t>
    </r>
    <r>
      <rPr>
        <b/>
        <sz val="12"/>
        <color theme="1"/>
        <rFont val="Arial"/>
        <family val="2"/>
      </rPr>
      <t xml:space="preserve">
15-abr-22</t>
    </r>
  </si>
  <si>
    <t>Desviaciones en la aplicación de la Estrategia de Formalización asociativa - SOMOS</t>
  </si>
  <si>
    <t>4.1. Debilidades en la redacción del manual de la Metodología Integral de asociatividad – MIA (MO-PAA-001) y en la estructura de sus formatos asociados</t>
  </si>
  <si>
    <t>1. Generar mesas de trabajo al interior de la Dirección acompañados por el profesional designado por la Vicepresidencia, con fin de revisar y actualizar el manual MO-PAA-001 y los formatos asociados en virtud de lo expuesto en este hallazgo y atendiendo las recomendaciones del equipo auditor.</t>
  </si>
  <si>
    <t>Manual MO-PAA-001 y los formatos asociados actualizados en virtud de lo expuesto en este hallazgo.</t>
  </si>
  <si>
    <r>
      <t>31-dic-21
15-abr-22
31-may-22</t>
    </r>
    <r>
      <rPr>
        <b/>
        <sz val="12"/>
        <color theme="1"/>
        <rFont val="Arial"/>
        <family val="2"/>
      </rPr>
      <t xml:space="preserve">
30-ago-22</t>
    </r>
  </si>
  <si>
    <r>
      <t xml:space="preserve">4.2. Debilidades en la descripción de las actividades a desarrollar </t>
    </r>
    <r>
      <rPr>
        <sz val="12"/>
        <color theme="1"/>
        <rFont val="Arial"/>
        <family val="2"/>
      </rPr>
      <t>en la ficha técnica de la estrategia SOMOS de la Metodología Integral de Asociatividad MIA (MO-PAA-001).</t>
    </r>
  </si>
  <si>
    <t>Inconsistencias en el cálculo de la batería de indicadores establecidos en la Metodología Integral de Asociatividad - MIA</t>
  </si>
  <si>
    <t>5.1. Posibles errores de interpretación en el manejo de la batería de indicadores definida para el Proceso.
5.2. No se definen claramente los lineamientos para realizar el seguimiento y monitoreo a los indicadores del proceso (periodicidad de medición y términos).
5.3. Debilidad en los mecanismos de control que permitan verificar el resultado de los indicadores.</t>
  </si>
  <si>
    <t xml:space="preserve">1. Generar mesas de trabajo al interior de la Dirección con el acompañamiento del profesional designado por la Vicepresidencia, con fin de revisar y actualizar la batería de indicadores definida en el Manual de la Metodología Integral Asociatividad - MIA (MO-PAA-001), atendiendo las recomendaciones emitidas por  la auditoría.
</t>
  </si>
  <si>
    <t xml:space="preserve">1. Manual de la Metodología Integral de Asociatividad - MIA (MO-PAA-001) actualizado.
</t>
  </si>
  <si>
    <t>2. Diseñar un instructivo que facilite la aplicación de la batería de indicadores definida en el manual de la Metodología Integral de Asociatividad - MIA (MO-PAA-001), atendiendo las recomendaciones emitidas por  la auditoría.</t>
  </si>
  <si>
    <t>2. Instructivo para la aplicación de la batería de indicadores definida en el manual de la Metodología Integral de Asociatividad MIA MO-PAA001.</t>
  </si>
  <si>
    <t>Omisión de lineamientos en la elaboración y emisión del inventario de las instancias de participación rural y de las Organizaciones Sociales, Comunitarias y Productivas Rurales - OSCPR</t>
  </si>
  <si>
    <r>
      <t xml:space="preserve">6.1. Error en la definición de las actividades dentro del </t>
    </r>
    <r>
      <rPr>
        <sz val="12"/>
        <color theme="1"/>
        <rFont val="Arial"/>
        <family val="2"/>
      </rPr>
      <t>Procedimiento Fomento a la Asociatividad (PR-PPA-001)</t>
    </r>
  </si>
  <si>
    <t>1. Generar mesas de trabajo al interior de la Dirección, con el acompañamiento del profesional designado por la Vicepresidencia, con el fin de revisar y actualizar el Procedimiento Fomento a la Asociatividad (PR-PPA-001), atendiendo las recomendaciones del equipo auditor.</t>
  </si>
  <si>
    <t>Procedimiento Fomento a la Asociatividad (PR-PPA-001) actualizado</t>
  </si>
  <si>
    <t>6.2. Debilidades en la definición de acuerdos de nivel de servicio con la Vicepresidencia de Integración Productiva para contar con los inventarios de las organizaciones sociales, comunitarias y productivas rurales e instancias de participación rural</t>
  </si>
  <si>
    <t>2. Adelantar mesas de trabajo con la Vicepresidencia de Integración Productiva para definir acuerdos de nivel de servicio para contar con los inventarios de las organizaciones sociales, comunitarias y productivas rurales e instancias de participación rural y realizar seguimiento trimestral.</t>
  </si>
  <si>
    <t>Acuerdos de nivel de servicio
Informes de seguimiento trimestrales (2)</t>
  </si>
  <si>
    <r>
      <rPr>
        <sz val="12"/>
        <color theme="1"/>
        <rFont val="Arial"/>
        <family val="2"/>
      </rPr>
      <t xml:space="preserve">31-dic-21
</t>
    </r>
    <r>
      <rPr>
        <b/>
        <sz val="12"/>
        <color theme="1"/>
        <rFont val="Arial"/>
        <family val="2"/>
      </rPr>
      <t xml:space="preserve">
28-feb-22</t>
    </r>
  </si>
  <si>
    <t>Inconsistencias en la definición y ejecución del Plan de Acción 2021</t>
  </si>
  <si>
    <t>7.1. Debilidades en la aplicación del Procedimiento “Formulación, seguimiento y ajustes a plan de acción y plan estratégico institucional” (PR-DER-008).</t>
  </si>
  <si>
    <t>1. Formalizar la solicitud de ajuste al Plan de acción institucional, ante el Comité Institucional de Gestión y Desempeño, conforme a lo dispuesto en el numeral 6, actividad 16 del procedimiento “Formulación, seguimiento y ajustes al plan de acción y plan estratégico institucional – PR-DER-008.</t>
  </si>
  <si>
    <t>Memorando remitido al Comité Institucional de Gestión y Desempeño</t>
  </si>
  <si>
    <r>
      <t xml:space="preserve">Se mencionó que no fue necesario remitir memorando al Comité Institucional de Gestión y Desempeño, toda vez que, como resultado de la gestión adelantada desde la Vicepredidencia de Proyectos y la Dirección de Participación Asociatividad ante la Oficina de Planeación, se realizaron los ajustes requeridos en la plataforma iSolucion.
</t>
    </r>
    <r>
      <rPr>
        <b/>
        <u/>
        <sz val="12"/>
        <color theme="1"/>
        <rFont val="Arial"/>
        <family val="2"/>
      </rPr>
      <t>Evidencias/Hallazgo 7_Evidencias/Evidencias Acción 7.1</t>
    </r>
    <r>
      <rPr>
        <sz val="12"/>
        <color theme="1"/>
        <rFont val="Arial"/>
        <family val="2"/>
      </rPr>
      <t xml:space="preserve">
- Acta de reunión del 27jun2021 (Ajuste de indicadores del Plan de Acción Institucional, correspondientes al Proceso de Promición y Apoyo a la Asociatividad, en el aplicativo iSolucion)
- Correos remisorios con las solicitudes de ajuste
- Evidencias de los ajustes realizados por parte de la Oficina de Planeación </t>
    </r>
  </si>
  <si>
    <r>
      <t xml:space="preserve">Teniendo en cuenta la Información suministrada por la DPA, se valido el cumplimiento de las acciones establecidas al realizar las gestiones de modificación de los indicaodres y actividades establecidas en el Plan de Accion Institucional del 2021.
Con el fin de Validar la efectividad de las acciones implementadas se verificaron las actividades establecidas en el plan de Accion Institucional del 2022 para el proceso de Promoción y Apoyo a la Asociatividad, identificando las siguientes:
</t>
    </r>
    <r>
      <rPr>
        <i/>
        <sz val="12"/>
        <color theme="1"/>
        <rFont val="Arial"/>
        <family val="2"/>
      </rPr>
      <t xml:space="preserve">1. Prestar el servicio de fomento asociativo a los productores agropecuarios beneficiarios de la oferta definidos en la Metodología Integral de Asociatividad - MIA
2. Prestar el servicio de fortalecimiento asociativo a las Organizaciones Sociales, Comunitarias y Productivas Rurales beneficiarias de la oferta según lo estipulado en la Metodología Integral de Asociatividad - MIA
</t>
    </r>
    <r>
      <rPr>
        <sz val="12"/>
        <color theme="1"/>
        <rFont val="Arial"/>
        <family val="2"/>
      </rPr>
      <t>Se validó la Información registrada den el Aplicativo ISOLUCION para dicho proceso, identificando que estas dos actividades estan registradas, se tienen definido los indicadores y actividades acorde al Plan de Accion 2022 y se ha venido haciendo el seguimiento mensual como lo establece el procedimiento. Por tal razon se valida la efectividad de laa acciones implementadas en el proceso, y se da por cerrado el Hallazgo.</t>
    </r>
    <r>
      <rPr>
        <i/>
        <sz val="12"/>
        <color theme="1"/>
        <rFont val="Arial"/>
        <family val="2"/>
      </rPr>
      <t xml:space="preserve">
</t>
    </r>
  </si>
  <si>
    <t>7.2. Ausencia de análisis de la coherencia y/o consistencia de la información registrada en las diferentes bases de datos o fuentes de información.</t>
  </si>
  <si>
    <t>2. Realizar mesa(s) de trabajo con la Oficina de Planeación; con el fin de verificar que las metas establecidas en Plan de Acción Institucional correspondan con lo aprobado por el Consejo Directivo y lo publicado por la ADR en su página web.</t>
  </si>
  <si>
    <t>Acta de reunión de mesa(s) de trabajo con compromisos y responsables incluyendo el Plan de Acción Institucional a publicar</t>
  </si>
  <si>
    <r>
      <t xml:space="preserve">Se indicó que el 27 jun2021 se adelantó mesa de trabajo con las profesionales designadas de la Oficina de Planeación y la Vicepresidencia de Proyectos para realizar los ajustes necesarios en las subactividades y unidades de medida de las metas e indicadores asociados al Proceso de Promoción y Apoyo a la Asociatividad, repecto a lo establecido en el Plan de Acción Institucional 2021, de modo que reflejaran de manera consistente los avances en el cumplimiento de las metas por parte de la Dirección de Asociatividad y Asociatividad.
Una vez validados los ajustes a realizar, la Oficina de Planeación procedió con su aplicación en la plataforma iSolucion y remitió el Plan de Acción Institucional ajustado a 20sep2021.
</t>
    </r>
    <r>
      <rPr>
        <b/>
        <u/>
        <sz val="12"/>
        <color theme="1"/>
        <rFont val="Arial"/>
        <family val="2"/>
      </rPr>
      <t>Evidencias/Hallazgo 7_Evidencias/Evidencias Acción 7.2</t>
    </r>
    <r>
      <rPr>
        <sz val="12"/>
        <color theme="1"/>
        <rFont val="Arial"/>
        <family val="2"/>
      </rPr>
      <t xml:space="preserve">
- Acta de reunión del 27jun2021 (Ajuste de indicadores del Plan de Acción Institucional, correspondientes al Proceso de Promición y Apoyo a la Asociatividad, en el aplicativo iSolucion)
- Evidencias de los ajustes realizados por parte de la Oficina de Planeación 
- Plan de Acción Institucional 2021, ajustado a 21sep2021</t>
    </r>
  </si>
  <si>
    <t>7.3. Limitantes del acceso al aplicativo Isolución para el cargue de evidencias de los indicadores del proceso dentro de los tiempos establecidos.</t>
  </si>
  <si>
    <t>3. Realizar el cargue de los reportes de avance y evidencias en el aplicativo Isolucion, de cuatro (4) de los diez (10)  indicadores asignados a la Dirección de Participación para la vigencia 2021. Así mismo, continuar con el cargue mensual de todos los indicadores, dejando constancia de la gestión cuando esto no se pueda realizar por factores externos.</t>
  </si>
  <si>
    <t>Cargue de la información en el aplicativo Isolución</t>
  </si>
  <si>
    <t>Una vez fueron realizados los ajustes de los indicadores asociados al Proceso de Promoción y Apoyo a la Asociatividad en la plataforma iSolucion, desde la Dirección de Participación y Asociatividad se completó el reporte de avance mensual con el respectivo cargue de las evidencias, conforme a lo establecido en el Plan de Acción Institucional ajustado.</t>
  </si>
  <si>
    <t>Incumplimiento de la Política de Administración de Riesgo adoptada por la Entidad</t>
  </si>
  <si>
    <r>
      <t xml:space="preserve">8.1. Debilidad en la orientación sobre la aplicación de </t>
    </r>
    <r>
      <rPr>
        <sz val="12"/>
        <color theme="1"/>
        <rFont val="Arial"/>
        <family val="2"/>
      </rPr>
      <t>la Política de Administración de Riesgo adoptada por la Entidad para la definición de controles asociados al riesgo de corrupción.</t>
    </r>
  </si>
  <si>
    <t>1. Realizar mesa(s) de trabajo con el equipo de la Dirección de Participación y Asociatividad y la Oficina de Planeación, con el fin de ajustar los controles asociados al riesgo de corrupción, conforme a lo establecido en la Guía para la administración del riesgo y el diseño de controles en entidades públicas.</t>
  </si>
  <si>
    <t>Acta(s) de las mesa(s) de trabajo.
Matriz de riesgos con los controles ajustados.</t>
  </si>
  <si>
    <t>Líder Dirección Participación y Asociatividad</t>
  </si>
  <si>
    <t>Se indica que el 04 de octubre de 2021 se llevó a cabo una mesa de trabajo con los profesionales designados de la Dirección de Participación y Asociatividad y de la Vicepresidencia de Proyectos, para revisar y ajustar los controles asociados al riesgo de corrupción definido en la matriz del riesgos del proceso de Promoción y apoyo a la asociatividad, los cuales fueron posteriormente socializados con el líder de la Dirección y la profesional delegada de la Oficina de Planeación (11/11/2021), a quien se remite la matriz de riesgos actualizada para su validación y publicación.
Evidencias: 
- Acta de reunión del 04/10/2021 con evidencia de reuniones virtuales (para el ajuste de los controles y su socialización)
- Matriz de riesgos del proceso con los controles ajustados
- Correo remisorio con la matriz de riesgos actualizada</t>
  </si>
  <si>
    <r>
      <t xml:space="preserve">Teniendo en cuenta que las observaciones estaban enfocadas a el diseño de los controles de los riesgos del proceso, se verificaron aquellos que se encontraban en la matriz de riesgos de corrupcion de la entidad y se observa que en la estructura y diseño, éstos siguen las recomendaciones dadas por la Guia para la administracion del Riesgo, por lo cual se da por cumplida y efectiva la accion propuesta. 
</t>
    </r>
    <r>
      <rPr>
        <b/>
        <u/>
        <sz val="12"/>
        <color theme="1"/>
        <rFont val="Arial"/>
        <family val="2"/>
      </rPr>
      <t>Evidencias/Hallazgo 8_Evidencias/Evidencias Acción 8.1/Mapa de Riegos de Corrupción 2022</t>
    </r>
  </si>
  <si>
    <t xml:space="preserve">CESAR DAVID RODRIGUEZ M.
Tania Peralta Bermúdez </t>
  </si>
  <si>
    <r>
      <rPr>
        <b/>
        <sz val="12"/>
        <color theme="1"/>
        <rFont val="Arial"/>
        <family val="2"/>
      </rPr>
      <t xml:space="preserve">Seguimiento 13 de septiembre de 2022: </t>
    </r>
    <r>
      <rPr>
        <sz val="12"/>
        <color theme="1"/>
        <rFont val="Arial"/>
        <family val="2"/>
      </rPr>
      <t xml:space="preserve">
Por parte del proceso se indico que, en agosto de 2021 se adelantaron dos jornadas de retroalimentación con el equipo de la Dirección de Participación y Asociatividad, convocadas por el Líder, en las cuales se socializaron los resultados de la auditoría realizada al proceso, con las respectivas acciones definidas en el plan de mejoramiento, reiterando la importancia del correcto diligenciamiento de los formatos asociados, en especial, frente a la completitud, calidad y coherencia de lo que allí se registra.
Para la actual vigencia, es importante resaltar que, si bien, los formatos F-PAA-030 y F-PAA-031 fueron actualizados en junio, como complemento de la actualización del procedimiento de fortalecimiento asociativo, la revisión de los formatos, en términos de completitud, calidad y coherencia, se viene haciendo a medida que van culminando las etapas del servicio (alistamiento, diagnóstico y formulación del plan de fortalecimiento), lo cual se puede evidenciar en las mesas de trabajo adelantadas entre los profesionales designados y en las copias de los correos remisorios con las respectivas retroalimentaciones; por lo anterior, es necesario tener presente que solo los alistamientos, diagnósticos y planes formulados a partir de julio, incluyen las casillas que dan cuenta de la revisión realizada por los profesionales de nivel central.
Evidencias:
- Listados de asistencia y evidencia de reuniones virtuales del 02ago2021, 04ago2021 y 19may2022 
- Retroalimentaciones realizadas sobre los alistamientos, diagnósticos y planes de fortalecimiento formulados con las organizaciones priorizadas para la vigencia, junto a los formatos recibios a satisfacción (con ajustes aplicados)
</t>
    </r>
    <r>
      <rPr>
        <b/>
        <sz val="12"/>
        <color theme="1"/>
        <rFont val="Arial"/>
        <family val="2"/>
      </rPr>
      <t xml:space="preserve">Seguimiento 22 de junio de 2023: </t>
    </r>
    <r>
      <rPr>
        <sz val="12"/>
        <color theme="1"/>
        <rFont val="Arial"/>
        <family val="2"/>
      </rPr>
      <t xml:space="preserve">
Teniendo en cuenta que la acción estaba determinada previamente como cumplida al 100% la Dirección remitió a la Oficina de Control Interno vía correo electrónico del  2 de junio de 2023 la siguiente información para la verificación de la efectividad de la acción: 
1. 37 alistamientos realizados en el 2023 formatos F-PAA-030 debidamente diligenciados.
2. 4 Diagnosticos y planes de fortalecimiento realizados en el 2023 formatos F-PAA-031 debidamente diligenciados. 
3. Retroalimentación del fortalecimiento del mes de abril de 2023
Dicha información fue tomada para la verificación de efectividad como se observa en la casilla Observaciones. 
</t>
    </r>
  </si>
  <si>
    <r>
      <rPr>
        <b/>
        <sz val="12"/>
        <color theme="1"/>
        <rFont val="Arial"/>
        <family val="2"/>
      </rPr>
      <t xml:space="preserve">Seguimiento 13 de septiembre de 2022: </t>
    </r>
    <r>
      <rPr>
        <sz val="12"/>
        <color theme="1"/>
        <rFont val="Arial"/>
        <family val="2"/>
      </rPr>
      <t xml:space="preserve">
Se inicó que,  la revisión a la calidad, completitud y coherencia de la información registrada en los formatos de alistamiento, diagnóstico y plan de fortalecimiento, quedó incluida en la actualización del procedimiento de fortalecimiento asociativo, en el numeral 5. Condiciones especiales, con fecha de aprobación por parte del líder de la DPA y la Vicepresidente de Proyectos el 10/05/2022 y por parte de la Presidencia, el 17/05/2022.
Evidencia:
- Procedimiento de fortalecimiento a la asociatividad PR-PAA-002 actualizado a su versión 4
</t>
    </r>
    <r>
      <rPr>
        <b/>
        <sz val="12"/>
        <color theme="1"/>
        <rFont val="Arial"/>
        <family val="2"/>
      </rPr>
      <t xml:space="preserve">Seguimiento 22 de junio de 2023: </t>
    </r>
    <r>
      <rPr>
        <sz val="12"/>
        <color theme="1"/>
        <rFont val="Arial"/>
        <family val="2"/>
      </rPr>
      <t xml:space="preserve">
Teniendo en cuenta que la acción estaba determinada previamente como cumplida al 100% la Dirección remitió a la Oficina de Control Interno vía correo electrónico del  2 de junio de 2023 la siguiente información para la verificación de la efectividad de la acción: 
1. 37 alistamientos realizados en el 2023 formatos F-PAA-030 debidamente diligenciados.
2. 4 Diagnosticos y planes de fortalecimiento realizados en el 2023 formatos F-PAA-031 debidamente diligenciados. 
3. Retroalimentación del fortalecimiento del mes de abril de 2023
Dicha información fue tomada para la verificación de efectividad como se observa en la casilla Observaciones. </t>
    </r>
  </si>
  <si>
    <r>
      <rPr>
        <b/>
        <sz val="12"/>
        <color theme="1"/>
        <rFont val="Arial"/>
        <family val="2"/>
      </rPr>
      <t>Seguimiento 13 de septiembre de 2022:</t>
    </r>
    <r>
      <rPr>
        <sz val="12"/>
        <color theme="1"/>
        <rFont val="Arial"/>
        <family val="2"/>
      </rPr>
      <t xml:space="preserve">
Se indico por parte del proceso que, se incluye un nivel adicional en el flujo de información del Plan general de monitoreo, descrito en la Estrategia de monitoreo MO-PAA-002, correspondiente a la revisión y aprobación, sobre la calidad, completitud y coherencia de la información reportada en los formatos asociados a los procedimientos, con sus respectivos responsables. La Estrategia de monitoreo actualizada fue aprobada por el líder de la DPA y la Vicepresidente de Proyectos el 19/08/2022.
Evidencia:
- Estrategia de monitoreo MO-PAA-002 actualizada a su versión 2
</t>
    </r>
    <r>
      <rPr>
        <b/>
        <sz val="12"/>
        <color theme="1"/>
        <rFont val="Arial"/>
        <family val="2"/>
      </rPr>
      <t xml:space="preserve">
Seguimiento 22 de junio de 2023: 
</t>
    </r>
    <r>
      <rPr>
        <sz val="12"/>
        <color theme="1"/>
        <rFont val="Arial"/>
        <family val="2"/>
      </rPr>
      <t xml:space="preserve">
Teniendo en cuenta que la acción estaba determinada previamente como cumplida al 100% la Dirección remitió a la Oficina de Control Interno vía correo electrónico del  2 de junio de 2023 la siguiente información para la verificación de la efectividad de la acción: 
1. 37 alistamientos realizados en el 2023 formatos F-PAA-030 debidamente diligenciados.
2. 4 Diagnosticos y planes de fortalecimiento realizados en el 2023 formatos F-PAA-031 debidamente diligenciados. 
3. Retroalimentación del fortalecimiento del mes de abril de 2023
Dicha información fue tomada para la verificación de efectividad como se observa en la casilla Observaciones. </t>
    </r>
  </si>
  <si>
    <r>
      <rPr>
        <b/>
        <sz val="12"/>
        <color theme="1"/>
        <rFont val="Arial"/>
        <family val="2"/>
      </rPr>
      <t>Seguimiento 13 de septiembre de 2022:</t>
    </r>
    <r>
      <rPr>
        <sz val="12"/>
        <color theme="1"/>
        <rFont val="Arial"/>
        <family val="2"/>
      </rPr>
      <t xml:space="preserve">
Se manifesto que, adicional a la jornada de retralimentación realizada el 04ago2021 con el equipo responsable de implementar la estrategia de fortalecimiento asociativo, el 07feb2022 se realizó una nueva transferencia metodológica con el equipo de profesionales territoriales, donde, además de volver a socializar el procedimiento, se reiteraron las indicaciones para el correcto diligenciamiento de los formatos asociados, incluido el F-DER-002.
Posteriormente, y una vez fue aprobada la actualización del procedimiento por parte de la Presidencia (17may2022), este fue socializado, vía correo electrónico (19may2022), con todo el equipo de la DPA responsable de su implementación. 
Adicionalmente, y teniendo en cuenta que, como resultado de las opciones de mejora identificadas por el equipo de la DPA, los formatos asociados a este procedimiento (F-PAA-030 y F-PAA-031), también fueron actualizados (22jun2022), se llevó a cabo una nueva jornada de trabajo virtual el 08/07/2022, donde fueron socializados, junto al procedimiento actualizado.
Evidencias:
- Listados de asistencia y evidencia de reuniones virtuales del 04ago2021, 07feb2022 y 08jul2022
- Correo remisorio del procedimiento de fortalecimiento actualizado (19may2022). </t>
    </r>
    <r>
      <rPr>
        <b/>
        <u/>
        <sz val="12"/>
        <color theme="1"/>
        <rFont val="Arial"/>
        <family val="2"/>
      </rPr>
      <t xml:space="preserve">Evidencias/Hallazgo 1_Evidencias/Evidencias Acción 1.1.4
</t>
    </r>
    <r>
      <rPr>
        <b/>
        <sz val="12"/>
        <color theme="1"/>
        <rFont val="Arial"/>
        <family val="2"/>
      </rPr>
      <t xml:space="preserve">Seguimiento 22 de junio de 2023: </t>
    </r>
    <r>
      <rPr>
        <b/>
        <u/>
        <sz val="12"/>
        <color theme="1"/>
        <rFont val="Arial"/>
        <family val="2"/>
      </rPr>
      <t xml:space="preserve">
</t>
    </r>
    <r>
      <rPr>
        <sz val="12"/>
        <color theme="1"/>
        <rFont val="Arial"/>
        <family val="2"/>
      </rPr>
      <t xml:space="preserve">
Teniendo en cuenta que la acción estaba determinada previamente como cumplida al 100% la Dirección remitió a la Oficina de Control Interno vía correo electrónico del  2 de junio de 2023 la siguiente información para la verificación de la efectividad de la acción: 
1. Retroalimentación metodologica de noviembre de 2022.
2. Remisión de documentos metodológicos actualizados mayo 2023
Dicha información fue tomada para la verificación de efectividad como se observa en la casilla Observaciones. </t>
    </r>
  </si>
  <si>
    <r>
      <rPr>
        <b/>
        <sz val="12"/>
        <color theme="1"/>
        <rFont val="Arial"/>
        <family val="2"/>
      </rPr>
      <t xml:space="preserve">Seguimiento 13 de septiembre de 2023:
</t>
    </r>
    <r>
      <rPr>
        <sz val="12"/>
        <color theme="1"/>
        <rFont val="Arial"/>
        <family val="2"/>
      </rPr>
      <t xml:space="preserve">
Se menciona que, atendiendo las recomendaciones del equipo auditor e incorporando las opciones de mejora identificadas por el equipo de la DPA, se adelantaron varias mesas de trabajo, al interior de la Dirección y con el acompañamiento de las profesionales designadas por la Vicepresidencia de Proyectos, para revisar y actualizar el procedimiento de fortalecimiento asociativo PR-PAA-001, con sus respectivos formatos (F-PAA-030 y F-PAA-031), y la Metodología Integral de Asociatividad MIA MO-PAA-002.
 </t>
    </r>
    <r>
      <rPr>
        <b/>
        <sz val="12"/>
        <color theme="1"/>
        <rFont val="Arial"/>
        <family val="2"/>
      </rPr>
      <t>Evidencias/Hallazgo 1_Evidencias/Evidencias Acción 1.2</t>
    </r>
    <r>
      <rPr>
        <sz val="12"/>
        <color theme="1"/>
        <rFont val="Arial"/>
        <family val="2"/>
      </rPr>
      <t xml:space="preserve">
- Evidencias de mesas de trabajo virtuales (febrero, marzo, mayo y julio de 2022)
- Procedimiento de fortalecimiento a la asociatividad PR-PAA-002 actualizado a su versión 4
- Metodología Integral de Asociatividad MIA MO-PAA-001 actualizada a su versión 2
</t>
    </r>
    <r>
      <rPr>
        <b/>
        <sz val="12"/>
        <color theme="1"/>
        <rFont val="Arial"/>
        <family val="2"/>
      </rPr>
      <t xml:space="preserve">Seguimiento 22 de junio de 2023: 
</t>
    </r>
    <r>
      <rPr>
        <sz val="12"/>
        <color theme="1"/>
        <rFont val="Arial"/>
        <family val="2"/>
      </rPr>
      <t>Teniendo en cuenta que la meta determinada para la acción (Procedimiento y Metodología actualizadas) no fue necesario allegar más información sobre esta acción, sin embargo, estos instrumentos fueron necesarios para la validación de la Efectividad del hallazgo.</t>
    </r>
  </si>
  <si>
    <r>
      <rPr>
        <b/>
        <sz val="12"/>
        <color theme="1"/>
        <rFont val="Arial"/>
        <family val="2"/>
      </rPr>
      <t>Seguimiento 13 de septiembre de 2022:</t>
    </r>
    <r>
      <rPr>
        <sz val="12"/>
        <color theme="1"/>
        <rFont val="Arial"/>
        <family val="2"/>
      </rPr>
      <t xml:space="preserve">
Se indico que, se adelantaron varias mesas de trabajo, al interior de la Dirección y con el acompañamiento de las profesionales designadas por la Vicepresidencia de Proyectos, para revisar y actualizar el procedimiento de fortalecimiento asociativo PR-PAA-001 y la Metodología Integral de Asociatividad MIA MO-PAA-002, incluyendo el número de participantes promedio para las etapas de diagnóstico y planeación estratégica, procurando que el ejercicio cumpla con la condición de ser participativo.
 </t>
    </r>
    <r>
      <rPr>
        <b/>
        <u/>
        <sz val="12"/>
        <color theme="1"/>
        <rFont val="Arial"/>
        <family val="2"/>
      </rPr>
      <t>Evidencias/Hallazgo 1_Evidencias/Evidencias Acción 1.3.1</t>
    </r>
    <r>
      <rPr>
        <sz val="12"/>
        <color theme="1"/>
        <rFont val="Arial"/>
        <family val="2"/>
      </rPr>
      <t xml:space="preserve">
- Evidencias de mesas de trabajo virtuales (febrero, marzo, mayo y julio de 2022)
- Procedimiento de fortalecimiento a la asociatividad PR-PAA-002 actualizado a su versión 4
- Metodología Integral de Asociatividad MIA MO-PAA-001 actualizada a su versión 2
</t>
    </r>
    <r>
      <rPr>
        <b/>
        <sz val="12"/>
        <color theme="1"/>
        <rFont val="Arial"/>
        <family val="2"/>
      </rPr>
      <t xml:space="preserve">Seguimiento 22 de junio de 2023: 
</t>
    </r>
    <r>
      <rPr>
        <sz val="12"/>
        <color theme="1"/>
        <rFont val="Arial"/>
        <family val="2"/>
      </rPr>
      <t xml:space="preserve">
Teniendo en cuenta que la meta determinada para la acción (Procedimiento y Metodología actualizadas) no fue necesario allegar más información sobre esta acción, sin embargo, estos instrumentos fueron necesarios para la validación de la Efectividad del hallazgo.</t>
    </r>
  </si>
  <si>
    <r>
      <rPr>
        <b/>
        <sz val="12"/>
        <color theme="1"/>
        <rFont val="Arial"/>
        <family val="2"/>
      </rPr>
      <t>Seguimiento 13 de septiembre de 2022:</t>
    </r>
    <r>
      <rPr>
        <sz val="12"/>
        <color theme="1"/>
        <rFont val="Arial"/>
        <family val="2"/>
      </rPr>
      <t xml:space="preserve">
El seguimiento al cronograma y metas definidas en el POA, como instrumento interno de planeación y gestión, se realiza de manera mensual.
No obstante, es importante resaltar que, durante el primer trimestre del año, se surten los procesos de formulación del POA y de priorización de las organizaciones a fortalecer, los cuales deben ser aprobados por la Vicepresidencia de Proyectos; por tanto, el seguimiento al POA se realiza a partir de su aprobación, que para la actual vigencia corresponde al mes de abril.
</t>
    </r>
    <r>
      <rPr>
        <b/>
        <u/>
        <sz val="12"/>
        <color theme="1"/>
        <rFont val="Arial"/>
        <family val="2"/>
      </rPr>
      <t>Evidencias/Hallazgo 1_Evidencias/Evidencias Acción 1.3.2</t>
    </r>
    <r>
      <rPr>
        <sz val="12"/>
        <color theme="1"/>
        <rFont val="Arial"/>
        <family val="2"/>
      </rPr>
      <t xml:space="preserve">
- Correos remisorios con los informes mensuales de seguimiento al POA, de julio a diciembre de 2021 y de abril a julio de 2022
</t>
    </r>
    <r>
      <rPr>
        <b/>
        <sz val="12"/>
        <color theme="1"/>
        <rFont val="Arial"/>
        <family val="2"/>
      </rPr>
      <t xml:space="preserve">
Seguimiento 22 de junio de 2023: 
</t>
    </r>
    <r>
      <rPr>
        <sz val="12"/>
        <color theme="1"/>
        <rFont val="Arial"/>
        <family val="2"/>
      </rPr>
      <t xml:space="preserve">
Teniendo en cuenta que la acción estaba determinada previamente como cumplida al 100% la Dirección remitió a la Oficina de Control Interno vía correo electrónico del  2 de junio de 2023 la siguiente información para la verificación de la efectividad de la acción: 
1. Correo de remisión de los seguimientos POA 2022 (agosto, septiembre y octubre)
2. Informe de Monitoreo Diciembre 2022. 
Esta información fue requerida para la validación de la efectividad de la acción como se evidencia en la columna Observaciones. </t>
    </r>
  </si>
  <si>
    <r>
      <rPr>
        <b/>
        <sz val="12"/>
        <color theme="1"/>
        <rFont val="Arial"/>
        <family val="2"/>
      </rPr>
      <t>Seguimiento 13 de septiembre de 2022:</t>
    </r>
    <r>
      <rPr>
        <sz val="12"/>
        <color theme="1"/>
        <rFont val="Arial"/>
        <family val="2"/>
      </rPr>
      <t xml:space="preserve">
Se menciono que, la notificación a los profesionales de la Dirección de Participación y Asociatividad fue realizada en la jornada del 04ago2021, donde se socializaron las acciones definidas en el plan de mejoramiento relativas al servicio de fortalecimiento asociativo.Posteriormente les fue socializada la Metodología Integral de Asociatividad MIA, en cuanto fue aprobada su actualización.Vale la pena resaltar que, si bien, la actualización de la MIA fue aprobada el 24ago2022, esta acción correctiva se implementó a partir de la presente vigencia, es decir, una vez fue aprobada la priorización de organizaciones a fortalecer en 2022, todas fueron contactadas vía correo electrónico, antes de iniciar con la prestación del servicio.
</t>
    </r>
    <r>
      <rPr>
        <b/>
        <u/>
        <sz val="12"/>
        <color theme="1"/>
        <rFont val="Arial"/>
        <family val="2"/>
      </rPr>
      <t>Evidencias/Hallazgo 2_Evidencias/Evidencias Acción 2.1</t>
    </r>
    <r>
      <rPr>
        <sz val="12"/>
        <color theme="1"/>
        <rFont val="Arial"/>
        <family val="2"/>
      </rPr>
      <t xml:space="preserve">
- Listado de asistencia y evidencia de reunión virtual del 04ago2021
- Correo remisorio de la Metodología Integral de Asociatividad MIA actualizada (24-25ago2022)
- Muestra de correos de contacto inicial, enviados a las organizaciones priorizadas
</t>
    </r>
    <r>
      <rPr>
        <b/>
        <sz val="12"/>
        <color theme="1"/>
        <rFont val="Arial"/>
        <family val="2"/>
      </rPr>
      <t xml:space="preserve">
Seguimiento 22 de junio de 2023: 
</t>
    </r>
    <r>
      <rPr>
        <sz val="12"/>
        <color theme="1"/>
        <rFont val="Arial"/>
        <family val="2"/>
      </rPr>
      <t xml:space="preserve">Teniendo en cuenta que la acción estaba determinada previamente como cumplida al 100% la Dirección remitió a la Oficina de Control Interno vía correo electrónico del  2 de junio de 2023 la siguiente información para la verificación de la efectividad de la acción: 
1. Priorización de organizaciones a intervenir en 2023, correo de aprobación por parte del Vicepresidente de Proyectos sobre las 141 organizaciones priorizadas.
2.  Muestra de 9 correos informativos sobre la priorización de las asociaciones. 
</t>
    </r>
  </si>
  <si>
    <r>
      <rPr>
        <b/>
        <sz val="12"/>
        <color theme="1"/>
        <rFont val="Arial"/>
        <family val="2"/>
      </rPr>
      <t>Seguimiento 13 de septiembre de 2022:</t>
    </r>
    <r>
      <rPr>
        <sz val="12"/>
        <color theme="1"/>
        <rFont val="Arial"/>
        <family val="2"/>
      </rPr>
      <t xml:space="preserve">
Se indico que, atendiendo las recomendaciones del equipo auditor e incorporando las opciones de mejora identificadas por el equipo de la DPA, se adelantaron varias mesas de trabajo, al interior de la Dirección y con el acompañamiento de las profesionales designadas por la Vicepresidencia de Proyectos, para revisar y actualizar la Metodología Integral de Asociatividad MIA MO-PAA-002, en relación con el contacto inicial y la priorización de organizaciones a fortalecer durante cada vigencia.
Además de la actualización de la MIA, se diseñó un instructivo donde se detalla el paso a paso para la prestación del servicio de fortalecimiento asociativo, incluyendo el contacto inicial con las organizaciones y el proceso para la aplicación de los criterios de priorización.
</t>
    </r>
    <r>
      <rPr>
        <b/>
        <u/>
        <sz val="12"/>
        <color theme="1"/>
        <rFont val="Arial"/>
        <family val="2"/>
      </rPr>
      <t xml:space="preserve">
Evidencias/Hallazgo 2_Evidencias/Evidencias Acción 2.2</t>
    </r>
    <r>
      <rPr>
        <sz val="12"/>
        <color theme="1"/>
        <rFont val="Arial"/>
        <family val="2"/>
      </rPr>
      <t xml:space="preserve">
- Evidencias de mesas de trabajo virtuales (febrero, marzo, abril, junio, julio y agosto de 2022)
- Metodología Integral de Asociatividad MIA MO-PAA-001 actualizada a su versión 2
- Instructivo para la prestación del servicio de fortalecimiento asociativo IN-PAA-001
</t>
    </r>
    <r>
      <rPr>
        <b/>
        <sz val="12"/>
        <color theme="1"/>
        <rFont val="Arial"/>
        <family val="2"/>
      </rPr>
      <t xml:space="preserve">Seguimiento 22 de junio de 2023: </t>
    </r>
    <r>
      <rPr>
        <sz val="12"/>
        <color theme="1"/>
        <rFont val="Arial"/>
        <family val="2"/>
      </rPr>
      <t xml:space="preserve">
Teniendo en cuenta que la acción estaba determinada previamente como cumplida al 100% la Dirección remitió a la Oficina de Control Interno vía correo electrónico del  2 de junio de 2023 la siguiente información para la verificación de la efectividad de la acción: 
1. Priorización de organizaciones a intervenir en 2023, correo de aprobación por parte del Vicepresidente de Proyectos sobre las 141 organizaciones priorizadas.
2.  Muestra de 9 correos informativos sobre la priorización de las asociaciones. </t>
    </r>
  </si>
  <si>
    <t>13/09/2022
22/06/2023</t>
  </si>
  <si>
    <t>13/09/2022
28/06/2023</t>
  </si>
  <si>
    <r>
      <rPr>
        <b/>
        <sz val="12"/>
        <color theme="1"/>
        <rFont val="Arial"/>
        <family val="2"/>
      </rPr>
      <t>Seguimiento 13 de septiembre de 2022:</t>
    </r>
    <r>
      <rPr>
        <sz val="12"/>
        <color theme="1"/>
        <rFont val="Arial"/>
        <family val="2"/>
      </rPr>
      <t xml:space="preserve">
Se mencionó que al inicio de la vigencia, se adelantaron tres jornadas de transferencia metodológica con el equipo de la Dirección de Participación y Asociatividad, convocadas por el Líder, donde se retroalimentaron, entre otros, la Metodología Integral de Asociatividad MIA y los procedimientos de fomento y fortalecimiento a la asociatividad, con sus respectivos formatos.
Adicionalmente, se han adelantado mesas de trabajo con los profesionales territoriales para continuar con la retroalimentación sobre las estrategias contenidas en la MIA para la prestación del servicio de fomento asociativo y el correcto diligenciamiento de los formatos asociados.
</t>
    </r>
    <r>
      <rPr>
        <b/>
        <u/>
        <sz val="12"/>
        <color theme="1"/>
        <rFont val="Arial"/>
        <family val="2"/>
      </rPr>
      <t>Evidencias/Hallazgo 3_Evidencias/Evidencias Acción 3.3</t>
    </r>
    <r>
      <rPr>
        <sz val="12"/>
        <color theme="1"/>
        <rFont val="Arial"/>
        <family val="2"/>
      </rPr>
      <t xml:space="preserve">
- Listados de asistencia y evidencias de reuniones virtuales del 26ene2021, 31ene2022 y 02feb2022
- Listados de asistencia mesas de trabajo con profesionales territoriales (febrero y marzo 2022)
</t>
    </r>
    <r>
      <rPr>
        <b/>
        <sz val="12"/>
        <color theme="1"/>
        <rFont val="Arial"/>
        <family val="2"/>
      </rPr>
      <t xml:space="preserve">Seguimiento 28 de junio de 2023: </t>
    </r>
    <r>
      <rPr>
        <sz val="12"/>
        <color theme="1"/>
        <rFont val="Arial"/>
        <family val="2"/>
      </rPr>
      <t xml:space="preserve">
Teniendo en cuenta que en las validaciones anteriores el equipo auditor determino las acciones como cumplidas, la Dirección remitió los siguientes soportes para la validación de su efectividad: 
1. Veinticinco (25) desarrollo de estrategias de fomento asociativo realizadas en el 2023 con sus respectivos soportes.
2. Transferencia metodologica del 16 de marzo de 2023 vía Teams. 
3.  Soporte de la lista de asistencia extraída del aplicativo Teams sobre la Jornada de Retroalimentación MIA procedimientos y formatos del 24 de noviembre de 2022.
4. Documento compilatorio ejercicio Plan de Aprendizaje Equipo de Trabajo Dirección de Participación y Asociatividad -2022-.</t>
    </r>
  </si>
  <si>
    <r>
      <rPr>
        <b/>
        <sz val="12"/>
        <color theme="1"/>
        <rFont val="Arial"/>
        <family val="2"/>
      </rPr>
      <t>Seguimiento 13 de septiembre de 2022:</t>
    </r>
    <r>
      <rPr>
        <sz val="12"/>
        <color theme="1"/>
        <rFont val="Arial"/>
        <family val="2"/>
      </rPr>
      <t xml:space="preserve">
Se indico por parte del proceso que en septiembre de 2021 se adelantó el ejercicio de lecciones aprendidas, de que trata el Plan de aprendizaje contenido en la Estrategia de monitoreo, con el equipo de la Dirección de Participación y Asociatividad encargado de implementar la metodología MIA; este ejercicio estuvo dividido en tres partes: la primera, con el equipo de la DPA en pleno, para explicar el método de Focus Group, a partir del cual se desarrollaría el ejercicio; la segunda, con el equipo dividido en dos para discutir las lecciones aprendidas para cada servicio (fomento y fortalecimiento asociativo); y la tercera, para socializar y discutir las conclusiones finales. Los resultados de la jornada fueron utilizados como insumo para la actualización de la MIA, realizada en la actual vigencia.
</t>
    </r>
    <r>
      <rPr>
        <b/>
        <u/>
        <sz val="12"/>
        <color theme="1"/>
        <rFont val="Arial"/>
        <family val="2"/>
      </rPr>
      <t>Evidencias/Hallazgo 3_Evidencias/Evidencias Acción 3.2</t>
    </r>
    <r>
      <rPr>
        <sz val="12"/>
        <color theme="1"/>
        <rFont val="Arial"/>
        <family val="2"/>
      </rPr>
      <t xml:space="preserve">
- Listado de asistencia y evidencia de jornada virtual Lecciones aprendidas (13sep2021)
- Resultados ejercicio de Lecciones aprendidas - Plan de Aprendizaje DPA 2021
</t>
    </r>
    <r>
      <rPr>
        <b/>
        <sz val="12"/>
        <color theme="1"/>
        <rFont val="Arial"/>
        <family val="2"/>
      </rPr>
      <t xml:space="preserve">Seguimiento 28 de junio de 2023: </t>
    </r>
    <r>
      <rPr>
        <sz val="12"/>
        <color theme="1"/>
        <rFont val="Arial"/>
        <family val="2"/>
      </rPr>
      <t xml:space="preserve">
Teniendo en cuenta que en las validaciones anteriores el equipo auditor determino las acciones como cumplidas, la Dirección remitió los siguientes soportes para la validación de su efectividad: 
1. Veinticinco (25) desarrollo de estrategias de fomento asociativo realizadas en el 2023 con sus respectivos soportes.
2. Transferencia metodologica del 16 de marzo de 2023 vía Teams. 
3.  Soporte de la lista de asistencia extraída del aplicativo Teams sobre la Jornada de Retroalimentación MIA procedimientos y formatos del 24 de noviembre de 2022.
4. Documento compilatorio ejercicio Plan de Aprendizaje Equipo de Trabajo Dirección de Participación y Asociatividad -2022-.</t>
    </r>
  </si>
  <si>
    <r>
      <rPr>
        <b/>
        <sz val="12"/>
        <color theme="1"/>
        <rFont val="Arial"/>
        <family val="2"/>
      </rPr>
      <t xml:space="preserve">Seguimiento 13 de septiembre de2022: </t>
    </r>
    <r>
      <rPr>
        <sz val="12"/>
        <color theme="1"/>
        <rFont val="Arial"/>
        <family val="2"/>
      </rPr>
      <t xml:space="preserve"> 
Se indicó que, atendiendo las recomendaciones del equipo auditor e incorporando las opciones de mejora identificadas por el equipo de la DPA, se adelantaron varias mesas de trabajo, al interior de la Dirección y con el acompañamiento de las profesionales designadas por la Vicepresidencia de Proyectos, para revisar y actualizar la Metodología Integral de Asociatividad MIA MO-PAA-002, en relación con la implementación de las estrategias de fomento a la asociatividad y la participación rural y los formatos asociados al procedimiento.
</t>
    </r>
    <r>
      <rPr>
        <b/>
        <u/>
        <sz val="12"/>
        <color theme="1"/>
        <rFont val="Arial"/>
        <family val="2"/>
      </rPr>
      <t>Evidencias/Hallazgo 3_Evidencias/Evidencias Acción 3.1</t>
    </r>
    <r>
      <rPr>
        <sz val="12"/>
        <color theme="1"/>
        <rFont val="Arial"/>
        <family val="2"/>
      </rPr>
      <t xml:space="preserve">
- Evidencias de mesas de trabajo virtuales (marzo, abril y julio de 2022)
- Metodología Integral de Asociatividad MIA MO-PAA-001 actualizada a su versión 2
- Procedimiento de fomento a la asociatividad PR-PAA-001 actualizado a su versión 4
</t>
    </r>
    <r>
      <rPr>
        <b/>
        <sz val="12"/>
        <color theme="1"/>
        <rFont val="Arial"/>
        <family val="2"/>
      </rPr>
      <t xml:space="preserve">Seguimiento 28 de junio de 2023: </t>
    </r>
    <r>
      <rPr>
        <sz val="12"/>
        <color theme="1"/>
        <rFont val="Arial"/>
        <family val="2"/>
      </rPr>
      <t xml:space="preserve">
Teniendo en cuenta que en las validaciones anteriores el equipo auditor determino las acciones como cumplidas, la Dirección remitió los siguientes soportes para la validación de su efectividad: 
1. Veinticinco (25) desarrollo de estrategias de fomento asociativo realizadas en el 2023 con sus respectivos soportes.
2. Transferencia metodologica del 16 de marzo de 2023 vía Teams. 
3.  Soporte de la lista de asistencia extraída del aplicativo Teams sobre la Jornada de Retroalimentación MIA procedimientos y formatos del 24 de noviembre de 2022.
4. Documento compilatorio ejercicio Plan de Aprendizaje Equipo de Trabajo Dirección de Participación y Asociatividad -2022-.</t>
    </r>
  </si>
  <si>
    <t>29/06/2020
28/06/2023</t>
  </si>
  <si>
    <t>Claudia Marcela Pinzón Martínez
Tania Peralta Bermúdez</t>
  </si>
  <si>
    <r>
      <rPr>
        <b/>
        <sz val="12"/>
        <rFont val="Arial"/>
        <family val="2"/>
      </rPr>
      <t xml:space="preserve">Seguimiento 29 de junio de 2020: </t>
    </r>
    <r>
      <rPr>
        <sz val="12"/>
        <rFont val="Arial"/>
        <family val="2"/>
      </rPr>
      <t xml:space="preserve">
En el marco del proceso "Promoción y Apoyo a la Asociatividad", se diseñaron los siguientes instrumentos para adelantar la caracterización de productores rurales y el diagnóstico participativo de las organizaciones sociales, comunitarias y productivas rurales benficiarias de PIDAR:
- Formato Caracterización de productores rurales - Código F-PAA-028
- Formato Alistamiento organizacional asociativo - Código F-PAA-030
- Formato Plan de Fortalecimiento Asociativo - Código F-PAA-031
Lo smencionados formatos se encuentran disponibles en Isolucion.
En el ultimo seguimiento el proceso indicó: El instrumento de Diagnóstico integral de organizaciones, se construyó a partir de las Metodologías MER y SOE aplicadas por los cooperantes FAO y UNODC, respectivamente, esto en virtud de que, en su momento, la Agencia no contaba con una metodología propia para el fortalecimiento asociativo. Una vez diseñada la Metodología Integral de Asociatividad-MIA, el uso de este instrumento perdió vigencia; no obstante, sirvió como insumo para la construcción de los formatos aprobados y vigentes bajo la metodología propia de la Agencia (MIA). Se adjunta instrumento con anotaciones.
</t>
    </r>
    <r>
      <rPr>
        <b/>
        <sz val="12"/>
        <rFont val="Arial"/>
        <family val="2"/>
      </rPr>
      <t xml:space="preserve">Seguimiento 28 de junio de 2023: </t>
    </r>
    <r>
      <rPr>
        <sz val="12"/>
        <rFont val="Arial"/>
        <family val="2"/>
      </rPr>
      <t xml:space="preserve">
Teniendo en cuenta que la acción estaba determinada previamente como cumplida al 100% la Dirección remitió a la Oficina de Control Interno vía correo electrónico del  2 de junio de 2023 la siguiente información para la verificación de la efectividad de la acción: 
1. 37 alistamientos realizados en el 2023 formatos F-PAA-030 debidamente diligenciados.
2. 4 Diagnosticos y planes de fortalecimiento realizados en el 2023 formatos F-PAA-031 debidamente diligenciados. 
3. Retroalimentación del fortalecimiento del mes de abril de 2023
Dicha información fue tomada para la verificación de efectividad como se observa en la casilla Observaciones. </t>
    </r>
  </si>
  <si>
    <r>
      <rPr>
        <b/>
        <sz val="12"/>
        <rFont val="Arial"/>
        <family val="2"/>
      </rPr>
      <t>Seguimiento 29 de junio de 2020:</t>
    </r>
    <r>
      <rPr>
        <sz val="12"/>
        <rFont val="Arial"/>
        <family val="2"/>
      </rPr>
      <t xml:space="preserve">
El proceso de Promoción y Apoyo ala Asociatividad indicó: En los proyectos de inversión de las vigencias 2020, 2021 y 2022, la Dirección de Participación y Asociatividad ha contemplado los recursos para darle continuidad a la contratación de los enlaces de asociatividad en cada UTT por un periodo que permita implementar a cabalidad la intervención. 
Como resultado, en el 2020 se contó con once (11) profesionales de enlace de asociatividad en las UTT, durante el último trimestre y en la actual vigencia se cuenta con diez (10) enlaces de asociatividad contratados desde el mes de marzo, con quienes se han desarrollado las actividades relacionadas con el fortalecimiento asociativo. Se adjunta la relación de los contratos suscritos con los profesionales de enlace de asociatividad vigencias 2020 y 2021.
</t>
    </r>
    <r>
      <rPr>
        <b/>
        <sz val="12"/>
        <rFont val="Arial"/>
        <family val="2"/>
      </rPr>
      <t xml:space="preserve">Seguimiento 28 de junio de 2023: </t>
    </r>
    <r>
      <rPr>
        <sz val="12"/>
        <rFont val="Arial"/>
        <family val="2"/>
      </rPr>
      <t xml:space="preserve">
Teniendo en cuenta que la acción estaba determinada previamente como cumplida al 100% la Dirección remitió a la Oficina de Control Interno vía correo electrónico del  2 de junio de 2023 la siguiente información para la verificación de la efectividad de la acción: 
1. 37 alistamientos realizados en el 2023 formatos F-PAA-030 debidamente diligenciados.
2. 4 Diagnosticos y planes de fortalecimiento realizados en el 2023 formatos F-PAA-031 debidamente diligenciados. 
3. Retroalimentación del fortalecimiento del mes de abril de 2023
Dicha información fue tomada para la verificación de efectividad como se observa en la casilla Observaciones. </t>
    </r>
  </si>
  <si>
    <t>14/08/2020
28/06/2023</t>
  </si>
  <si>
    <t>29/06/2021
28/062023</t>
  </si>
  <si>
    <t>29/06/2021
28/06/2023</t>
  </si>
  <si>
    <t>Maicol Stiven Zipamocha Murcia
Tania Peralta Bermúdez</t>
  </si>
  <si>
    <r>
      <rPr>
        <b/>
        <sz val="12"/>
        <rFont val="Arial"/>
        <family val="2"/>
      </rPr>
      <t>Seguimiento 14 de agosto de 2020:</t>
    </r>
    <r>
      <rPr>
        <sz val="12"/>
        <rFont val="Arial"/>
        <family val="2"/>
      </rPr>
      <t xml:space="preserve">
La Dirección de Participación y Asociatividad informó lo siguiente:</t>
    </r>
    <r>
      <rPr>
        <i/>
        <sz val="12"/>
        <rFont val="Arial"/>
        <family val="2"/>
      </rPr>
      <t xml:space="preserve"> "La metodología actualizada para el fomento, la formalización y el fortalecimiento asociativo, unificada bajo el documento estratégico "Metodología Integral de Asociatividad - MIA", y el procedimiento actualizado de "Fortalecimiento a la Asociatividad", incluyen el formato "Plan de Fortalecimiento Asociativo" y la batería de indicadores para adelantar la formulación e implementación del plan de fortalecimiento asociativo con las organizaciones sociales, comunitarias y productivas rurales beneficiarias de PIDAR. La caja de herramientas se encuentra en etapa de adaptación a estrategias virtuales, dada la actual emergencia sanitaria por COVID-19".</t>
    </r>
    <r>
      <rPr>
        <sz val="12"/>
        <rFont val="Arial"/>
        <family val="2"/>
      </rPr>
      <t xml:space="preserve">
De lo anterior, la Oficina de COntrol Interno observó que en la Metodología Integral de Asociatividad - MIA, en el aparte "Desarrollo Metodológico", se describe lo siguiente </t>
    </r>
    <r>
      <rPr>
        <i/>
        <sz val="12"/>
        <rFont val="Arial"/>
        <family val="2"/>
      </rPr>
      <t>"(...)El tercer y último servicio incorporado en la MIA, es el Fortalecimiento asociativo, que se desarrolla en dos fases. La primera, busca que las organizaciones beneficiarias de PIDAR y potenciales beneficiarias de PIDAR, construyan su propio plan de fortalecimiento asociativo, a través de un ejercicio de planeación estratégica, guiado por los profesionales de la Dirección de Participación y Asociatividad, que les permita a su vez, ejecutar autónomamente acciones basadas en sus necesidades y objetivos comunes"</t>
    </r>
    <r>
      <rPr>
        <sz val="12"/>
        <rFont val="Arial"/>
        <family val="2"/>
      </rPr>
      <t xml:space="preserve">. Adicionalmente, en el acápite "FORTALECMIENTO ASOCIATIVO", se describen los objetivos, aclance y estratégias de implementación de este servicio.
</t>
    </r>
    <r>
      <rPr>
        <b/>
        <sz val="12"/>
        <rFont val="Arial"/>
        <family val="2"/>
      </rPr>
      <t xml:space="preserve">Seguimiento 28 de junio de 2023: </t>
    </r>
    <r>
      <rPr>
        <sz val="12"/>
        <rFont val="Arial"/>
        <family val="2"/>
      </rPr>
      <t xml:space="preserve">
Teniendo en cuenta que la acción estaba determinada previamente como cumplida al 100% la Dirección remitió a la Oficina de Control Interno vía correo electrónico del  2 de junio de 2023 la siguiente información para la verificación de la efectividad de la acción: 
1. 37 alistamientos realizados en el 2023 formatos F-PAA-030 debidamente diligenciados.
2. 4 Diagnosticos y planes de fortalecimiento realizados en el 2023 formatos F-PAA-031 debidamente diligenciados. 
3. Retroalimentación del fortalecimiento del mes de abril de 2023
Dicha información fue tomada para la verificación de efectividad como se observa en la casilla Observaciones. </t>
    </r>
  </si>
  <si>
    <r>
      <rPr>
        <b/>
        <sz val="12"/>
        <rFont val="Arial"/>
        <family val="2"/>
      </rPr>
      <t>Seguimiento 29 de junio de 2021:</t>
    </r>
    <r>
      <rPr>
        <sz val="12"/>
        <rFont val="Arial"/>
        <family val="2"/>
      </rPr>
      <t xml:space="preserve">
La Dirección de Participación y Asociatividad informó lo siguiente:</t>
    </r>
    <r>
      <rPr>
        <i/>
        <sz val="12"/>
        <rFont val="Arial"/>
        <family val="2"/>
      </rPr>
      <t xml:space="preserve"> "La metodología actualizada para el fomento, la formalización y el fortalecimiento asociativo, unificada bajo el documento estratégico "Metodología Integral de Asociatividad - MIA", y el procedimiento actualizado de "Fortalecimiento a la Asociatividad", incluyen el formato "Plan de Fortalecimiento Asociativo" y la batería de indicadores para adelantar la formulación e implementación del plan de fortalecimiento asociativo con las organizaciones sociales, comunitarias y productivas rurales beneficiarias de PIDAR. La caja de herramientas se encuentra en etapa de adaptación a estrategias virtuales, dada la actual emergencia sanitaria por COVID-19".</t>
    </r>
    <r>
      <rPr>
        <sz val="12"/>
        <rFont val="Arial"/>
        <family val="2"/>
      </rPr>
      <t xml:space="preserve">
De lo anterior, la Oficina de Control Interno observó que en la Metodología Integral de Asociatividad - MIA, adoptado el 10 de junio de 2020, en el aparte "SEGUIMIENTO METODOLOGÍA INTEGRAL DE ASOCIATIVIDAD", se detallan la batería de indicadores de producto y resultado.
No obstante lo anterior, e debe tener presente lo manifestado por los responsables del proceso, respecto a que la caja de herramientas se encientr en etapa de adaptación a estrategias virtuales.
</t>
    </r>
    <r>
      <rPr>
        <b/>
        <sz val="12"/>
        <rFont val="Arial"/>
        <family val="2"/>
      </rPr>
      <t xml:space="preserve">Seguimiento 28 de junio de 2023: 
</t>
    </r>
    <r>
      <rPr>
        <sz val="12"/>
        <rFont val="Arial"/>
        <family val="2"/>
      </rPr>
      <t xml:space="preserve">Teniendo en cuenta que la acción estaba determinada previamente como cumplida al 100% la Dirección remitió a la Oficina de Control Interno vía correo electrónico del  2 de junio de 2023 la siguiente información para la verificación de la efectividad de la acción: 
1. 37 alistamientos realizados en el 2023 formatos F-PAA-030 debidamente diligenciados.
2. 4 Diagnosticos y planes de fortalecimiento realizados en el 2023 formatos F-PAA-031 debidamente diligenciados. 
3. Retroalimentación del fortalecimiento del mes de abril de 2023
Dicha información fue tomada para la verificación de efectividad como se observa en la casilla Observaciones. </t>
    </r>
  </si>
  <si>
    <r>
      <rPr>
        <b/>
        <sz val="12"/>
        <rFont val="Arial"/>
        <family val="2"/>
      </rPr>
      <t>Seguimiento 29 de junio de 2021:</t>
    </r>
    <r>
      <rPr>
        <sz val="12"/>
        <rFont val="Arial"/>
        <family val="2"/>
      </rPr>
      <t xml:space="preserve">
El proceso de Promoción y Apoyo ala Asociatividad indicó: En los proyectos de inversión de las vigencias 2020, 2021 y 2022, la Dirección de Participación y Asociatividad ha contemplado los recursos para darle continuidad a la contratación de los enlaces de asociatividad en cada UTT por un periodo que permita implementar a cabalidad la intervención. 
Como resultado, en el 2020 se contó con once (11) profesionales de enlace de asociatividad en las UTT, durante el último trimestre y en la actual vigencia se cuenta con diez (10) enlaces de asociatividad contratados desde el mes de marzo, con quienes se han desarrollado las actividades relacionadas con el fortalecimiento asociativo. Se adjunta la relación de los contratos suscritos con los profesionales de enlace de asociatividad vigencias 2020 y 2021.
</t>
    </r>
    <r>
      <rPr>
        <b/>
        <sz val="12"/>
        <rFont val="Arial"/>
        <family val="2"/>
      </rPr>
      <t xml:space="preserve">Seguimiento 28 de junio de 2023: </t>
    </r>
    <r>
      <rPr>
        <sz val="12"/>
        <rFont val="Arial"/>
        <family val="2"/>
      </rPr>
      <t xml:space="preserve">
Teniendo en cuenta que la acción estaba determinada previamente como cumplida al 100% la Dirección remitió a la Oficina de Control Interno vía correo electrónico del  2 de junio de 2023 la siguiente información para la verificación de la efectividad de la acción: 
1. 37 alistamientos realizados en el 2023 formatos F-PAA-030 debidamente diligenciados.
2. 4 Diagnosticos y planes de fortalecimiento realizados en el 2023 formatos F-PAA-031 debidamente diligenciados. 
3. Retroalimentación del fortalecimiento del mes de abril de 2023
Dicha información fue tomada para la verificación de efectividad como se observa en la casilla Observaciones. </t>
    </r>
  </si>
  <si>
    <r>
      <rPr>
        <b/>
        <sz val="12"/>
        <rFont val="Arial"/>
        <family val="2"/>
      </rPr>
      <t xml:space="preserve">Seguimiento 14 de agosto de 2020: </t>
    </r>
    <r>
      <rPr>
        <sz val="12"/>
        <rFont val="Arial"/>
        <family val="2"/>
      </rPr>
      <t xml:space="preserve">
La Dirección de Participación y Asociatividad el 3 de julio de 2020 manifestó lo siguiente: </t>
    </r>
    <r>
      <rPr>
        <i/>
        <sz val="12"/>
        <rFont val="Arial"/>
        <family val="2"/>
      </rPr>
      <t>"En el marco de la actualización de la documentación del proceso a la luz del nuevo reglamento operativo para los PIDAR, la Dirección de Participación y Asociatividad - DPA, ha realizado articulación con la Dirección de Seguimiento y Control para establecer el apoyo que se prestará desde la DPA, para la realizar el seguimiento a los planes de fortalecimiento asociativo, responsabilidad actual de la DSC; sin embargo, aprobada dicha actualización documental, la DPA realizará una mesa de trabajo con la Vicepresidencia de Proyectos durante el mes de julio, con el fin de reformular el Plan de Mejoramiento del presente hallazgo, toda vez que las actividades propuestas en el plan de mejoramiento actual no son procedentes a las actividades de la Dirección. 
Luego de realizada esta reunión, se elevará la propuesta mediante comunicación oficial a la Oficina de Control Interno".</t>
    </r>
    <r>
      <rPr>
        <sz val="12"/>
        <rFont val="Arial"/>
        <family val="2"/>
      </rPr>
      <t xml:space="preserve">
</t>
    </r>
    <r>
      <rPr>
        <b/>
        <sz val="12"/>
        <rFont val="Arial"/>
        <family val="2"/>
      </rPr>
      <t xml:space="preserve">Seguimiento 28 de junio de 2023: </t>
    </r>
    <r>
      <rPr>
        <sz val="12"/>
        <rFont val="Arial"/>
        <family val="2"/>
      </rPr>
      <t xml:space="preserve">
Teniendo en cuenta que la acción estaba determinada previamente como cumplida al 100% la Dirección remitió a la Oficina de Control Interno vía correo electrónico del  2 de junio de 2023 la siguiente información para la verificación de la efectividad de la acción: 
1. 37 alistamientos realizados en el 2023 formatos F-PAA-030 debidamente diligenciados.
2. 4 Diagnosticos y planes de fortalecimiento realizados en el 2023 formatos F-PAA-031 debidamente diligenciados. 
3. Retroalimentación del fortalecimiento del mes de abril de 2023
Dicha información fue tomada para la verificación de efectividad como se observa en la casilla Observaciones. </t>
    </r>
  </si>
  <si>
    <r>
      <rPr>
        <b/>
        <sz val="12"/>
        <rFont val="Arial"/>
        <family val="2"/>
      </rPr>
      <t xml:space="preserve">Seguimiento 14 de agosto de 2020: </t>
    </r>
    <r>
      <rPr>
        <sz val="12"/>
        <rFont val="Arial"/>
        <family val="2"/>
      </rPr>
      <t xml:space="preserve">
La Dirección de Participación y Asociatividad el 3 de julio de 2020 manifestó lo siguiente: </t>
    </r>
    <r>
      <rPr>
        <i/>
        <sz val="12"/>
        <rFont val="Arial"/>
        <family val="2"/>
      </rPr>
      <t>"En el marco de la actualización de la documentación del proceso a la luz del nuevo reglamento operativo para los PIDAR, la Dirección de Participación y Asociatividad - DPA, ha realizado articulación con la Dirección de Seguimiento y Control para establecer el apoyo que se prestará desde la DPA, para la realizar el seguimiento a los planes de fortalecimiento asociativo, responsabilidad actual de la DSC; sin embargo, aprobada dicha actualización documental, la DPA realizará una mesa de trabajo con la Vicepresidencia de Proyectos durante el mes de julio, con el fin de reformular el Plan de Mejoramiento del presente hallazgo, toda vez que las actividades propuestas en el plan de mejoramiento actual no son procedentes a las actividades de la Dirección. 
Luego de realizada esta reunión, se elevará la propuesta mediante comunicación oficial a la Oficina de Control Interno".</t>
    </r>
    <r>
      <rPr>
        <sz val="12"/>
        <rFont val="Arial"/>
        <family val="2"/>
      </rPr>
      <t xml:space="preserve">
</t>
    </r>
    <r>
      <rPr>
        <b/>
        <sz val="12"/>
        <rFont val="Arial"/>
        <family val="2"/>
      </rPr>
      <t>Seguimiento 28 de junio de 2023:</t>
    </r>
    <r>
      <rPr>
        <sz val="12"/>
        <rFont val="Arial"/>
        <family val="2"/>
      </rPr>
      <t xml:space="preserve"> 
Teniendo en cuenta que la acción estaba determinada previamente como cumplida al 100% la Dirección remitió a la Oficina de Control Interno vía correo electrónico del  2 de junio de 2023 la siguiente información para la verificación de la efectividad de la acción: 
1. 37 alistamientos realizados en el 2023 formatos F-PAA-030 debidamente diligenciados.
2. 4 Diagnosticos y planes de fortalecimiento realizados en el 2023 formatos F-PAA-031 debidamente diligenciados. 
3. Retroalimentación del fortalecimiento del mes de abril de 2023
Dicha información fue tomada para la verificación de efectividad como se observa en la casilla Observaciones. </t>
    </r>
  </si>
  <si>
    <r>
      <rPr>
        <b/>
        <sz val="12"/>
        <rFont val="Arial"/>
        <family val="2"/>
      </rPr>
      <t xml:space="preserve">Seguimiento 14 de agosto de 2020:
</t>
    </r>
    <r>
      <rPr>
        <sz val="12"/>
        <rFont val="Arial"/>
        <family val="2"/>
      </rPr>
      <t xml:space="preserve">
La Dirección de Participación y Asociatividad el 3 de julio de 2020 manifestó lo siguiente: </t>
    </r>
    <r>
      <rPr>
        <i/>
        <sz val="12"/>
        <rFont val="Arial"/>
        <family val="2"/>
      </rPr>
      <t>"En el marco de la actualización de la documentación del proceso a la luz del nuevo reglamento operativo para los PIDAR, la Dirección de Participación y Asociatividad - DPA, ha realizado articulación con la Dirección de Seguimiento y Control para establecer el apoyo que se prestará desde la DPA, para la realizar el seguimiento a los planes de fortalecimiento asociativo, responsabilidad actual de la DSC; sin embargo, aprobada dicha actualización documental, la DPA realizará una mesa de trabajo con la Vicepresidencia de Proyectos durante el mes de julio, con el fin de reformular el Plan de Mejoramiento del presente hallazgo, toda vez que las actividades propuestas en el plan de mejoramiento actual no son procedentes a las actividades de la Dirección. 
Luego de realizada esta reunión, se elevará la propuesta mediante comunicación oficial a la Oficina de Control Interno".</t>
    </r>
    <r>
      <rPr>
        <sz val="12"/>
        <rFont val="Arial"/>
        <family val="2"/>
      </rPr>
      <t xml:space="preserve">
</t>
    </r>
    <r>
      <rPr>
        <b/>
        <sz val="12"/>
        <rFont val="Arial"/>
        <family val="2"/>
      </rPr>
      <t xml:space="preserve">Seguimiento 28 de junio de 2023: </t>
    </r>
    <r>
      <rPr>
        <sz val="12"/>
        <rFont val="Arial"/>
        <family val="2"/>
      </rPr>
      <t xml:space="preserve">
Teniendo en cuenta que la acción estaba determinada previamente como cumplida al 100% la Dirección remitió a la Oficina de Control Interno vía correo electrónico del  2 de junio de 2023 la siguiente información para la verificación de la efectividad de la acción: 
1. 37 alistamientos realizados en el 2023 formatos F-PAA-030 debidamente diligenciados.
2. 4 Diagnosticos y planes de fortalecimiento realizados en el 2023 formatos F-PAA-031 debidamente diligenciados. 
3. Retroalimentación del fortalecimiento del mes de abril de 2023
Dicha información fue tomada para la verificación de efectividad como se observa en la casilla Observaciones. </t>
    </r>
  </si>
  <si>
    <t>13/09/2022
29/06/2023</t>
  </si>
  <si>
    <r>
      <rPr>
        <b/>
        <sz val="12"/>
        <color theme="1"/>
        <rFont val="Arial"/>
        <family val="2"/>
      </rPr>
      <t>Seguimiento 13 de septiembre de 2022:</t>
    </r>
    <r>
      <rPr>
        <sz val="12"/>
        <color theme="1"/>
        <rFont val="Arial"/>
        <family val="2"/>
      </rPr>
      <t xml:space="preserve">
Se indicó por parte del proceso que atendiendo las recomendaciones del equipo auditor e incorporando las opciones de mejora identificadas por el equipo de la DPA, se adelantaron varias mesas de trabajo, al interior de la Dirección y con el acompañamiento de las profesionales designadas por la Vicepresidencia de Proyectos, para revisar y actualizar la Metodología Integral de Asociatividad MIA MO-PAA-002, en relación con la implementación de la estrategia para el acompañamiento a la formalización asociativa y sus formatos asociados, contenida en el procedimiento de fomento a la asociatividad.
</t>
    </r>
    <r>
      <rPr>
        <b/>
        <u/>
        <sz val="12"/>
        <color theme="1"/>
        <rFont val="Arial"/>
        <family val="2"/>
      </rPr>
      <t>Evidencias/Hallazgo 4_Evidencias/Evidencias Acción 4.1</t>
    </r>
    <r>
      <rPr>
        <sz val="12"/>
        <color theme="1"/>
        <rFont val="Arial"/>
        <family val="2"/>
      </rPr>
      <t xml:space="preserve">
- Evidencias de mesas de trabajo virtuales (marzo, abril y julio de 2022)
- Metodología Integral de Asociatividad MIA MO-PAA-001 actualizada a su versión 2
- Procedimiento de fomento a la asociatividad PR-PAA-001 actualizado a su versión 4
</t>
    </r>
    <r>
      <rPr>
        <b/>
        <sz val="12"/>
        <color theme="1"/>
        <rFont val="Arial"/>
        <family val="2"/>
      </rPr>
      <t xml:space="preserve">
Seguimiento 29 de junio de 2023:
</t>
    </r>
    <r>
      <rPr>
        <sz val="12"/>
        <color theme="1"/>
        <rFont val="Arial"/>
        <family val="2"/>
      </rPr>
      <t>Teniendo en cuenta que en las validaciones anteriores el equipo auditor determino las acciones como cumplidas, la Dirección remitió los siguientes soportes para la validación de su efectividad: 
Soportes de la implementación de la estrategia SOMOS con dos de las cohorte de grupos de productores que manifestaron su interés de formalizar o intregrar organizaciones sociales, comunitarias o productivas rurales en 2022</t>
    </r>
  </si>
  <si>
    <t>Indice Planes de Mejoramiento suscritos con la Oficina de Control Interno</t>
  </si>
  <si>
    <t>PROCESO</t>
  </si>
  <si>
    <t>INFORME</t>
  </si>
  <si>
    <t>CANTIDAD HALLAZGOS</t>
  </si>
  <si>
    <t>CANTIDAD ACCIÓN(ES)</t>
  </si>
  <si>
    <t>ESTADO ACCIONES</t>
  </si>
  <si>
    <t>ESTADO HALLAZGOS</t>
  </si>
  <si>
    <t>CUMPLIDA</t>
  </si>
  <si>
    <t>INCALIFICABLE</t>
  </si>
  <si>
    <t>INCUMPLIDA Y VENCIDA</t>
  </si>
  <si>
    <t>ABIERTAS
VIGENTES</t>
  </si>
  <si>
    <t>EFECTIVA</t>
  </si>
  <si>
    <t>PENDIENTE DE EFECTIVIDAD</t>
  </si>
  <si>
    <t>INEFECTIVA</t>
  </si>
  <si>
    <t>Promoción y Apoyo a la Asociatividad (PAA)</t>
  </si>
  <si>
    <t>HALLAZGOS</t>
  </si>
  <si>
    <t xml:space="preserve">1.4. Una vez culminada la actualización del procedimiento se realizará retroalimentación al equipo de trabajo en el correcto diligenciamiento del formato, F-DER-002 donde se debe registrar, además de la asistencia, los compromisos adquiridos por las partes. </t>
  </si>
  <si>
    <t>13/09/2022
4/7/2023</t>
  </si>
  <si>
    <r>
      <rPr>
        <b/>
        <sz val="12"/>
        <color theme="1"/>
        <rFont val="Arial"/>
        <family val="2"/>
      </rPr>
      <t>Seguimiento 13 de septiembre de 2022:</t>
    </r>
    <r>
      <rPr>
        <sz val="12"/>
        <color theme="1"/>
        <rFont val="Arial"/>
        <family val="2"/>
      </rPr>
      <t xml:space="preserve">
Atendiendo las recomendaciones del equipo auditor e incorporando las opciones de mejora identificadas por el equipo de la DPA, se adelantaron varias mesas de trabajo, al interior de la Dirección y con el acompañamiento de las profesionales designadas por la Vicepresidencia de Proyectos, para revisar y actualizar la Metodología Integral de Asociatividad MIA MO-PAA-002, en relación con la batería de indicadores, a través de los cuales se medirá el avance en la gestión de los servicios de fomento y fortalecimiento asociativo.
Los resultados de esta medición y su respectivo análisis serán monitoreados por la DPA, para lo cual, también fue actualizado el formato Informe mensual de monitoreo F-PAA-032.
</t>
    </r>
    <r>
      <rPr>
        <b/>
        <u/>
        <sz val="12"/>
        <color theme="1"/>
        <rFont val="Arial"/>
        <family val="2"/>
      </rPr>
      <t>Evidencias/Hallazgo 5_Evidencias/Evidencias Acción 5.1</t>
    </r>
    <r>
      <rPr>
        <sz val="12"/>
        <color theme="1"/>
        <rFont val="Arial"/>
        <family val="2"/>
      </rPr>
      <t xml:space="preserve">
- Evidencias de mesas de trabajo virtuales (marzo, abril y julio de 2022)
- Metodología Integral de Asociatividad MIA MO-PAA-001 actualizada a su versión 2
- Formato Informe mensual de monitoreo F-PAA-032
</t>
    </r>
    <r>
      <rPr>
        <b/>
        <sz val="12"/>
        <color theme="1"/>
        <rFont val="Arial"/>
        <family val="2"/>
      </rPr>
      <t xml:space="preserve">
Seguimiento 4 de julio de 2023:
</t>
    </r>
    <r>
      <rPr>
        <sz val="12"/>
        <color theme="1"/>
        <rFont val="Arial"/>
        <family val="2"/>
      </rPr>
      <t xml:space="preserve">
Teniendo en cuenta que en las validaciones anteriores el equipo auditor determino las acciones como cumplidas, la Dirección remitió el siguiente soporte para la validación de su efectividad:
1. Informe Mensual de Monitoreo del 01 al 31 de diciembre de 2022. 
</t>
    </r>
    <r>
      <rPr>
        <b/>
        <sz val="12"/>
        <color theme="1"/>
        <rFont val="Arial"/>
        <family val="2"/>
      </rPr>
      <t xml:space="preserve">
</t>
    </r>
    <r>
      <rPr>
        <sz val="12"/>
        <color theme="1"/>
        <rFont val="Arial"/>
        <family val="2"/>
      </rPr>
      <t>Las validaciones de este se encuentran en la columna "Observaciones OCI"</t>
    </r>
    <r>
      <rPr>
        <b/>
        <sz val="12"/>
        <color theme="1"/>
        <rFont val="Arial"/>
        <family val="2"/>
      </rPr>
      <t xml:space="preserve">
</t>
    </r>
  </si>
  <si>
    <r>
      <rPr>
        <b/>
        <sz val="12"/>
        <color theme="1"/>
        <rFont val="Arial"/>
        <family val="2"/>
      </rPr>
      <t>Seguimiento 13 de septiembre de 2022:</t>
    </r>
    <r>
      <rPr>
        <sz val="12"/>
        <color theme="1"/>
        <rFont val="Arial"/>
        <family val="2"/>
      </rPr>
      <t xml:space="preserve">
Por parte del proceso se Informo, que al respecto, es importante resaltar que, con la actualización de la Metodología Integral de Asociatividad MIA, también se actualizó la batería de indicadores, estandarizando los términos para identificar, con mayor claridad, la población sujeto de atención (productores y organizaciones rurales) y sintetizando las mediciones mensuales de cobertura poblacional y avance de la gestión en materia de fomento y fortalecimiento asociativo, con metas definidas anualmente en los instrumentos de planeación y gestión dispuestos por la entidad. 
Considerando que la definición de los nuevos indicadores simplifica su medición y reduce la posibilidad de incurrir en errores de interpretación, no se incluyó el diseño de un instructivo para su aplicación, en la reciente actualización metodológica.
</t>
    </r>
    <r>
      <rPr>
        <b/>
        <sz val="12"/>
        <color theme="1"/>
        <rFont val="Arial"/>
        <family val="2"/>
      </rPr>
      <t xml:space="preserve">Seguimiento 4 de julio de 2023:
</t>
    </r>
    <r>
      <rPr>
        <sz val="12"/>
        <color theme="1"/>
        <rFont val="Arial"/>
        <family val="2"/>
      </rPr>
      <t xml:space="preserve">Teniendo en cuenta la meta establecida de un Instructivo para la aplicación de la batería de indicadores definida en el manual de la Metodología Integral de Asociatividad MIA MO-PAA001 la Dirección informó: </t>
    </r>
    <r>
      <rPr>
        <i/>
        <sz val="12"/>
        <color theme="1"/>
        <rFont val="Arial"/>
        <family val="2"/>
      </rPr>
      <t>"Con la actualización de la Metodología Integral de la Asociatividad MIA en 2022, también se actualizó la batería de indicadores, estandarizando los términos para identificar, con mayor claridad, la población sujeto de atención, esto es productores y organizaciones rurales, sintetizando, además, las mediciones mensuales de cobertura poblacional y avance de la gestión de los servicios de fomento y fortalecimiento asociativo, con metas definidas anualmente en los instrumentos de planeación y gestión dispuestos por la entidad. En consecuencia y considerando que la definición de los nuevos indicadores simplifica su medición, dado que no se requieren cálculo, lo que, a su vez, reduce la posibilidad de incurrir en errores de interpretación, desde la Dirección de Participación y Asociatividad y la Vicepresidencia de Proyectos no se considera necesario diseñar un instructivo adicional para su aplicación, toda vez que su propósito ya fue contemplado y se encuentra contenido en la actualización metodológica."</t>
    </r>
    <r>
      <rPr>
        <sz val="12"/>
        <color theme="1"/>
        <rFont val="Arial"/>
        <family val="2"/>
      </rPr>
      <t xml:space="preserve">
La Oficina de Control Interno procedió a validar la afirmación realizada para dar cumplimiento a la acción, obteniendo que efectivamente en el Numeral 5.7 Bateria de Indicadores de la Metodología Integral de Asociatividad V3 se determinan los indicadores con los cuales se medirá la gestión de los servicios de fomento y fortalecimiento asociativo, cuyos resultados deberán estar consignados en el Informe Mensual de Monitoreo F-PAA-032.
Por ende, y como lo menciona el área no es necesario contruir un instructivo pues la metodología ya es clara con su aplicación, por lo que es procedente determinar la acción como cumplida. </t>
    </r>
  </si>
  <si>
    <t>13/09/2022
5/7/2023</t>
  </si>
  <si>
    <t>13/09/2022
5/07/2023</t>
  </si>
  <si>
    <r>
      <rPr>
        <b/>
        <sz val="12"/>
        <color theme="1"/>
        <rFont val="Arial"/>
        <family val="2"/>
      </rPr>
      <t xml:space="preserve">Seguimiento 13 de septiembre de 2022: </t>
    </r>
    <r>
      <rPr>
        <sz val="12"/>
        <color theme="1"/>
        <rFont val="Arial"/>
        <family val="2"/>
      </rPr>
      <t xml:space="preserve">
Se mencionó por parte del proceso que, atendiendo las recomendaciones del equipo auditor e incorporando las opciones de mejora identificadas por el equipo de la DPA, se adelantaron varias mesas de trabajo, al interior de la Dirección y con el acompañamiento de las profesionales designadas por la Vicepresidencia de Proyectos, para revisar y actualizar el procedimiento de Fomento a la asociatividad PR-PAA-001, en relación con la función compartida con la Vicepresidencia de Integración Productiva de mantener actualizados los inventarios de organizaciones sociales, comunitarias y productivas rurales e instancias de participación rural, a la luz de las funciones asignadas mediante Decreto 2364 de 2015.
</t>
    </r>
    <r>
      <rPr>
        <b/>
        <u/>
        <sz val="12"/>
        <color theme="1"/>
        <rFont val="Arial"/>
        <family val="2"/>
      </rPr>
      <t>Evidencias/Hallazgo 6_Evidencias/Evidencias Acción 6.1</t>
    </r>
    <r>
      <rPr>
        <sz val="12"/>
        <color theme="1"/>
        <rFont val="Arial"/>
        <family val="2"/>
      </rPr>
      <t xml:space="preserve">
- Evidencias de mesas de trabajo virtuales (abril de 2022) 
- Procedimiento de fomento a la asociatividad PR-PAA-001 actualizado a su versión 4
</t>
    </r>
    <r>
      <rPr>
        <b/>
        <sz val="12"/>
        <color theme="1"/>
        <rFont val="Arial"/>
        <family val="2"/>
      </rPr>
      <t xml:space="preserve">
Seguimiento 5 de julio de 2023:</t>
    </r>
    <r>
      <rPr>
        <sz val="12"/>
        <color theme="1"/>
        <rFont val="Arial"/>
        <family val="2"/>
      </rPr>
      <t xml:space="preserve">
Teniendo en cuenta que las validaciones anteriores determinaban la acción como cumplida el área remite para la validación de la Efectividad los siguientes soportes: 
1. Seguimiento inventarios OSCPR 2022 (Informe)
2. Consolidado de Inventarios OSCPR 2022
3. Correos solicitud de inventarios a las UTT
4. Seguimiento inventarios OSCPR a 30 de junio de 2023 (informe)
5. Inventario OSCPR al 30 de junio de 2023
Dicha validación y su resultado se relaciona en la columna Observaciones OCI</t>
    </r>
  </si>
  <si>
    <r>
      <rPr>
        <b/>
        <sz val="12"/>
        <color theme="1"/>
        <rFont val="Arial"/>
        <family val="2"/>
      </rPr>
      <t>Seguimiento 13 de septiembre de 2022:</t>
    </r>
    <r>
      <rPr>
        <sz val="12"/>
        <color theme="1"/>
        <rFont val="Arial"/>
        <family val="2"/>
      </rPr>
      <t xml:space="preserve">
Se informo que, desde agosto de 2021 se vienen adelantando mesas de trabajo con la Vicepresidencia de Integración Productiva y el acompañamiento de la Vicepresidencia de Proyectos, para la definición de los Acuerdos de Nivel de Servicio entre ambas vicepresidencias, a través de los cuales se pueda dar cumplimiento a las funciones asignadas mediante Decreto 2364 de 2015, en relación con la actualización de los inventarios de organizaciones sociales, comunitarias y productivas rurales e instancias de participación rural que operan en las regiones.
A la fecha, se cuenta con el documento de Acuerdo de Nivel de Servicio en versión final, socializada y revisada por las partes; no obstante, sigue pendiente de firma por parte de la Vicepresidencia de Integración Productiva. Una vez se firme se realizará seguimiento de manera trimestral, conforme lo acordado.
</t>
    </r>
    <r>
      <rPr>
        <b/>
        <u/>
        <sz val="12"/>
        <color theme="1"/>
        <rFont val="Arial"/>
        <family val="2"/>
      </rPr>
      <t>Evidencias/Hallazgo 6_Evidencias/Evidencias Acción 6.2</t>
    </r>
    <r>
      <rPr>
        <sz val="12"/>
        <color theme="1"/>
        <rFont val="Arial"/>
        <family val="2"/>
      </rPr>
      <t xml:space="preserve">
- Listados de asistencia y evidencias de reuniones virtuales del 03ago2021 y 25feb2021
- Correos remisorios del documento Acuerdo de Nivel de Servicio proyectado
- Correos de coordinación para socializar y revisar el documento ANS
- Borrador de Acuerdo de Nivel de Servicio proyectado. 
</t>
    </r>
    <r>
      <rPr>
        <b/>
        <sz val="12"/>
        <color theme="1"/>
        <rFont val="Arial"/>
        <family val="2"/>
      </rPr>
      <t xml:space="preserve">Seguimiento 5 de julio de 2023: 
</t>
    </r>
    <r>
      <rPr>
        <sz val="12"/>
        <color theme="1"/>
        <rFont val="Arial"/>
        <family val="2"/>
      </rPr>
      <t xml:space="preserve">De acuerdo con la meta establecida y los soportes que estaban pendientes para el cumplimiento de la totalidad de la acción el área remite los siguientes soportes: 
1. Seguimiento inventarios OSCPR 2022 (Informe)
2. Seguimiento inventarios OSCPR a 30 de junio de 2023 (informe)
De igual manera se remiten los siguientes soportes para su validación de efectividad: 
1. Consolidado de Inventarios OSCPR 2022
2. Correos solicitud de inventarios a las UTT
3. Inventario OSCPR al 30 de junio de 2023
</t>
    </r>
    <r>
      <rPr>
        <b/>
        <sz val="12"/>
        <color theme="1"/>
        <rFont val="Arial"/>
        <family val="2"/>
      </rPr>
      <t xml:space="preserve">
</t>
    </r>
    <r>
      <rPr>
        <sz val="12"/>
        <color theme="1"/>
        <rFont val="Arial"/>
        <family val="2"/>
      </rPr>
      <t>Dicha validación y su resultado se relaciona en la columna Observaciones OCI</t>
    </r>
    <r>
      <rPr>
        <b/>
        <sz val="12"/>
        <color theme="1"/>
        <rFont val="Arial"/>
        <family val="2"/>
      </rPr>
      <t xml:space="preserve">
</t>
    </r>
  </si>
  <si>
    <t>Hallazgo 1</t>
  </si>
  <si>
    <t>14/08/2020
6/7/2023</t>
  </si>
  <si>
    <t>14/08/2020
6/7/2023</t>
  </si>
  <si>
    <t>29/06/2021
6/7/2023</t>
  </si>
  <si>
    <r>
      <rPr>
        <b/>
        <sz val="12"/>
        <rFont val="Arial"/>
        <family val="2"/>
      </rPr>
      <t xml:space="preserve">Seguimiento 14 de agosto de 2020:
</t>
    </r>
    <r>
      <rPr>
        <sz val="12"/>
        <rFont val="Arial"/>
        <family val="2"/>
      </rPr>
      <t xml:space="preserve">
Dada la actualización de documentación del proceso; y teniendo en cuenta la aprobación del nuevo reglamento operativo para los PIDAR, la Dirección de Participación y Asociatividad generó la Metodología Integral de Asociatividad MIA, la cual se unifica y consolida la metología que contemplan todas las estrategias para la puesta en marcha de los servicios de fomento a la asociatividad y la participación, el apoyo a la formalización y el fortalecimiento asociativo, incluyendo la articulación con las UTT y su rol en el marco de la implementación metodológica. Este documento fue aprobado el 10 de junio de 2020 y se encuentra disponible en iSolución, bajo codficiación MO-PAA-001.
</t>
    </r>
    <r>
      <rPr>
        <b/>
        <sz val="12"/>
        <rFont val="Arial"/>
        <family val="2"/>
      </rPr>
      <t xml:space="preserve">Seguimiento 6 de julio de 2023: 
</t>
    </r>
    <r>
      <rPr>
        <sz val="12"/>
        <rFont val="Arial"/>
        <family val="2"/>
      </rPr>
      <t xml:space="preserve">
Teniendo en cuenta que la acción estaba determinada previamente como cumplida al 100% la Dirección remitió a la Oficina de Control Interno vía correo electrónico del  2 de junio de 2023 la siguiente información para la verificación de la efectividad de la acción: 
1. 37 alistamientos realizados en el 2023 formatos F-PAA-030 debidamente diligenciados.
2. 4 Diagnosticos y planes de fortalecimiento realizados en el 2023 formatos F-PAA-031 debidamente diligenciados. 
3. Retroalimentación del fortalecimiento del mes de abril de 2023
4.Soportes de la implementación de la estrategia SOMOS con dos de las cohorte de grupos de productores que manifestaron su interés de formalizar o intregrar organizaciones sociales, comunitarias o productivas rurales en 2022
5. Informe Mensual de Monitoreo del 01 al 31 de diciembre de 2022. 
Dicha información fue tomada para la verificación de efectividad como se observa en la casilla Observaciones. </t>
    </r>
  </si>
  <si>
    <r>
      <rPr>
        <b/>
        <sz val="12"/>
        <rFont val="Arial"/>
        <family val="2"/>
      </rPr>
      <t>Seguimiento 29 de junio de 2021:</t>
    </r>
    <r>
      <rPr>
        <sz val="12"/>
        <rFont val="Arial"/>
        <family val="2"/>
      </rPr>
      <t xml:space="preserve">
El Proceso de Promoción y Apoyo a la Asociatividad indicó:
El 06/03/2020 se adelantó la socialización de la Metodología Integral de Asociatividad-MIA, de manera presencial, dirigida a todos los funcionarios y contratistas de la ADR, incluyendo la Oficina de Atención al Ciudadano, y el 17/03/2020 se realizó lo propio con las UTT, vía virtual, previa aprobación por parte de la Presidencia de la Agencia, en reunión realizada el 21/02/2020. Se adjunta listado de asistencia y acta de reunión (F-DER-002) de la jornada de socialización presencial y evidencia de reunión virtual con las UTT.
Tras la aprobación del documento estratégico Metodología Integral de Asociatividad MIA (Código MO-PAA-001), en junio de 2020, se realizó el lanzamiento nacional, con un evento virtual, que contó con la participación de 1.743 asistentes, entre los cuales se incluyen 71 funcionarios y contratistas de la ADR. Posteriormente, se realizaron dos jornadas de socialización con las UTT y los funcionarios y contratistas de la Oficina de Atención al ciudadano, el 23/07/2020 y una más el 29/10/2020 con los enlaces de las UTT. Se adjunta BD de asistentes al lanzamiento de la MIA y evidencias de reuniones virtuales con los respectivos links de acceso a los videos de las jornadas. 
Este año se han desarrollado tres socializaciones de la MIA: La primera con los directores de las UTT y sus equipos de trabajo en territorio (19/03/2021), la segunda correspondiente a la jornada de inducción de los enlaces de asociatividad de las UTT (30/03/2021) y la más reciente, dirigida a todos los funcionarios y contratistas de la ADR (26/05/2021). Se adjuntan evidencias de reuniones virtuales con los respectivos links de acceso a los videos de las jornadas.
</t>
    </r>
    <r>
      <rPr>
        <b/>
        <sz val="12"/>
        <rFont val="Arial"/>
        <family val="2"/>
      </rPr>
      <t xml:space="preserve">Seguimiento 6 de julio de 2023: </t>
    </r>
    <r>
      <rPr>
        <sz val="12"/>
        <rFont val="Arial"/>
        <family val="2"/>
      </rPr>
      <t xml:space="preserve">
Teniendo en cuenta que la acción estaba determinada previamente como cumplida al 100% la Dirección remitió a la Oficina de Control Interno vía correo electrónico del  2 de junio de 2023 la siguiente información para la verificación de la efectividad de la acción: 
1. 37 alistamientos realizados en el 2023 formatos F-PAA-030 debidamente diligenciados.
2. 4 Diagnosticos y planes de fortalecimiento realizados en el 2023 formatos F-PAA-031 debidamente diligenciados. 
3. Retroalimentación del fortalecimiento del mes de abril de 2023
4.Soportes de la implementación de la estrategia SOMOS con dos de las cohorte de grupos de productores que manifestaron su interés de formalizar o intregrar organizaciones sociales, comunitarias o productivas rurales en 2022
5. Informe Mensual de Monitoreo del 01 al 31 de diciembre de 2022. 
Dicha información fue tomada para la verificación de efectividad como se observa en la casilla Observaciones. </t>
    </r>
  </si>
  <si>
    <t>14/08/2020
6/07/2023</t>
  </si>
  <si>
    <t>29/06/2021
6/07/2023</t>
  </si>
  <si>
    <t>27/03/2020
6/07/2023</t>
  </si>
  <si>
    <r>
      <rPr>
        <b/>
        <sz val="12"/>
        <rFont val="Arial"/>
        <family val="2"/>
      </rPr>
      <t>Seguimiento 14 de agosto de 2020:</t>
    </r>
    <r>
      <rPr>
        <sz val="12"/>
        <rFont val="Arial"/>
        <family val="2"/>
      </rPr>
      <t xml:space="preserve">
Teniendo en cuenta que la actualización de la documentación del proceso se realizó a la luz del nuevo reglamento operativo para los PIDAR, en el marco del proceso "Promoción y Apoyo a la Asociatividad" y del procedimiento "Fortalecimiento a la Asociatividad", se incluyó de manera específica el apoyo que la Dirección de Participación y Asociatividad brindará a la Dirección de Seguimiento y  Control al seguimiento a la implementación de los planes de fortalecimiento asociativo, en cumplimiento a lo establecido en el numeral 10 del Acuerdo 010 de 2019, por lo cual actualmente no es procedente diseñar un documento independiente como estrategia para la ejecución del seguimiento al fortalecimiento asociativo. 
Al verificar el procedimiento ""Fortalecimiento a la Asociatividad" Código PR-PPA-002", se observó que en las condiciones especiales, en el aparte "Monitoreo y seguimiento", se estableció lo siguiente:
</t>
    </r>
    <r>
      <rPr>
        <i/>
        <sz val="12"/>
        <rFont val="Arial"/>
        <family val="2"/>
      </rPr>
      <t xml:space="preserve">"Conforme a lo establecido en el numeral 10 del Acuerdo 010 de 2019, la Vicepresidencia de Proyectos a través de la Dirección de Seguimiento y Control realiza labores de monitoreo y seguimiento a la ejecución de los PIDAR. A su vez, la Dirección de Participación y Asociatividad brindará apoyo a la Dirección de Seguimiento y Control para el seguimiento a los planes de fortalecimiento asociativo definidos, el cual consiste en:
- Consolidar y brindar a la Dirección de Seguimiento y Control información relevante, relacionada con los Planes de Fortalecimiento estructurados.
- Definir el cronograma de actividades contenido en los Planes de Fortalecimiento Asociativo que permita adelantar el seguimiento a los mismos.
- Adoptar las medidas de mejoramiento a que haya lugar, conforme a la retroalimentación recibida por parte de la Dirección de Seguimiento y Control posterior al seguimiento.
De otra parte, la efectividad del proceso de fortalecimiento asociativo se medirá a través del indicador definido en la batería de indicadores del documento estratégico MIA".
</t>
    </r>
    <r>
      <rPr>
        <b/>
        <sz val="12"/>
        <rFont val="Arial"/>
        <family val="2"/>
      </rPr>
      <t xml:space="preserve">Seguimiento 6 de julio de 2023: </t>
    </r>
    <r>
      <rPr>
        <i/>
        <sz val="12"/>
        <rFont val="Arial"/>
        <family val="2"/>
      </rPr>
      <t xml:space="preserve">
</t>
    </r>
    <r>
      <rPr>
        <sz val="12"/>
        <rFont val="Arial"/>
        <family val="2"/>
      </rPr>
      <t xml:space="preserve">Teniendo en cuenta que la acción estaba determinada previamente como cumplida al 100% la Dirección remitió a la Oficina de Control Interno vía correo electrónico del  2 de junio de 2023 la siguiente información para la verificación de la efectividad de la acción: 
1. 37 alistamientos realizados en el 2023 formatos F-PAA-030 debidamente diligenciados.
2. 4 Diagnosticos y planes de fortalecimiento realizados en el 2023 formatos F-PAA-031 debidamente diligenciados. 
3. Retroalimentación del fortalecimiento del mes de abril de 2023
4.Soportes de la implementación de la estrategia SOMOS con dos de las cohorte de grupos de productores que manifestaron su interés de formalizar o intregrar organizaciones sociales, comunitarias o productivas rurales en 2022
5. Informe Mensual de Monitoreo del 01 al 31 de diciembre de 2022. 
Dicha información fue tomada para la verificación de efectividad como se observa en la casilla Observaciones. </t>
    </r>
  </si>
  <si>
    <r>
      <rPr>
        <b/>
        <sz val="12"/>
        <rFont val="Arial"/>
        <family val="2"/>
      </rPr>
      <t>Seguimiento 29 de junio de 2021:</t>
    </r>
    <r>
      <rPr>
        <sz val="12"/>
        <rFont val="Arial"/>
        <family val="2"/>
      </rPr>
      <t xml:space="preserve">
El proceso de Promoción y Apoyo ala Asociatividad indicó: En los proyectos de inversión de las vigencias 2020, 2021 y 2022, la Dirección de Participación y Asociatividad ha contemplado los recursos para darle continuidad a la contratación de los enlaces de asociatividad en cada UTT por un periodo que permita implementar a cabalidad la intervención. 
Como resultado, en el 2020 se contó con once (11) profesionales de enlace de asociatividad en las UTT, durante el último trimestre y en la actual vigencia se cuenta con diez (10) enlaces de asociatividad contratados desde el mes de marzo, con quienes se han desarrollado las actividades relacionadas con el fortalecimiento asociativo. Se adjunta la relación de los contratos suscritos con los profesionales de enlace de asociatividad vigencias 2020 y 2021.
</t>
    </r>
    <r>
      <rPr>
        <b/>
        <sz val="12"/>
        <rFont val="Arial"/>
        <family val="2"/>
      </rPr>
      <t xml:space="preserve">Seguimiento 6 de julio de 2023: </t>
    </r>
    <r>
      <rPr>
        <sz val="12"/>
        <rFont val="Arial"/>
        <family val="2"/>
      </rPr>
      <t xml:space="preserve">
Teniendo en cuenta que la acción estaba determinada previamente como cumplida al 100% la Dirección remitió a la Oficina de Control Interno vía correo electrónico del  2 de junio de 2023 la siguiente información para la verificación de la efectividad de la acción: 
1. 37 alistamientos realizados en el 2023 formatos F-PAA-030 debidamente diligenciados.
2. 4 Diagnosticos y planes de fortalecimiento realizados en el 2023 formatos F-PAA-031 debidamente diligenciados. 
3. Retroalimentación del fortalecimiento del mes de abril de 2023
4.Soportes de la implementación de la estrategia SOMOS con dos de las cohorte de grupos de productores que manifestaron su interés de formalizar o intregrar organizaciones sociales, comunitarias o productivas rurales en 2022
5. Informe Mensual de Monitoreo del 01 al 31 de diciembre de 2022. 
Dicha información fue tomada para la verificación de efectividad como se observa en la casilla Observaciones. </t>
    </r>
  </si>
  <si>
    <r>
      <rPr>
        <b/>
        <sz val="12"/>
        <rFont val="Arial"/>
        <family val="2"/>
      </rPr>
      <t>Seguimiento 27 de  marzo de 2020:</t>
    </r>
    <r>
      <rPr>
        <sz val="12"/>
        <rFont val="Arial"/>
        <family val="2"/>
      </rPr>
      <t xml:space="preserve">
Se observó que mediante correo electrónico del 19 de junio de 2019, se solicitó a los supervisores de los convenios técnicos de cooperación FAO y UNODC la remisión del cronograma del equipo de fortalecimiento asociativo FAO y UNODC.
Producto de dicha solicitud, se evidenció que en el marco de la articulación etre supervisores de convenios de cooperación con FAO y UNODC y la Dirección de Participación y Apoyo a la Asociatividad, se obtuvo los cronogramas de las actividades de fortalecimiento asociativo a ejecutar por FAO y UNODC durante los meses de agosto, septiembre y octubre de 2019. 
Teniendo en cuenta que producto de los cronogramas obtenidos se llevó a cabo la realización de comisiones para realizar un seguimiento articulado entre las entidades cooperantes y la ADR, se considera que la acción ha sido efectiva.
</t>
    </r>
    <r>
      <rPr>
        <b/>
        <sz val="12"/>
        <rFont val="Arial"/>
        <family val="2"/>
      </rPr>
      <t xml:space="preserve">
Seguimiento 6 de julio de 2023: 
</t>
    </r>
    <r>
      <rPr>
        <sz val="12"/>
        <rFont val="Arial"/>
        <family val="2"/>
      </rPr>
      <t xml:space="preserve">
Teniendo en cuenta que la acción estaba determinada previamente como cumplida al 100% la Dirección remitió a la Oficina de Control Interno vía correo electrónico del  2 de junio de 2023 la siguiente información para la verificación de la efectividad de la acción: 
1. 37 alistamientos realizados en el 2023 formatos F-PAA-030 debidamente diligenciados.
2. 4 Diagnosticos y planes de fortalecimiento realizados en el 2023 formatos F-PAA-031 debidamente diligenciados. 
3. Retroalimentación del fortalecimiento del mes de abril de 2023
4.Soportes de la implementación de la estrategia SOMOS con dos de las cohorte de grupos de productores que manifestaron su interés de formalizar o intregrar organizaciones sociales, comunitarias o productivas rurales en 2022
5. Informe Mensual de Monitoreo del 01 al 31 de diciembre de 2022. 
Dicha información fue tomada para la verificación de efectividad como se observa en la casilla Observaciones. </t>
    </r>
  </si>
  <si>
    <r>
      <rPr>
        <b/>
        <sz val="12"/>
        <rFont val="Arial"/>
        <family val="2"/>
      </rPr>
      <t>Seguimiento 14 de agosto de 2020:</t>
    </r>
    <r>
      <rPr>
        <sz val="12"/>
        <rFont val="Arial"/>
        <family val="2"/>
      </rPr>
      <t xml:space="preserve">
La Oficina de Control Interno observó la programación de comisiones para los meses de septiembre y octubre de 2019, con el objetivo de realizar seguimiento a asociaciones, en lo correspondiente al fortalecimiento y fomento a la asociatividad. Así mismo se hizo entrega de ocho (8) informes de las comisiones efectuadas.
Dado que la programación de visitas de seguimiento por parte de la Dirección de Participación y Asociatividad, se realizaba mensualmente, de acuerdo a los cronogramas compartidos por el operador al inicio de cada mes y la disponibilidad del recurso humano de la Dirección; estas actividades fueron realmente ejecutadas hasta el mes de noviembre de 2019 (es importante resaltar las disposiciones administrativas de la entidad en cuanto a la realización de comisiones durante la terminación y el inicio de cada vigencia). Durante esta vigencia, el primer cronograma compartido fue del mes de abril de 2020 de UNODC; sin embargo, debido al aislamiento obligatorio declarado por la emergencia sanitaria por COVID - 19, este año no se ha realizado programación de visitas. Adicionalmente, teniendo en cuenta la actualización de procedimientos a la luz del nuevo reglamento operativo para los PIDAR, en el marco del proceso "Promoción y Apoyo a la Asociatividad" y del procedimiento "Fortalecimiento a la Asociatividad", se incluyó de manera específica el apoyo que la Dirección de Participación y Asociatividad brindará a la Dirección de Seguimiento y  Control al seguimiento a la implementación de los planes de fortalecimiento asociativo, en cumplimiento a lo establecido en el numeral 10 del Acuerdo 010 de 2019, por lo cual esta acción no se seguirá realizando. 
</t>
    </r>
    <r>
      <rPr>
        <b/>
        <sz val="12"/>
        <rFont val="Arial"/>
        <family val="2"/>
      </rPr>
      <t xml:space="preserve">Seguimiento 6 de julio de 2023: </t>
    </r>
    <r>
      <rPr>
        <sz val="12"/>
        <rFont val="Arial"/>
        <family val="2"/>
      </rPr>
      <t xml:space="preserve">
Teniendo en cuenta que la acción estaba determinada previamente como cumplida al 100% la Dirección remitió a la Oficina de Control Interno vía correo electrónico del  2 de junio de 2023 la siguiente información para la verificación de la efectividad de la acción: 
1. 37 alistamientos realizados en el 2023 formatos F-PAA-030 debidamente diligenciados.
2. 4 Diagnosticos y planes de fortalecimiento realizados en el 2023 formatos F-PAA-031 debidamente diligenciados. 
3. Retroalimentación del fortalecimiento del mes de abril de 2023
4.Soportes de la implementación de la estrategia SOMOS con dos de las cohorte de grupos de productores que manifestaron su interés de formalizar o intregrar organizaciones sociales, comunitarias o productivas rurales en 2022
5. Informe Mensual de Monitoreo del 01 al 31 de diciembre de 2022. 
Dicha información fue tomada para la verificación de efectividad como se observa en la casilla Observaciones. </t>
    </r>
  </si>
  <si>
    <t xml:space="preserve">Resumen: </t>
  </si>
  <si>
    <t>ACCIONES AGRUPADAS</t>
  </si>
  <si>
    <t xml:space="preserve">ABIERTA </t>
  </si>
  <si>
    <t>CUMPLIDA - INEFECTIVA</t>
  </si>
  <si>
    <t>INCUMPLIDA - VENCIDA</t>
  </si>
  <si>
    <t>TOTAL</t>
  </si>
  <si>
    <t>HALLAZGOS AGRUPADOS</t>
  </si>
  <si>
    <t>ACCIONES  INFORME OCI-2021-016</t>
  </si>
  <si>
    <t>ACCIONES  INFORME OCI-2019-019</t>
  </si>
  <si>
    <r>
      <t xml:space="preserve">AVANCE CUANTITATIVO
</t>
    </r>
    <r>
      <rPr>
        <b/>
        <i/>
        <sz val="12"/>
        <rFont val="Arial"/>
        <family val="2"/>
      </rPr>
      <t>(Porcentaje de Avance)</t>
    </r>
  </si>
  <si>
    <t>OCI-2018-024 Evaluación y Cofinanciación de Proyectos Integrales</t>
  </si>
  <si>
    <t>OCI-2018-024</t>
  </si>
  <si>
    <t>Evaluación y Cofinanciación de Proyectos Integrales</t>
  </si>
  <si>
    <t>Incumplimiento de los lineamientos procedimentales establecidos para la evaluación integral de los proyectos integrales.</t>
  </si>
  <si>
    <t>Desconocimiento  de los lineamientos metodológicos establecidos en el PR-ECC-001 procedimiento de evaluación y calififcación de PIDAR.</t>
  </si>
  <si>
    <t>1.  Realizar capacitaciones sobre el Proceso de Evaluación y Calificación de Proyectos Integrales  a funcionarios y contratistas de la Dirección de Calificación y Financiación, incluyendo jornadas de inducción y reinducción.</t>
  </si>
  <si>
    <t>2 capacitaciones</t>
  </si>
  <si>
    <t>Equipo Humano Proceso "Evaluación y Cofinanciación de Proyectos Integrales”</t>
  </si>
  <si>
    <t>Richard Rangel Vergel</t>
  </si>
  <si>
    <r>
      <rPr>
        <b/>
        <sz val="12"/>
        <color theme="1"/>
        <rFont val="Arial"/>
        <family val="2"/>
      </rPr>
      <t xml:space="preserve">Junio 2023: </t>
    </r>
    <r>
      <rPr>
        <sz val="12"/>
        <color theme="1"/>
        <rFont val="Arial"/>
        <family val="2"/>
      </rPr>
      <t xml:space="preserve">De acuerdo a la evidencia aportada por la Dirección de Calificación y Financiación esta Oficina de Control Interno observó que:
- </t>
    </r>
    <r>
      <rPr>
        <i/>
        <sz val="12"/>
        <color theme="1"/>
        <rFont val="Arial"/>
        <family val="2"/>
      </rPr>
      <t xml:space="preserve">Marzo 2023 - </t>
    </r>
    <r>
      <rPr>
        <sz val="12"/>
        <color theme="1"/>
        <rFont val="Arial"/>
        <family val="2"/>
      </rPr>
      <t xml:space="preserve">Se realizaron 2 capacitaciones sobre el proceso de evaluación y el análisis y actualización del procedimiento evaluación y calificación reguladas bajo el acuerdo ADR N° 10 
- </t>
    </r>
    <r>
      <rPr>
        <i/>
        <sz val="12"/>
        <color theme="1"/>
        <rFont val="Arial"/>
        <family val="2"/>
      </rPr>
      <t>Abril 2023 -</t>
    </r>
    <r>
      <rPr>
        <sz val="12"/>
        <color theme="1"/>
        <rFont val="Arial"/>
        <family val="2"/>
      </rPr>
      <t xml:space="preserve">  Se realizaron 19 capacitaciones sobre la actualización del procedimiento evaluación y calificación acuerdo 10, construcción de formatos asociados al proceso, y revisión, creación y ajuste de procedimientos de calificación.
-</t>
    </r>
    <r>
      <rPr>
        <i/>
        <sz val="12"/>
        <color theme="1"/>
        <rFont val="Arial"/>
        <family val="2"/>
      </rPr>
      <t xml:space="preserve"> Mayo 2023 - </t>
    </r>
    <r>
      <rPr>
        <sz val="12"/>
        <color theme="1"/>
        <rFont val="Arial"/>
        <family val="2"/>
      </rPr>
      <t>Se realizaron 17 capacitaciones sobre la actualización de criterios de calificación de PIDAR, planeación de Evaluación y Calificación Proyectos 2023.
Respecto con las evidencias aportadas y de acuerdo a lo evidenciado por la Oficina de Control Interno en el seguimiento a junio 2023, se considera que esta acción se encuentra cumplio de acuerdo con lo propuesto</t>
    </r>
  </si>
  <si>
    <r>
      <rPr>
        <b/>
        <sz val="12"/>
        <color theme="1"/>
        <rFont val="Arial"/>
        <family val="2"/>
      </rPr>
      <t>Nota:</t>
    </r>
    <r>
      <rPr>
        <sz val="12"/>
        <color theme="1"/>
        <rFont val="Arial"/>
        <family val="2"/>
      </rPr>
      <t xml:space="preserve"> </t>
    </r>
    <r>
      <rPr>
        <u/>
        <sz val="12"/>
        <color theme="1"/>
        <rFont val="Arial"/>
        <family val="2"/>
      </rPr>
      <t>Acción reformulada por solicitud de la Dirección de Calificación y Financiación, realizada a través de memorando 20234000013953 del 21 marzo 2023 y con alcance realizado mediante correo electrónico del 25 de mayo de 2023.</t>
    </r>
    <r>
      <rPr>
        <sz val="12"/>
        <color theme="1"/>
        <rFont val="Arial"/>
        <family val="2"/>
      </rPr>
      <t xml:space="preserve">
De acuerdo con la evidencia aportada el área de Dirección de Calificación y Financiación esta Oficina de Control Interno concluye que:
- Se evidenció la realización de 38 capacitaciones entre los meses de marzo, abril y mayo 2023, cuyo objetivo estaba enfocado en las actualizaciones de procedimientos y formatos,  actualización de los criterios de calificación de PIDAR, la planeación de Evaluación y Calificación de los proyectos de 2023, entre otros temas. No obstante, se considera importante aportar evidencia de las jornadas de inducción y reinducción del proceso de Evaluación, Calificación y Cofinanciación.
Por lo anterior se considera que se debe continuar con el seguimiento al presente pla, dado que 2 de las 3 acciones propuestas, aún se encuentran abiertas y en términos, para posteriormente realizar la verificación de efectividad del presente hallazgo.
Adicionalmente es importante mencionar que para la formulación del plan de mejoramiento el responsable de la acción propuesta debe ser un cargo en específico dentro de cada área o proceso para así realizar un seguimiento constante al cumplimiento de la misma, dicho complemento será necesario para realizar las respectivas validaciones requeridas para determinar la efectividad de la acción propuesta.</t>
    </r>
  </si>
  <si>
    <t xml:space="preserve">2.  Efectuar aleatoriamente seguimiento y monitoreo al resultado de la aplicación de  las capacitaciones recibidas sobre el proceso de Evaluación y Calificación de Proyectos Integrales como medida de verificación del conocimiento aprendido por parte de los servidores públicos y contratistas que cumplen dichas funciones, tomando una muestra del 10% de los proyectos evaluados trimestralmente, aplicando el foramato F-ECC-009:  Control Posterior. </t>
  </si>
  <si>
    <t>F-ECC-009: Control Posterior diligenciados</t>
  </si>
  <si>
    <t>Preventiva</t>
  </si>
  <si>
    <r>
      <rPr>
        <b/>
        <sz val="12"/>
        <color theme="1"/>
        <rFont val="Arial"/>
        <family val="2"/>
      </rPr>
      <t>Junio 2023:</t>
    </r>
    <r>
      <rPr>
        <sz val="12"/>
        <color theme="1"/>
        <rFont val="Arial"/>
        <family val="2"/>
      </rPr>
      <t xml:space="preserve"> Acción en términos. No existen avances a la fecha del presente seguimiento</t>
    </r>
  </si>
  <si>
    <t>ABIERTA</t>
  </si>
  <si>
    <r>
      <rPr>
        <b/>
        <sz val="12"/>
        <color theme="1"/>
        <rFont val="Arial"/>
        <family val="2"/>
      </rPr>
      <t xml:space="preserve">Nota: </t>
    </r>
    <r>
      <rPr>
        <u/>
        <sz val="12"/>
        <color theme="1"/>
        <rFont val="Arial"/>
        <family val="2"/>
      </rPr>
      <t>Acción reformulada por solicitud de la Dirección de Calificación y Financiación, realizada a través de memorando 20234000013953 del 21 marzo 2023 y con alcance realizado mediante correo electrónico del 25 de mayo de 2023.</t>
    </r>
  </si>
  <si>
    <t>3.  Diligenciar el formato F-ECC-002 de asignación al grupo evaluador por proyecto, tomando una muestra aleatorea del 10% de los PIDAR evaluados y calificados trimestralmente.</t>
  </si>
  <si>
    <t>F-ECC-002: Asignación al grupo evaluador, diligenciados</t>
  </si>
  <si>
    <t>Incumplimiento de los controles y/o criterios establecidos para la calificación de los Proyectos Integrales.</t>
  </si>
  <si>
    <t>Evaluación y
Cofinanciación de Proyectos Integrales</t>
  </si>
  <si>
    <t>Incumplimiento de los controles y/o criterios establecidos para la emisión del concepto final y aprobación de los Proyectos Integrales</t>
  </si>
  <si>
    <t>Inobservancia de los lineamientos metodológicos y procedimentales establecidos para la asignación del grupo evaluador.</t>
  </si>
  <si>
    <t>Inobservancia del cumplimiento de las actividades a ejecutar relacionadas con el Banco de Proyectos en el desarrollo de la evaluación y calificación de los proyectos.</t>
  </si>
  <si>
    <t>Inadecuada migración de la información histórica de los PIDAR en el Banco de Proyectos.</t>
  </si>
  <si>
    <t>1. Realizar capacitaciones sobre el manejo del aplicativo Banco de Proyectos.</t>
  </si>
  <si>
    <r>
      <rPr>
        <b/>
        <sz val="12"/>
        <color theme="1"/>
        <rFont val="Arial"/>
        <family val="2"/>
      </rPr>
      <t xml:space="preserve">Junio 2023: </t>
    </r>
    <r>
      <rPr>
        <sz val="12"/>
        <color theme="1"/>
        <rFont val="Arial"/>
        <family val="2"/>
      </rPr>
      <t>De acuerdo a la evidencia aportada por la Dirección de Calificación y Financiación esta Oficina de Control Interno observó que:
- Se realizó mesa de trabajo el día 28 de marzo 2023, la cual tuvo como objetivo capacitar sobre la funcionalidad del Banco de Proyectos Grupo Jurídico Dirección Calificación y Financación.
- Se realizó mesa de trabajo el día 08 de abril 2023,  la cual tuvo como objetivo capacitar sobre la funcionalidad del Banco de Proyectos Dirección Acceso Activos Productivos, donde asistió un funcionario de la Dirección de Calificación y Financiación.
- Se realizó mesa de trabajo el día 18 de abril 2023 la cual tuvo como objetivo el ejercicio práctico Banco de Proyectos, donde asistió un funcionario de la Dirección de Calificación y Financiación.
Respecto con las evidencias aportadas y de acuerdo a lo evidenciado por la Oficina de Control Interno en el seguimiento a junio 2023 se considera que esta acción propuesta se encuentra cumplida.</t>
    </r>
  </si>
  <si>
    <r>
      <rPr>
        <b/>
        <sz val="12"/>
        <color theme="1"/>
        <rFont val="Arial"/>
        <family val="2"/>
      </rPr>
      <t xml:space="preserve">Nota: </t>
    </r>
    <r>
      <rPr>
        <u/>
        <sz val="12"/>
        <color theme="1"/>
        <rFont val="Arial"/>
        <family val="2"/>
      </rPr>
      <t xml:space="preserve">Acción reformulada por solicitud de la Secretaría General, realizada a través de memorando 20234000013953 del 21 marzo 2023 y con alcance realizado mediante correo electrónico del 28 de abril de 2023.
</t>
    </r>
    <r>
      <rPr>
        <sz val="12"/>
        <color theme="1"/>
        <rFont val="Arial"/>
        <family val="2"/>
      </rPr>
      <t xml:space="preserve">
De acuerdo a la evidencia aportada el área de Dirección de Calificación y Financiación esta Oficina de Control Interno concluye que:
- Se evidencia la realización de 3 capacitaciones donde dio a conocer la funcionalidad del Banco de Proyectos en sus módulos al Grupo Jurídico y un funcionario de la Dirección de Calificación y Financiación.
- Se evidenció la base de datos donde se detalla la migración de 179 proyectos cofinanciados por la ADR en el aplictivo Banco de Proyectos en sus diferentes etapas (69 evaluación, 52 calificación, 58 concepto final) los cuales fueron tratadas bajo los criteros establecidos en los acuerdos 007 de 2016 y 010 de 2019.
Para la acción propues No. 3 se concede un avance del 76% ya que de los 237  formularios registrados se evidenció la migración de 179 formularios según la evidencia aportada.
De otra parte, y de acuerdo con la verificación realizada por la Oficina de Control Interno como primera parte para probar la efectividad de la acción propuesta se realizó lo siguiente:
- Con respecto a los literales </t>
    </r>
    <r>
      <rPr>
        <i/>
        <u/>
        <sz val="12"/>
        <color theme="1"/>
        <rFont val="Arial"/>
        <family val="2"/>
      </rPr>
      <t>a y b</t>
    </r>
    <r>
      <rPr>
        <u/>
        <sz val="12"/>
        <color theme="1"/>
        <rFont val="Arial"/>
        <family val="2"/>
      </rPr>
      <t xml:space="preserve"> </t>
    </r>
    <r>
      <rPr>
        <sz val="12"/>
        <color theme="1"/>
        <rFont val="Arial"/>
        <family val="2"/>
      </rPr>
      <t xml:space="preserve"> del hallazgo No. 5 del informe OCI-2018-024, se verificó que:
- Se tomó una muestra de 9 proyectos migrados en sus diferentes etapas (3 de Evaluación, 3 de Calificación y 3 de Concepto Final) al Banco de Proyectos de acuerdo con los criteros establecidos en los acuerdos 007 de 2016 y 010 de 2019, verificando que se cuenta con un módulo específico de Inscripción de la iniciativa, donde en este se condensa todas los proyectos radicados en la ADR para su respectivo proceso contando con su respectiva numeración, estado del mismo  y su registro en el respectivo módulo según su avance o etapa del proyecto, precisando las causas raices del hallazgo </t>
    </r>
    <r>
      <rPr>
        <i/>
        <sz val="12"/>
        <color theme="1"/>
        <rFont val="Arial"/>
        <family val="2"/>
      </rPr>
      <t xml:space="preserve">(Evidencia - Papel de Trabajo Efectividad Banco de Proyectos).
</t>
    </r>
    <r>
      <rPr>
        <sz val="12"/>
        <color theme="1"/>
        <rFont val="Arial"/>
        <family val="2"/>
      </rPr>
      <t>Es importante precisar que se continuará realizando monitoreo al hallazgo hasta que se corrobore el cumplimiento de la totalidad de las acciones, y como segunda parte,  en lo que respecta a la verificación de la efectividad del presente hallazgo, en el próximo seguimiento se realizará la revisión de la migración de toda la documentación de los proyectos que posee la Agencia de Desarrollo Rural en sus diferentes etapas de acuerdo con los lineamientos procedimentales aplicables al Banco de Proyectos</t>
    </r>
    <r>
      <rPr>
        <i/>
        <sz val="12"/>
        <color theme="1"/>
        <rFont val="Arial"/>
        <family val="2"/>
      </rPr>
      <t xml:space="preserve">
</t>
    </r>
    <r>
      <rPr>
        <sz val="12"/>
        <color theme="1"/>
        <rFont val="Arial"/>
        <family val="2"/>
      </rPr>
      <t>Adicionalmente se realizó la consulta sobre el estado de las iniciativas de proyectos de la vigencia 2023 donde la Vicepresidencia de Proyectos a través de correo electrónico del 21 junio 2023 informa que "</t>
    </r>
    <r>
      <rPr>
        <i/>
        <sz val="12"/>
        <color theme="1"/>
        <rFont val="Arial"/>
        <family val="2"/>
      </rPr>
      <t>Los hallazgos que tienen metas establecidas relacionadas con evaluación y calificación de proyectos, a la fecha no presentan avances, debido a que durante el tiempo transcurrido de la vigencia 2023, la Dirección de Calificación y Financiación, NO ha recibido proyectos para evaluar y calificar."</t>
    </r>
    <r>
      <rPr>
        <u/>
        <sz val="12"/>
        <color theme="1"/>
        <rFont val="Arial"/>
        <family val="2"/>
      </rPr>
      <t xml:space="preserve">
</t>
    </r>
    <r>
      <rPr>
        <sz val="12"/>
        <color theme="1"/>
        <rFont val="Arial"/>
        <family val="2"/>
      </rPr>
      <t xml:space="preserve">
Adicionalmente es importante mencionar que no se considera que la acción se encuentre redactada en términos que pueda evidenciar su objetivo y que se espera con ella y también que para la formulación del plan de mejoramiento el responsable de la acción propuesta debe ser un cargo en específico dentro de cada área o proceso para así realizar un seguimiento constante al cumplimiento de la misma, dicho complemento será necesario para realizar las respectivas validaciones requeridas para determinar la efectividad de la acción propuesta.</t>
    </r>
  </si>
  <si>
    <t>2.  Migrar y registrar en el aplicativo del Banco de Proyectos los PIDAR cofinaciados por la Agencia mediante los Acuerdos 007 de 2016 010 de 2019.</t>
  </si>
  <si>
    <r>
      <rPr>
        <b/>
        <sz val="12"/>
        <color theme="1"/>
        <rFont val="Arial"/>
        <family val="2"/>
      </rPr>
      <t xml:space="preserve">Junio 2023: </t>
    </r>
    <r>
      <rPr>
        <sz val="12"/>
        <color theme="1"/>
        <rFont val="Arial"/>
        <family val="2"/>
      </rPr>
      <t>De acuerdo a la evidencia aportada por la Dirección de Calificación y Financiación esta Oficina de Control Interno evidenció que:
- La base de datos de la migración de 179 proyectos cofinanciados por la ADR en el aplictivo Banco de Proyectos en sus diferentes etapas (69 evaluación, 52 calificación, 58 concepto final) los cuales fueron tratadas bajo los criteros establecidos en los acuerdos 007 de 2016 y 010 de 2019.
Respecto con las evidencias aportadas y de acuerdo a lo evidenciado por la Oficina de Control Interno en el seguimiento a junio 2023 se considera que esta acción propuesta se encuentra cumplida.</t>
    </r>
  </si>
  <si>
    <t xml:space="preserve">3. Revisar el estado actual de los PIDAR evaluados y los registrados en el Banco de Proyectos con el propósito de evitar que se presenten diferencias. </t>
  </si>
  <si>
    <t>237 formularios registrados por etapa:  Evaluación:  80, Calificación:  66 y Concepto Final:  91.  (Acuerdo No. 007/2016).</t>
  </si>
  <si>
    <r>
      <rPr>
        <b/>
        <sz val="12"/>
        <color theme="1"/>
        <rFont val="Arial"/>
        <family val="2"/>
      </rPr>
      <t xml:space="preserve">Junio 2023: </t>
    </r>
    <r>
      <rPr>
        <sz val="12"/>
        <color theme="1"/>
        <rFont val="Arial"/>
        <family val="2"/>
      </rPr>
      <t>De acuerdo a la evidencia aportada por la Dirección de Calificación y Financiación esta Oficina de Control Interno evidenció que:
- La base de datos de la migración de 179 proyectos cofinanciados por la ADR en el aplictivo Banco de Proyectos en sus diferentes etapas (69 evaluación, 52 calificación, 58 concepto final) los cuales fueron tratadas bajo los criteros establecidos en los acuerdos 007 de 2016 y 010 de 2019.
Respecto con las evidencias aportadas y de acuerdo a lo evidenciado por la Oficina de Control Interno en el seguimiento a junio 2023 se considera que esta acción propuesta se encuentra en estado abierta hasta que se entregue la totalidad de los formularios registrados en cada etapa en el Banco de Proyectos, y es importante mencionar que la misma se encuentra en términos.</t>
    </r>
  </si>
  <si>
    <t>ok</t>
  </si>
  <si>
    <t>Inconsistencias en los reportes de avance de ejecución del Plan de Acción Institucional - Vigencia 2018.</t>
  </si>
  <si>
    <t>✔ Inadecuadas o falta de directrices para realizar los reportes del Plan de Acción en el aplicativo ISOLUCION.</t>
  </si>
  <si>
    <t xml:space="preserve">1. Coordinar y llevar a cabo reunión de trabajo con funcionarios de la Oficina de Planeación, para realizar el correcto y oportuno  registro de las actividades ejecutadas en cumplimiento del Plan de Acción Institucional. </t>
  </si>
  <si>
    <t xml:space="preserve">Una (1) reunión de trabajo </t>
  </si>
  <si>
    <t>Iván Arturo Márquez Rincón</t>
  </si>
  <si>
    <t>La Oficina de Control Interno observó la ejecución el 4 de octubre de 2019 de una mesa de trabajo entre los responsables del proceso auditado y la Oficina de Planeación en la cual se realizó el análisis del hallazgo identificado pro la Oficina de Control Interno y se realizó la estructuración de los nuevos indicadores planteados en el Plan de Acción Institucional de la vigencia 2019. En consulta realizada por la Oficina de Control Interno al modulo de Medición de ISOLUCION se observó la correcta asignación de los cuatro (4) indicadores al proceso auditado, y aunque se registra un avance del 0% en los cuatro (4) indicadores por situaciones coyunturales de la Entidad, se observa el registró mensual por parte de los responsables del proceso.</t>
  </si>
  <si>
    <t>La Oficina de Control Interno considera procedente determinar el cierre del hallazgo considerando el replanteamiento de los indicadores asociados al proceso para la vigencia 2019 y su adecuado reporte mensual.</t>
  </si>
  <si>
    <t>Omisiones en la atención de las Peticiones, Quejas, Reclamos, Sugerencias y Denuncias – PQRSD.</t>
  </si>
  <si>
    <t xml:space="preserve">✔ Inadecuados controles para la gestión de las PQRSD.
✔ Aplicación inadecuada o desconocimiento de la  normatividad aplicable a la gestión de las PQRSD.
</t>
  </si>
  <si>
    <t>1. Identificar el flujo de gestión de PQRSD dentro del proceso y establecer los controles necesarios para su debida gestión</t>
  </si>
  <si>
    <t>Un (1) documento de flujo y controles a la gestión de los PQRSD</t>
  </si>
  <si>
    <t>La Oficina de Control Interno observó la elaboración de un (1) flujograma mediante el cual se presenta el flujo que se debe dar al interior de la Vicepresidencia de Proyectos y la Dirección de Calificación y Financiación a las PQRSD y sus términos de respuesta.
Al respecto, la Oficina de Control Interno evidenció la respuesta emitida el 2 de julio de 2019, bajo radicado N° 20194100034602 por la Dirección de Calificación y Financiación a la PQRSD radicada el 17 de junio de 2019 bajo radicado N° 20196100040001, es decir, la respuesta se otorgó dentro de los quince (15) días hábiles establecidos por la Ley 1755 de 2015.</t>
  </si>
  <si>
    <t>La Oficina de Control Interno considera procedente cerrar las dos (2) acciones que conforman el presente hallazgo, y por ende, el hallazgo, toda vez que se observa la ejecución de las acciones propuesta y la efectividad en la respuesta de la PQRSD radicada durante el primer semestre de 2019 ante la Dirección de Calificación y Financiación.</t>
  </si>
  <si>
    <t>2. Realizar jornadas de capacitación sobre la Normatividad aplicable al trámite de PQRSD para asegurar el cumplimiento de los términos de Ley para resolver las distintas modalidades de peticiones, junto con un plan de trabajo en el que se apropien herramientas que faciliten el cumplimiento de la labor.</t>
  </si>
  <si>
    <t>Una (1) capacitación sobre la Normatividad aplicable y el Documento de flujo y controles definido</t>
  </si>
  <si>
    <t>Se observó la ejecución el 12 de octubre de 2019 de una (1) reunión informativa en la cual se socializó del flujograma y las responsabilidades asignadas a los lideres de cada una (1) de la direcciones adscritas a la Vicepresidencia de Proyectos.</t>
  </si>
  <si>
    <t>Incumplimiento de la Política de  administración del Riesgo adoptada por la Entidad.</t>
  </si>
  <si>
    <t>✔Por falta de capacitación, acompañamiento y asesoría a los responsables del proceso, en materia de riesgos y manejo del aplicativo ISOLUCION</t>
  </si>
  <si>
    <t>1. Programar y ejecutar actividades de capacitación a los responsables del proceso con funcionario(a) de la Oficina de Planeación asesor(a) en materia de riesgos, sobre la estructura de la Política de la Administración del Riesgo adoptada por la Entidad, para la identificación y formulación de los riesgos, así como el correcto y oportuno monitoreo a las acciones asociadas a los controles.</t>
  </si>
  <si>
    <t>Una (1) capacitación en la Política de la Administración del Riesgo adoptada por la Entidad.</t>
  </si>
  <si>
    <r>
      <t>Se ejecutó el 21 de septiembre de 2018 una (1) mesa de trabajo liderada por la funcionaria de la Oficina de Planeación encargada en materia de riesgos, en la cual se realizó una capacitación relacionada, entre otros aspectos, en la identificación de factores internos y externos, análisis de riesgos y su determinación del impacto.
No obstante, la Oficina de Control Interno considera no procedente determinar el cierre de la presente acción toda vez, evaluada la disminución de los cuadrantes en PROBABILIDAD o IMPACTO, de acuerdo con la valoración de los controles para determinar el Riesgo Residual, se evidenció que se realizó desplazamiento del impacto del riesgo: "</t>
    </r>
    <r>
      <rPr>
        <i/>
        <sz val="12"/>
        <color theme="1"/>
        <rFont val="Arial"/>
        <family val="2"/>
      </rPr>
      <t>Acumulación de proyectos en un corto plazo para evaluación, calificación y financiación.</t>
    </r>
    <r>
      <rPr>
        <sz val="12"/>
        <color theme="1"/>
        <rFont val="Arial"/>
        <family val="2"/>
      </rPr>
      <t>", al pasar de 4-Mayor a 3-Moderado; no obstante, el numeral 3.2.3. de la Guía para la Administración del Riesgo y el Diseño de Controles en Entidades Públicas, Riesgos de Gestión, Corrupción y Seguridad Digital (Versión 4) establece que "</t>
    </r>
    <r>
      <rPr>
        <i/>
        <sz val="12"/>
        <color theme="1"/>
        <rFont val="Arial"/>
        <family val="2"/>
      </rPr>
      <t>Tratándose de riesgos de corrupción únicamente hay disminución de probabilidad. Es decir, para el impacto no opera el desplazamiento.</t>
    </r>
    <r>
      <rPr>
        <sz val="12"/>
        <color theme="1"/>
        <rFont val="Arial"/>
        <family val="2"/>
      </rPr>
      <t>".</t>
    </r>
  </si>
  <si>
    <t>2. Analizar la Política de Administración del Riesgo de la Entidad frente al Mapa de Riesgos establecido para el Proceso, con el objetivo de identificar brechas de cumplimiento. Posteriormente, asignar responsables y establecer un cronograma para realizar los ajustes pertinentes de forma oportuna.</t>
  </si>
  <si>
    <t>Un (1) mapa de riesgos actualizado.</t>
  </si>
  <si>
    <t>Fue remitida la matriz de riesgos de corrupción construida por el proceso auditado articuladamente con la Oficina de Planeación para la vigencia 2019, la cual contempla tanto riesgos de gestión como de corrupción.
Duicha matriz fue cargada en el Sistema integrado de Gestión (Isolucion) el 28 de agosto de 2019.</t>
  </si>
  <si>
    <t xml:space="preserve">
Una vez revisada la evidencia suministrada, la Oficina de Control Interno considera que se cumplió con la ejecución de la totalidad de acciones propuestas para el presente hallazgo. Adicionalmente, se procedió a corroborar la efectividad a través del informe de seguimiento al plan anticorrupción y atención al ciudadano y mapa de riesgos de corrupción enero - abril 2020), sin evidenciar observaciones relacionadas con los riesgos asociados al proceso.</t>
  </si>
  <si>
    <t>INFORME 2021 - OCI-2021-012 Evaluación y Calificación de Proyectos Integrales</t>
  </si>
  <si>
    <t>OCI-2021-012</t>
  </si>
  <si>
    <t>Evaluación y Calificación de Proyectos Integrales</t>
  </si>
  <si>
    <t>Falta de verificación de información, de documentación soporte e imprecisiones de los requisitos habilitantes de los PIDAR para ser cofinanciados por la Entidad.</t>
  </si>
  <si>
    <t>Inconsitencias en la evaluación de componentes, el concepto y calificación  de los PIDAR</t>
  </si>
  <si>
    <t xml:space="preserve">✔Posible falta de controles para verificar que todos los miembros del grupo evaluador firmaron los formatos de su responsabilidad establecidos para la Evaluación y Calificación. 
</t>
  </si>
  <si>
    <t>1. Implementar controles asociados al proceso de la generación de firmas dentro de los documentos asociados al procedimiento  PR-ECC-002 en sus versiones 4 y 5, y los formatos que así lo demanden.</t>
  </si>
  <si>
    <t>Procedimiento con controles en la generación del documento final de evaluación y calificación del PIDAR (1)</t>
  </si>
  <si>
    <t>Angela María García P</t>
  </si>
  <si>
    <r>
      <rPr>
        <b/>
        <sz val="12"/>
        <color theme="1"/>
        <rFont val="Arial"/>
        <family val="2"/>
      </rPr>
      <t>24/06/2022</t>
    </r>
    <r>
      <rPr>
        <sz val="12"/>
        <color theme="1"/>
        <rFont val="Arial"/>
        <family val="2"/>
      </rPr>
      <t xml:space="preserve">  La Dirección de Calificación y Financiación  informó  "</t>
    </r>
    <r>
      <rPr>
        <i/>
        <sz val="12"/>
        <color theme="1"/>
        <rFont val="Arial"/>
        <family val="2"/>
      </rPr>
      <t>En el marco de las actualizaciones adelantas en el procedimiento de Evaluación y Calificación de Proyectos Integrales en su versión 6, el cual fue aprobado en Isolución el 6 de junio de 2022, se incorporó el respectivo control en el desarrollo del numeral 5.3.1 Calificación y Priorización de PIDAR</t>
    </r>
    <r>
      <rPr>
        <sz val="12"/>
        <color theme="1"/>
        <rFont val="Arial"/>
        <family val="2"/>
      </rPr>
      <t xml:space="preserve">",  la Oficina de Control Interno evidencio que el punto se evidencia en el siguiente parráfo " </t>
    </r>
    <r>
      <rPr>
        <i/>
        <sz val="12"/>
        <color theme="1"/>
        <rFont val="Arial"/>
        <family val="2"/>
      </rPr>
      <t>Una vez se determina el puntaje de calificación del proyecto, el líder de la Dirección de Calificación y Financiación o quien haga sus veces dentro del día (1) hábil siguiente revisa la calificación y remite a los profesionales designados a fin de diligenciar el formato F-ECC-009 "Control posterior", con el fin de identificar que los documentos que soportan la Evaluación y Calificación de cada uno de los PIDAR, se encuentran completos, quienes cuentan con un (1) día hábil para revisar los soportes documentales</t>
    </r>
    <r>
      <rPr>
        <sz val="12"/>
        <color theme="1"/>
        <rFont val="Arial"/>
        <family val="2"/>
      </rPr>
      <t>."</t>
    </r>
  </si>
  <si>
    <t xml:space="preserve"> La Oficina de Control Interno observó la ejecución de la presente acción, en lo que respecta a la actualización procedimental frente a las actividades ligadas al diligencimaiento del formato F-ECC-009, no obstante considera se debe continuar con el seguimiento del presente hallazgo hasta tanto la totalidad de acciones sean ejecutadas en su totalidad y se corrobore la efectividad de las mismas.</t>
  </si>
  <si>
    <t xml:space="preserve">
✔ Vacíos procedimentales o falta de lineamientos objetivos sobre la evaluación y Calificación de los PIDAR
</t>
  </si>
  <si>
    <t>2. Implementar listas de chequeo con actividades a realizar que vayan en línea con los formatos y documentos del proceso de evalaución y calificación.</t>
  </si>
  <si>
    <t>Informe con el resultado  de la verificación de los proyectos revisados con sus observaciones y/o compromisos.</t>
  </si>
  <si>
    <t>24/06/2022
13/06/2023</t>
  </si>
  <si>
    <t>Angela María García P
Richard Rangel Vergel</t>
  </si>
  <si>
    <r>
      <rPr>
        <b/>
        <sz val="12"/>
        <color theme="1"/>
        <rFont val="Arial"/>
        <family val="2"/>
      </rPr>
      <t>24/06/2022</t>
    </r>
    <r>
      <rPr>
        <sz val="12"/>
        <color theme="1"/>
        <rFont val="Arial"/>
        <family val="2"/>
      </rPr>
      <t xml:space="preserve">  la DCF  informó "</t>
    </r>
    <r>
      <rPr>
        <i/>
        <sz val="12"/>
        <color theme="1"/>
        <rFont val="Arial"/>
        <family val="2"/>
      </rPr>
      <t xml:space="preserve">De acuerdo con el memorando 20214000024143 radicado el 29 de julio se ajusto la acción así: Actualizar el formato F-ECC-010 de tal manera que se incluyan los documentos requeridos para el proceso de evaluación de un PIDAR necesarios en cada componente. </t>
    </r>
    <r>
      <rPr>
        <sz val="12"/>
        <color theme="1"/>
        <rFont val="Arial"/>
        <family val="2"/>
      </rPr>
      <t xml:space="preserve">",  al OCI  verificó que en el merorando  se refiere al hallazgo No. 1 
</t>
    </r>
    <r>
      <rPr>
        <b/>
        <sz val="12"/>
        <color theme="1"/>
        <rFont val="Arial"/>
        <family val="2"/>
      </rPr>
      <t xml:space="preserve">Junio 2023: </t>
    </r>
    <r>
      <rPr>
        <sz val="12"/>
        <color theme="1"/>
        <rFont val="Arial"/>
        <family val="2"/>
      </rPr>
      <t>De acuerdo a la evidencia aportada por la Dirección de Calificación y Financiación esta Oficina de Control Interno evidenció que:
- En el aplicativo Isolucion se actualizó el formato F-ECC-001 V6 Listado de documentos de verificación para la evaluación de proyectos el día 06 de junio 2023.
- Listado de asistencia del día 02 de junio 2023 de objetivo "Revisión y Cargue de Formatos a diligenciar (Actualizar en plataforma en Isolucion) donde asistieron contratistas de la Dirección de Calificación y Evaluación donde se realizó el cargue de la actualización de los diferentes formatos y procedimientos en Isolucion.</t>
    </r>
  </si>
  <si>
    <r>
      <rPr>
        <b/>
        <sz val="12"/>
        <color theme="1"/>
        <rFont val="Arial"/>
        <family val="2"/>
      </rPr>
      <t>24/06/2022</t>
    </r>
    <r>
      <rPr>
        <sz val="12"/>
        <color theme="1"/>
        <rFont val="Arial"/>
        <family val="2"/>
      </rPr>
      <t xml:space="preserve">  la DCF  informó "</t>
    </r>
    <r>
      <rPr>
        <i/>
        <sz val="12"/>
        <color theme="1"/>
        <rFont val="Arial"/>
        <family val="2"/>
      </rPr>
      <t xml:space="preserve">De acuerdo con el memorando 20214000024143 radicado el 29 de julio se ajusto la acción así: Actualizar el formato F-ECC-010 de tal manera que se incluyan los documentos requeridos para el proceso de evaluación de un PIDAR necesarios en cada componente. </t>
    </r>
    <r>
      <rPr>
        <sz val="12"/>
        <color theme="1"/>
        <rFont val="Arial"/>
        <family val="2"/>
      </rPr>
      <t xml:space="preserve">",  al OCI  verificó que en el merorando  se refiere al hallazgo No. 1 
</t>
    </r>
    <r>
      <rPr>
        <b/>
        <sz val="12"/>
        <color theme="1"/>
        <rFont val="Arial"/>
        <family val="2"/>
      </rPr>
      <t>Junio 2023:</t>
    </r>
    <r>
      <rPr>
        <sz val="12"/>
        <color theme="1"/>
        <rFont val="Arial"/>
        <family val="2"/>
      </rPr>
      <t>De acuerdo con la evidencia aportada por la Dirección de Evaluación y Calificación se concluye que:</t>
    </r>
    <r>
      <rPr>
        <b/>
        <sz val="12"/>
        <color theme="1"/>
        <rFont val="Arial"/>
        <family val="2"/>
      </rPr>
      <t xml:space="preserve">
- </t>
    </r>
    <r>
      <rPr>
        <sz val="12"/>
        <color theme="1"/>
        <rFont val="Arial"/>
        <family val="2"/>
      </rPr>
      <t xml:space="preserve">Se realizó la actualización en el aplicativo Isolucion del formato F-ECC-001 V6 "Listado de documentos de verificación para la evaluación de proyectos", el día 06 de junio 2023 así con el listado de asistencia del cargue de estas actualizaciones con apoyo de la Oficina de Planeación, ponderando un avance del 50% de la misma al mencionarse esta lista de chequeo dentro de la acción propuesta. No obstante como meta se estableció </t>
    </r>
    <r>
      <rPr>
        <i/>
        <sz val="12"/>
        <color theme="1"/>
        <rFont val="Arial"/>
        <family val="2"/>
      </rPr>
      <t>"Informe con el resultado  de la verificación de los proyectos revisados con sus observaciones y/o compromisos</t>
    </r>
    <r>
      <rPr>
        <sz val="12"/>
        <color theme="1"/>
        <rFont val="Arial"/>
        <family val="2"/>
      </rPr>
      <t>." frente a lo cual no se ha recibido evidencia alguna, por lo tanto hasta no allegar soportes de cumplimiento de esta actividad, la misma se encontrará en estado vencida, sugieriendo priorizar dicha actividad.</t>
    </r>
  </si>
  <si>
    <t>✔ Posible falta de documentación que soporte el análisis de la evaluación y calificación realizada por el grupo evaluador</t>
  </si>
  <si>
    <t>3.  Actualizar el procedimiento de evaluación, de tal manera que se implemente un control que permita la validación de las actividades ejecutadas por el grupo evaluador mediante lista de chequeo, al 100% de los PIDAR evaluados y calificados previo a la emisión de la resolución.</t>
  </si>
  <si>
    <t>Informe con el resultado de la verificación de los proyectos revisados con sus observaciones y/o compromisos.</t>
  </si>
  <si>
    <t>24/06/2022
27/07/2022
13/06/2023</t>
  </si>
  <si>
    <r>
      <rPr>
        <b/>
        <sz val="12"/>
        <color theme="1"/>
        <rFont val="Arial"/>
        <family val="2"/>
      </rPr>
      <t>21/07/2022</t>
    </r>
    <r>
      <rPr>
        <sz val="12"/>
        <color theme="1"/>
        <rFont val="Arial"/>
        <family val="2"/>
      </rPr>
      <t xml:space="preserve">; Mediante  reunión sostenida con DCF  por Teams, socializarón  el formato FF-ECC-009, el cual muestran un avance de la labor llevada en este, sin embargo la Oficina de Control Interno  considera que aún requiere de ajustes para realizar el control de las actividades relacionadas en éste,  además,  esta actividad se encuentra aún  sin vencer. no obstante considera se debe continuar con el seguimiento del presente hallazgo hasta tanto la totalidad de acciones sean ejecutadas en su totalidad y se corrobore la efectividad de las mismas.
</t>
    </r>
    <r>
      <rPr>
        <b/>
        <sz val="12"/>
        <color theme="1"/>
        <rFont val="Arial"/>
        <family val="2"/>
      </rPr>
      <t xml:space="preserve">Junio 2023: </t>
    </r>
    <r>
      <rPr>
        <sz val="12"/>
        <color theme="1"/>
        <rFont val="Arial"/>
        <family val="2"/>
      </rPr>
      <t>De acuerdo a la evidencia aportada por la Dirección de Calificación y Financiación esta Oficina de Control Interno evidenció que:
- En el aplicativo Isolucion se actualizó el procedimiento Evaluación y Calificación de Proyectos Integrales de Desarrollo Agropecuario y Rural con Enfoque Territorial (PR-ECC-002) V8 del Acuerdo 010 de 2019,  el día 09 de junio 2023.
- En el aplicativo Isolucion se actualizó el procedimiento Evaluación y Calificación de PIDAR estructurados bajo el reglamento adoptado mediante el Acuerdo 007 de 2016 (PR-ECC-004) versión 1,  el día 09 de noviembre 2022.
- En el aplicativo Isolucion se actualizó el formato F-ECC-001 V6 Listado de documentos de verificación para la evaluación de proyectos el día 06 de junio 2023.
- Listado de asistencia del día 02 de junio 2023 de objetivo "Revisión y Cargue de Formatos a diligenciar (Actualizar en plataforma en Isolucion) donde asistieron contratistas de la Dirección de Calificación y Evaluación donde se realizó el cargue de la actualización de los diferentes formatos y procedimientos en Isolucion.</t>
    </r>
  </si>
  <si>
    <r>
      <t xml:space="preserve">De acuerdo con la evidencia aportada por la Dirección de Evaluación y Calificación se concluye que, si bien se realizó la actualización en el aplicativo Isolucion los procedimientos PR-ECC-004 Y PR-ECC-002 los días 09 de noviembre 2022 y 09 de junio 2023 respectivamente, así como el formato F-ECC-001 V6 Listado de documentos de verificación para la evaluación de proyectos el día 06 de junio 2023, se concede un procentaje de avance del 50% , al mencionarse la actualización del procedimiento dentro de la acción propuesta. No obstante como meta se estableció </t>
    </r>
    <r>
      <rPr>
        <i/>
        <sz val="12"/>
        <color theme="1"/>
        <rFont val="Arial"/>
        <family val="2"/>
      </rPr>
      <t xml:space="preserve">"Informe con el resultado  de la verificación de los proyectos revisados con sus observaciones y/o compromisos.",  </t>
    </r>
    <r>
      <rPr>
        <sz val="12"/>
        <color theme="1"/>
        <rFont val="Arial"/>
        <family val="2"/>
      </rPr>
      <t>frente a  lo cual no se ha recibido evidencia alguna, por lo tanto, hasta no allegar soportes de cumplimiento de esta última actividad, la misma se encontrará en estado vencida.</t>
    </r>
  </si>
  <si>
    <t xml:space="preserve">4. Revisión del formato F-ECC-016 Concepto de Evalución de PIDAR, con el fin de identificar e implementar mejoras en el mismo. </t>
  </si>
  <si>
    <t>Formato F-ECC-016 ajustado acompañado de actas de desarrollo de las sesiones realizadas al interior del equipo.</t>
  </si>
  <si>
    <t>correctiva</t>
  </si>
  <si>
    <t>24/06/2022
21/07/2022
13/06/2023</t>
  </si>
  <si>
    <r>
      <rPr>
        <b/>
        <sz val="12"/>
        <color theme="1"/>
        <rFont val="Arial"/>
        <family val="2"/>
      </rPr>
      <t xml:space="preserve">24/06/2022. </t>
    </r>
    <r>
      <rPr>
        <sz val="12"/>
        <color theme="1"/>
        <rFont val="Arial"/>
        <family val="2"/>
      </rPr>
      <t>No aportan avances de la actividad</t>
    </r>
    <r>
      <rPr>
        <b/>
        <sz val="12"/>
        <color theme="1"/>
        <rFont val="Arial"/>
        <family val="2"/>
      </rPr>
      <t xml:space="preserve">
21/07/2022 : </t>
    </r>
    <r>
      <rPr>
        <sz val="12"/>
        <color theme="1"/>
        <rFont val="Arial"/>
        <family val="2"/>
      </rPr>
      <t>La Dirección de Calificación y Financiación informó que el formato se encuentra actualizado desde el 9 de junio 2021, por lo cual la Oficina de de Control Interno verificó en el aplicativo  Insolución, sin embargo falta soporte de las actas  de desarrollo de las sesiones, por lo consiguinte se  considera  continuar con el seguimiento del presente hallazgo hasta tanto la totalidad de acciones sean ejecutadas en su totalidad y se corrobore la efectividad de las mismas</t>
    </r>
    <r>
      <rPr>
        <b/>
        <sz val="12"/>
        <color theme="1"/>
        <rFont val="Arial"/>
        <family val="2"/>
      </rPr>
      <t xml:space="preserve">
21/07/2022</t>
    </r>
    <r>
      <rPr>
        <sz val="12"/>
        <color theme="1"/>
        <rFont val="Arial"/>
        <family val="2"/>
      </rPr>
      <t xml:space="preserve"> : La  Dirección de Calificación y Financiación informó que el formato se encuentra actualizado desde el 9 de junio 2021, por lo cual la Oficina de de Control Interno verificó en el aplicativo  Insolución, sin embargo falta soporte de las actas  de desarrollo de las sesiones, por lo consiguinte se  considera  continuar con el seguimiento del presente hallazgo hasta tanto la totalidad de acciones sean ejecutadas en su totalidad y se corrobore la efectividad de las mismas
</t>
    </r>
    <r>
      <rPr>
        <b/>
        <sz val="12"/>
        <color theme="1"/>
        <rFont val="Arial"/>
        <family val="2"/>
      </rPr>
      <t xml:space="preserve">
Junio 2023: </t>
    </r>
    <r>
      <rPr>
        <sz val="12"/>
        <color theme="1"/>
        <rFont val="Arial"/>
        <family val="2"/>
      </rPr>
      <t>De acuerdo a la evidencia aportada por la Dirección de Calificación y Financiación esta Oficina de Control Interno evidenció que:
- En el aplicativo Isolucion se actualizó el  F-ECC-016: Concepto de evaluación de PIDAR V3 el día 05 junio 2023.
- Listado de asistencia del día 02 de junio 2023 de objetivo "Revisión y Cargue de Formatos a diligenciar" (Actualizar en plataforma en Isolucion) donde asistieron contratistas de la Dirección de Calificación y Evaluación donde se realizó el cargue de la actualización de los diferentes formatos y procedimientos en Isolucion.</t>
    </r>
    <r>
      <rPr>
        <sz val="12"/>
        <color rgb="FFFF0000"/>
        <rFont val="Arial"/>
        <family val="2"/>
      </rPr>
      <t xml:space="preserve">
</t>
    </r>
    <r>
      <rPr>
        <sz val="12"/>
        <color theme="1"/>
        <rFont val="Arial"/>
        <family val="2"/>
      </rPr>
      <t xml:space="preserve">
Respecto con las evidencias aportadas y de acuerdo a lo evidenciado por la Oficina de Control Interno en el seguimiento a junio 2023 se considera que esta acción propuesta se encuentra cumplida.</t>
    </r>
  </si>
  <si>
    <t>De acuerdo con la evidencia aportada por la Dirección de Evaluación y Calificación se concluye que:
- Se realizó la actualización del formato  F-ECC-016: Concepto de evaluación de PIDAR V3 el día 05 junio 2023 en el aplictaivo Isolución por lo que se considera que la acción propuesta se cumple.
Por lo anterior se considera que se debe continuar con el seguimiento al presente hallazgo, dado que 2 de las 4 acciones aún se encuentran en ejecución, en estado incumplidas y vencidas.</t>
  </si>
  <si>
    <t>El formato se actualizó el 9 de junio 2021 y se encunetra vigente en el aplicativo Isolución.</t>
  </si>
  <si>
    <t>Omisión de notificación y extempotaneidad respecto al grupo evaluador de los PIDAR</t>
  </si>
  <si>
    <t xml:space="preserve">Falta de mecanismos de control en la revisión de las instrucciones de notificación del Grupo Evaluador. </t>
  </si>
  <si>
    <t xml:space="preserve">1. Verificar por parte del Lider de la Dirección de Calificación y Financiación que dentro del formato F-ECC-002 se diligencien todas las firmas del equipo evaluador, al momento de asignación del PIDAR. Esta acción se realizará en las reuniones convocadas por parte del Líder, cada vez que se asigne a la Dirección un PIDAR para evaluación.  </t>
  </si>
  <si>
    <t>Acta de reunión asignación PIDAR con el respectivo soporte F-ECC- 002 con firmas del equipo evaluador(1) F-ECC- 002 de asignación del grupo evaluador</t>
  </si>
  <si>
    <r>
      <rPr>
        <b/>
        <sz val="12"/>
        <color theme="1"/>
        <rFont val="Arial"/>
        <family val="2"/>
      </rPr>
      <t>24/06/2022</t>
    </r>
    <r>
      <rPr>
        <sz val="12"/>
        <color theme="1"/>
        <rFont val="Arial"/>
        <family val="2"/>
      </rPr>
      <t xml:space="preserve">;  La oficina de Control Interno observó en las evidencias del hallazgo 1, acción 8, el formato F-ECC- 002 Asignación Grupo Evaluador  contiene las firmas de cada uno de los profesionales, sin embargo la meta establece un acta de reunión, por consiguiente la acción continua abierta.
</t>
    </r>
    <r>
      <rPr>
        <b/>
        <sz val="12"/>
        <color theme="1"/>
        <rFont val="Arial"/>
        <family val="2"/>
      </rPr>
      <t xml:space="preserve">
Junio 2023: </t>
    </r>
    <r>
      <rPr>
        <sz val="12"/>
        <color theme="1"/>
        <rFont val="Arial"/>
        <family val="2"/>
      </rPr>
      <t>No existen avances a la fecha del presente seguimiento.</t>
    </r>
  </si>
  <si>
    <r>
      <rPr>
        <b/>
        <sz val="12"/>
        <color theme="1"/>
        <rFont val="Arial"/>
        <family val="2"/>
      </rPr>
      <t xml:space="preserve">24/06/2022 </t>
    </r>
    <r>
      <rPr>
        <sz val="12"/>
        <color theme="1"/>
        <rFont val="Arial"/>
        <family val="2"/>
      </rPr>
      <t xml:space="preserve">  La Oficina de Control Interno considera se debe continuar con el seguimiento del presente hallazgo hasta tanto la totalidad de acciones sean ejecutadas en su totalidad y se corrobore la efectividad de las mismas.
</t>
    </r>
    <r>
      <rPr>
        <b/>
        <sz val="12"/>
        <color theme="1"/>
        <rFont val="Arial"/>
        <family val="2"/>
      </rPr>
      <t>Junio 2023:</t>
    </r>
    <r>
      <rPr>
        <sz val="12"/>
        <color theme="1"/>
        <rFont val="Arial"/>
        <family val="2"/>
      </rPr>
      <t xml:space="preserve"> Hasta no allegar soportes de cumplimiento de la accion, respecto a "Acta de reunión asignación PIDAR con el respectivo soporte F-ECC- 002 con firmas del equipo evaluador(1) F-ECC- 002 de asignación del grupo evaluador", la misma se mantiene abierta, recalcando que se encuentra vencida.</t>
    </r>
  </si>
  <si>
    <t>2. Generar mesas de trabajo al interior de la Dirección de Evaluación y Calificación, con el fin de revisar y actualizar los procedimientos: Evaluación y Calificación de Proyectos PR-ECC-002 y sus formatos, atendiendo las recomendaciones del equipo auditor.</t>
  </si>
  <si>
    <t>Formatos y/o documentos ajustados</t>
  </si>
  <si>
    <r>
      <rPr>
        <b/>
        <sz val="12"/>
        <color theme="1"/>
        <rFont val="Arial"/>
        <family val="2"/>
      </rPr>
      <t xml:space="preserve">29/07/2022 </t>
    </r>
    <r>
      <rPr>
        <sz val="12"/>
        <color theme="1"/>
        <rFont val="Arial"/>
        <family val="2"/>
      </rPr>
      <t xml:space="preserve">Mediante memorando 20214000024143 solicitaron la modificación de la acción y fecha de finalización:  
Incluir nota aclaratoria al y/o procedimiento(s) actualizado PR-ECC-002, con las condiciones especiales de asignación, para aquellos proyectos en los que el grupo evaluador no se asigne a través del aplicativo Banco de Proyectos.  Fecha 31/2021 nueva fecha 30/11/2021
</t>
    </r>
    <r>
      <rPr>
        <b/>
        <sz val="12"/>
        <color theme="1"/>
        <rFont val="Arial"/>
        <family val="2"/>
      </rPr>
      <t xml:space="preserve">20/12/2021 </t>
    </r>
    <r>
      <rPr>
        <sz val="12"/>
        <color theme="1"/>
        <rFont val="Arial"/>
        <family val="2"/>
      </rPr>
      <t xml:space="preserve">Mediante correo electrónico Solicitaron unificar acción  y fecha de finalización
 Incluir nota aclaratoria al y/o procedimiento(s) actualizado PR-ECC-002, con las condiciones especiales de asignación, para aquellos proyectos en los que el grupo evaluador no se asigne a través del aplicativo Banco de Proyectos. es de aclarar que a la fecha de la solciitud se encontraba vencida 30/11/2021 nueva fecha 31/07/2022
</t>
    </r>
    <r>
      <rPr>
        <b/>
        <sz val="12"/>
        <color theme="1"/>
        <rFont val="Arial"/>
        <family val="2"/>
      </rPr>
      <t xml:space="preserve">
02/05/2022</t>
    </r>
    <r>
      <rPr>
        <sz val="12"/>
        <color theme="1"/>
        <rFont val="Arial"/>
        <family val="2"/>
      </rPr>
      <t xml:space="preserve"> Mediante memorando 20224000016793 solicitaron cambio de fecha final es de aclarar que se encontraba vencida a la fecha de la solicitud fecha 31/07/2022 nueva fecha 31/08/2022
</t>
    </r>
    <r>
      <rPr>
        <b/>
        <sz val="12"/>
        <color theme="1"/>
        <rFont val="Arial"/>
        <family val="2"/>
      </rPr>
      <t>21/07/2022</t>
    </r>
    <r>
      <rPr>
        <sz val="12"/>
        <color theme="1"/>
        <rFont val="Arial"/>
        <family val="2"/>
      </rPr>
      <t xml:space="preserve"> La DCF, envió como soporte el acta No. 4 realizada el 3 de junio, con el objeto de socializar ante el Comité Institucional de Gestión de Desempeño el documento de actualización al procedimiento de Evaluación, Calificación y Financiación, de igual forma se verificó en aplicativo de Insolución que éste fue actualizado el 15 de junio 2022, sin embargo la DCF informó  "En relación al procedimiento para proyectos evaluados y calificados bajo antiguo reglamento, el mismo actualmente se encuentra en revisión por parte de la VIP, para posteriormente ser socializado ante el Comité en su próxima sesión ordinaria el 3 de agosto 2022." 
 La Oficina de Control Interno , considera se debe continuar con el seguimiento del presente hallazgo hasta tanto la totalidad de acciones sean ejecutadas en su totalidad y se corrobore la efectividad de las mismas.</t>
    </r>
  </si>
  <si>
    <r>
      <rPr>
        <sz val="12"/>
        <color rgb="FFFF0000"/>
        <rFont val="Arial"/>
        <family val="2"/>
      </rPr>
      <t xml:space="preserve">
</t>
    </r>
    <r>
      <rPr>
        <sz val="12"/>
        <color theme="1"/>
        <rFont val="Arial"/>
        <family val="2"/>
      </rPr>
      <t xml:space="preserve">
De acuerdo con la evidencia aportada por la Dirección de Evaluación y Calificación se concluye que:
- Se actualizaron los formatos F-ECC-001, F-ECC-002, F-ECC-009, F-ECC-010, F-ECC-011, F-ECC-012, F-ECC-013, F-ECC-014, F-ECC-015, F-ECC-016 y así mismo el procedimiento PR-ECC-002, por lo tanto se considera que la acción propuesta se cumple.
Por lo anterior se considera que se debe continuar con el seguimiento del presente hallazgo, dado que 1 de las 2 acciones  aún se encuentra en ejecución. así mismo, se deberá corroborar la efectividad a través de la adecuada aplicación de los controles procedimentales de asignación de grupo evaluador y demás derivados de ello.
</t>
    </r>
  </si>
  <si>
    <r>
      <rPr>
        <b/>
        <sz val="12"/>
        <color theme="1"/>
        <rFont val="Arial"/>
        <family val="2"/>
      </rPr>
      <t>Junio 2023:</t>
    </r>
    <r>
      <rPr>
        <sz val="12"/>
        <color theme="1"/>
        <rFont val="Arial"/>
        <family val="2"/>
      </rPr>
      <t xml:space="preserve"> De acuerdo a la evidencia aportada por la Dirección de Calificación y Financiación esta Oficina de Control Interno evidenció que:
- Se actualizaron los siguientes formatos y procedimientos del proceso Evaluación. Calificación y Cofinanciación así:
- Listado de asistencia del día 02 de junio 2023 de objetivo "Revisión y Cargue de Formatos a diligenciar (Actualizar en plataforma en Isolucion) donde asistieron contratistas de la Dirección de Calificación y Evaluación donde se realizó el cargue de la actualización de los diferentes formatos y procedimientos en Isolucion.
- Listado de asistencia del día 13 junio 2023 y 14 de junio con objetivo "Actualización Procedimiento Evaluación y Calificación Acuerdo 10 2019 y sus modificaciones" donde estan presentes contratistas y funcionarios de la Dirección de Calificación.
Respecto con las evidencias aportadas y de acuerdo a lo evidenciado por la Oficina de Control Interno en el seguimiento a junio 2023 se considera que esta acción propuesta se encuentra cumplida.</t>
    </r>
  </si>
  <si>
    <t xml:space="preserve"> Diferencias entre el estado actual de los PIDAR evaluados por la Dirección de Calificación y Financiación y los registrados en el aplicativo Banco de Proyectos.</t>
  </si>
  <si>
    <r>
      <rPr>
        <b/>
        <sz val="12"/>
        <color theme="1"/>
        <rFont val="Arial"/>
        <family val="2"/>
      </rPr>
      <t xml:space="preserve">Nota: </t>
    </r>
    <r>
      <rPr>
        <u/>
        <sz val="12"/>
        <color theme="1"/>
        <rFont val="Arial"/>
        <family val="2"/>
      </rPr>
      <t xml:space="preserve">Acción reformulada por solicitud de la Secretaría General, realizada a través de memorando 20234000013953 del 21 marzo 2023 y con alcance realizado mediante correo electrónico del 28 de abril de 2023.
</t>
    </r>
    <r>
      <rPr>
        <sz val="12"/>
        <color theme="1"/>
        <rFont val="Arial"/>
        <family val="2"/>
      </rPr>
      <t xml:space="preserve">
De acuerdo a la evidencia aportada el área de Dirección de Calificación y Financiación esta Oficina de Control Interno concluye que:
- Se evidencia la realización de 3 capacitaciones donde dio a conocer la funcionalidad del Banco de Proyectos en sus módulos al Grupo Jurídico y un funcionario de la Dirección de Calificación y Financiación.
- Se evidenció la base de datos donde se detalla la migración de 179 proyectos cofinanciados por la ADR en el aplictivo Banco de Proyectos en sus diferentes etapas (69 evaluación, 52 calificación, 58 concepto final) los cuales fueron tratadas bajo los criteros establecidos en los acuerdos 007 de 2016 y 010 de 2019.
Para la acción propues No. 3 se concede un avance del 76% ya que de los 237  formularios registrados se evidenció la migración de 179 formularios según la evidencia aportada.
De otra parte, y de acuerdo con la verificación realizada por la Oficina de Control Interno como primera parte para probar la efectividad de la acción propuesta se realizó lo siguiente:
- Con respecto a los literales</t>
    </r>
    <r>
      <rPr>
        <i/>
        <u/>
        <sz val="12"/>
        <color theme="1"/>
        <rFont val="Arial"/>
        <family val="2"/>
      </rPr>
      <t xml:space="preserve"> a, b, c, d, e </t>
    </r>
    <r>
      <rPr>
        <sz val="12"/>
        <color theme="1"/>
        <rFont val="Arial"/>
        <family val="2"/>
      </rPr>
      <t xml:space="preserve"> del hallazgo No. 4 del informe OCI-2021-012 se verificó que:
- Se tomó una muestra de 9 proyectos migrados en sus diferentes etapas (3 de Evaluación, 3 de Calificación y 3 de Concepto Final) al Banco de Proyectos de acuerdo con los criteros establecidos en los acuerdos 007 de 2016 y 010 de 2019, verificando que se cuenta con un módulo específico de Inscripción de la iniciativa, donde en este se condensa todas los proyectos radicados en la ADR para su respectivo proceso contando con su respectiva numeración, estado del mismo  y su registro en el respectivo módulo según su avance o etapa del proyecto, precisando las causas raices del hallazgo </t>
    </r>
    <r>
      <rPr>
        <i/>
        <sz val="12"/>
        <color theme="1"/>
        <rFont val="Arial"/>
        <family val="2"/>
      </rPr>
      <t xml:space="preserve">(Evidencia - Papel de Trabajo Efectividad Banco de Proyectos).
</t>
    </r>
    <r>
      <rPr>
        <sz val="12"/>
        <color theme="1"/>
        <rFont val="Arial"/>
        <family val="2"/>
      </rPr>
      <t>Es importante precisar que se continuará realizando monitoreo al hallazgo hasta que se corrobore el cumplimiento de la totalidad de las acciones, y como segunda parte,  en lo que respecta a la verificación de la efectividad del presente hallazgo, en el próximo seguimiento se realizará la revisión de la migración de toda la documentación de los proyectos que posee la Agencia de Desarrollo Rural en sus diferentes etapas de acuerdo con los lineamientos procedimentales aplicables al Banco de Proyectos</t>
    </r>
    <r>
      <rPr>
        <i/>
        <sz val="12"/>
        <color theme="1"/>
        <rFont val="Arial"/>
        <family val="2"/>
      </rPr>
      <t xml:space="preserve">
</t>
    </r>
    <r>
      <rPr>
        <sz val="12"/>
        <color theme="1"/>
        <rFont val="Arial"/>
        <family val="2"/>
      </rPr>
      <t>Adicionalmente se realizó la consulta sobre el estado de las iniciativas de proyectos de la vigencia 2023 donde la Vicepresidencia de Proyectos a través de correo electrónico del 21 junio 2023 informa que "</t>
    </r>
    <r>
      <rPr>
        <i/>
        <sz val="12"/>
        <color theme="1"/>
        <rFont val="Arial"/>
        <family val="2"/>
      </rPr>
      <t>Los hallazgos que tienen metas establecidas relacionadas con evaluación y calificación de proyectos, a la fecha no presentan avances, debido a que durante el tiempo transcurrido de la vigencia 2023, la Dirección de Calificación y Financiación, NO ha recibido proyectos para evaluar y calificar."</t>
    </r>
    <r>
      <rPr>
        <u/>
        <sz val="12"/>
        <color theme="1"/>
        <rFont val="Arial"/>
        <family val="2"/>
      </rPr>
      <t xml:space="preserve">
</t>
    </r>
    <r>
      <rPr>
        <sz val="12"/>
        <color theme="1"/>
        <rFont val="Arial"/>
        <family val="2"/>
      </rPr>
      <t xml:space="preserve">
Adicionalmente es importante mencionar que no se considera que la acción se encuentre redactada en términos que pueda evidenciar su objetivo y que se espera con ella y también que para la formulación del plan de mejoramiento el responsable de la acción propuesta debe ser un cargo en específico dentro de cada área o proceso para así realizar un seguimiento constante al cumplimiento de la misma, dicho complemento será necesario para realizar las respectivas validaciones requeridas para determinar la efectividad de la acción propuesta.</t>
    </r>
  </si>
  <si>
    <t xml:space="preserve"> Incumplimiento de requisitos procedimentales para la postulación de Beneficiarios y Hogares al Subsidio Familiar de Vivienda de Interés Social Rural (SFVISR)</t>
  </si>
  <si>
    <t xml:space="preserve">Falta de diseño e implementación de controles de alto nivel sobre la revisión y aprobación del cumplimiento de los requisitos habilitantes. </t>
  </si>
  <si>
    <t xml:space="preserve">1. Revisar el cumplimiento de los requisitos procedimentales para la postulación de sustituyentes al subsidio familiar de vivienda de interés social rural, tomando una muestra aleaotria del 10%, cuando se requiera. </t>
  </si>
  <si>
    <t xml:space="preserve">Instructivo y lista de chequeo  revisión documentación VIS Rural.  </t>
  </si>
  <si>
    <t>Equipo Humano Proceso VP</t>
  </si>
  <si>
    <r>
      <rPr>
        <b/>
        <sz val="12"/>
        <color theme="1"/>
        <rFont val="Arial"/>
        <family val="2"/>
      </rPr>
      <t>Junio 2023:</t>
    </r>
    <r>
      <rPr>
        <sz val="12"/>
        <color theme="1"/>
        <rFont val="Arial"/>
        <family val="2"/>
      </rPr>
      <t xml:space="preserve"> De acuerdo a la evidencia aportada por la Dirección de Calificación y Financiación esta Oficina de Control Interno evidenció que:
- Se evidenció en el aplicativo Isolución la actualización de los siguientes documentos:
1. Instructivo IN-ECC-003 V1 diligenciamiento formulario al Subsidio Familiar de Vivienda de Interés Social Rural –VISR del 24 diciembre 2021
2.  Instructivo IN-ECC-004 V1 selección de sustituciones al Subsidio Familiar de Vivienda de Interés Social Rural –VISR DEL del 24 diciembre 2021
3.  Instructivo IN-ECC-005 Revisión de los Documentos entregados por el beneficiario al Subsidio familiar de Vivienda de Interés Social Rural –VISR del 24 diciembre 2021
4.  Lista de chequeo  F-ECC-019 V5 revisión información de documentos recibidos para la sustitución de VISR del 09 septiembre 2022
5.  Procedimiento PR-ECC-003 V2 Sustitución beneficiarios al Subsidio Familiar para Vivienda de Interés Social Rural del 29 de diciembre 2021.
Respecto con las evidencias aportadas y de acuerdo a lo observado por la Oficina de Control Interno en el seguimiento a junio 2023 se considera que esta acción propuesta se ha cumplido de acuerdo con lo dispusto.</t>
    </r>
  </si>
  <si>
    <r>
      <rPr>
        <b/>
        <sz val="12"/>
        <color theme="1"/>
        <rFont val="Arial"/>
        <family val="2"/>
      </rPr>
      <t xml:space="preserve">Nota: </t>
    </r>
    <r>
      <rPr>
        <u/>
        <sz val="12"/>
        <color theme="1"/>
        <rFont val="Arial"/>
        <family val="2"/>
      </rPr>
      <t>Acción reformulada por solicitud de la Dirección de Calificación y Financiación, realizada a través de memorando 20234000013953 del 21 marzo 2023 y con alcance realizado mediante correo electrónico del 25 de mayo de 2023.</t>
    </r>
    <r>
      <rPr>
        <sz val="12"/>
        <color theme="1"/>
        <rFont val="Arial"/>
        <family val="2"/>
      </rPr>
      <t xml:space="preserve">
De acuerdo a la evidencia aportada el área de Dirección de Calificación y Financiación esta Oficina de Control Interno concluye que:
- Se evidencia la actualización de los instructivos  IN-ECC-003,  IN-ECC-004,  IN-ECC-005, el formato F-ECC-019 y el procedimiento PR-ECC-003 en el aplicativo Isolucion.
Es importante mencionar que de acuerdo con las verificaciones realizadas por la Oficina de Control Interno en el seguimiento a junio 2023 se determina que la acción se encuentra en estado cumplida, no obstante para corroborar la efectividad de la acción propuesta es importante allegar a la Oficina de Control Interno evidencia y soportesde la postulación de sustituyentes al subsidio familiar de vivienda de interés social rural para la vigencia 2022 y hasta el mes de mayo 2023 a través del formato F-ECC-019 V5, así como la aplicación de la revisión de cumplimiento procedimental en la muestra descrita en la acción (10%).
Por lo anterior se considera que se debe continuar con el seguimiento del presente hallazgo, dado que 1 de las 2 acciones  aún se encuentra en ejecución. así mismo, se deberá corroborar la efectividad a través de la adecuada aplicación de los controles procedimentales de asignación de grupo evaluador y demás derivados de ello.</t>
    </r>
  </si>
  <si>
    <t>Desconocimiento de los lineamientos procedimentales sobre informes de la gestión de postulación y sustitución de SFVISR.</t>
  </si>
  <si>
    <t xml:space="preserve">2.  Realizar seguimiento a  la gestión de sustitución de beneficiarios al Subsidio Familiar de Vivienda de Interés Social Rural y a los proyectos (asistencia a comités de validación y visitas a viviendas nuevas entregadas).  </t>
  </si>
  <si>
    <t>2 Informes de seguimiento semestral, cuando aplique.</t>
  </si>
  <si>
    <t>Falta de monitoreo a la gestión de Postulación y Sustitución de Beneficiarios al Subsidio Familiar de Vivienda de Interés Social Rural (SFVISR)</t>
  </si>
  <si>
    <r>
      <rPr>
        <b/>
        <sz val="12"/>
        <color theme="1"/>
        <rFont val="Arial"/>
        <family val="2"/>
      </rPr>
      <t>Junio 2023:</t>
    </r>
    <r>
      <rPr>
        <sz val="12"/>
        <color theme="1"/>
        <rFont val="Arial"/>
        <family val="2"/>
      </rPr>
      <t xml:space="preserve"> De acuerdo a la evidencia aportada por la Dirección de Calificación y Financiación esta Oficina de Control Interno evidenció que:
- Se evidenció en el aplicativo Isolución la actualización de los siguientes documentos:
1. Instructivo IN-ECC-003 V1 diligenciamiento formulario al Subsidio Familiar de Vivienda de Interés Social Rural –VISR del 24 diciembre 2021
2.  Instructivo IN-ECC-004 V1 selección de sustituciones al Subsidio Familiar de Vivienda de Interés Social Rural –VISR DEL del 24 diciembre 2021
3.  Instructivo IN-ECC-005 Revisión de los Documentos entregados por el beneficiario al Subsidio familiar de Vivienda de Interés Social Rural –VISR del 24 diciembre 2021
4.  Lista de chequeo  F-ECC-019 V5 revisión información de documentos recibidos para la sustitución de VISR del 09 septiembre 2022
5.  Procedimiento PR-ECC-003 V2 Sustitución beneficiarios al Subsidio Familiar para Vivienda de Interés Social Rural del 29 de diciembre 2021.
Respecto con las evidencias aportadas y de acuerdo a lo evidenciado por la Oficina de Control Interno en el seguimiento a junio 2023 se considera que esta acción propuesta se encuentra en estado cumplida - pendiente de efectividad.</t>
    </r>
  </si>
  <si>
    <t xml:space="preserve"> Base de datos de postulantes al Subsidio Familiar de Vivienda de Interés Social Rural (SFVISR) sin trazabilidad, inoportunidad en la identificación de sustituciones y falta de caracterización de beneficiarios.</t>
  </si>
  <si>
    <t>Falta de articulación en las bases de datos procedentes de las áreas de apoyo con los campos mínimos requeridos que permitan trabajar con una base consolidada de la entidad y que mitigue el riesgo de beneficiar a un postulante bajo un criterio indebido.</t>
  </si>
  <si>
    <t>Actualizar base de datos en excel de beneficiarios de la oferta institucional de la Agencia, para aplicar al subsidio familiar de vivienda de interés social rural, cuando aplique.</t>
  </si>
  <si>
    <t>Base de Datos de beneficiarios actualizada en hoja de excel.</t>
  </si>
  <si>
    <t xml:space="preserve"> Incumplimiento de la Política de Administración de Riesgo adoptada por la Entidad y deficiencias en el diseño e implementación de los controles del proceso.</t>
  </si>
  <si>
    <t>Desconocimiento y falta de aplicación de los lineamientos metodológicos de la Política de Administración del Riesgo (DE-SIG-002) y de la Guía para la administración del riesgo y el diseño de controles en entidades estatales.</t>
  </si>
  <si>
    <t>Establecer adecuadamente el planteamiento de riesgos y el diseño e implementación de los controles del Proceso de Evaluación y Calificación  de PIDAR. En caso de presentarse desviaciones, se realizarán los ajustes pertinentes ante la Oficina de Planeación.</t>
  </si>
  <si>
    <t>Matriz de Riesgos actualizada y tres (3) avances reportados en Isolución.</t>
  </si>
  <si>
    <r>
      <rPr>
        <b/>
        <sz val="12"/>
        <color theme="1"/>
        <rFont val="Arial"/>
        <family val="2"/>
      </rPr>
      <t xml:space="preserve">Junio 2023: </t>
    </r>
    <r>
      <rPr>
        <sz val="12"/>
        <color theme="1"/>
        <rFont val="Arial"/>
        <family val="2"/>
      </rPr>
      <t>De acuerdo a la evidencia aportada por la Dirección de Calificación y Financiación esta Oficina de Control Interno observó que:
- Se evidenció la matriz del mapa de riesgos de 2023 publicada en la página web de la entidad con la construcción de los riesgos de corrupción y gestión del proceso de Evaluación, Calificación y Cofinanciación.
- Se evidenció el reporte del mapa de riesgos cuatrimestral (1° cuatrimestre 2023) del proceso de Evaluación, Calificación y Cofinanciación
No obstante es importante mencionar que se deben considerar las fechas de cumplimiento  de la acción ya que en las mismas no concuerda con la periodicidad del tiempo del reporte al mapa de riesgos cuatrimestral de la vigencia 2023.
Respecto con lo evidenciado por la Oficina de Control Interno en el seguimiento a junio 2023 se considera que esta acción propuesta se encuentra en estado abierta ya que se encuentra e términos.</t>
    </r>
  </si>
  <si>
    <r>
      <rPr>
        <b/>
        <sz val="12"/>
        <color theme="1"/>
        <rFont val="Arial"/>
        <family val="2"/>
      </rPr>
      <t>Nota:</t>
    </r>
    <r>
      <rPr>
        <sz val="12"/>
        <color theme="1"/>
        <rFont val="Arial"/>
        <family val="2"/>
      </rPr>
      <t xml:space="preserve"> </t>
    </r>
    <r>
      <rPr>
        <u/>
        <sz val="12"/>
        <color theme="1"/>
        <rFont val="Arial"/>
        <family val="2"/>
      </rPr>
      <t>Acción reformulada por solicitud de la Dirección de Calificación y Financiación, realizada a través de memorando 20234000013953 del 21 marzo 2023 y con alcance realizado mediante correo electrónico del 25 de mayo de 2023.</t>
    </r>
    <r>
      <rPr>
        <sz val="12"/>
        <color theme="1"/>
        <rFont val="Arial"/>
        <family val="2"/>
      </rPr>
      <t xml:space="preserve">
De acuerdo a la evidencia aportada por la Dirección de Calificación y Financiación esta Oficina de Control Interno concluye que:
- Se evidenciaron avances del cumplimiento de la acción frente al reporte al mapa de riesgos del 1° cuatrimestre 2023 y el respectivo mapa de riesgos de la vigencia 2023, no obstante es importante mencionar que se deben considerar las fechas de cumplimiento  de la acción ya que en las mismas no concuerda con la periodicidad del tiempo del reporte al mapa de riesgos cuatrimestral de la vigencia 2023 ante la Oficina de Planeación.
Esta Oficina como recomendación sugiere monitorear constantemente los informes de cumplimiento al Seguimiento Plan Anticorrupción y Atención al Ciudadano (PAAC) &amp; Mapa de Riesgos de Corrupción (MRC) emitidos por la Oficina de Control Interno, donde el proceso tenga en cuenta las oportunidades de mejora identificadas alli plasmadas.</t>
    </r>
  </si>
  <si>
    <t>INFORME 2022 - OCI-2022-021 Evaluación y Calificación de Proyectos Integrales</t>
  </si>
  <si>
    <t xml:space="preserve"> OCI-2022-021</t>
  </si>
  <si>
    <t>Evaluación, Calificación y Cofinanciación de Proyectos Integrales</t>
  </si>
  <si>
    <t>Desviaciones identificadas en la aplicación del procedimiento de evaluación y calificación de los PIDAR</t>
  </si>
  <si>
    <t>Líder de la Dirección de Calificación y Financiación</t>
  </si>
  <si>
    <t>Falta de integridad en el contenido de los expedientes y debilidad en el control de suscripción de actas de acuerdos entre las Vicepresidencias</t>
  </si>
  <si>
    <t>Falta de seguimiento y directrices para la ejecución del control relacionado con el archivo de los documentos en el expediente de los PIDAR evaluados y calificados.</t>
  </si>
  <si>
    <t xml:space="preserve">Diligenciar el formato F-ECC-010 "Lista de documentos de verificación para la evaluación de proyectos” para cada PIDAR. </t>
  </si>
  <si>
    <t>Formato F-ECC-010 "Lista de documentos de verificación para la evaluación de proyectos” diligenciado de los expedientes de los PIDAR evaluados y calificados.</t>
  </si>
  <si>
    <t>Líder de Calificación y Financiación</t>
  </si>
  <si>
    <r>
      <rPr>
        <b/>
        <sz val="12"/>
        <color theme="1"/>
        <rFont val="Arial"/>
        <family val="2"/>
      </rPr>
      <t xml:space="preserve">Nota: </t>
    </r>
    <r>
      <rPr>
        <u/>
        <sz val="12"/>
        <color theme="1"/>
        <rFont val="Arial"/>
        <family val="2"/>
      </rPr>
      <t>Acción reformulada por solicitud de la Dirección de Calificación y Financiación, realizada a través de memorando 20234000013953 del 21 marzo 2023 y con alcance realizado mediante correo electrónico del 25 de mayo de 2023.</t>
    </r>
    <r>
      <rPr>
        <b/>
        <sz val="12"/>
        <color theme="1"/>
        <rFont val="Arial"/>
        <family val="2"/>
      </rPr>
      <t/>
    </r>
  </si>
  <si>
    <t>Debilidades en el planteamiento de riesgos y en el diseño de los controles del proceso</t>
  </si>
  <si>
    <t>Líder de la Dirección de Calificación y Financiación de Proyectos</t>
  </si>
  <si>
    <t>ACCIONES  INFORME OCI-2018-024</t>
  </si>
  <si>
    <t>ACCIONES  INFORME OCI-2021-012</t>
  </si>
  <si>
    <t>ACCIONES  INFORME OCI-2022-021</t>
  </si>
  <si>
    <t>CUMPLIDA - PENDIENTE DE EFECTIVIDAD</t>
  </si>
  <si>
    <t>CUMPLIDA INEFECTIVA</t>
  </si>
  <si>
    <t>ABIERTOS</t>
  </si>
  <si>
    <t>CERRADOS</t>
  </si>
  <si>
    <t xml:space="preserve">CUMPLIDA - EFECTIVA </t>
  </si>
  <si>
    <t>INCUMPLIDA . VENCIDA</t>
  </si>
  <si>
    <t>OCI-2018-029 Seguimiento y Control de los Proyectos Integrales</t>
  </si>
  <si>
    <t>OCI-2018-029</t>
  </si>
  <si>
    <t>Seguimiento y Control de los Proyectos Integrales</t>
  </si>
  <si>
    <t>Inconsistencias en el Seguimiento y Control a la implementación de los Proyectos Integrales de Desarrollo Agropecuario y Rural</t>
  </si>
  <si>
    <t>Inadecuada comunicación entre los funcionarios que realizan la implementación, los operadores y la Dirección de Seguimiento y Control que permita coordinar la actividad de implementación con el seguimiento y control a los proyectos.</t>
  </si>
  <si>
    <t>1. Mesa de trabajo conjunta entre la Dirección de Seguimiento y Control y La Vicepresidencia de Integración productiva para articular las acciones tendientes a mejorar el intercambio de la comunicación y el registro de cambios en los PIDAR.</t>
  </si>
  <si>
    <t>Una (1) mesa de trabajo con acta de compromisos</t>
  </si>
  <si>
    <t xml:space="preserve">Líder de la Dirección de Seguimiento y Control </t>
  </si>
  <si>
    <t xml:space="preserve"> 1-nov-2018</t>
  </si>
  <si>
    <r>
      <t>Los lideres del proceso de "Seguimiento y Control de los Proyectos Integrales" y representantes del proceso de "Implementación de Proyectos Integrales", ejecutaron mesas de trabajo el 9 y 13 de noviembre, así como el 19 de diciembre de 2018, en esta ultima se realizó, entre otros aspectos, la "</t>
    </r>
    <r>
      <rPr>
        <i/>
        <sz val="12"/>
        <rFont val="Arial"/>
        <family val="2"/>
      </rPr>
      <t>Revisión conjunta de los procedimientos y puntos de encuentro</t>
    </r>
    <r>
      <rPr>
        <sz val="12"/>
        <rFont val="Arial"/>
        <family val="2"/>
      </rPr>
      <t xml:space="preserve"> (...)" de los dos (2) procesos, y la "(...) </t>
    </r>
    <r>
      <rPr>
        <i/>
        <sz val="12"/>
        <rFont val="Arial"/>
        <family val="2"/>
      </rPr>
      <t>Revisión de acciones para mejorar el intercambio de información y registro de cambios</t>
    </r>
    <r>
      <rPr>
        <sz val="12"/>
        <rFont val="Arial"/>
        <family val="2"/>
      </rPr>
      <t xml:space="preserve"> (...)".</t>
    </r>
  </si>
  <si>
    <t>La Oficina de Control Interno considera procedente determinar e cierre de la totalidad de acciones de mejoramiento propuestas (tres (3)) al considerar que las mismas fueron ejecutadas y combaten las causas de hallazgo identificadas.</t>
  </si>
  <si>
    <t>Lineamientos que no se ajustan a la realidad operativa de la Entidad respecto al seguimiento y control de los proyectos integrales</t>
  </si>
  <si>
    <t>2. Revisión y ajustes al "Seguimiento y Control de los Proyectos Integrales", y sus formatos.</t>
  </si>
  <si>
    <t>Un (1) procedimiento revisado, ajustado y radicado en Presidencia para su aprobación.</t>
  </si>
  <si>
    <t>Gestores Dirección de Seguimiento y Control</t>
  </si>
  <si>
    <t xml:space="preserve">  31-dic-2018</t>
  </si>
  <si>
    <r>
      <t xml:space="preserve">La Vicepresidencia de Proyectos informó que </t>
    </r>
    <r>
      <rPr>
        <i/>
        <sz val="12"/>
        <rFont val="Arial"/>
        <family val="2"/>
      </rPr>
      <t xml:space="preserve">"Tras la aprobación del nuevo reglamento operativo para los PIDAR, la Dirección de Seguimiento y Control, realizó actualización de del procedimiento "Monitoreo, Seguimiento y Control de los Proyectos Integrales de Desarrollo Agropecuario y Rural" PR-SCP-001, con sus respectivos formatos; teniendo en cuenta que esta nueva versión del reglamento establece parámetros en el proceso de seguimiento y control a la ejecución de los PIDAR, mediante la generación de alertas, categorizando su generación y periodicidad en la entrega de informes del proceso. definiendo criterios y lineamientos específicos, ajustados a la realidad operativa del proceso." 
</t>
    </r>
    <r>
      <rPr>
        <sz val="12"/>
        <rFont val="Arial"/>
        <family val="2"/>
      </rPr>
      <t xml:space="preserve">
De lo anterior, la Oficina de Control Interno observó en el Sistema Integrado de Gestión (Isolucion), que el 30 de junio de 2020 se aprobó la versión 3 del procedimiento PR-SCP-001.
Aunado a lo anterior, la Dirección de Seguimiento y Control el 10 de julio de 2020 adoptó el INSTRUCTIVO PARA LA IDENTIFICACIÓN Y TRÁMITE DE ALERTAS – DIRECCIÓN DE SEGUIMIENTO Y CONTROL (IN-SCP-001)</t>
    </r>
  </si>
  <si>
    <t>Desconocimiento o inobservancia de los lineamientos establecidos para el seguimiento y control de los proyectos integrales.</t>
  </si>
  <si>
    <t xml:space="preserve">3. Socializar el procedimiento una vez aprobado por parte de la Presidencia. </t>
  </si>
  <si>
    <t xml:space="preserve">Una (1) socialización </t>
  </si>
  <si>
    <t xml:space="preserve">Gestores Dirección de Seguimiento y Control </t>
  </si>
  <si>
    <t xml:space="preserve"> 28-feb-2019</t>
  </si>
  <si>
    <t>Ariana Isabel Gómez Orozco</t>
  </si>
  <si>
    <r>
      <t xml:space="preserve">La Dirección de Seguimiento y Control aportó evidencia de:
Cápsula informativa con la cual se socializó la actualización del procedimiento </t>
    </r>
    <r>
      <rPr>
        <i/>
        <sz val="12"/>
        <rFont val="Arial"/>
        <family val="2"/>
      </rPr>
      <t xml:space="preserve">"Monitoreo Seguimiento y Control de los Proyectos Integrales de Desarrollo Agropecuario y Rural - PIDAR" </t>
    </r>
    <r>
      <rPr>
        <sz val="12"/>
        <rFont val="Arial"/>
        <family val="2"/>
      </rPr>
      <t xml:space="preserve">(PR-SCP-001) versión 3.
Listados de asistencias, informes de capacitación, materiales empleados en las jornadas de </t>
    </r>
    <r>
      <rPr>
        <i/>
        <sz val="12"/>
        <rFont val="Arial"/>
        <family val="2"/>
      </rPr>
      <t>"Socialización del procedimiento Monitoreo, seguimiento y control a los PIDAR y Sistema de Alertas"</t>
    </r>
    <r>
      <rPr>
        <sz val="12"/>
        <rFont val="Arial"/>
        <family val="2"/>
      </rPr>
      <t xml:space="preserve"> realizadas el 22 y 23 de julio de 2020, las cuales contaron con la participación de colaboradores de las Unidades Técnicas Territoriales y de las Direcciones de: Seguimiento y Control, Activos Productivos y Calificación y Financiación.</t>
    </r>
  </si>
  <si>
    <t>Inobservancia de los lineamientos procedimentales establecidos para el Seguimiento y Control de los Proyectos Integrales</t>
  </si>
  <si>
    <t>1. Revisión y ajustes al "Seguimiento y Control de los Proyectos Integrales", y sus formatos.</t>
  </si>
  <si>
    <t>La Oficina de Control Interno considera procedente determinar e cierre de la totalidad de acciones de mejoramiento propuestas (dos (2)) al considerar que las mismas fueron ejecutadas y combaten las causas de hallazgo identificadas.</t>
  </si>
  <si>
    <t xml:space="preserve">2. Desconocimiento o inobservancia de los lineamientos establecidos para el seguimiento y control de los proyectos integrales. Socializar el procedimiento una vez aprobado por parte de la Presidencia </t>
  </si>
  <si>
    <t>Ausencia de lineamientos procedimentales para la ejecución de actividades descritas en la caracterización del proceso</t>
  </si>
  <si>
    <t>Existencia de un Sistema Integrado de Gestión que aún se encuentra en proceso de maduración.</t>
  </si>
  <si>
    <t>1. Revisión y ajustes al procedimiento "Seguimiento y Control de los Proyectos Integrales", y sus formatos.</t>
  </si>
  <si>
    <t xml:space="preserve"> 31-dic-2018</t>
  </si>
  <si>
    <t>2. Socializar el procedimiento una vez aprobado por parte de la Presidencia</t>
  </si>
  <si>
    <t>Inconsistencias en la ejecución del Plan de Acción y Proyecto de Inversión (vigencia 2018).</t>
  </si>
  <si>
    <t>Ausencia de análisis de la coherencia y/o consistencia de la información registrada en las diferentes bases de datos o fuentes de información (Matriz de Seguimiento de Proyectos de Inversión –SPI, matriz Plan de Acción ADR 2018 y aplicativo Isolución).</t>
  </si>
  <si>
    <t xml:space="preserve">1. Realizar una mesa de trabajo con los responsables del proceso para la validación del cumplimiento de las actividades establecidas dentro del Plan de Acción </t>
  </si>
  <si>
    <t>Una (1) mesa de trabajo trimestral de seguimiento al Plan de Acción</t>
  </si>
  <si>
    <t>Gestor de la Vicepresidencia de Proyectos</t>
  </si>
  <si>
    <r>
      <t xml:space="preserve">El 19 de diciembre de 2018 se realizó una (1) mesa de trabajo liderada por funcionarios vinculados a la Vicepresidencia de Proyectos, la cual contó con la participación de los lideres de las Direcciones adscritas a esta Vicepresidencia (Seguimiento y Control, Participación y Asociatividad y Calificación y Financiación), cuyo objetivo era realizar el "(…) </t>
    </r>
    <r>
      <rPr>
        <i/>
        <sz val="12"/>
        <rFont val="Arial"/>
        <family val="2"/>
      </rPr>
      <t>seguimiento al plan de acción 2018 y plan de mejoramiento</t>
    </r>
    <r>
      <rPr>
        <sz val="12"/>
        <rFont val="Arial"/>
        <family val="2"/>
      </rPr>
      <t>". Adicionalmente, la Oficina de Control Interno realizó la verificación en ISOLUCION de los reportes realizados para los indicadores 1 y 2, observando, preliminarmente, el cargue de la evidencia correspondiente y el correcto reporte del avance.</t>
    </r>
  </si>
  <si>
    <t>La Oficina de Control Interno considera procedente determinar e cierre de la totalidad de acciones de mejoramiento propuestas (dos (2)) al considerar que las acciones fueron ejecutadas y fueron efectivas para mitigar la causa del hallazgo.</t>
  </si>
  <si>
    <t>2. Validar que una vez finalice el cargue de las cifras reportadas por la entidad en el SPI estas coincidan con la matriz de seguimiento SPI reportada a la Oficina de Planeación.</t>
  </si>
  <si>
    <t>Soporte del cargue de la información al SPI (pantallazos)</t>
  </si>
  <si>
    <t xml:space="preserve">Vicepresidencia de Proyectos – Gestor del Despacho de la Vicepresidencia de Proyectos </t>
  </si>
  <si>
    <t>Incumplimiento de la Política de Administración del Riesgo adoptada por la Entidad (DE-SIG-002) y de las Acciones de Mejoramiento (PR-SIG-004)</t>
  </si>
  <si>
    <r>
      <t xml:space="preserve">En virtud de que el hallazgo no fue aceptado por los responsables del proceso auditado, no se propuso Plan de Mejoramiento; no obstante, el concepto emitido por la Oficina de Control Interno fue el siguiente: "(...) </t>
    </r>
    <r>
      <rPr>
        <i/>
        <sz val="12"/>
        <rFont val="Arial"/>
        <family val="2"/>
      </rPr>
      <t>recomienda que se establezcan acciones de mejoramiento para mitigar las situaciones de este hallazgo que no fueron aceptados por el responsable del proceso auditado, y que gestionen el riesgo identificado para evitar que estas situaciones se vuelvan a presentar en el futuro.</t>
    </r>
    <r>
      <rPr>
        <sz val="12"/>
        <rFont val="Arial"/>
        <family val="2"/>
      </rPr>
      <t>".</t>
    </r>
  </si>
  <si>
    <r>
      <t>Si bien el proceso auditado no realizó formulación de un plan de mejoramiento para la mitigación de las causas que originaron el hallazgo, mediante correo electrónico del 5 de marzo de 2020 mencionaron que "(...)</t>
    </r>
    <r>
      <rPr>
        <i/>
        <sz val="12"/>
        <rFont val="Arial"/>
        <family val="2"/>
      </rPr>
      <t>la Dirección de Seguimiento y Control avanzó en el desarrollo de mesas de trabajo con la oficina de planeación, y así mismo con el equipo de la Dirección de seguimiento y control resultado de estas se obtuvo matriz de riesgos de acuerdo con la politica de administración del riesgo adoptada por la entidad. procurando que se ajustara a todos los requerimientos y de igual manera en donde la mayoria de miembros del equipo participaran.(...)</t>
    </r>
    <r>
      <rPr>
        <sz val="12"/>
        <rFont val="Arial"/>
        <family val="2"/>
      </rPr>
      <t>".
No obstante lo anterior, la Oficina de Control Interno a través de su informe OCI-2020-015 "Seguimiento Plan Anticorrupción y de Atención al Ciudadano / Mapa de Riesgos de Corrupción" emitido el 14 de amyo de 2020, observó que el riesgo de corrupción  "Los beneficiarios impidan los trabajos de verificación y/u oculten información, así como alguien a nivel interno que tiene intereses en los proyectos, impida el cumplimiento de la programación de seguimiento", no contemplaba las 4 caractaerísticas necesarias para configurarse como riesgo de corrupción. Aunado a lo anterior, en dicho seguimiento (cuyo corte era enero-abril 2020) no se observó el reporte trimestral de seguimiento a la gestión de los riesgos que debe ser presentado a la Oficina de Planeación.</t>
    </r>
  </si>
  <si>
    <t>NO APLICA</t>
  </si>
  <si>
    <r>
      <t>De acuerdo con los resultados emitidos por la Oficina de Control Interno en el informe   OCI-2021-021 "</t>
    </r>
    <r>
      <rPr>
        <i/>
        <sz val="12"/>
        <rFont val="Arial"/>
        <family val="2"/>
      </rPr>
      <t>Seguimiento Plan Anticorrupción y de Atención al Ciudadano / Mapa de Riesgos de Corrupción",</t>
    </r>
    <r>
      <rPr>
        <sz val="12"/>
        <rFont val="Arial"/>
        <family val="2"/>
      </rPr>
      <t xml:space="preserve"> correspondiente al período comprendido entre los meses de septiembre y diciembre de 2020, no se identificaron oportunidades de mejoramiento para los riesgos de corrupción del proceso "</t>
    </r>
    <r>
      <rPr>
        <i/>
        <sz val="12"/>
        <rFont val="Arial"/>
        <family val="2"/>
      </rPr>
      <t>Seguimiento y Control de los Proyectos Integrales"</t>
    </r>
    <r>
      <rPr>
        <sz val="12"/>
        <rFont val="Arial"/>
        <family val="2"/>
      </rPr>
      <t xml:space="preserve"> por lo cual se considera procedente el cierre del hallazgo.</t>
    </r>
  </si>
  <si>
    <t>AUDITORÍA VIGENCIA 2019 (INFORME OCI-2019-030)</t>
  </si>
  <si>
    <t>OCI-2019-030</t>
  </si>
  <si>
    <t>Ausencia de Alertas frente al atraso en la ejecución de los Proyectos Integrales de Desarrollo Agropecuario y Rural</t>
  </si>
  <si>
    <t xml:space="preserve">Procedimiento sin actividades y controles que permitan la medición de indicadores definidos. </t>
  </si>
  <si>
    <r>
      <t>1. Actualizar el Procedimiento para fortalecer el sistema de monitoreo, seguimiento y control a los PIDAR, que permita adoptar medidas preventivas y/o correctivas, frente a posibles situaciones que pongan en riesgo el cumplimiento de los objetivos del proyecto.</t>
    </r>
    <r>
      <rPr>
        <i/>
        <sz val="12"/>
        <rFont val="Arial"/>
        <family val="2"/>
      </rPr>
      <t xml:space="preserve"> 
Con la actualización del procedimiento se estableció un control que permite la clasificación de las situaciones que ponen en riesgo la ejecución de los proyectos (amenazas y/o alertas) y se determinó el tratamiento que se debe aplicar ante cada nivel de afectación (acciones preventivas, correctivas o acciones o actividades para la subsanación de
alertas), adoptando unas herramientas que permiten procesar información y analizar situaciones de manera agil y objetiva durante el monitoreo y seguimiento para diagnosticar oportunamente las dificultades que se presentan en la ejecución.</t>
    </r>
  </si>
  <si>
    <t xml:space="preserve">Un (1) procedimiento actualizado. </t>
  </si>
  <si>
    <t>Lider de la Dirección de Seguimiento y Control y profesionales designados para adelantar la acción.</t>
  </si>
  <si>
    <t>Angie Milena Abella González</t>
  </si>
  <si>
    <r>
      <t xml:space="preserve">Se evidencia por parte de esta Oficina la Actualización del procedimiento PR- SCP-001 </t>
    </r>
    <r>
      <rPr>
        <i/>
        <sz val="12"/>
        <rFont val="Arial"/>
        <family val="2"/>
      </rPr>
      <t>"MONITOREO, SEGUIMIENTO Y CONTROL A LOS PROYECTOS INTEGRALES DE DESARROLLO AGROPECUARIO Y RURAL- PIDAR"</t>
    </r>
    <r>
      <rPr>
        <sz val="12"/>
        <rFont val="Arial"/>
        <family val="2"/>
      </rPr>
      <t>, actualizado a la versión No. 4 del 6 de junio de 2023</t>
    </r>
  </si>
  <si>
    <r>
      <rPr>
        <b/>
        <sz val="12"/>
        <color theme="1"/>
        <rFont val="Arial"/>
        <family val="2"/>
      </rPr>
      <t xml:space="preserve">Nota: </t>
    </r>
    <r>
      <rPr>
        <u/>
        <sz val="12"/>
        <color theme="1"/>
        <rFont val="Arial"/>
        <family val="2"/>
      </rPr>
      <t>Plan de mejoramiento modificado de acuerdo con solicitud realizada a través de memorando 20234000031203 del 26 de junio de 2023</t>
    </r>
    <r>
      <rPr>
        <sz val="12"/>
        <color theme="1"/>
        <rFont val="Arial"/>
        <family val="2"/>
      </rPr>
      <t xml:space="preserve">
Se evidencia por parte de esta Oficina la Actualización del procedimiento PR- SCP-001 "MONITOREO, SEGUIMIENTO Y CONTROL A LOS PROYECTOS INTEGRALES DE DESARROLLO AGROPECUARIO Y RURAL- PIDAR", actualizado a la versión No. 4 del 6 de junio de 2023
Dada a la reciente actualización del procedimiento, se considera prudente brindar un tiempo perentorio para la validación de la ejecución de los controles y su efectividad. Cómo se informó en las diferentes mesas de trabajo, se invita a los responsables del proceso a señalar los controles implementados o modificados en el procedimiento PR-SCP-001 que atacan la causa del hallazgo, y aportar su respectiva evidencia de ejecución para trabajar de manera conjunta y articulada sobre la efectividad de la acción propuesta, por lo anterior, el hallazgo permanece abierto en tanto se valide su efectividad en pro de subsanar la causa del hallazgo.</t>
    </r>
  </si>
  <si>
    <t xml:space="preserve">Debilidades en la transferencia de conocimiento mediante la preparación y presentación de informes de seguimiento y control. </t>
  </si>
  <si>
    <t>Inexistencia y/o Inadecuada aplicación de controles asociados a la verificación de la información que contemplan los informes emitidos por el proceso.</t>
  </si>
  <si>
    <t xml:space="preserve">1. Presentar los informes de gestión establecidos en el numeral 4 del articulo 25 del decreto 2364 de 2015,  que indica que la DSC debe: "Preparar y presentar informes trimestrales de seguimiento sobre el avance en los procesos de ejecución de los proyectos integrales de desarrollo agropecuario y rural". Para tal fin y con el ánimo de poder contar con información que sea verificable y compatible con la generada por las diferentes dependencias de la agencia, se incorporan en la actualización del Procedimiento de monitoreo, seguimiento y control a los PIDAR, unas herramientas que permiten la generación de lecciones aprendidas, a partir de información objetiva y oportuna y son el insumo para el mecanismo de transferencia de conocimiento. </t>
  </si>
  <si>
    <t>Cuatro (4) informes trimestrales, en los que se presentara el avance de la gestión de la DSC</t>
  </si>
  <si>
    <r>
      <t>Se aporta como evidencia por parte de los responsables del proceso e</t>
    </r>
    <r>
      <rPr>
        <i/>
        <sz val="12"/>
        <rFont val="Arial"/>
        <family val="2"/>
      </rPr>
      <t>l "Informe de Seguimiento y Control Proceso de Ejecución"</t>
    </r>
    <r>
      <rPr>
        <sz val="12"/>
        <rFont val="Arial"/>
        <family val="2"/>
      </rPr>
      <t xml:space="preserve"> del I Trimestre 2023
Por parte de esta Oficina se verificó si el informe se encontraba publicado en la página web, encontrando que hasta el momento no se ha hecho, dicho documento aportado no está suscrito y no es claro ante quien se socializa para dar cumplimiento normativo al Decreto 2364 de 2015.
Adicionalmente se informó que </t>
    </r>
    <r>
      <rPr>
        <i/>
        <sz val="12"/>
        <rFont val="Arial"/>
        <family val="2"/>
      </rPr>
      <t>"Derivado de la actualización del procedimiento se optimiza la gestión y se reformular los formatos asociados a las actividades  realizadas en la aplicación del sistema de monitoreo, seguimiento y control, bucando que la información reportada sea objetiva, oportuna y verificable. Adicionalmente, se establecen herramientas de trabajo para el reporte periódico de la información procesada.
Socialización de los lineamientos procedimentales para la publicación de los informes.
Se establecieron las acciones de control para las actividades del plan de acción buscando cumplir con la gestión misional de la Dirección, basada en la caracterización del proceso según el ajuste realizado al procedimiento.
Se documentó el proceso de control y presentación de las evidencias para los reportes de la gestión en Isolución."</t>
    </r>
  </si>
  <si>
    <r>
      <rPr>
        <b/>
        <sz val="12"/>
        <rFont val="Arial"/>
        <family val="2"/>
      </rPr>
      <t>Nota:</t>
    </r>
    <r>
      <rPr>
        <sz val="12"/>
        <rFont val="Arial"/>
        <family val="2"/>
      </rPr>
      <t xml:space="preserve"> </t>
    </r>
    <r>
      <rPr>
        <u/>
        <sz val="12"/>
        <rFont val="Arial"/>
        <family val="2"/>
      </rPr>
      <t>Plan de mejoramiento modificado de acuerdo con solicitud realizada a través de memorando 20234000031203 del 26 de junio de 2023</t>
    </r>
    <r>
      <rPr>
        <sz val="12"/>
        <rFont val="Arial"/>
        <family val="2"/>
      </rPr>
      <t xml:space="preserve">
Se aporta como evidencia por parte de los responsables del proceso e</t>
    </r>
    <r>
      <rPr>
        <i/>
        <sz val="12"/>
        <rFont val="Arial"/>
        <family val="2"/>
      </rPr>
      <t>l "Informe de Seguimiento y Control Proceso de Ejecución"</t>
    </r>
    <r>
      <rPr>
        <sz val="12"/>
        <rFont val="Arial"/>
        <family val="2"/>
      </rPr>
      <t xml:space="preserve"> del I Trimestre 2023
Por parte de esta Oficina se verificó si el informe se encontraba publicado en la página web, sin evidenciar dicha gestión. Adicionalmente, dicho documento aportado no está suscrito y no es claro ante que instancia se presenta o se socializa para dar cumplimiento normativo al Decreto 2364 de 2015.
Se indicó en el informe OCI-2019-030 en el hallazgo 2 que </t>
    </r>
    <r>
      <rPr>
        <i/>
        <sz val="12"/>
        <rFont val="Arial"/>
        <family val="2"/>
      </rPr>
      <t>"Dos (2) informes (50% de la muestra) no contaban con información estadística poblacional</t>
    </r>
    <r>
      <rPr>
        <sz val="12"/>
        <rFont val="Arial"/>
        <family val="2"/>
      </rPr>
      <t xml:space="preserve">.", no obstante, con la modificación del procedimiento PR-SCP-001, ya no se contempla dicho control. 
Otra observación fue que </t>
    </r>
    <r>
      <rPr>
        <i/>
        <sz val="12"/>
        <rFont val="Arial"/>
        <family val="2"/>
      </rPr>
      <t xml:space="preserve">"Los cuatro (4) informes verificados (100% de la muestra) no fueron elaborados en el formato F-SCP-006 "Informe Dirección de Seguimiento y Control", a la vez, en los mismos se observó omisión de contenido definido en el formato establecido, tal como 
se detalla en la siguiente tabla, en la que se marcó con una “X” la información omitida.(...)", </t>
    </r>
    <r>
      <rPr>
        <sz val="12"/>
        <rFont val="Arial"/>
        <family val="2"/>
      </rPr>
      <t>no obstante en el procedimiento mencionado anteriormente, también se eliminó el formato PR-SCP-006. 
A partir de lo anterior, se evidencia por parte de esta Oficina que frente a la actualización del procedimiento, no hay claridad en cómo se va a dar cumplimiento normativo al Decreto 2364 de 2015, artículo 25, numeral 4, toda vez que los informes que se contemplan son</t>
    </r>
    <r>
      <rPr>
        <i/>
        <sz val="12"/>
        <rFont val="Arial"/>
        <family val="2"/>
      </rPr>
      <t xml:space="preserve"> "Formato Informe de visita de verificación en campo F-SCP-042, Formato informe de apertura de alerta F-SCP-041 y Formato informe de cierre de alertas F-SCP043", </t>
    </r>
    <r>
      <rPr>
        <sz val="12"/>
        <rFont val="Arial"/>
        <family val="2"/>
      </rPr>
      <t xml:space="preserve">por lo tanto, se requiere indicar cómo se dará cobertura a la causa del hallazgo. 
Ahora bien, para dar cierre al hallazgo, se requiere del cumplimiento del 100% de la acción propuesta y la validación de su efectividad, por tanto, el presente permanece abierto. </t>
    </r>
  </si>
  <si>
    <t>Actividades de monitoreo y control a la estructuración y ejecución de los PIDAR sin evidencia de ejecución.</t>
  </si>
  <si>
    <t>Procedimiento sin actividades y controles que permitan la operatividad del mismo.</t>
  </si>
  <si>
    <t>1. Actualizar el procedimiento de monitoreo, seguimiento y control a los proyectos integrales de desarrollo agropecuario y rural - PIDAR, determinando que,  la competencia de la DSC  se realiza en el marco de la ejecución y no de la estructuración de los PIDAR, y conforme a este objetivo se encuentran dirigidas las acciones y actividades de la dependencia. Por lo anterior,  se procederá a inactivar el Procedimiento de Monitoreo, Seguimiento y Control a la Estructuración de los Proyectos que se cofinancien con cargo a los recursos de la Agencia PR-SCP-002,  por no ser competencia de la DSC, y  teniendo en cuenta que, en la estructura administrativa  de la ADR, es la Dirección de Evaluación y Calificación, la que se  encarga de hacer esta tarea.</t>
  </si>
  <si>
    <t>Un (1) procedimiento de monitoreo, seguimiento y control a los PIDAR actualizado 
Un (1) Procedimiento de Monitoreo, Seguimiento y Control a la Estructuración de los Proyectos que se cofinancien con cargo a los recursos de la Agencia PR-SCP-002 Inactivado.</t>
  </si>
  <si>
    <r>
      <t xml:space="preserve">Se evidencia por parte de esta Oficina la Actualización del procedimiento PR- SCP-001 </t>
    </r>
    <r>
      <rPr>
        <i/>
        <sz val="12"/>
        <rFont val="Arial"/>
        <family val="2"/>
      </rPr>
      <t>"MONITOREO, SEGUIMIENTO Y CONTROL A LOS PROYECTOS INTEGRALES DE DESARROLLO AGROPECUARIO Y RURAL- PIDAR"</t>
    </r>
    <r>
      <rPr>
        <sz val="12"/>
        <rFont val="Arial"/>
        <family val="2"/>
      </rPr>
      <t xml:space="preserve">, actualizado a la versión No. 4 del 6 de junio de 2023
En cuanto al procedimiento PR-SCP-002 </t>
    </r>
    <r>
      <rPr>
        <i/>
        <sz val="12"/>
        <rFont val="Arial"/>
        <family val="2"/>
      </rPr>
      <t>"MONITOREO,SEGUIMIENTO Y CONTROL A LA ESTRUCTURACIÓN DE LOS PROYECTOS QUE SE COFINANCIEN CON CARGO A LOS RECURSOS DE LA AGENCIA",</t>
    </r>
    <r>
      <rPr>
        <sz val="12"/>
        <rFont val="Arial"/>
        <family val="2"/>
      </rPr>
      <t xml:space="preserve"> se evidencia que aún continúa activo.
Adicionalmente se infomó que "El proceso de seguimiento a la estructuración es parte del proceso de evaluación y calificación que se realiza por parte de la Dirección de Evaluación y Calificación"</t>
    </r>
  </si>
  <si>
    <r>
      <rPr>
        <b/>
        <sz val="12"/>
        <color theme="1"/>
        <rFont val="Arial"/>
        <family val="2"/>
      </rPr>
      <t xml:space="preserve">Nota: </t>
    </r>
    <r>
      <rPr>
        <u/>
        <sz val="12"/>
        <color theme="1"/>
        <rFont val="Arial"/>
        <family val="2"/>
      </rPr>
      <t>Plan de mejoramiento modificado de acuerdo con solicitud realizada a través de memorando 20234000031203 del 26 de junio de 2023</t>
    </r>
    <r>
      <rPr>
        <sz val="12"/>
        <color theme="1"/>
        <rFont val="Arial"/>
        <family val="2"/>
      </rPr>
      <t xml:space="preserve">
Se evidencia por parte de esta Oficina la Actualización del procedimiento PR- SCP-001 "MONITOREO, SEGUIMIENTO Y CONTROL A LOS PROYECTOS INTEGRALES DE DESARROLLO AGROPECUARIO Y RURAL- PIDAR", actualizado a la versión No. 4 del 6 de junio de 2023
Sea preciso señalar, que en cuanto al procedimiento PR-SCP-002 "MONITOREO,SEGUIMIENTO Y CONTROL A LA ESTRUCTURACIÓN DE LOS PROYECTOS QUE SE COFINANCIEN CON CARGO A LOS RECURSOS DE LA AGENCIA", se evidencia que aún continúa activo en el sistema Integrado de Gestión. 
De otra parte, analizada la caracterización del proceso dispuesto en el sitema integrado de Gestión CP-SCP-001 versión 2 del 6 de septiembre de 2022, se observa que en la actividad 2 aún figura lo siguiente: "Recolectar, procesar y analizar información relacionada con la </t>
    </r>
    <r>
      <rPr>
        <u/>
        <sz val="12"/>
        <color theme="1"/>
        <rFont val="Arial"/>
        <family val="2"/>
      </rPr>
      <t xml:space="preserve">estructuración </t>
    </r>
    <r>
      <rPr>
        <sz val="12"/>
        <color theme="1"/>
        <rFont val="Arial"/>
        <family val="2"/>
      </rPr>
      <t>y ejecución de los PIDAR de conformidad con los procedimientos y documentos asociados a cada actividad", sobre lo cual se entiende la actividad de seguimiento a la estrcuturación de PIDAR aun está vigente para el proceso de Seguimiento y Control, por lo cual, se deben validar las actividades a ejecutar a partir de ello.</t>
    </r>
  </si>
  <si>
    <t>Incumplimientos en avance de ejecución del Plan de Acción Institucional -vigencia 2019.</t>
  </si>
  <si>
    <t>Falta de recurso humano para completar de forma oportuna la actividad planteada en el indicador establecido en el Plan de Acción institucional</t>
  </si>
  <si>
    <t xml:space="preserve">1. Realizar informe de monitoreo a los proyectos que están pendiente de visita, y que por condiciones externas de la Dirección no puedan ser objeto de trabajo de monitoreo de campo, es decir, condiciones de no ejecución en territorio, condiciones adversas por sus características geográficas y todas aquellas que están asociadas a condiciones de seguridad en el territorio que impidan ingresar a los sitios donde se desarrollan los proyectos.  </t>
  </si>
  <si>
    <t xml:space="preserve">Dos (2) informes de monitoreo, uno (1) por cada proyecto pendiente de visita. </t>
  </si>
  <si>
    <t>Dirección de Seguimiento y Control (Gestores T1 G 13 responsables Seguimiento y Control al Proyecto)</t>
  </si>
  <si>
    <r>
      <t xml:space="preserve">Durante la presente vigencia se ha venido organizando el equipo al interior de la Dirección de Seguimiento y Control, con el fin de cumplir las metas planteadas en el plan de acción 2020, de acuerdo a los indicadores de gestión  allí establecidos, como lo indica </t>
    </r>
    <r>
      <rPr>
        <i/>
        <sz val="12"/>
        <rFont val="Arial"/>
        <family val="2"/>
      </rPr>
      <t>''Realizar las actividades de seguimiento y control (visitas, reuniones y/o informes de monitoreo) a la implementación de los proyectos integrales de desarrollo agropecuario y rural desde el nivel nacional´´</t>
    </r>
    <r>
      <rPr>
        <sz val="12"/>
        <rFont val="Arial"/>
        <family val="2"/>
      </rPr>
      <t>. Se realizo asignación de actividades y responsables al interior de la Dirección de Seguimiento y Control tanto para seguimiento como monitoreo, dichas asignaciones se dieron el 13 de febrero y el 11 de marzo de 2020 , actualmente el equipo de la Dirección está conformado por 14 personas las cuales ejecutan dichas actividades asignadas, con el fin de mitigar la causa que dio origen al hallazgo. Así mismo la implementación del plan operativo, permite a la Vicepresidencia de Proyectos, llevar un control de las metas  planteadas en la Dirección de Seguimiento y Control.
Por otra parte, en el marco de la acción propuesta, se informó que</t>
    </r>
    <r>
      <rPr>
        <i/>
        <sz val="12"/>
        <rFont val="Arial"/>
        <family val="2"/>
      </rPr>
      <t xml:space="preserve"> "la Dirección de Seguimiento y Control, elaboró los informes de monitoreo a los proyectos 147 en Libano, Tolima y Proyecto 173 en Caucasia, Nechí y Taraza, Antioquia que estaban pendientes por visita, y que por condiciones de no ejecución en territorio, condiciones adversas por sus características geográficas y  por  condiciones de segurid</t>
    </r>
    <r>
      <rPr>
        <sz val="12"/>
        <rFont val="Arial"/>
        <family val="2"/>
      </rPr>
      <t xml:space="preserve">ad  no viabilizaron su desplazamiento al territorio", situación que fue corroborada por la Oficina de Control Interno al observar que el 27 y el 30 de diciembre de 2019 se elaboraron los informes de los proyectos 147 y 173, respectivamente.
Ahora bien, dada la situación presentada con la congruencia entre la acción planteada, frente a la causa, la Dirección solicitará una mesa de trabajo con la Oficina de Control Interno durante el mes de Julio de 2020, a fin de dirimir la situación y encotrar alternatvas para dar cierre al presente hallazgo. </t>
    </r>
  </si>
  <si>
    <t>Como mecanismo de verificación de la efectividad en las acciones propuestas para mejorar el desempeño en el cumplimiento de las metas establecidas en el plan de acción a cargo del proceso, se analizaron los resultados de la Evaluación de la Gestión Institucional por Dependencias de la vigencia 2019 (OCI-2020-005) y 2020 (OCI-2021-005), los cuales fueron:
En el 2019 el promedio de cumplimiento del proceso fue del 41.3% (año en que se realizó el hallazgo)
•	Número de proyectos integrales de desarrollo agropecuario y rural monitoreados: 24%
•	Número de informes trimestrales de seguimiento y control a la implementación de los Proyectos Integrales de Desarrollo Agropecuario y Rural: 100%
•	Número de informes trimestrales de alertas generadas de los Proyectos Integrales de Desarrollo Agropecuario y Rural: 0%
En el 2020 el promedio de cumplimiento del proceso fue del 92% 
•	Informes de seguimiento a PIDAR cofinanciados elaborados: 84%
•	Documento con el diseño del Sistema de alertas elaborado: 100%
Teniendo en cuenta el cumplimiento de las acciones propuestas y que el incremento del porcentaje de cumplimiento de la vigencia 2020, respecto al 2019 fue del 223%, la Oficina de Control Interno considera procedente el cierre del hallazgo.</t>
  </si>
  <si>
    <t>Falta de trabajo conjunto entre la Dirección de Seguimiento y Control y el despacho de la Vicepresidencia de Proyectos, para el cumplimento de la actividad</t>
  </si>
  <si>
    <t>2. Desarrollar una reunión de trabajo conjunta con el despacho de la Vicepresidencia de Proyectos que determine las directrices o lineamientos que faciliten el tránsito de la información generada por la Dirección de Seguimiento y Control, en especial, en aquellos casos que involucran la participación de la Alta Dirección, para dar cumplimiento irrestricto a lo establecido en el Plan de Acción Institucional.</t>
  </si>
  <si>
    <t>Realizar una (1) reunión.</t>
  </si>
  <si>
    <t>Despacho Vicepresidencia de Proyectos</t>
  </si>
  <si>
    <t>El Despacho de la Vicepresidencia de Proyectos y la Dirección de Seguimiento y Control han adelantado actividades, para prevenir el incumplimiento del plan de acción en la vigencia 2020, dentro de las que se encuentran las reuniones al interior del equipo de la Dirección para la elaboración y validación de los informes de seguimiento y control (Informes de monitoreo mensual UTT -VIP-SYC e Informes trimestrales), y la realización de mesas de trabajo con la Vicepresidencia de Proyectos para el establecimiento del Plan operativo de la Dirección, para el establecimiento de criterios para la gestión de alertas en su instructivo, entre otras.  En lo que se destacan:
1. Reunión Sistema de Alertas - Plantear hoja de ruta para actualizar el sistema de alertas a la luz del nuevo reglamento (Tres (3) reuniones realizadas entre febrero y marzo 2020)
2. Mesas de trabajo para la actualización de procedimeintos (Tres () reuniones realzadas en febrero 2020))
3. Mesas de trabajo para definición del Plan Operativo de la Dirección (21-feb-2020)
4. Mesas de trabajo para revisión del seguimiento a los planes de mejoramiento (24-feb-2020).
La implementación del plan operativo, permite a la Vicepresidencia de Proyectos, llevar un control de las metas  planteadas en la Dirección de Seguimiento y Control, con tiempos y fechas.</t>
  </si>
  <si>
    <t>Incumplimiento de la Política de Administración del Riesgo adoptada por la Entidad</t>
  </si>
  <si>
    <t>Desconocimiento de los lineamientos metodológicos contenidos en la Política de Administración del Riesgo (DE-SIG-002) y en la Guía para la administración del riesgo y el diseño de controles en entidades públicas - Versión 4.</t>
  </si>
  <si>
    <t>1. Realizar una mesa de trabajo con la Oficina de Planeación, con el fin de aclarar la Política de Administración del Riesgo (DE-SIG-002) y la Guía para la administración del riesgo y el diseño de controles en entidades públicas - Versión 4.</t>
  </si>
  <si>
    <t xml:space="preserve">Una (1) mesa de trabajo </t>
  </si>
  <si>
    <t>Dirección de Seguimiento y Control / Oficina de Planeación</t>
  </si>
  <si>
    <r>
      <t xml:space="preserve">La Oficina de Control Interno obtuvo como evidencia de la presente acicón, Listado de Asistencia de mesa de trabajo realizada e 11 de diciembre de 2019 entre la Dirección de Seguimiento y Control y la Oficina de Planeación, cuyo objetivo fue realizar la </t>
    </r>
    <r>
      <rPr>
        <i/>
        <sz val="12"/>
        <rFont val="Arial"/>
        <family val="2"/>
      </rPr>
      <t>"revisión de las observaciones plan de mejoramiento Oficina de Control Interno"</t>
    </r>
    <r>
      <rPr>
        <sz val="12"/>
        <rFont val="Arial"/>
        <family val="2"/>
      </rPr>
      <t xml:space="preserve">, en donde, en el aparte </t>
    </r>
    <r>
      <rPr>
        <i/>
        <sz val="12"/>
        <rFont val="Arial"/>
        <family val="2"/>
      </rPr>
      <t xml:space="preserve">"Acta de Reunión" </t>
    </r>
    <r>
      <rPr>
        <sz val="12"/>
        <rFont val="Arial"/>
        <family val="2"/>
      </rPr>
      <t>se indicó que se dio claridad a la Polìtica de Administraciòn de Riesgos y la guia de adminsitración de riesgos, y se realizò modificación al mapa de riesgos del proceso y se llevó a cabo el rediseño de los riesgos para la vigencia 2020.</t>
    </r>
  </si>
  <si>
    <t>La Oficina de Control Interno observó que se llevo a cabo la ejecución de las acciones propuestas. Aunado a lo anterior, observo que a partir de los resultados comunicados por la Oficina de Control Interno en el informe   OCI-2020-015 "Seguimiento Plan Anticorrupción y de Atención al Ciudadano / Mapa de Riesgos de Corrupción", la Vicepresidencia de Proyectos empredió gestiones para buscar subsanar las situaciones observadas y relacionadas con el proceso, por lo cual se considera que se han adoptado medidas tendientes a mejorar la situaciones evidenciadas por la Oficina de Contro Interno en sus procesos auditores, por lo cual se considera procedente su cierre.</t>
  </si>
  <si>
    <t>Deficiente acompañamiento y asesoría a los responsables del proceso, en materia de gestión de riesgos y manejo de las herramientas implementadas por la Oficina de Planeación para tal fin.</t>
  </si>
  <si>
    <t>2. Realizar una mesa de trabajo con la Oficina de Planeación, con el fin de realizar acompañamiento y asesoría en la modificación del mapa de riesgos de la Dirección de Seguimiento y Control.</t>
  </si>
  <si>
    <r>
      <t xml:space="preserve">La Oficina de Control Interno obtuvo como evidencia de la presente acicón, Listado de Asistencia de mesa de trabajo realizada e 11 de diciembre de 2019 entre la Dirección de Seguimiento y Control y la Oficina de Planeación, cuyo objetivo fue realizar la </t>
    </r>
    <r>
      <rPr>
        <i/>
        <sz val="12"/>
        <rFont val="Arial"/>
        <family val="2"/>
      </rPr>
      <t>"revisión de las observaciones plan de mejoramiento Oficina de Control Interno"</t>
    </r>
    <r>
      <rPr>
        <sz val="12"/>
        <rFont val="Arial"/>
        <family val="2"/>
      </rPr>
      <t xml:space="preserve">, en donde, en el aparte </t>
    </r>
    <r>
      <rPr>
        <i/>
        <sz val="12"/>
        <rFont val="Arial"/>
        <family val="2"/>
      </rPr>
      <t xml:space="preserve">"Acta de Reunión" </t>
    </r>
    <r>
      <rPr>
        <sz val="12"/>
        <rFont val="Arial"/>
        <family val="2"/>
      </rPr>
      <t>se indicó que se dio claridad a la Polìtica de Administraciòn de Riesgos y la guia de adminsitración de riesgos, y se realizò modificación al mapa de riesgos del proceso y se llevó a cabo el rediseño de los riesgos para la vigencia 2020.
1. Mesa de trabajo en TEAMS el día 14 de abril en la mañana, con la oficina de planeación y la persona delegada de la Vicepresidencia de Proyectos, con el fin de aclarar las acciones para abordar riesgos, su periodicidad y el reporte a realizar por la Dirección de Seguimiento y Control 
2. Mesa de trabajo con la Oficina de Planeación el día 16 de abril, para la revisión y aclaración final para el reporte de acciones para abordar riesgos de la Dirección de Seguimiento y Control. 
3. Mesa de trabajo en TEAMS el día 20 de abril en horas de la tarde, con el fin de aclarar los responsables del reporte de las acciones para abordar riesgos para las dependencias de la Vicepresidencia de Proyectos y así mismo se dio capacitación para el cargue de las evidencias correspondientes. 
4. Actualización de la carpeta de riesgos compartida entre la Dirección de Seguimiento y Control y el despacho de la Vicepresidencia de Proyectos, con el fin de que se puedan consultar evidencias respectivas de los reportes.
5. Reunión en TEAMS el día 19 de Mayo con la Oficina de Planeación y Andrea Contreras con el fin de analizar las observaciones del Informe OCI-2020-015, en los aspectos que involucra a  la Dirección de Seguimiento y Control, respecto de analisis comparativo del mapa de riesgos publicado con el plan anticorrupción versión 2 y el contenido de la matriz “Matriz de identificación, análisis y evaluación de riesgos de corrupción 2020” publicada en isolución. Y así mismo de la descripción del riesgo de corrupción.</t>
    </r>
  </si>
  <si>
    <t>Deficiencias en el diseño de los controles.</t>
  </si>
  <si>
    <t>3. Rediseño de los riesgos asociados al proceso ‘‘Seguimiento y Control de los Proyectos Integrales’’</t>
  </si>
  <si>
    <t>Una (1) matriz de riesgos con el ajuste respectivo a los controles</t>
  </si>
  <si>
    <t>Dirección de Seguimiento y Control</t>
  </si>
  <si>
    <t>La Oficina de Control Interno observó que en reunión sostenida el 11 de Diciembre de 2019, entre la Dirección de Seguimiento y Control y la Oficina de Planeación,se revisó el mapa de riesgos del proceso, en el que se resideñaron los riesgos de corrupción  para la vigencia 2020, teniendo en cuenta la guia para la administración del riesgo, las acciones para abordar los riesgos, la descripción de estos, la clasificación  y los controles establecidos. 
Es de precisar que la matriz de riesgos de corrupciòn vigencia 2020, se ecuentra disponible en la pataforma web Isolucion.</t>
  </si>
  <si>
    <t>AUDITORÍA VIGENCIA 2021 (INFORME OCI-2021-026)</t>
  </si>
  <si>
    <t>OCI-2021-026</t>
  </si>
  <si>
    <t>Alertas sin identificar, omisión de Planes de Mejoramiento para su subsanación y debilidades en la ejecución de controles procedimentales asociados al fortalecimiento asociativo</t>
  </si>
  <si>
    <t>Procedimiento sin actividades y controles que permitan la identificación de situaciones que dificultan la ejecución de los proyectos.</t>
  </si>
  <si>
    <t>1. Actualizar el Procedimiento para fortalecer el sistema de monitoreo, seguimiento y control a los PIDAR, que permita adoptar medidas preventivas y/o correctivas, frente a posibles situaciones que pongan en riesgo el cumplimiento de los objetivos del proyecto. Con la actualización del procedimiento se estableció un control que permite la clasificación de las situaciones que ponen en riesgo la ejecucuón de los proyectos (amenazas y/o alertas) y se determinó el tratamiento  que se debe aplicar ante cada nivel de afectación (acciones preventivas, correctivas o acciones o actividades para la subsanación de alertas), adoptando unas herramientas que permiten procesar información y analizar situaciones de manera agil y objetiva durante el monitoreo y seguimiento para diagnosticar oportunamente las dificultades que se presentan en la ejecución.</t>
  </si>
  <si>
    <t xml:space="preserve">Un (1) procedimiento actualizado </t>
  </si>
  <si>
    <t>Deficiencias o inadecuada medición de Indicadores, desalineación entre los reportados en informes semestrales y el Marco Lógico y dificultad para corroborar sus resultados</t>
  </si>
  <si>
    <t>Ausencia de definición de los indicadores de gestión y de resultado para la medición de la gestión de la Dirección de Seguimiento y Control.</t>
  </si>
  <si>
    <t>1.Formular los indicadores de gestión y resultado de la Dirección de Seguimiento y Control según los criterios de la oficina de planeación de la Agencia, cuyos resultados y análisis serán presentados en los informes de gestión establecidos en el numeral 4 del articulo 25 del decreto 2364 de 2015,  que indica que la DSC debe: "Preparar y presentar informes trimestrales de seguimiento sobre el avance en los procesos de ejecución de los proyectos integrales de desarrollo agropecuario y rural".</t>
  </si>
  <si>
    <t xml:space="preserve">
Indicadores de gestión y resultado de la Dirección de Seguimiento y Control formulados</t>
  </si>
  <si>
    <t>Lider de la Dirección de Seguimiento y Control y profesionales designados para adelantar la acción</t>
  </si>
  <si>
    <r>
      <t>Se aporta como evidencia por parte de los responsables del proceso e</t>
    </r>
    <r>
      <rPr>
        <i/>
        <sz val="12"/>
        <rFont val="Arial"/>
        <family val="2"/>
      </rPr>
      <t>l "Informe de Seguimiento y Control Proceso de Ejecución"</t>
    </r>
    <r>
      <rPr>
        <sz val="12"/>
        <rFont val="Arial"/>
        <family val="2"/>
      </rPr>
      <t xml:space="preserve"> del I Trimestre 2023
Por parte de esta Oficina se verificó si el informe se encontraba publicado en la página web, encontrando que hasta el momento no se ha hecho, dicho documento aportado no está suscrito y no es claro ante quien se socializa para dar cumplimiento normativo al Decreto 2364 de 2015.
</t>
    </r>
  </si>
  <si>
    <r>
      <rPr>
        <b/>
        <sz val="12"/>
        <rFont val="Arial"/>
        <family val="2"/>
      </rPr>
      <t>Nota:</t>
    </r>
    <r>
      <rPr>
        <sz val="12"/>
        <rFont val="Arial"/>
        <family val="2"/>
      </rPr>
      <t xml:space="preserve"> </t>
    </r>
    <r>
      <rPr>
        <u/>
        <sz val="12"/>
        <rFont val="Arial"/>
        <family val="2"/>
      </rPr>
      <t xml:space="preserve">Plan de mejoramiento modificado de acuerdo con solicitud realizada a través de memorando 20234000031203 del 26 de junio de 2023
</t>
    </r>
    <r>
      <rPr>
        <sz val="12"/>
        <rFont val="Arial"/>
        <family val="2"/>
      </rPr>
      <t xml:space="preserve">
La evidencia aportada no guarda relación con la meta propuesta, toda vez que se aporta como evidencia por parte de los responsables del proceso el </t>
    </r>
    <r>
      <rPr>
        <i/>
        <sz val="12"/>
        <rFont val="Arial"/>
        <family val="2"/>
      </rPr>
      <t xml:space="preserve">"Informe de Seguimiento y Control Proceso de Ejecución" </t>
    </r>
    <r>
      <rPr>
        <sz val="12"/>
        <rFont val="Arial"/>
        <family val="2"/>
      </rPr>
      <t xml:space="preserve">del I Trimestre 2023, no obstante, la meta propuesta son los Indicadores de gestión y resultado de la Dirección de Seguimiento y Control formulados. 
Por lo anterior, el hallazgo permanece abierto en tanto se de cumplimiento a la acción y la meta propuesta y se valide su efectividad. </t>
    </r>
  </si>
  <si>
    <t>Desactualización de la Caracterización del proceso Seguimiento y Control de Proyectos Integrales, y omisión y/o deficiencias en la ejecución de sus controles.</t>
  </si>
  <si>
    <t>Definición de controles que no son ejecutables de acuerdo con la realidad operativa del proceso</t>
  </si>
  <si>
    <t>1. Revisar y actualizar la Caracterización del Proceso Seguimiento y Control de Proyectos Integrales (Código: CPSCP-001) atendiendo las recomendaciones del equipo auditor.</t>
  </si>
  <si>
    <t>Caracterización del Proceso Seguimiento y Control de Proyectos Integrales (Código: CP SCP-001) actualizada.</t>
  </si>
  <si>
    <t> Lider de la Dirección de Seguimiento y Control y profesionales designados para adelantar la acción.</t>
  </si>
  <si>
    <t>01-nov-2021  </t>
  </si>
  <si>
    <r>
      <t xml:space="preserve">Se aporta por los responsables documento denominado </t>
    </r>
    <r>
      <rPr>
        <i/>
        <sz val="12"/>
        <rFont val="Arial"/>
        <family val="2"/>
      </rPr>
      <t>"Correo retroalimentación solicitud de asesoría de la oficina de planeación para la actualización de la caracterización del proceso de seguimiento y control"</t>
    </r>
    <r>
      <rPr>
        <sz val="12"/>
        <rFont val="Arial"/>
        <family val="2"/>
      </rPr>
      <t xml:space="preserve">, el cual no se pudo visualizar por parte de esta Oficina. 
En todo caso, la meta propuesta es la actualización de la Caracterización del proceso, por tanto, no es posible validar un avance, en tanto no se de cumplimiento a la acción propuesta. </t>
    </r>
  </si>
  <si>
    <r>
      <rPr>
        <b/>
        <sz val="12"/>
        <color theme="1"/>
        <rFont val="Arial"/>
        <family val="2"/>
      </rPr>
      <t xml:space="preserve">Nota: </t>
    </r>
    <r>
      <rPr>
        <u/>
        <sz val="12"/>
        <color theme="1"/>
        <rFont val="Arial"/>
        <family val="2"/>
      </rPr>
      <t xml:space="preserve">Plan de mejoramiento modificado de acuerdo con solicitud realizada a través de memorando 20234000031203 del 26 de junio de 2023
</t>
    </r>
    <r>
      <rPr>
        <sz val="12"/>
        <color theme="1"/>
        <rFont val="Arial"/>
        <family val="2"/>
      </rPr>
      <t xml:space="preserve">
Se aporta por los responsables documento denominado </t>
    </r>
    <r>
      <rPr>
        <i/>
        <sz val="12"/>
        <color theme="1"/>
        <rFont val="Arial"/>
        <family val="2"/>
      </rPr>
      <t>"Correo retroalimentación solicitud de asesoría de la oficina de planeación para la actualización de la caracterización del proceso de seguimiento y control"</t>
    </r>
    <r>
      <rPr>
        <sz val="12"/>
        <color theme="1"/>
        <rFont val="Arial"/>
        <family val="2"/>
      </rPr>
      <t xml:space="preserve">, el cual no se pudo visualizar por parte de esta Oficina. 
En todo caso, la meta propuesta es la actualización de la Caracterización del proceso, por tanto, no es posible validar un avance, en tanto no se de cumplimiento a la acción. Por ende, el hallazgo continúa abierto en tanto se de cumplimiento a las acciones propuestas y se valide su efectividad. </t>
    </r>
  </si>
  <si>
    <t>2. Socializar la Caracterización del Proceso Seguimiento y Control de los Proyectos Integrales (Código: CP-SCP-001)</t>
  </si>
  <si>
    <t>Lista de asistencia y correo de socialización al equipo de la Dirección de Seguimiento y Control.</t>
  </si>
  <si>
    <t xml:space="preserve">Preventiva </t>
  </si>
  <si>
    <t>No se aporta evidencia, no obstante, la acción se encuentra en términos</t>
  </si>
  <si>
    <r>
      <rPr>
        <b/>
        <sz val="12"/>
        <color theme="1"/>
        <rFont val="Arial"/>
        <family val="2"/>
      </rPr>
      <t xml:space="preserve">Nota: </t>
    </r>
    <r>
      <rPr>
        <u/>
        <sz val="12"/>
        <color theme="1"/>
        <rFont val="Arial"/>
        <family val="2"/>
      </rPr>
      <t>Plan de mejoramiento modificado de acuerdo con solicitud realizada a través de memorando 20234000031203 del 26 de junio de 2023</t>
    </r>
    <r>
      <rPr>
        <sz val="12"/>
        <color theme="1"/>
        <rFont val="Arial"/>
        <family val="2"/>
      </rPr>
      <t xml:space="preserve">
No se aporta evidencia. Por ende, el acción continúa abierta y a su vez el hallazgo, en tanto se de cumplimiento a la totalidad de acciones propuestas y se valide su efectividad. </t>
    </r>
  </si>
  <si>
    <r>
      <t xml:space="preserve">Falta de operativización de las actividades que procedimentalmente </t>
    </r>
    <r>
      <rPr>
        <sz val="12"/>
        <color rgb="FF000000"/>
        <rFont val="Arial"/>
        <family val="2"/>
      </rPr>
      <t xml:space="preserve">se deben desarrollar </t>
    </r>
    <r>
      <rPr>
        <sz val="12"/>
        <color theme="1"/>
        <rFont val="Arial"/>
        <family val="2"/>
      </rPr>
      <t>o aplicar al proceso de Seguimiento y Control a los PIDAR.</t>
    </r>
  </si>
  <si>
    <t>3. Actualizar el Procedimiento para fortalecer el sistema de monitoreo, seguimiento y control a los PIDAR, caracterizando el proceso de la DSC que determina la forma y tiempos en los que se deben realizar la aplicación de las acciones, actividades y herramientas dispuestas y que generan la información para la medición de los indicadores formulados que, permiten medir la gestión realizada a través de la aplicación del sistema de monitoreo, seguimiento y control a los PIDAR.</t>
  </si>
  <si>
    <t>Un (1) procedimiento actualizado</t>
  </si>
  <si>
    <r>
      <rPr>
        <b/>
        <sz val="12"/>
        <color theme="1"/>
        <rFont val="Arial"/>
        <family val="2"/>
      </rPr>
      <t>Nota:</t>
    </r>
    <r>
      <rPr>
        <b/>
        <u/>
        <sz val="12"/>
        <color theme="1"/>
        <rFont val="Arial"/>
        <family val="2"/>
      </rPr>
      <t xml:space="preserve"> </t>
    </r>
    <r>
      <rPr>
        <u/>
        <sz val="12"/>
        <color theme="1"/>
        <rFont val="Arial"/>
        <family val="2"/>
      </rPr>
      <t xml:space="preserve">Plan de mejoramiento modificado de acuerdo con solicitud realizada a través de memorando 20234000031203 del 26 de junio de 2023
</t>
    </r>
    <r>
      <rPr>
        <sz val="12"/>
        <color theme="1"/>
        <rFont val="Arial"/>
        <family val="2"/>
      </rPr>
      <t xml:space="preserve">
Se evidencia por parte de esta Oficina la Actualización del procedimiento PR- SCP-001 "MONITOREO, SEGUIMIENTO Y CONTROL A LOS PROYECTOS INTEGRALES DE DESARROLLO AGROPECUARIO Y RURAL- PIDAR", actualizado a la versión No. 4 del 6 de junio de 2023
Dada a la reciente actualización del procedimiento, se considera prudente brindar un tiempo perentorio para la validación de la ejecución de los controles y su efectividad. Cómo se informó en las diferentes mesas de trabajo, se invita a los responsables del proceso a señalar los controles implementados o modificados en el procedimiento PR-SCP-001 que atacan la causa del hallazgo, y aportar su respectiva evidencia de ejecución para trabajar de manera conjunta y articulada sobre la efectividad de la acción propuesta, por lo anterior, el hallazgo permanece abierto en tanto se valide su efectividad en pro de subsanar la causa del hallazgo.</t>
    </r>
  </si>
  <si>
    <t>Inconsistencias en la información registrada en los Informes de Seguimiento y Control de PIDAR e incumplimiento en la socialización y/o publicación de informes</t>
  </si>
  <si>
    <t xml:space="preserve">1.Optimizar la gestión de la Dirección de Seguimiento y Control, mediante la actualización del procedimiento de monitoreo, seguimiento y control a los proyectos integrales de desarrollo agropecuario y rural y reformular los formatos y herramientas asociados a las actividades realizadas en la aplicación del sistema, buscando que la información reportada periódicamente sea objetiva, oportuna y verificable. </t>
  </si>
  <si>
    <t>Un (1) procedimiento actualizado 
Seis (6) formatos reformulados</t>
  </si>
  <si>
    <t>1/10/2022 </t>
  </si>
  <si>
    <r>
      <t xml:space="preserve">Se evidencia por parte de esta Oficina la Actualización del procedimiento PR- SCP-001 </t>
    </r>
    <r>
      <rPr>
        <i/>
        <sz val="12"/>
        <rFont val="Arial"/>
        <family val="2"/>
      </rPr>
      <t>"MONITOREO, SEGUIMIENTO Y CONTROL A LOS PROYECTOS INTEGRALES DE DESARROLLO AGROPECUARIO Y RURAL- PIDAR"</t>
    </r>
    <r>
      <rPr>
        <sz val="12"/>
        <rFont val="Arial"/>
        <family val="2"/>
      </rPr>
      <t xml:space="preserve">, actualizado a la versión No. 4 del 6 de junio de 2023 y los siguientes formatos se visualizan en ISOLUCION: 
- F-SCP-003 </t>
    </r>
    <r>
      <rPr>
        <i/>
        <sz val="12"/>
        <rFont val="Arial"/>
        <family val="2"/>
      </rPr>
      <t>"Acta de visita de Proyectos"</t>
    </r>
    <r>
      <rPr>
        <sz val="12"/>
        <rFont val="Arial"/>
        <family val="2"/>
      </rPr>
      <t xml:space="preserve">  del 16 de junio de 2023 versión 5
- F- SCP-041 </t>
    </r>
    <r>
      <rPr>
        <i/>
        <sz val="12"/>
        <rFont val="Arial"/>
        <family val="2"/>
      </rPr>
      <t xml:space="preserve">"Informe Apertura Alerta" </t>
    </r>
    <r>
      <rPr>
        <sz val="12"/>
        <rFont val="Arial"/>
        <family val="2"/>
      </rPr>
      <t xml:space="preserve">del 7 de junio de 2023 versión 2
- F-SCP-042 </t>
    </r>
    <r>
      <rPr>
        <i/>
        <sz val="12"/>
        <rFont val="Arial"/>
        <family val="2"/>
      </rPr>
      <t xml:space="preserve">"Informe de visita de verificación de campo" </t>
    </r>
    <r>
      <rPr>
        <sz val="12"/>
        <rFont val="Arial"/>
        <family val="2"/>
      </rPr>
      <t xml:space="preserve">del 16 de junio de 2023 versión 2
- F-SCP-043 </t>
    </r>
    <r>
      <rPr>
        <i/>
        <sz val="12"/>
        <rFont val="Arial"/>
        <family val="2"/>
      </rPr>
      <t xml:space="preserve">"Informe de cierre de alerta" </t>
    </r>
    <r>
      <rPr>
        <sz val="12"/>
        <rFont val="Arial"/>
        <family val="2"/>
      </rPr>
      <t xml:space="preserve">del 16 de junio de 2023 versión 2 
Se aporta además como evidencia el formato F-SCP-044 "Plan Operativo de Actividades" no obstante, dicho documento no está activo en ISOLUCION. 
Queda pendiente la actualización del último formato, ya que la meta propuesta son seis (6) formatos y se allegaron cinco (5), de los cuales cuatro (4) se encuentran aprobados en ISOLUCION. 
</t>
    </r>
  </si>
  <si>
    <r>
      <rPr>
        <b/>
        <sz val="12"/>
        <rFont val="Arial"/>
        <family val="2"/>
      </rPr>
      <t>Nota:</t>
    </r>
    <r>
      <rPr>
        <sz val="12"/>
        <rFont val="Arial"/>
        <family val="2"/>
      </rPr>
      <t xml:space="preserve"> </t>
    </r>
    <r>
      <rPr>
        <u/>
        <sz val="12"/>
        <rFont val="Arial"/>
        <family val="2"/>
      </rPr>
      <t>Plan de mejoramiento modificado de acuerdo con solicitud realizada a través de memorando 20234000031203 del 26 de junio de 2023</t>
    </r>
    <r>
      <rPr>
        <sz val="12"/>
        <rFont val="Arial"/>
        <family val="2"/>
      </rPr>
      <t xml:space="preserve">
Se evidencia por parte de esta Oficina la Actualización del procedimiento PR- SCP-001 </t>
    </r>
    <r>
      <rPr>
        <i/>
        <sz val="12"/>
        <rFont val="Arial"/>
        <family val="2"/>
      </rPr>
      <t>"MONITOREO, SEGUIMIENTO Y CONTROL A LOS PROYECTOS INTEGRALES DE DESARROLLO AGROPECUARIO Y RURAL- PIDAR"</t>
    </r>
    <r>
      <rPr>
        <sz val="12"/>
        <rFont val="Arial"/>
        <family val="2"/>
      </rPr>
      <t xml:space="preserve">, actualizado a la versión No. 4 del 6 de junio de 2023 y a su vez, los siguientes formatos se visualizan en ISOLUCION: 
- F-SCP-003 </t>
    </r>
    <r>
      <rPr>
        <i/>
        <sz val="12"/>
        <rFont val="Arial"/>
        <family val="2"/>
      </rPr>
      <t>"Acta de visita de Proyectos"</t>
    </r>
    <r>
      <rPr>
        <sz val="12"/>
        <rFont val="Arial"/>
        <family val="2"/>
      </rPr>
      <t xml:space="preserve">  del 16 de junio de 2023 versión 5
- F- SCP-041 </t>
    </r>
    <r>
      <rPr>
        <i/>
        <sz val="12"/>
        <rFont val="Arial"/>
        <family val="2"/>
      </rPr>
      <t xml:space="preserve">"Informe Apertura Alerta" </t>
    </r>
    <r>
      <rPr>
        <sz val="12"/>
        <rFont val="Arial"/>
        <family val="2"/>
      </rPr>
      <t xml:space="preserve">del 7 de junio de 2023 versión 2
- F-SCP-042 </t>
    </r>
    <r>
      <rPr>
        <i/>
        <sz val="12"/>
        <rFont val="Arial"/>
        <family val="2"/>
      </rPr>
      <t xml:space="preserve">"Informe de visita de verificación de campo" </t>
    </r>
    <r>
      <rPr>
        <sz val="12"/>
        <rFont val="Arial"/>
        <family val="2"/>
      </rPr>
      <t xml:space="preserve">del 16 de junio de 2023 versión 2
- F-SCP-043 </t>
    </r>
    <r>
      <rPr>
        <i/>
        <sz val="12"/>
        <rFont val="Arial"/>
        <family val="2"/>
      </rPr>
      <t xml:space="preserve">"Informe de cierre de alerta" </t>
    </r>
    <r>
      <rPr>
        <sz val="12"/>
        <rFont val="Arial"/>
        <family val="2"/>
      </rPr>
      <t>del 16 de junio de 2023 versión 2 
Se aporta además como evidencia el formato F-SCP-044 "Plan Operativo de Actividades" no obstante, dicho documento no está activo en ISOLUCION. 
Queda pendiente la actualización del último formato, ya que la meta propuesta son seis (6) formatos y se allegaron cinco (5), de los cuales cuatro (4) se encuentran aprobados en ISOLUCION. 
por lo anterior, se concede un porcentaje de avance del 71%, al observar el cumplimiento de la actualización del formato y cuatro de los seis formatos.
Dada a la reciente actualización del procedimiento, se considera prudente brindar un tiempo perentorio para la validación de la ejecución de los controles y su efectividad. Cómo se informó en las diferentes mesas de trabajo, se invita a los responsables del proceso a señalar los controles implementados o modificados en el procedimiento PR-SCP-001 que atacan la causa del hallazgo, y aportar su respectiva evidencia de ejecución para trabajar de manera conjunta y articulada sobre la efectividad de la acción propuesta, por lo anterior, el hallazgo permanece abierto en tanto se valide su efectividad en pro de subsanar la causa del hallazgo.</t>
    </r>
  </si>
  <si>
    <t>2. Presentar los informes asociados a la Dirección de Seguimiento y Control, de acuerdo con la peridiocidad definida en la normatividad vigente y publicarlos en la plataforma que defina la Agencia.</t>
  </si>
  <si>
    <t>4 Informes cargados o publicados en en el sistema de información o plataforma que defina la Agencia</t>
  </si>
  <si>
    <r>
      <t>Se aporta como evidencia por parte de los responsables del proceso e</t>
    </r>
    <r>
      <rPr>
        <i/>
        <sz val="12"/>
        <rFont val="Arial"/>
        <family val="2"/>
      </rPr>
      <t>l "Informe de Seguimiento y Control Proceso de Ejecución"</t>
    </r>
    <r>
      <rPr>
        <sz val="12"/>
        <rFont val="Arial"/>
        <family val="2"/>
      </rPr>
      <t xml:space="preserve"> del I Trimestre 2023
Por parte de esta Oficina se verificó si el informe se encontraba publicado en la página web, encontrando que hasta el momento no se ha hecho, dicho documento aportado no está suscrito y no es claro ante quien se socializa para dar cumplimiento normativo al Decreto 2364 de 2015.
</t>
    </r>
  </si>
  <si>
    <r>
      <rPr>
        <b/>
        <sz val="12"/>
        <rFont val="Arial"/>
        <family val="2"/>
      </rPr>
      <t xml:space="preserve">Nota: </t>
    </r>
    <r>
      <rPr>
        <u/>
        <sz val="12"/>
        <rFont val="Arial"/>
        <family val="2"/>
      </rPr>
      <t xml:space="preserve">Plan de mejoramiento modificado de acuerdo con solicitud realizada a través de memorando 20234000031203 del 26 de junio de 2023
</t>
    </r>
    <r>
      <rPr>
        <sz val="12"/>
        <rFont val="Arial"/>
        <family val="2"/>
      </rPr>
      <t xml:space="preserve">
Se aporta como evidencia por parte de los responsables del proceso e</t>
    </r>
    <r>
      <rPr>
        <i/>
        <sz val="12"/>
        <rFont val="Arial"/>
        <family val="2"/>
      </rPr>
      <t>l "Informe de Seguimiento y Control Proceso de Ejecución"</t>
    </r>
    <r>
      <rPr>
        <sz val="12"/>
        <rFont val="Arial"/>
        <family val="2"/>
      </rPr>
      <t xml:space="preserve"> del I Trimestre 2023
Por parte de esta Oficina se verificó si el informe se encontraba publicado en la página web, encontrando que hasta el momento no se ha hecho, dicho documento aportado no está suscrito y no es claro ante quien se socializa para dar cumplimiento normativo al Decreto 2364 de 2015.
Se indicó en el informe OCI-2019-030 en el hallazgo 4 las siguientes observaciones 
-</t>
    </r>
    <r>
      <rPr>
        <i/>
        <sz val="12"/>
        <rFont val="Arial"/>
        <family val="2"/>
      </rPr>
      <t xml:space="preserve">"INCONSISTENCIAS EN EL ESTADO DEL PROYECTO SEGÚN SU PORCENTAJE DE AVANCE"
- "INEXACTITUD EN INFORMACIÓN REGISTRADA EN LOS INFORMES DE SEGUIMIENTO"  
- "INCUMPLIMIENTO EN CUANTO A LA PUBLICACIÓN DE INFORMES DE SEGUIMIENTO Y CONTROL DE PIDAR"  </t>
    </r>
    <r>
      <rPr>
        <sz val="12"/>
        <rFont val="Arial"/>
        <family val="2"/>
      </rPr>
      <t xml:space="preserve">Se eliminó del procedimiento PR-SCP-001 la actividad 18 </t>
    </r>
    <r>
      <rPr>
        <i/>
        <sz val="12"/>
        <rFont val="Arial"/>
        <family val="2"/>
      </rPr>
      <t>“Generar informes trimestrales sobre el avance en el proceso de ejecución</t>
    </r>
    <r>
      <rPr>
        <sz val="12"/>
        <rFont val="Arial"/>
        <family val="2"/>
      </rPr>
      <t>”</t>
    </r>
    <r>
      <rPr>
        <i/>
        <sz val="12"/>
        <rFont val="Arial"/>
        <family val="2"/>
      </rPr>
      <t xml:space="preserve">
- "FALTA DE SOCIALIZACIÓN DE INFORMES CON INSTANCIAS CORRESPONDIENTES</t>
    </r>
    <r>
      <rPr>
        <sz val="12"/>
        <rFont val="Arial"/>
        <family val="2"/>
      </rPr>
      <t>" Se inactivó el procedimiento PR-SCP-002, motivo por el cual dicho control ya no aplica. 
A partir de lo anterior, se evidencia por parte de esta Oficina que frente a la actualización del procedimiento, no hay claridad en cómo se va a dar cumplimiento normativo al Decreto 2364 de 2015, artículo 25, numerales 4 y 5</t>
    </r>
    <r>
      <rPr>
        <i/>
        <sz val="12"/>
        <rFont val="Arial"/>
        <family val="2"/>
      </rPr>
      <t xml:space="preserve">, </t>
    </r>
    <r>
      <rPr>
        <sz val="12"/>
        <rFont val="Arial"/>
        <family val="2"/>
      </rPr>
      <t xml:space="preserve">por lo tanto, se requiere indicar cómo se dará cobertura a la causa del hallazgo. 
Así mismo, se deberá corroborar la emisión periodica de los informes y su publicación en la página web de la ADR. 
De esta manera, para dar cierre al hallazgo, se requiere del cumplimiento del 100% de la acción propuesta, por tanto, el presente permanece abierto. </t>
    </r>
  </si>
  <si>
    <t>Debilidades de los monitoreos In House y falta de mecanismos metodológicos para establecer alertas</t>
  </si>
  <si>
    <t>Procedimiento sin actividades y controles adecuados que permitan la identificación de situaciones que dificultan la ejecución de los proyectos.</t>
  </si>
  <si>
    <t>1. Actualizar el Procedimiento para fortalecer el sistema de monitoreo, seguimiento y control a los PIDAR, que permita adoptar medidas preventivas y/o correctivas, frente a posibles situaciones que pongan en riesgo el cumplimiento de los objetivos del proyecto. El procedimiento establece las posibles situaciones de amenaza o de alerta de acuerdo con unos criterios orientadores y define los mecanismos de acción que propendan por corregir los desfases y/o mitigar o subsanar el impacto de las situaciones presentadas.</t>
  </si>
  <si>
    <t>Deficiencias en el diseño de indicadores del Plan de Acción Institucional e insuficiencia de la evidencia sobre sus avances</t>
  </si>
  <si>
    <t xml:space="preserve">1.Formular los indicadores de gestión y resultado de la Dirección de Seguimiento y Control según los criterios de la oficina de planeación de la Agencia, cuyos resultados y análisis serán presentados en los informes de gestión establecidos en el numeral 4 del articulo 25 del decreto 2364 de 2015,  que indica que la DSC debe: "Preparar y presentar informes trimestrales de seguimiento sobre el avance en los procesos de ejecución de los proyectos integrales de desarrollo agropecuario y rural". </t>
  </si>
  <si>
    <t>Incumplimiento de la Política de Administración de Riesgo adoptada por la Entidad y deficiencias en el diseño e implementación de los controles del proceso.</t>
  </si>
  <si>
    <t>Desconocimiento y falta de aplicación de los lineamientos metodológicos contenidos en la Política de Administración del Riesgo (DE-SIG-002) y en la Guía para la administración del riesgo y el diseño de controles en entidades públicas.</t>
  </si>
  <si>
    <t xml:space="preserve">1. Realizar mesas de trabajo con la Oficina de Planeación para recibir orientación sobre los lineamientos metodologicos contenidos en la Politica de Administración del Riesgo.
</t>
  </si>
  <si>
    <t>2 Mesas de trabajo con la Oficina de Planeación</t>
  </si>
  <si>
    <r>
      <t>Se aporta como evidencia por parte de los responsables del proceso dos capturas de pantalla del calendario de Teams, en donde se indica:
1. Citación del 29 de marzo de 2023, con asunto "Revisión Compromisos MIPG Dirección Seguimiento y Control" 
2. Citación del 19 de abril de 2023, con asunto</t>
    </r>
    <r>
      <rPr>
        <i/>
        <sz val="12"/>
        <rFont val="Arial"/>
        <family val="2"/>
      </rPr>
      <t xml:space="preserve"> "Revisión PACC, AAR, Proceso Seguimiento y Control"</t>
    </r>
    <r>
      <rPr>
        <sz val="12"/>
        <rFont val="Arial"/>
        <family val="2"/>
      </rPr>
      <t xml:space="preserve">
Sin embargo, no es posible determinar por parte de esta Oficina si finalmente se llevaron a cabo dichas reuniones con la citación aportada, por lo cual se requiere un soporte que demuestra la ejecución de esta actividad.</t>
    </r>
  </si>
  <si>
    <r>
      <rPr>
        <b/>
        <sz val="12"/>
        <rFont val="Arial"/>
        <family val="2"/>
      </rPr>
      <t xml:space="preserve">Nota: </t>
    </r>
    <r>
      <rPr>
        <u/>
        <sz val="12"/>
        <rFont val="Arial"/>
        <family val="2"/>
      </rPr>
      <t>Plan de mejoramiento modificado de acuerdo con solicitud realizada a través de memorando 20234000031203 del 26 de junio de 2023</t>
    </r>
    <r>
      <rPr>
        <sz val="12"/>
        <rFont val="Arial"/>
        <family val="2"/>
      </rPr>
      <t xml:space="preserve">
Se aporta como evidencia por parte de los responsables del proceso dos capturas de pantalla del calendario de Teams, en donde se indica:
1. Citación del 29 de marzo de 2023, con asunto "Revisión Compromisos MIPG Dirección Seguimiento y Control" 
2. Citación del 19 de abril de 2023, con asunto</t>
    </r>
    <r>
      <rPr>
        <i/>
        <sz val="12"/>
        <rFont val="Arial"/>
        <family val="2"/>
      </rPr>
      <t xml:space="preserve"> "Revisión PACC, AAR, Proceso Seguimiento y Control"</t>
    </r>
    <r>
      <rPr>
        <sz val="12"/>
        <rFont val="Arial"/>
        <family val="2"/>
      </rPr>
      <t xml:space="preserve">
Sin embargo, no es posible determianr por parte de esta Oficina si finalmente se llevaron a cabo dichas reuniones, adicionalmente, no se observa que se llevara a cabo temas sobre la Póitica de la Administración del Riesgo como se establece en la acción propuesta, por consiguiente, no es posible asignar un porcentaje de avance de cumplimiento. 
Por lo anterior, el hallazgo continúa abierto en tanto se de cumplimiento de las acciones propuestas y se valide su efectividad. </t>
    </r>
  </si>
  <si>
    <t>2. Realizar el reporte de avance a la ejecución de las acciones para las actividades de seguimiento a la politica de administración del riesgo, según la guía para la administración del riesgo y bajo los controles establecidos en la matriz de riesgos de la Agencia, en los que la DSC tenga que presentar informes y evidencias en el sistema de información que disponga la Agencia.</t>
  </si>
  <si>
    <t>3 Reportes del avance de las acciones de mitigación del riesgo de la Dirección de Seguimiento y Control, según lo dispuesto por la guía de administración del riesgo de la entidad, en la plataforma dispuesta para ello.</t>
  </si>
  <si>
    <r>
      <t>Se aporta como evidencia por parte de los responsables del proceso matriz en excel del formato F-SIG-003 "</t>
    </r>
    <r>
      <rPr>
        <i/>
        <sz val="12"/>
        <rFont val="Arial"/>
        <family val="2"/>
      </rPr>
      <t>MONITOREO MAPA DE RIESGOS POR PROCESO</t>
    </r>
    <r>
      <rPr>
        <sz val="12"/>
        <rFont val="Arial"/>
        <family val="2"/>
      </rPr>
      <t xml:space="preserve">", sin embargo, no se aporta evidencia del envío de dicho formato a la Oficina de Planeación. </t>
    </r>
  </si>
  <si>
    <r>
      <rPr>
        <b/>
        <sz val="12"/>
        <rFont val="Arial"/>
        <family val="2"/>
      </rPr>
      <t>Nota:</t>
    </r>
    <r>
      <rPr>
        <sz val="12"/>
        <rFont val="Arial"/>
        <family val="2"/>
      </rPr>
      <t xml:space="preserve"> </t>
    </r>
    <r>
      <rPr>
        <u/>
        <sz val="12"/>
        <rFont val="Arial"/>
        <family val="2"/>
      </rPr>
      <t>Plan de mejoramiento modificado de acuerdo con solicitud realizada a través de memorando 20234000031203 del 26 de junio de 2023</t>
    </r>
    <r>
      <rPr>
        <sz val="12"/>
        <rFont val="Arial"/>
        <family val="2"/>
      </rPr>
      <t xml:space="preserve">
Se aporta como evidencia por parte de los responsables del proceso matriz en excel del formato F-SIG-003 "</t>
    </r>
    <r>
      <rPr>
        <i/>
        <sz val="12"/>
        <rFont val="Arial"/>
        <family val="2"/>
      </rPr>
      <t>MONITOREO MAPA DE RIESGOS POR PROCESO</t>
    </r>
    <r>
      <rPr>
        <sz val="12"/>
        <rFont val="Arial"/>
        <family val="2"/>
      </rPr>
      <t xml:space="preserve">", sin embargo,se considera indispensable aportar evidencia del envío de dicho formato a la Oficina de Planeación. 
Teniendo en cuenta que la acción propuesta son los reportes del avance de las acciones de mitigación del riesgo de la Dirección de Seguimiento y Control, se concede un porcentaje de avance del 25%, dados los tiempos establecidos para su ejecución. No obstante, se insta a aportar las evidencias del reporte de esta información a la Oficina de Planeación. Por lo anterior, el hallazgo continúa abierto en tanto se de cumplimiento de las acciones propuestas y se valide su efectividad. </t>
    </r>
  </si>
  <si>
    <t>AUDITORÍA VIGENCIA 2022 (INFORME OCI-2022-030)</t>
  </si>
  <si>
    <t>OCI-2022-030</t>
  </si>
  <si>
    <t>Debilidades en la identificación de alertas, omisión de notificación de planes de mejoramiento para su subsanación y ausencia de controles procedimentales asociados al monitoreo, seguimiento y control de los PIDAR</t>
  </si>
  <si>
    <t xml:space="preserve">1. Actualizar el Procedimiento para fortalecer el sistema de monitoreo, seguimiento y control a los PIDAR, que permita adoptar medidas preventivas y/o correctivas, frente a posibles situaciones que pongan en riesgo el cumplimiento de los objetivos del proyecto. El procedimiento parametriza las posibles situaciones de amenaza o de alerta de acuerdo con unos criterios orientadores y establece los mecanismos de acción que propendan por corregir los desfases y/o mitigar o subsanar el impacto de las situaciones presentadas. </t>
  </si>
  <si>
    <t>Incumplimiento de los lineamientos establecidos en el procedimiento de monitoreo seguimiento y control de los PIDAR e inconsistencias en los informes asociados al proceso</t>
  </si>
  <si>
    <t xml:space="preserve">1. Actualizar el procedimiento y los formatos asociados al sistema de monitoreo, seguimiento y control a los proyectos integrales de desarrollo agropecuario y rural- PIDAR, que permitan adoptar medidas preventivas y/o correctivas, frente a posibles situaciones que pongan en riesgo el cumplimiento de los objetivos de los proyectos y reportar la información de manera clara, verificable y oportuna. </t>
  </si>
  <si>
    <t>Un (1) procedimiento actualizado. 
Seis (6) formatos reformulados.</t>
  </si>
  <si>
    <t>Deficiencias e incumplimiento de los lineamientos establecidos para el Monitoreo, Seguimiento y Control a la Estructuración de los Proyectos que se Cofinancien con cargo a los Recursos de la Agencia</t>
  </si>
  <si>
    <t>Un (1) procedimiento de monitoreo, seguimientoy controla alos PIDAR actualizado
 Un (1) Procedimiento de Monitoreo, Seguimiento y Control a la Estructuración de los Proyectos que se cofinancien con cargo a los recursos de la Agencia PR-SCP-002 Inactivado.</t>
  </si>
  <si>
    <t>ACCIONES  INFORME OCI-2018-029</t>
  </si>
  <si>
    <t>ACCIONES  INFORME OCI-2019-030</t>
  </si>
  <si>
    <t>ACCIONES  INFORME OCI-2021-026</t>
  </si>
  <si>
    <t>ACCIONES  INFORME OCI-2022-030</t>
  </si>
  <si>
    <t>AUDITORÍA VIGENCIA 2019 (INFORME OCI-2019-019)</t>
  </si>
  <si>
    <r>
      <rPr>
        <b/>
        <sz val="12"/>
        <rFont val="Arial"/>
        <family val="2"/>
      </rPr>
      <t>Seguimiento 14 de agosto de 2020:</t>
    </r>
    <r>
      <rPr>
        <sz val="12"/>
        <rFont val="Arial"/>
        <family val="2"/>
      </rPr>
      <t xml:space="preserve">
En primera instancia se debe precisar que la acción planteada contiene tres (3) actividades, lo cual en su resulado se debería observar la evidencia de: 1) la revisión y actualizacion de la caracterización del proceso, 2) Revisión y actualización de dos (2) procedimientos y 3) revisión y actualización de formatos.
Al respecto, los responsables del proceso manifestaron que </t>
    </r>
    <r>
      <rPr>
        <i/>
        <sz val="12"/>
        <rFont val="Arial"/>
        <family val="2"/>
      </rPr>
      <t>"La Dirección de Participación y Asociatividad realizó actualización de la documentación del proceso; la cual fue aprobada el 30 de junio de 2020 y se encuentra disponible en iSolución"</t>
    </r>
    <r>
      <rPr>
        <sz val="12"/>
        <rFont val="Arial"/>
        <family val="2"/>
      </rPr>
      <t xml:space="preserve">.
De lo anterior, la Oficina de Control Interno realizó la respectiva consulta en el Sistema Integrado de Gestión "Isolucion", observando que:
1) El 30 de junio de 2020 se aprobó la versión 2 de la caracterización del proceso (CP-PAA-001).
2 Se observó que el 30 de junio de 2020 se aprobó la versión 3 de los procedimientos PR-PPA-001 FOMENTO A LA ASOCIATIVIDAD y PR-PPA-002 FORTALECIMIENTO A LA ASOCIATIVIDAD, cuya razón de modificación se sustentó en </t>
    </r>
    <r>
      <rPr>
        <i/>
        <sz val="12"/>
        <rFont val="Arial"/>
        <family val="2"/>
      </rPr>
      <t xml:space="preserve">"Actualización de la metodología para el fomento, la formalización y el fortalecimiento asociativo, así como el fomento a la participación"
</t>
    </r>
    <r>
      <rPr>
        <sz val="12"/>
        <rFont val="Arial"/>
        <family val="2"/>
      </rPr>
      <t xml:space="preserve">3) Respecto a los formatos, se observó que el proceso cuenta con diecinueve formatos disponibles en Isolucion, de los cuales doce (12) fueron adoptados en su primera versión el 30 de junio de 2020.
</t>
    </r>
    <r>
      <rPr>
        <b/>
        <sz val="12"/>
        <rFont val="Arial"/>
        <family val="2"/>
      </rPr>
      <t xml:space="preserve">Seguimiento 6 de julio de 2023: 
</t>
    </r>
    <r>
      <rPr>
        <sz val="12"/>
        <rFont val="Arial"/>
        <family val="2"/>
      </rPr>
      <t xml:space="preserve">Teniendo en cuenta que la acción estaba determinada previamente como cumplida al 100% la Dirección remitió a la Oficina de Control Interno vía correo electrónico del  2 de junio de 2023 la siguiente información para la verificación de la efectividad de la acción: 
1. 37 alistamientos realizados en el 2023 formatos F-PAA-030 debidamente diligenciados.
2. 4 Diagnosticos y planes de fortalecimiento realizados en el 2023 formatos F-PAA-031 debidamente diligenciados. 
3. Retroalimentación del fortalecimiento del mes de abril de 2023
4.Soportes de la implementación de la estrategia SOMOS con dos de las cohorte de grupos de productores que manifestaron su interés de formalizar o intregrar organizaciones sociales, comunitarias o productivas rurales en 2022
5. Informe Mensual de Monitoreo del 01 al 31 de diciembre de 2022. 
Dicha información fue tomada como insumo por la OCI para la verificación de efectividad como se observa en la casilla Observaciones. 
</t>
    </r>
  </si>
  <si>
    <t>Evaluación y Cofinanciación de Proyectos Integrales (ECC)</t>
  </si>
  <si>
    <t>Seguimiento y Control de los Proyectos Integrales (SCP)</t>
  </si>
  <si>
    <t>OCI-2022-021</t>
  </si>
  <si>
    <r>
      <t xml:space="preserve">
</t>
    </r>
    <r>
      <rPr>
        <b/>
        <sz val="12"/>
        <rFont val="Arial"/>
        <family val="2"/>
      </rPr>
      <t xml:space="preserve">Seguimiento 14 de agosto de 2020: 
</t>
    </r>
    <r>
      <rPr>
        <sz val="12"/>
        <rFont val="Arial"/>
        <family val="2"/>
      </rPr>
      <t xml:space="preserve">
La Oficina de Control Interno evidenció en los soportes suministrados la socialización de la Metodología Integral de Asociatividad MIA (Código MO-PAA-001) a las Unidades Técnicas Territoriales y a la Oficina de Atención al Ciudadano, cumpliendo con la acción establecida, no obstante, en la auditoría realizada se evidenciaron debilidades en su aplicación y efectividad, por lo tanto se deja el hallazgo abierto hasta que se subsane la situación identificada, lo cual conllevará a determinar el cierre del hallazgo.
</t>
    </r>
    <r>
      <rPr>
        <b/>
        <sz val="12"/>
        <rFont val="Arial"/>
        <family val="2"/>
      </rPr>
      <t xml:space="preserve">Seguimiento 6 de julio de 2023: 
</t>
    </r>
    <r>
      <rPr>
        <sz val="12"/>
        <rFont val="Arial"/>
        <family val="2"/>
      </rPr>
      <t xml:space="preserve">
Una vez validados los soportes de las metas propuestas para dar cumplimiento a las acciones del presente hallazgo se puede evidenciar que estos fueron recibidos y validados satisfactoriamente, lo que enmarca estas tres (3) acciones como cumplidas. 
Ahora bien, teniendo en cuenta el fundamento del hallazgo y sus causas identificadas como </t>
    </r>
    <r>
      <rPr>
        <i/>
        <sz val="12"/>
        <rFont val="Arial"/>
        <family val="2"/>
      </rPr>
      <t>“Deficiencias en el proceso “Promoción y Apoyo a la Asociatividad”,</t>
    </r>
    <r>
      <rPr>
        <sz val="12"/>
        <rFont val="Arial"/>
        <family val="2"/>
      </rPr>
      <t xml:space="preserve"> </t>
    </r>
    <r>
      <rPr>
        <i/>
        <sz val="12"/>
        <rFont val="Arial"/>
        <family val="2"/>
      </rPr>
      <t xml:space="preserve">sus procedimientos y formatos.” </t>
    </r>
    <r>
      <rPr>
        <sz val="12"/>
        <rFont val="Arial"/>
        <family val="2"/>
      </rPr>
      <t>Y</t>
    </r>
    <r>
      <rPr>
        <i/>
        <sz val="12"/>
        <rFont val="Arial"/>
        <family val="2"/>
      </rPr>
      <t xml:space="preserve"> “Ausencia de un instrumento metodológico propio de la Agencia de Desarrollo Rural, para el fomento asociativo de las organizaciones sociales, comunitarias y productivas rurales.” </t>
    </r>
    <r>
      <rPr>
        <sz val="12"/>
        <rFont val="Arial"/>
        <family val="2"/>
      </rPr>
      <t xml:space="preserve">Es importante mencionar que la Dirección ha realizado en el año 2022 y 2023 actualizaciones en su documentación tal como la Metodología Integral de Asociatividad – MIA Código: MO-PAA-001, el Procedimiento de Fortalecimiento a la Asociatividad Código: PR-PAA-002 y el Procedimiento de Fomento a la Asociatividad Código: PR-PAA-001 con los respectivos formatos que se deben incluir en el proceso, teniendo en cuenta lo anterior y al evidenciar situaciones similares en el informe OCI-2021-016 la efectividad de estas acciones se corroboraría a través del plan de mejoramiento propuesto para el Hallazgo 1,4 y 5 de este, en donde se valida la aplicación de la Metodología Integral de Asociatividad – MIA V3. 
De acuerdo con lo anterior, dadas las pruebas de efectividad realizadas por la Oficina de Control Interno en la que se concluyó que los hallazgos 1, 4 y 5 del informe OCI-2021-016 se encuentran CERRADOS, ya que sus acciones fueron encontradas cumplidas y efectivas, se considera procedente dar por CERRADO el presente hallazgo. </t>
    </r>
  </si>
  <si>
    <r>
      <rPr>
        <b/>
        <sz val="12"/>
        <color theme="1"/>
        <rFont val="Arial"/>
        <family val="2"/>
      </rPr>
      <t>Seguimiento 29 de junio de 2020:</t>
    </r>
    <r>
      <rPr>
        <sz val="12"/>
        <color theme="1"/>
        <rFont val="Arial"/>
        <family val="2"/>
      </rPr>
      <t xml:space="preserve"> 
Si bien se observó la ejecución de la acción propuesta,  en la auditoría realizada se evidenciaron debilidades en su aplicación y efectividad, por lo tanto se deja el hallazgo abierto hasta que se subsane la situación identificada, lo cual conllevará a determinar el cierre del hallazgo.
La Oficina de Control Interno observó la ejecución de la presente acción, no obstante, en la auditoría realizada se identificaron debilidades en la etapa de diagnóstico dentro del proceso de fortalecimiento asociativo, por lo tanto se deja el hallazgo abierto hasta que se subsane la situación identificada, lo cual conllevará a determinar el cierre del hallazgo, esto teniendo en cuenta que la acción mas que contratar a los enlaces , esta contratación se realiza:"(...con el fin de que hagan seguimiento a la etapa de diagnóstico dentro del proceso de fortalecimiento asociativo (...)"
</t>
    </r>
    <r>
      <rPr>
        <b/>
        <sz val="12"/>
        <color theme="1"/>
        <rFont val="Arial"/>
        <family val="2"/>
      </rPr>
      <t xml:space="preserve">
Seguimiento 28 de junio de 2023: 
</t>
    </r>
    <r>
      <rPr>
        <sz val="12"/>
        <color theme="1"/>
        <rFont val="Arial"/>
        <family val="2"/>
      </rPr>
      <t xml:space="preserve">Una vez validados los soportes de las metas propuestas para dar cumplimiento a las acciones del presente hallazgo se puede evidenciar que estos fueron recibidos y validados satisfactoriamente lo que enmarca estas dos (2) acciones como cumplidas. 
Ahora bien, teniendo en cuenta el fundamento del hallazgo y las situaciones identificadas como </t>
    </r>
    <r>
      <rPr>
        <i/>
        <sz val="12"/>
        <color theme="1"/>
        <rFont val="Arial"/>
        <family val="2"/>
      </rPr>
      <t>“Ausencia de un instrumento propio de la Agencia de Desarrollo Rural, para la caracterización y diagnóstico de organizaciones sociales, comunitarias y productivas rurales.”</t>
    </r>
    <r>
      <rPr>
        <sz val="12"/>
        <color theme="1"/>
        <rFont val="Arial"/>
        <family val="2"/>
      </rPr>
      <t xml:space="preserve"> e </t>
    </r>
    <r>
      <rPr>
        <i/>
        <sz val="12"/>
        <color theme="1"/>
        <rFont val="Arial"/>
        <family val="2"/>
      </rPr>
      <t>“Inadecuado seguimiento al cumplimiento del proceso de fortalecimiento asociativo desarrollado por los operadores (Planes de trabajo, Metodología e Implementación).”</t>
    </r>
    <r>
      <rPr>
        <sz val="12"/>
        <color theme="1"/>
        <rFont val="Arial"/>
        <family val="2"/>
      </rPr>
      <t xml:space="preserve"> Es importante mencionar que la Dirección ha realizado en el año 2022 y 2023 actualizaciones en su documentación tal como la Metodología Integral de Asociatividad – MIA Código: MO-PAA-001, el Procedimiento de Fortalecimiento a la Asociatividad Código: PR-PAA-002 y el Procedimiento de Fomento a la Asociatividad Código: PR-PAA-001 con los respectivos formatos que se deben incluir en el proceso, teniendo en cuenta lo anterior y al evidenciar situaciones similares en el informe OCI-2021-016, la efectividad de estas acciones se validarían a través del plan propuesto para el Hallazgo 1 del mencionado informe, en donde se valida la aplicación de la Metodología Integral de Asociatividad – MIA V3. 
De acuerdo con lo anterior, dadas las pruebas de efectividad realizadas por la Oficina de Control Interno en la que se concluyó que el hallazgo 1 del informe OCI-2021-016 se encuentra CERRADO, ya que sus acciones fueron encontradas cumplidas y efectivas, se considera procedente dar por CERRADO el presente hallazgo. </t>
    </r>
  </si>
  <si>
    <r>
      <rPr>
        <b/>
        <sz val="12"/>
        <rFont val="Arial"/>
        <family val="2"/>
      </rPr>
      <t xml:space="preserve">Seguimiento 14 de agosto de 2020:
</t>
    </r>
    <r>
      <rPr>
        <sz val="12"/>
        <rFont val="Arial"/>
        <family val="2"/>
      </rPr>
      <t xml:space="preserve">
La Oficina de Control Interno observó la ejecución de la presente acción, no obstante considera se debe continuar con el seguimiento del presente hallazgo hasta tanto la totalidad de acciones sean ejecutadas en su totalidad y se corrobore la efectividad de las mismas.
</t>
    </r>
    <r>
      <rPr>
        <b/>
        <sz val="12"/>
        <rFont val="Arial"/>
        <family val="2"/>
      </rPr>
      <t xml:space="preserve">Seguimiento 29 de junio de 2021: 
</t>
    </r>
    <r>
      <rPr>
        <sz val="12"/>
        <rFont val="Arial"/>
        <family val="2"/>
      </rPr>
      <t xml:space="preserve">
La Oficina de Control Interno evidenció que en la Metodología Integral de Asociatividad - MIA en el aparte "SEGUIMIENTO METODOLOGÍA INTEGRAL DE ASOCIATIVIDAD", se detallan la batería de indicadores de producto y resultado., la cual conlleva a dar cumplimiento a la acción planteada, no obstante, no fue posible verificar la efectividad de la acción planteada teniendo en cuenta que el indicador de "IMPLEMENTACIÓN PLANES DE FORTALECIMIENTO ASOCIATIVO", no se ha calculado, teniendo en cuenta que los planes de fortalecimiento se implementaran durante el segundo semestre de 2021.
La Oficina de Control Interno observó la ejecución de la presente acción, no obstante, esta pendiente de verificar la efectividad de la acción teniendo en cuenta que hasta el segundo semestre de 2021, se implementaran los planes de fortalecimiento, así mismo, es necesario tener presente que de acuerdo con la acción establecida, esta contratación se hace con el fin de :"(...)que hagan seguimiento a la etapa de plan de trabajo e implementación dentro del proceso de fortalecimiento asociativo (...)"
</t>
    </r>
    <r>
      <rPr>
        <b/>
        <sz val="12"/>
        <rFont val="Arial"/>
        <family val="2"/>
      </rPr>
      <t xml:space="preserve">
Seguimiento 28 de junio de 2023:
</t>
    </r>
    <r>
      <rPr>
        <sz val="12"/>
        <rFont val="Arial"/>
        <family val="2"/>
      </rPr>
      <t xml:space="preserve">
Una vez validados los soportes de las metas propuestas para dar cumplimiento a las acciones del presente hallazgo se puede evidenciar que estos fueron recibidos y validados satisfactoriamente lo que enmarca estas dos (2) acciones como cumplidas. 
Ahora bien, teniendo en cuenta el fundamento del hallazgo y sus causas identificadas como “Ausencia de un instrumento metodológico propio de la Agencia de Desarrollo Rural para el Plan de Trabajo e Implementación del fortalecimiento asociativo de organizaciones sociales, comunitarias y productivas rurales.” e “Inadecuado seguimiento al cumplimiento del proceso de fortalecimiento asociativo desarrollado por los operadores (Planes de trabajo, Metodología e Implementación).” Es importante mencionar que la Dirección ha realizado en el año 2022 y 2023 actualizaciones en su documentación tal como la Metodología Integral de Asociatividad – MIA Código: MO-PAA-001, el Procedimiento de Fortalecimiento a la Asociatividad Código: PR-PAA-002 y el Procedimiento de Fomento a la Asociatividad Código: PR-PAA-001 con los respectivos formatos que se deben incluir en el proceso, teniendo en cuenta lo anterior y al evidenciar situaciones similares en el informe OCI-2021-016 la efectividad de estas acciones se corroborarían a través del plan de mejoramiento propuesto para el Hallazgo 1 del mencionado informe, en donde se valida la aplicación de la Metodología Integral de Asociatividad – MIA V3. 
De acuerdo con lo anterior, dadas las pruebas de efectividad realizadas por la Oficina de Control Interno en la que se concluyó que el hallazgo 1 del informe OCI-2021-016 se encuentra CERRADO, ya que sus acciones fueron encontradas cumplidas y efectivas, se considera procedente dar por CERRADO el presente hallazgo. </t>
    </r>
  </si>
  <si>
    <r>
      <rPr>
        <b/>
        <sz val="12"/>
        <color theme="1"/>
        <rFont val="Arial"/>
        <family val="2"/>
      </rPr>
      <t xml:space="preserve">Seguimiento 27 de marzo 2020:
</t>
    </r>
    <r>
      <rPr>
        <sz val="12"/>
        <color theme="1"/>
        <rFont val="Arial"/>
        <family val="2"/>
      </rPr>
      <t xml:space="preserve">
La Oficina de Control Interno observó la ejecución de la presente acción, no obstante considera se debe continuar con el seguimiento del presente hallazgo hasta tanto la totalidad de acciones sean ejecutadas en su totalidad y se corrobore la efectividad de las mismas.
</t>
    </r>
    <r>
      <rPr>
        <b/>
        <sz val="12"/>
        <color theme="1"/>
        <rFont val="Arial"/>
        <family val="2"/>
      </rPr>
      <t xml:space="preserve">Seguimiento 14 de agosto 2020: 
</t>
    </r>
    <r>
      <rPr>
        <sz val="12"/>
        <color theme="1"/>
        <rFont val="Arial"/>
        <family val="2"/>
      </rPr>
      <t xml:space="preserve">
La Oficina de Control Interno observó que en la actualización al procedimiento PR-PPA-002 "Fortalecimiento a la Asociatividad", se incorporó lo relacionado con el seguimiento y monitoreo a los planes de fortalecimiento asociativo. No obstante, este no define específicamente como se desarrollará la actividad de seguimiento por parte de la Dirección de Participación y Asociatividad y que actividades y resultados contemplará este seguimiento buscando atacar las deficiencias observadas durante la auditoria, así como no se aborda lo descrito en la acción, respecto a que dicha estrategia de seguimiento  tenga en cuenta la medición del impacto de los indicadores propuestos en la etapa de implementación, acorde a la metodología unificada.
</t>
    </r>
    <r>
      <rPr>
        <b/>
        <sz val="12"/>
        <color theme="1"/>
        <rFont val="Arial"/>
        <family val="2"/>
      </rPr>
      <t xml:space="preserve">Seguimiento 29 de junio de 2021:
</t>
    </r>
    <r>
      <rPr>
        <sz val="12"/>
        <color theme="1"/>
        <rFont val="Arial"/>
        <family val="2"/>
      </rPr>
      <t xml:space="preserve">La Oficina de Control Interno observó la ejecución de la presente acción, no obstante, esta pendiente de verificar la efectividad de la acción teniendo en cuenta que hasta el segundo semestre de 2021, se implementaran los planes de fortalecimiento, así mismo, es necesario tener presente que de acuerdo con la acción establecida, esta contratación se hace con el fin de :"(...)de que hagan seguimiento a la etapa de seguimiento dentro del proceso de fortalecimiento asociativo (...)"
</t>
    </r>
    <r>
      <rPr>
        <b/>
        <sz val="12"/>
        <color theme="1"/>
        <rFont val="Arial"/>
        <family val="2"/>
      </rPr>
      <t xml:space="preserve">Seguimiento 6 de julio de 2023:
</t>
    </r>
    <r>
      <rPr>
        <sz val="12"/>
        <color theme="1"/>
        <rFont val="Arial"/>
        <family val="2"/>
      </rPr>
      <t xml:space="preserve">
Una vez validados los soportes de las metas propuestas para dar cumplimiento a las acciones del presente hallazgo se puede evidenciar que estos fueron recibidos y validados satisfactoriamente lo que enmarca estas tres (3) acciones como cumplidas. 
Ahora bien, teniendo en cuenta el fundamento del hallazgo y sus causas identificadas como “Inadecuado seguimiento al cumplimiento del proceso de fortalecimiento asociativo desarrollado por los operadores (Planes de trabajo, Metodología e Implementación).” Y “Falta de programación de visitas o cronograma de seguimiento a los planes de fortalecimiento asociativo, en conjunto con el operador, con una periodicidad adecuada y acorde con las necesidades de cada Asociación.” Es importante mencionar que la Dirección ha realizado en el año 2022 y 2023 actualizaciones en su documentación tal como la Metodología Integral de Asociatividad – MIA Código: MO-PAA-001, el Procedimiento de Fortalecimiento a la Asociatividad Código: PR-PAA-002 y el Procedimiento de Fomento a la Asociatividad Código: PR-PAA-001 con los respectivos formatos que se deben incluir en el proceso, teniendo en cuenta lo anterior y al evidenciar situaciones similares en el informe OCI-2021-016 la efectividad de estas acciones se corroborarían a través del plan de mejoramiento propuesto para los Hallazgos 1,4 y 5 de este, en donde se valida la aplicación de la Metodología Integral de Asociatividad – MIA V3. 
De acuerdo con lo anterior, dadas las pruebas de efectividad realizadas por la Oficina de Control Interno en la que se concluyó que los hallazgos 1, 4 y 5 del informe OCI-2021-016 se encuentran CERRADOS, ya que sus acciones fueron encontradas cumplidas y efectivas, se considera procedente dar por CERRADO el presente hallazgo. </t>
    </r>
  </si>
  <si>
    <r>
      <rPr>
        <b/>
        <sz val="12"/>
        <rFont val="Arial"/>
        <family val="2"/>
      </rPr>
      <t xml:space="preserve">Seguimiento 14 de agosto de 2020: 
</t>
    </r>
    <r>
      <rPr>
        <sz val="12"/>
        <rFont val="Arial"/>
        <family val="2"/>
      </rPr>
      <t xml:space="preserve">
Teniendo en cuenta que se manifiestó que no son procedentes las actividades acá propuestas a causa de la actualización de los procedimientos asociados al proceso, se debo formular nuevas acciones y comunicarlas formalmente a la Oficina de Control Interno, para lo cual, se debe tener presente lo que se indicó en la valoración realizada por la Oficina de Control Interno al  plan de mejoramiento propuesto, en cuanto a que se debe proponer actividades preventivas para evitar se reitere la situación evidenciada.
Se debe priorizar las gestiones necesarias para buscar el cierre del presente hallazgo, por cuanto el mismo se encuentra vencido.
</t>
    </r>
    <r>
      <rPr>
        <b/>
        <sz val="12"/>
        <rFont val="Arial"/>
        <family val="2"/>
      </rPr>
      <t xml:space="preserve">Seguimiento 28 de junio de 2023:
</t>
    </r>
    <r>
      <rPr>
        <sz val="12"/>
        <rFont val="Arial"/>
        <family val="2"/>
      </rPr>
      <t xml:space="preserve"> 
Teniendo en cuenta las verificaciones realizadas por el equipo auditor en la revisión anterior, es importante mencionar que estas acciones fueron determinadas como cumplidas al remitir los soportes correspondientes al cumplimiento de las metas establecidas. 
Ahora bien, la Oficina de Control Interno con el fin de validar la efectividad de las acciones tomadas para mitigar el hallazgo No. 4 del presente informe realizó las siguientes validaciones aclarando que la metodología cambió y es pertinente evaluar la actual:
De acuerdo con la Metodología Integral de Asociatividad MO-PAA-001 en su Numeral 5.5 Fortalecimiento asociativo Alcance: (…) La estrategia se desarrolla en cuatro etapas: se inicia con el alistamiento organizacional asociativo, que consiste en un primer acercamiento. Se continúa con el diagnostico participativo que inicia con una validación de lo hallado en la primera etapa. Se da paso a la Planeación estratégica que permite al equipo de profesionales de la DPA instalar capacitades en la organización. La última etapa consiste en acompañar la implementación de los planes de fortalecimiento asociativo (…)
Teniendo en cuenta lo anterior y lo dispuesto en el Instructivo para la Prestación del Servicio de Fortalecimiento Asociativo IN-PAA-001 cuyo objetivo es “Orientar a los profesionales encargados de prestar el servicio de fortalecimiento asociativo, para que tengan claridad en el orden, tiempo establecido, reglas y responsabilidades de las actividades que llevarán a cabo para su correcta implementación.”  La Oficina de Control Interno realizó las siguientes validaciones: 
•	Para la verificación de la etapa de “Alistamiento”: 
De acuerdo con la información remitida por la Dirección en lo corrido del 2023 se realizaron 37 alistamientos, por ende se procedió a extraer una muestra de tres (3) asociaciones (Asociación Campesina para el Desarrollo Social Integral de Acacias, Asociación de Ganaderos de El Castillo, Comité de Pescadores Artesanales de la Poza de Mendihuaca), con el fin de validar características del Formato F-PAA-030 Alistamiento Organizacional  actualizado y formalizado en Isolución el 22 de junio de 2022 en temas como: Totalidad de campos diligenciados, adecuada calificación de acuerdo con lo establecido en el numeral 5 del Procedimiento PR-PAA-002 Fortalecimiento a la Asociatividad del 9 de mayo de 2023, Diseño del formato que permita contar con espacios de retroalimentación en aspectos de calidad, completitud y coherencia de lo diligenciado y demás temas que dieron lugar al hallazgo obteniendo un resultado satisfactorio en la validación, dicha validación podrá validarse al detalle en el PT Efectividad Acciones 1.1.1, 1.1.2, 1.1.3, 1.1.4 y 2 Hoja “Alistamiento”
•	Para la verificación de la etapa de “Diagnostico”: 
De acuerdo con la información remitida por la Dirección en lo corrido del 2023 se realizaron cuatro (4) diagnósticos, por ende se procedió a extraer una muestra de una (1) asociación (Asociación de Pequeños Campesinos, Agricultores y Comercializadores de San Roque), con el fin de validar características del Formato F-PAA-031 Plan de Fortalecimiento Asociativo  actualizado y formalizado en Isolución el 22 de junio de 2022 en temas como: Totalidad de campos diligenciados, Diseño del formato que permita contar con espacios de retroalimentación en aspectos de calidad, completitud y coherencia de lo diligenciado, Soportes de la realización de actividades y demás temas que dieron lugar al hallazgo obteniendo un resultado satisfactorio en la validación. Dicha validación podrá validarse al detalle en el PT Efectividad Acciones 1.1.1, 1.1.2, 1.1.3, 1.1.4 y 2 “Hoja Diagnostico” 
De igual manera, se evidencia la Transferencia metodológica del Fortalecimiento asociativo del 14 de marzo de 2023, 27 de abril de 2023 y 01 de junio de 2023 con temas tratados: Principales funciones de Participación y Asociatividad (Decreto 2364/2015, Metodología Integral de Asociatividad MIA, con énfasis en las estrategias definidas para prestar el servicio de fortalecimiento asociativo, Principales aspectos a tener en cuenta sobre los documentos metodológicos que orientan las prestación del servicio de fortalecimiento asociativo,  Etapas de la estrategia de desarrollo de capacidades asociativas, con énfasis en la primera, correspondiente al Alistamiento organizacional asociativo y recomendaciones para su correcta realización y reporte de resultados por medio del diligenciamiento del formato definido para tal fin.
Estas evidencias nos demuestran que la Dirección ha implementado controles y ha estado monitoreando sus actividades a realizar por lo que, para la Oficina de Control Interno es pertinente precisar que las acciones tomadas fueron </t>
    </r>
    <r>
      <rPr>
        <b/>
        <sz val="12"/>
        <rFont val="Arial"/>
        <family val="2"/>
      </rPr>
      <t xml:space="preserve">EFECTIVAS. 
</t>
    </r>
    <r>
      <rPr>
        <sz val="12"/>
        <rFont val="Arial"/>
        <family val="2"/>
      </rPr>
      <t xml:space="preserve">
De acuerdo con las características anteriormente descritas sobre las Acciones desarrolladas para mitigar lo relacionado con el hallazgo N°6, esta Oficina considera dar por </t>
    </r>
    <r>
      <rPr>
        <b/>
        <sz val="12"/>
        <rFont val="Arial"/>
        <family val="2"/>
      </rPr>
      <t>CERRADO</t>
    </r>
    <r>
      <rPr>
        <sz val="12"/>
        <rFont val="Arial"/>
        <family val="2"/>
      </rPr>
      <t xml:space="preserve"> el hallazgo pues la totalidad de las acciones fueron cumplidas y determinadas como efectivas.</t>
    </r>
  </si>
  <si>
    <t>La Oficina de Control Interno en la auditoría realizada identificó debilidades frente al plan de acción y teniendo en cuenta que la acción establecida ya no es procedente ya que corresponde a la vigencia 2019, se consideró procedente validar la subsanación de lo observado en este hallazgo, con el plan de mejoramiento propuesto para el hallazgo N° 7 acción 3 del informe OCI-2021-016. 
Ahora bien, teniendo en cuenta que la accion 3 del hallazgo 7 del informe de 2021 se encuentra cumplida efectiva, se considera procedente el cierre presente Hallazgo.</t>
  </si>
  <si>
    <r>
      <t>Se evidencio por parte de la Oficina de control Interno mesas de trabajo realizadas con los encargados del diligenciamiento de los formatos  F-PAA-030 y F-PAA-031 en las cuales se expusieron los resultados y recomendaciones de la Auditoria que llevo a cabo esta Oficina en 2021 (2 y 4 de agosto). El 19 de mayo se realizó Retroalimentación resultados de la revisión de productos de fortalecimiento asociativo Profesionales designadosdel equipo de apoyo central dela DPA y profesionales territoriales de las UTT  2 y 7. Se evidenciaron correos de retroalimentación con observaciones sobre el diligenciamiento de los formatos de alistamientos y diagnosticos en los cuales se realizan observaciones sobre dichos diligenciamientos. Se validó por parte de esta Oficina que los formatos actualizados de Formato Alistamiento organizacional asociativo F-PAA-030 V2 y Formato Plan de Fortalecimiento Asociativo F-PAA-031 V2 cuentan con un apartado de revisión diferente a quien lo elabora, lo cual va encaminado a las observaciones identificadas en el presente Hallazgo.
Se verificó dentro del procedimiento PR-PPA 002 FORTALECIMIENTO A LA ASOCIATIVIDAD V4, en el apartado 5. CONDICIONES ESPECIALES, se agrego lo siguiente</t>
    </r>
    <r>
      <rPr>
        <i/>
        <sz val="12"/>
        <color theme="1"/>
        <rFont val="Arial"/>
        <family val="2"/>
      </rPr>
      <t xml:space="preserve"> "Con el fin de validar la calidad, completitud y coherencia de la información registrada en los alistamientos, diagnósticos participativos y planes formulados con las organizaciones beneficiarias del servicio, se adelantará la revisión y retroalimentación de los contenidos entre los profesionales designados por la Dirección de Participación y Asociatividad, de manera tal que, estos productos cumplan con lo requerido para una óptima prestación del servicio."</t>
    </r>
    <r>
      <rPr>
        <sz val="12"/>
        <color theme="1"/>
        <rFont val="Arial"/>
        <family val="2"/>
      </rPr>
      <t xml:space="preserve">, con lo cual se valida la inclusion dentro del procedimiento de la revision de la informacion consignada en los formatos de alistamientos, diagnosticos participativos y los planes de fortalecimiento con organizaciones. Evidencias/Hallazgo 1_Evidencias/Evidencias Acción 1.1.2/Procedimiento Fortalecimiento a la Asociatividad PR-PPA-002 V4
Se evidencio dentro de la Estrategia de Monitoreo MO-PAA-002 V2, que en el apartado "Niveles de información" se incluyo el siguiente control, </t>
    </r>
    <r>
      <rPr>
        <i/>
        <sz val="12"/>
        <color theme="1"/>
        <rFont val="Arial"/>
        <family val="2"/>
      </rPr>
      <t>"Es importante resaltar que, la revisión y aprobación, en términos de completitud, calidad y coherencia, de los productos resultado de la implementación de las estrategias de fomento y fortalecimiento asociativo, se hará por parte de los profesionales designados por el líder de la DPA e incluye la retroalimentación con los profesionales responsables de la intervención, hasta su recibo a satisfacción.",</t>
    </r>
    <r>
      <rPr>
        <sz val="12"/>
        <color theme="1"/>
        <rFont val="Arial"/>
        <family val="2"/>
      </rPr>
      <t xml:space="preserve"> por lo cual se observa que la accion propuesta se cumple tal como se definio.  Evidencias/Hallazgo 1_Evidencias/Evidencias Acción 1.1.3/Estrategia de monitoreo MO-PAA-002 V2
Se verificó por parte de la oficina de control interno la Informacion entregada como evidencia, observando el cumplimiento de la accion propuesta.
Se verificó por parte de la Oficina de Control Interno, la actualización del Procedimiento PR-PAA-002 y manual MO-PAA-001 como metas de la Acción propuesta. Tambien se observan las evidencias de las mesas de trabajo realizadas por los responsables del proceso con el fin de actualizar el procedimiento y la Metodologia MIA. 
A partir de las verificaciones realizadas por el equipo auditor en la revisión anterior, es importante mencionar que estas acciones fueron determinadas como cumplidas al remitir los soportes correspondientes de las metas establecidas. 
Ahora bien, la Oficina de Control Interno con el fin de verificar la efectividad de las acciones emprendidas para mitigar el hallazgo del presente informe,  observo que:
Teniendo en cuenta que la Metodología Integral de Asociatividad- MIA Cód. MO-PAA-001 y el Instructivo para la Prestación del Servicio de Fortalecimiento Asociativo Cod. IN-PAA-001 fueron actualizados en el mes de mayo de 2023 incluyendo los ajustes y controles para la prevención de los riesgos y falencias identificados en la auditoría, se validó la aplicación de este de la siguiente manera: 
De acuerdo con el Numeral 5 DESARROLLO del Instructivo para la Prestación del Servicio de Fortalecimiento Asociativo el cual indica que el proceso de fortalecimiento asociativo se realiza mediante las siguientes fases: 
5.1 Priorización de las organizaciones sociales, comunitarias y productivas rurales beneficiarias de PIDAR que recibirán fortalecimiento asociativo.
5.2 Designación de profesionales
5.3 Comunicación inicial con las organizaciones priorizadas
5.4 Alistamiento organizacional asociativo
5.5 Diagnostico participativo
5.6 Planeación estratégica
5.7 Acompañamiento a la implementación de los Planes de Fortalecimiento Asociativo
5.8 Monitoreo de la implementación de los planes de fortalecimiento asociativo
Sobre estos se validó: 
•	Para la etapa de “Alistamiento”: 
De acuerdo con la información remitida por la Dirección en lo corrido del 2023 se realizaron 37 alistamientos, por ende, se procedió a extraer una muestra de tres (3) asociaciones (Asociación Campesina para el Desarrollo Social Integral de Acacias, Asociación de Ganaderos de El Castillo, Comité de Pescadores Artesanales de la Poza de Mendihuaca), con el fin de validar lo establecido en el Instructivo (i. Comunicación con la persona designada, ii. Realizar el formato F-PAA-030, iii. remitir el formato a aprobación, iv. socializarlo con la organización y v. remitir los soportes de las actividades realizadas), de igual manera la adecuada calificación de acuerdo con lo establecido en el numeral 5 del Procedimiento PR-PAA-002 Fortalecimiento a la Asociatividad del 9 de mayo de 2023 obteniendo un resultado satisfactorio en la validación.
•	Para la etapa de “Diagnostico”: 
De acuerdo con la información remitida por la Dirección en lo corrido del 2023 se realizaron cuatro (4) diagnósticos, por ende, se procedió a extraer una muestra de una (1) asociación (Asociación de Pequeños Campesinos, Agricultores y Comercializadores de San Roque), con el fin de validar la aplicación del nuevo instructivo (i. Agendar un espacio con la organización, ii. Realizar la sesión y diligenciar F-PAA-031 y iv. Remitir los soportes de la realización y el formato F-PAA-028) obteniendo un resultado satisfactorio,</t>
    </r>
    <r>
      <rPr>
        <u/>
        <sz val="12"/>
        <color theme="1"/>
        <rFont val="Arial"/>
        <family val="2"/>
      </rPr>
      <t xml:space="preserve"> con una desviación en el formato F-PAA-028 Formato Caracterización de productores rurales, ya que se remitió a esta oficina un archivo en formato Excel el cual contiene la recolección de información que deberá incluirse en el Formato F-PAA-028</t>
    </r>
    <r>
      <rPr>
        <sz val="12"/>
        <color theme="1"/>
        <rFont val="Arial"/>
        <family val="2"/>
      </rPr>
      <t>, de acuerdo con las indagaciones realizadas con el área se identifica que este formato inicia su contrucción en esta etapa, sin embargo, este será alimentado en las etapas posteriores por lo que,</t>
    </r>
    <r>
      <rPr>
        <u/>
        <sz val="12"/>
        <color theme="1"/>
        <rFont val="Arial"/>
        <family val="2"/>
      </rPr>
      <t xml:space="preserve"> esta Oficina recomienda continuar con el monitoreo del diligenciamiento de los formatos designados con el fin de dar cumplimiento a lo establecido en el Instructivo, procedimiento y Metodología y evitar futuras desviaciones. </t>
    </r>
    <r>
      <rPr>
        <sz val="12"/>
        <color theme="1"/>
        <rFont val="Arial"/>
        <family val="2"/>
      </rPr>
      <t xml:space="preserve">
</t>
    </r>
    <r>
      <rPr>
        <b/>
        <sz val="12"/>
        <color theme="1"/>
        <rFont val="Arial"/>
        <family val="2"/>
      </rPr>
      <t>Dicha revisión podrá validarse al detalle en el PT Efectividad Acciones 1.1.1, 1.1.2, 1.1.3, 1.1.4 y 2.</t>
    </r>
    <r>
      <rPr>
        <sz val="12"/>
        <color theme="1"/>
        <rFont val="Arial"/>
        <family val="2"/>
      </rPr>
      <t xml:space="preserve">
Ahora bien, es importante mencionar que las etapas de "5.5 Diagnostico participativo", "5.6 Planeación estratégica", "5.7 Acompañamiento a la implementación de los Planes de Fortalecimiento Asociativo" y "5.8 Monitoreo de la implementación de los planes de fortalecimiento asociativo", aún no pueden ser validadas, pues no se han ejecutado teniendo en cuenta la actualización de la Metodología. 
Las etapas de "5.1 Priorización de las organizaciones sociales, comunitarias y productivas rurales beneficiarias de PIDAR que recibirán fortalecimiento asociativo", "5.2 Designación de profesionales" y "5.3 Comunicación inicial con las organizaciones priorizadas", fueron validadas a través de la prueba de efectividad del hallazgo 2 del presente informe. 
Teniendo en cuenta lo anterior, la Oficina de Control Interno ha podido precisar que la Metodología y el Instructivo actualizado en el 2023 está siendo implementado de una manera EFECTIVA en el proceso de Asociatividad. 
De igual manera, se evidencia la Transferencia metodológica del Fortalecimiento asociativo del 14 de marzo de 2023, 27 de abril de 2023 y 01 de junio de 2023 con temas tratados: Principales funciones de Participación y Asociatividad (Decreto 2364/2015), Metodología Integral de Asociatividad MIA, con énfasis en las estrategias definidas para prestar el servicio de fortalecimiento asociativo, Principales aspectos a tener en cuenta sobre los documentos metodológicos que orientan las prestación del servicio de fortalecimiento asociativo,  Etapas de la estrategia de desarrollo de capacidades asociativas, con énfasis en la primera, correspondiente al Alistamiento organizacional asociativo y recomendaciones para su correcta realización y reporte de resultados por medio del diligenciamiento del formato definido para tal fin.
Estas evidencias y validaciones realizadas permiten concluir que la Dirección ha implementado controles y ha estado monitoreando sus actividades a realizar, por lo que, para la Oficina de Control Interno es pertinente precisar que las acciones desarrolladas han sudo efectivas, por lo que se considera viable el cierre del hallazgo.</t>
    </r>
  </si>
  <si>
    <r>
      <rPr>
        <b/>
        <sz val="12"/>
        <color theme="1"/>
        <rFont val="Arial"/>
        <family val="2"/>
      </rPr>
      <t>Seguimiento 13 de septiembre 2022:</t>
    </r>
    <r>
      <rPr>
        <sz val="12"/>
        <color theme="1"/>
        <rFont val="Arial"/>
        <family val="2"/>
      </rPr>
      <t xml:space="preserve">
Se valido dentro de la Metodologia Integral de Asociatividad MIA MO-PAA-001 actualizada a su versión 2, que se incluyo el siguiente apartado, "Etapa 2. Diagnóstico participativo.La metodología participativa descrita en el formato F-PAA-031, se adelanta con 10 participantes de cada organización, en promedio.". Teniendo en cuenta lo anterior, se observa cumplimiento de la acción propuesta, sin embargo queda pendiente la verificación de la efectividad de la accion, en cuanto se pueda verificar si para dichos diagnosticos se logra contar con la participacion esperada y establecida, lo que se validara en un seguimiento posterior dado que esta muy reciente la actualizacion de formatos procedimiento y la Metodologia MIA.
Se verificaron los informes de seguimiento al cronograma y metas definidas el POA para el año 2021 y 2022 de los meses posteriores a la aprobación del POA.  Se observa cumplimiento de la actividad y la meta establecida. Dentro de las actividades del POA, se establecio "Formular los Planes de Fortalecimiento Asociativo con las organizaciones beneficiarias de PIDAR objeto de fortalecimiento asociativo " y a corte de 19 de septiembre de 2022, se lleva un cumplimiento de 53 planes  de 54 esperados. Queda pendiente la efectividad de la accion implementada por parte de esta Oficina, en cuanto se pueda validar si se está atacando la causa a través de dicho seguimiento al cronograma del POA.
</t>
    </r>
    <r>
      <rPr>
        <b/>
        <sz val="12"/>
        <color theme="1"/>
        <rFont val="Arial"/>
        <family val="2"/>
      </rPr>
      <t>Seguimiento 22 de junio de 2023:</t>
    </r>
    <r>
      <rPr>
        <sz val="12"/>
        <color theme="1"/>
        <rFont val="Arial"/>
        <family val="2"/>
      </rPr>
      <t xml:space="preserve">
Teniendo en cuenta las verificaciones realizadas por el equipo auditor en la revisión anterior, es importante mencionar que estas acciones fueron determinadas como cumplidas al remitir los soportes correspondientes al cumplimiento de las metas establecidas. 
Ahora bien, la Oficina de Control Interno con el fin de validar la efectividad de las acciones tomadas para mitigar el hallazgo No. 1 del informe 2021,  realizó las siguientes verificaciones:
La Dirección informó frente este punto : </t>
    </r>
    <r>
      <rPr>
        <i/>
        <sz val="12"/>
        <color theme="1"/>
        <rFont val="Arial"/>
        <family val="2"/>
      </rPr>
      <t>“Desde la Dirección de Participación y Asociatividad, se ha sensibilizado al equipo frente a la importancia de cumplir con lo establecido metodológicamente para la convocatoria y desarrollo de las etapas de diagnóstico participativo y planeación estratégica para la formulación de los planes de fortalecimiento asociativo con las organizaciones beneficiarias del servicio, logrando una mejora notable en la convocatoria de los productores, manteniendo, e incluso superando, el promedio esperado.”</t>
    </r>
    <r>
      <rPr>
        <sz val="12"/>
        <color theme="1"/>
        <rFont val="Arial"/>
        <family val="2"/>
      </rPr>
      <t xml:space="preserve">  Teniendo en cuenta esto, y con el fin de validar dicha afirmación, la Oficina de Control Interno realizó la inspección de dos (2) informes remitidos (Informe de Seguimiento Plan Operativo Dirección de Participación y Asociatividad con corte 31 de agosto de 2021 e Informe mensual de Monitoreo al 31 de diciembre de 2022) de lo cual se obtuvo que:
•	Se puede observar que en los informes efectivamente se mantiene y se supera las metas sobre productores atendidos, esto aportando a la participación de las asociaciones y sus beneficiarios, de igual manera se identifican acciones para mejorar el contacto con las asociaciones. 
•	Ahora bien, en torno a la causa </t>
    </r>
    <r>
      <rPr>
        <i/>
        <sz val="12"/>
        <color theme="1"/>
        <rFont val="Arial"/>
        <family val="2"/>
      </rPr>
      <t>“Inexistencia de un entorno habilitante que permita una mayor participación de los integrantes de las asociaciones en el proceso de fortalecimiento desarrollado de manera virtual.”</t>
    </r>
    <r>
      <rPr>
        <sz val="12"/>
        <color theme="1"/>
        <rFont val="Arial"/>
        <family val="2"/>
      </rPr>
      <t xml:space="preserve">  Se evidencia que en el informe de monitoreo de diciembre de 2022 se menciona en el apartado "3. Avance Regionalización de beneficiarios" lo siguiente:</t>
    </r>
    <r>
      <rPr>
        <i/>
        <sz val="12"/>
        <color theme="1"/>
        <rFont val="Arial"/>
        <family val="2"/>
      </rPr>
      <t xml:space="preserve"> “La regionalización es una herramienta de planeación a través de la cual se distribuyen los </t>
    </r>
    <r>
      <rPr>
        <i/>
        <u/>
        <sz val="12"/>
        <color theme="1"/>
        <rFont val="Arial"/>
        <family val="2"/>
      </rPr>
      <t>beneficiarios</t>
    </r>
    <r>
      <rPr>
        <i/>
        <sz val="12"/>
        <color theme="1"/>
        <rFont val="Arial"/>
        <family val="2"/>
      </rPr>
      <t xml:space="preserve"> a atender, por departamento y grupo poblacional sujeto de atención por parte de la DPA, para identificar el cumplimiento de las metas definidas por la entidad para la prestación de los servicios de fomento y fortalecimiento asociativo”</t>
    </r>
    <r>
      <rPr>
        <sz val="12"/>
        <color theme="1"/>
        <rFont val="Arial"/>
        <family val="2"/>
      </rPr>
      <t xml:space="preserve"> y en el apartado 5. "Evaluación de Actividades por Beneficiarios Directos" se indica </t>
    </r>
    <r>
      <rPr>
        <i/>
        <sz val="12"/>
        <color theme="1"/>
        <rFont val="Arial"/>
        <family val="2"/>
      </rPr>
      <t>“A partir del análisis de las evaluaciones realizadas por los productores atendidos a través de las estrategias de fomento y fortalecimiento asociativo, se identificó que el nivel de satisfacción tuvo una calificación altamente favorable donde todas las preguntas tuvieron una calificación de 100,00%, lo que da cuenta de un alto nivel de aceptación por parte de los beneficiarios de los servicios.”</t>
    </r>
    <r>
      <rPr>
        <sz val="12"/>
        <color theme="1"/>
        <rFont val="Arial"/>
        <family val="2"/>
      </rPr>
      <t xml:space="preserve">
Teniendo en cuenta lo anterior se evidencia que la Dirección ha realizado acciones para el aumento de convocatoria y acercamiento a las asociaciones así como a sus beneficiarios, por lo que es pertinente mencionar que para esta Oficina de Control Interno las acciones para esto han sido EFECTIVAS. 
De acuerdo con las características anteriormente descritas sobre las Acciones para mitigar lo relacionado con el presente hallazgo, se considera procedente darlo por </t>
    </r>
    <r>
      <rPr>
        <b/>
        <sz val="12"/>
        <color theme="1"/>
        <rFont val="Arial"/>
        <family val="2"/>
      </rPr>
      <t>CERRADO.</t>
    </r>
  </si>
  <si>
    <r>
      <rPr>
        <b/>
        <sz val="12"/>
        <color theme="1"/>
        <rFont val="Arial"/>
        <family val="2"/>
      </rPr>
      <t>Seguimiento 13 de septiembre de 2022:</t>
    </r>
    <r>
      <rPr>
        <sz val="12"/>
        <color theme="1"/>
        <rFont val="Arial"/>
        <family val="2"/>
      </rPr>
      <t xml:space="preserve">
Se verificó por parte de esta oficina, los correos enviados a las asociaciones priorizadas para la presente vigencia, sin embargo es necesario verificar la efecividad de las acciones implementadas con el fin de validar si las priorizaciones de las asociaciones seleccionadas cumplen con lo establecido en la Metodologia MIA Actualizada el 24 de agosto de 2022, por lo cual queda pendiente esta actividad por parte de la Oficina de Control interno.
</t>
    </r>
    <r>
      <rPr>
        <b/>
        <sz val="12"/>
        <color theme="1"/>
        <rFont val="Arial"/>
        <family val="2"/>
      </rPr>
      <t>Seguimiento 22 de junio de 2023:</t>
    </r>
    <r>
      <rPr>
        <sz val="12"/>
        <color theme="1"/>
        <rFont val="Arial"/>
        <family val="2"/>
      </rPr>
      <t xml:space="preserve">
Teniendo en cuenta las verificaciones realizadas por el equipo auditor en la revisión anterior, es importante mencionar que estas acciones fueron determinadas como cumplidas al remitir los soportes de las metas establecidas. 
Ahora bien, la Oficina de Control Interno con el fin de validar la efectividad de las acciones tomadas para mitigar el hallazgo del presente informe, realizó las siguientes validaciones:
Teniendo en cuenta el IN-PAA-001 “Instructivo para la Prestación del Servicio de Fortalecimiento Asociativo” formalizado el 17 de mayo de 2023, en su numeral 5.1 "Priorización de las organizaciones sociales, comunitarias y productivas rurales beneficiarias de PIDAR", que recibirán fortalecimiento asociativo indica que: “(…) La propuesta de priorización se sustentará ante la Vicepresidencia de Proyectos vía correo electrónico para su aprobación (…)”
5.3 "Comunicación Inicial con las organizaciones priorizadas: Antes de iniciar con la prestación del servicio, la DPA enviará un correo electrónico a las organizaciones priorizadas con el fin de: 
1.	Informar que han sido priorizadas como beneficiarias del servicio de fortalecimiento asociativo, describiendo brevemente su objetivo y alcance. 
2.	Consultar acerca de la intención de continuar con el proceso. 
3.	Presentar al profesional de la DPA encargado de prestar el servicio.
4.	Solicitar la confirmación de la persona o representante que la organización designará para establecer el primer espacio de trabajo, correspondiente a la etapa de Alistamiento. Al respecto, es necesario resaltar la importancia de comunicar a la organización que la persona designada para realizar el alistamiento debe, en lo posible, conocer sus orígenes, funcionamiento y situación actual, ara que la información brindada en este primer espacio de trabajo sea lo más oportuna, confiable y completa posible.
5.	Ofrecer la opción de aclarar inquietudes o ampliar la información que consideren pertinente. 
6.	Coordinar las actividades venideras, incluyendo fecha y canal de comunicación (telefónico, virtual o presencial) para inicial con la prestación del servicio. (…)"
Teniendo en cuenta lo anterior la Dirección validó los correos informativos de tres (3) asociaciones priorizadas (Junta de Acción Comunal Vereda la Estrella, Asociación de Ganaderos y Caballistas del Municipio de Restrepo – ASOGAN y Asociación Campesina la ENEA) observando que en estos se cumplió en su totalidad con el descrito en el Numeral 5.3 del instructivo. 
De igual manera, se validó el correo “Solicitud aprobación organizaciones – Fortalecimiento asociativo 2023” en el cual el Vicepresidente de Proyectos da visto bueno y aprobación a las 141 organizaciones priorizadas en cumplimiento con el numeral 5.1 del instructivo. 
De este modo la Oficina de Control interno puede determinar que la acción propuesta es </t>
    </r>
    <r>
      <rPr>
        <b/>
        <sz val="12"/>
        <color theme="1"/>
        <rFont val="Arial"/>
        <family val="2"/>
      </rPr>
      <t xml:space="preserve">EFECTIVA. </t>
    </r>
    <r>
      <rPr>
        <sz val="12"/>
        <color theme="1"/>
        <rFont val="Arial"/>
        <family val="2"/>
      </rPr>
      <t xml:space="preserve">
</t>
    </r>
  </si>
  <si>
    <r>
      <rPr>
        <b/>
        <sz val="12"/>
        <color theme="1"/>
        <rFont val="Arial"/>
        <family val="2"/>
      </rPr>
      <t xml:space="preserve">Seguimiento 13 de septiembre de 2022:
</t>
    </r>
    <r>
      <rPr>
        <sz val="12"/>
        <color theme="1"/>
        <rFont val="Arial"/>
        <family val="2"/>
      </rPr>
      <t xml:space="preserve">
Se observa que, por parte de la DPA, se formula y aprueba el INSTRUCTIVO PARA LA PRESTACIÓN DEL SERVICIO DE FORTALECIMIENTO ASOCIATIVO IN-PAA-001, en el cual se indican los criterios para priorizar las organizaciones a fortalecer y se agrega el siguiente apartado, "4.3. Comunicación inicial con las organizaciones priorizadas: Antes de iniciar con la prestación del servicio, la DPA enviará un correo electrónico a las organizaciones priorizadas con el fin de (...)", para lo cual se da por cumplida la acción, sin embargo, como se menciona en la acción anterior se requiere por parte de la OCI, validar la efectividad de la acción con las próximas priorizaciones que se lleven a cabo después de la actualización de la MIA.
</t>
    </r>
    <r>
      <rPr>
        <b/>
        <sz val="12"/>
        <color theme="1"/>
        <rFont val="Arial"/>
        <family val="2"/>
      </rPr>
      <t xml:space="preserve">Seguimiento 4 de julio de 2023:
</t>
    </r>
    <r>
      <rPr>
        <sz val="12"/>
        <color theme="1"/>
        <rFont val="Arial"/>
        <family val="2"/>
      </rPr>
      <t xml:space="preserve">
De acuerdo con las verificaciones realizadas por el equipo auditor en la revisión anterior, es importante mencionar que estas acciones fueron determinadas como cumplidas al remitir los soportes de las metas establecidas. 
Ahora bien, la Oficina de Control Interno con el fin de validar la efectividad de las acciones tomadas para mitigar el hallazgo del presente informe, realizó las siguientes validaciones:
Teniendo en cuenta la actualización del IN-PAA-001 Instructivo para la Prestación del Servicio de Fortalecimiento Asociativo, en el cual se indica en el Numeral 5.1 "beneficiarias de PIDAR que recibirán fortalecimiento asociativo", en el cual se relacionan criterios y la correspondiente puntuación que tiene.
La DPA remitió a esta Oficina la base de Priorización de Organizaciones 2023, en el cual se identifican los criterios tomados en cuenta para su valoración, los cuales concuerdan con los mencionados en el instructivo. 
De igual manera se procedió a elegir las asociaciones: Junta de Acción Comunal Vereda la Estrella, Asociación de Ganaderos y Caballistas del Municipio de Restrepo – ASOGAN y Asociación Campesina la ENEA, con el fin de validar sus puntuaciones de acuerdo con los criterios establecidos en el instructivo</t>
    </r>
    <r>
      <rPr>
        <i/>
        <sz val="12"/>
        <color theme="1"/>
        <rFont val="Arial"/>
        <family val="2"/>
      </rPr>
      <t xml:space="preserve"> (Antigüedad de la resolución de aprobación PIDAR, Organizaciones ubicadas en municipios PDET, Organizaciones integrada por poblaciones priorizadas, Organizaciones ubicada en departamentos no atendidos en la última vigencia, Organización conformada mayoritariamente por víctimas, Organización conformada mayoritariamente por mujeres rurales, Organización conformada mayoritariamente por grupos étnicos, Organización conformada mayoritariamente por reincorporados, Organización conformada mayoritariamente por jóvenes rurales, Organización conformada mayoritariamente por personas con capacidades diversas)</t>
    </r>
    <r>
      <rPr>
        <sz val="12"/>
        <color theme="1"/>
        <rFont val="Arial"/>
        <family val="2"/>
      </rPr>
      <t xml:space="preserve"> sobre esta validación la Oficina de Control Interno no evidencia diferencias o desviaciones metodológicas ni de puntuación, por lo que es pertinente precisar que esta acción se encuentra EFECTIVA. 
</t>
    </r>
    <r>
      <rPr>
        <b/>
        <sz val="12"/>
        <color theme="1"/>
        <rFont val="Arial"/>
        <family val="2"/>
      </rPr>
      <t>Dicha validación podrá verse al detalle en “Validación Efectividad acción 2.2” ubicada en el Sharepoint de la Oficina de Control Interno &gt; Planes de Mejoramiento &gt; 19.PAA &gt; OCI-2021-016&gt;Efectividad.</t>
    </r>
    <r>
      <rPr>
        <sz val="12"/>
        <color theme="1"/>
        <rFont val="Arial"/>
        <family val="2"/>
      </rPr>
      <t xml:space="preserve">
Finalmente, teniendo en cuenta lo identificado anteriormente esta Oficina considera que es procedente dar por </t>
    </r>
    <r>
      <rPr>
        <b/>
        <sz val="12"/>
        <color theme="1"/>
        <rFont val="Arial"/>
        <family val="2"/>
      </rPr>
      <t>CERRADO</t>
    </r>
    <r>
      <rPr>
        <sz val="12"/>
        <color theme="1"/>
        <rFont val="Arial"/>
        <family val="2"/>
      </rPr>
      <t xml:space="preserve"> el hallazgo. </t>
    </r>
  </si>
  <si>
    <r>
      <rPr>
        <b/>
        <sz val="12"/>
        <color theme="1"/>
        <rFont val="Arial"/>
        <family val="2"/>
      </rPr>
      <t>Seguimiento 13 de septiembre de 2023:</t>
    </r>
    <r>
      <rPr>
        <sz val="12"/>
        <color theme="1"/>
        <rFont val="Arial"/>
        <family val="2"/>
      </rPr>
      <t xml:space="preserve"> 
Si bien se evidenciaron las mesas de trabajo realizadas y la actualización del Procedimiento de fomento a la asociatividad y la Metodología Integral de Asociatividad MIA MO-PAA-002, es necesario validar la efectividad de estas acciones implementadas en las actividades propias del proceso, por lo que dicha validación queda pendiente por parte de esta oficina, con el fin de determinar las situaciones identificadas fueron subsanadas en la práctica.
Se observa la realización en septiembre de las lecciones aprendidas de que trata el Plan de aprendizaje contenido en la Estrategia de monitoreo, sin embargo, es necesario verificar la efectividad de la acción implementada en cuanto se debe validar si las situaciones identificadas en el hallazgo No. 3 no se vuelven a presentar, respecto a los siguientes aspectos:
+Lineamientos de la Convocatoria
+Número de participantes en los encuentro y actividades programadas
+Temáticas desarrolladas en la Estrategia
+Encuestas de Género
+Evaluación de la Estrategia
+Informes de resultados de la Estrategia 
+Tiempos establecidos en la Convocatoria
Es importante mencionar y contrastar esta información con la mesa de trabajo de lecciones aprendidas del 2022 teniendo en cuenta que se actualizaron los procedimientos del proceso.
Dicho lo anterior y contemplando que no se han realizado una mesa para el segundo semestre de 2022 en la cual se retroalimente con las nuevas actualizaciones, esta oficina considera pertinente asignar un avance del 50% de la acción propuesta hasta que se realice la mesa de transferencia de metodología para el segundo semestre de 2022.
</t>
    </r>
    <r>
      <rPr>
        <b/>
        <sz val="12"/>
        <color theme="1"/>
        <rFont val="Arial"/>
        <family val="2"/>
      </rPr>
      <t>Seguimiento 15 de diciembre de 2022:</t>
    </r>
    <r>
      <rPr>
        <sz val="12"/>
        <color theme="1"/>
        <rFont val="Arial"/>
        <family val="2"/>
      </rPr>
      <t xml:space="preserve"> Se observa que se realizó socialización de los procedimientos y los formatos por parte del proceso. Queda pendiente la alidación de la efectividad por parte de la oficina de Control Interno.
</t>
    </r>
    <r>
      <rPr>
        <b/>
        <sz val="12"/>
        <color theme="1"/>
        <rFont val="Arial"/>
        <family val="2"/>
      </rPr>
      <t xml:space="preserve">Seguimiento 28 de junio de 2023: 
</t>
    </r>
    <r>
      <rPr>
        <sz val="12"/>
        <color theme="1"/>
        <rFont val="Arial"/>
        <family val="2"/>
      </rPr>
      <t xml:space="preserve">
Teniendo en cuenta las verificaciones realizadas por el equipo auditor en la revisión anterior, es importante mencionar que estas acciones fueron determinadas como cumplidas al remitir los soportes correspondientes de las metas establecidas. 
Ahora bien, la Oficina de Control Interno con el fin de validar la efectividad de las acciones tomadas para mitigar el hallazgo del presente informe realizó las siguientes validaciones:
De acuerdo con La Metodología Integral de Asociatividad - MIA Código MO-PAA-001, la cual fue modificada en mayo de 2023 en su numeral 5.4 "Fomento de la Asociatividad y la Participación Rural", tiene como estrategias de implementación: Las estrategias diseñadas para la promoción, sensibilización y acompañamiento a la formalización enmarcadas en el Fomento de la asociatividad y la participación rural fueron diseñadas acogiendo el enfoque diferencial, de manera tal, que sean incluyentes y se adapten a las diferentes culturas y poblaciones que atiende la ADR. 
A continuación, se listan y detallan en las respectivas fichas técnicas como sigue:
i. Encuentros de asociatividad 
ii. Mesas técnicas de asociatividad
iii. Escuelas de asociatividad
iv. Ruedas de participación rural
v. Acompañamiento a la formalización asociativa – SOMOS
La Oficina de Control Interno procedió a extraer una muestra de tres (3) encuentros de los veinticinco (25) remitidos por la Dirección los cuales fueron: Encuentro de Asociatividad Valle del Cauca – Yumbo Abril 21, Mesa Técnica de Asociatividad Tolima – Ibagué, Rueda de Participación ZRC Meta, sobre estas se validó lo estipulado en la Tabla 5. Ficha Técnica Encuentros de Asociatividad, Tabla 6. Ficha técnica Mesas técnicas de asociatividad y Tabla 1. Ficha técnica Ruedas de participación obteniendo que: 
</t>
    </r>
    <r>
      <rPr>
        <u/>
        <sz val="12"/>
        <color theme="1"/>
        <rFont val="Arial"/>
        <family val="2"/>
      </rPr>
      <t xml:space="preserve">
•	Yumbo 21 de abril: V</t>
    </r>
    <r>
      <rPr>
        <sz val="12"/>
        <color theme="1"/>
        <rFont val="Arial"/>
        <family val="2"/>
      </rPr>
      <t xml:space="preserve">alidado sin desviaciones  frente a la Metodología MIA. 
</t>
    </r>
    <r>
      <rPr>
        <u/>
        <sz val="12"/>
        <color theme="1"/>
        <rFont val="Arial"/>
        <family val="2"/>
      </rPr>
      <t>•	Ibagué:</t>
    </r>
    <r>
      <rPr>
        <sz val="12"/>
        <color theme="1"/>
        <rFont val="Arial"/>
        <family val="2"/>
      </rPr>
      <t xml:space="preserve"> Se evidencia desviación en el concepto de “Duración de la Reunión”, ya que se estipula deben ser mínimo de tres (3) horas y de acuerdo con el Informe del evento se evidencia que la reunión duró dos (2) horas, sin embargo, esto no interfirió en el cumplimiento del objetivo de la estrategia. Teniendo en cuenta esto </t>
    </r>
    <r>
      <rPr>
        <u/>
        <sz val="12"/>
        <color theme="1"/>
        <rFont val="Arial"/>
        <family val="2"/>
      </rPr>
      <t>la Oficina de Control Interno recomienda validar la oportunidad de estos controles, ya que, es un factor variable en cada reunión y puede ser ineficiente o contraproducente limitar su duraci</t>
    </r>
    <r>
      <rPr>
        <sz val="12"/>
        <color theme="1"/>
        <rFont val="Arial"/>
        <family val="2"/>
      </rPr>
      <t xml:space="preserve">ón. 
</t>
    </r>
    <r>
      <rPr>
        <u/>
        <sz val="12"/>
        <color theme="1"/>
        <rFont val="Arial"/>
        <family val="2"/>
      </rPr>
      <t xml:space="preserve">•	Meta: </t>
    </r>
    <r>
      <rPr>
        <sz val="12"/>
        <color theme="1"/>
        <rFont val="Arial"/>
        <family val="2"/>
      </rPr>
      <t xml:space="preserve">Se evidencia desviación en los siguientes conceptos: 
a)	“Participantes estimados”, ya que se estipula una asistencia de promedio de 40 personas y de acuerdo con el Informe del Evento asistieron catorce (14) personas, sin embargo, esto no interfirió en el cumplimiento del objetivo de la estrategia.
b)	“Duración de la Reunión”, ya que se estipula que la duración será de 1 a 3 horas y según el Informe del Evento duró aproximadamente ocho (8) horas, sin embargo, esto no interfirió en el cumplimiento del objetivo de la estrategia.
</t>
    </r>
    <r>
      <rPr>
        <u/>
        <sz val="12"/>
        <color theme="1"/>
        <rFont val="Arial"/>
        <family val="2"/>
      </rPr>
      <t>Teniendo en cuenta esto la Oficina de Control Interno recomienda validar la oportunidad de estos controles, ya que, es un factor variable en cada reunión y puede ser ineficiente o contraproducente limitar su duración y participación</t>
    </r>
    <r>
      <rPr>
        <sz val="12"/>
        <color theme="1"/>
        <rFont val="Arial"/>
        <family val="2"/>
      </rPr>
      <t xml:space="preserve">.
Esta validación podrá verificarse en el Sharepoint de la Oficina de Control Interno &gt;Planes de Mejoramiento&gt; 19.PAA&gt; Efectividad&gt; Hallazgo 3
Teniendo en cuenta lo anterior y el fundamento del hallazgo, se concluye que la Dirección ha ejecutado las acciones necesarias para la implementación de la Nueva Metodología – MIA, por lo que es pertinente mencionar que para esta Oficina de Control Interno las acciones para esto han sido EFECTIVAS. 
De este modo, es procedente determinar el hallazgo como </t>
    </r>
    <r>
      <rPr>
        <b/>
        <sz val="12"/>
        <color theme="1"/>
        <rFont val="Arial"/>
        <family val="2"/>
      </rPr>
      <t xml:space="preserve">CERRADO. </t>
    </r>
  </si>
  <si>
    <r>
      <rPr>
        <b/>
        <sz val="12"/>
        <color theme="1"/>
        <rFont val="Arial"/>
        <family val="2"/>
      </rPr>
      <t xml:space="preserve">Seguimiento 13 de septiembre de 2022:
</t>
    </r>
    <r>
      <rPr>
        <sz val="12"/>
        <color theme="1"/>
        <rFont val="Arial"/>
        <family val="2"/>
      </rPr>
      <t xml:space="preserve">
Se verificó la descripcion de las actividades dentro de la "Ficha Técnica Estrategia de Formalización asociativa - SOMOS" en la cual se detalla lo que se va a realizar por cada una de las 4 Sesiones.(Metodologia MIA 2022), por lo cual se observa que se subsano la situacion identificada por la Oficina de Control Interno. 
Cabe mencionar que queda pendiente la verificacion por pare de esta Oficina de la Efectividad de las acciones implementadas, dado que se tiene que verificar si las actividades  de fomento de la asociatividad y la participacion rural posteriores a la actualizacion de la Metodologia cumplen con lo que establece esta actualizacion, en cuanto a convocatoria, participacion y contenido de los eventos programados, además del diligenciamiento de los formatos establecidos para el proceso.
</t>
    </r>
    <r>
      <rPr>
        <b/>
        <sz val="12"/>
        <color theme="1"/>
        <rFont val="Arial"/>
        <family val="2"/>
      </rPr>
      <t xml:space="preserve">Seguimiento 29 de junio de 2023: 
</t>
    </r>
    <r>
      <rPr>
        <sz val="12"/>
        <color theme="1"/>
        <rFont val="Arial"/>
        <family val="2"/>
      </rPr>
      <t xml:space="preserve">
Teniendo en cuenta las verificaciones realizadas por el equipo auditor en la revisión anterior, es importante mencionar que estas acciones fueron determinadas como cumplidas al remitir los soportes correspondientes al cumplimiento de las metas establecidas. 
Ahora bien, la Oficina de Control Interno con el fin de validar la efectividad de las acciones desarroladas para mitigar el hallazgo del presente informe realizó las siguientes validaciones:
De acuerdo con La Metodología Integral de Asociatividad - MIA Código MO-PAA-001, la cual fue actualizada en mayo de 2023 en su numeral 5.4 "Fomento de la Asociatividad y la Participación Rural", tiene como estrategias de implementación: Las estrategias diseñadas para la promoción, sensibilización y acompañamiento a la formalización enmarcadas en el Fomento de la asociatividad y la participación rural fueron diseñadas acogiendo el enfoque diferencial, de manera tal, que sean incluyentes y se adapten a las diferentes culturas y poblaciones que atiende la ADR. 
A continuación, se listan y detallan en las respectivas fichas técnicas:
i. Encuentros de asociatividad 
ii. Mesas técnicas de asociatividad
iii. Escuelas de asociatividad
iv. Ruedas de participación rural
v. Acompañamiento a la formalización asociativa – SOMOS
La Oficina de Control Interno procedió a validar el Grupo 1 – Playa de Belén Norte de Santander, sobre esta se validó lo estipulado en la Tabla 2. Ficha Técnica Estrategia de Formalización asociativa – SOMOS, obteniendo desviaciones en la cantidad de participantes y duración de las actividades, sin embargo, esto no interfirió en el cumplimiento del objetivo de la estrategia ya que, se evidenció en el correo electrónico el 5 de octubre donde se remiten estatutos y los documentos de la asociación revisados. 
</t>
    </r>
    <r>
      <rPr>
        <u/>
        <sz val="12"/>
        <color theme="1"/>
        <rFont val="Arial"/>
        <family val="2"/>
      </rPr>
      <t>Esta validación podrá verificarse en el Sharepoint de la Oficina de Control Interno &gt;Planes de Mejoramiento&gt; 19.PAA&gt; Efectividad&gt; Hallazgo 4</t>
    </r>
    <r>
      <rPr>
        <sz val="12"/>
        <color theme="1"/>
        <rFont val="Arial"/>
        <family val="2"/>
      </rPr>
      <t xml:space="preserve">
Teniendo en cuenta lo anterior se evidencia que la Dirección ha emprendido acciones para el fortalecimiento de esta Estrategia de implementación, por lo que es pertinente mencionar que para esta Oficina de Control Interno las acciones para esto han sido</t>
    </r>
    <r>
      <rPr>
        <b/>
        <sz val="12"/>
        <color theme="1"/>
        <rFont val="Arial"/>
        <family val="2"/>
      </rPr>
      <t xml:space="preserve"> EFECTIVAS.</t>
    </r>
    <r>
      <rPr>
        <sz val="12"/>
        <color theme="1"/>
        <rFont val="Arial"/>
        <family val="2"/>
      </rPr>
      <t xml:space="preserve"> 
De acuerdo con las características anteriormente descritas sobre las Acciones para mitigar lo relacionado con el presente hallazgo, se considera procedente dar por </t>
    </r>
    <r>
      <rPr>
        <b/>
        <sz val="12"/>
        <color theme="1"/>
        <rFont val="Arial"/>
        <family val="2"/>
      </rPr>
      <t>CERRADO</t>
    </r>
    <r>
      <rPr>
        <sz val="12"/>
        <color theme="1"/>
        <rFont val="Arial"/>
        <family val="2"/>
      </rPr>
      <t xml:space="preserve"> el hallazgo pues la totalidad de las acciones fueron cumplidas y determinadas como efectivas. 
Es importante resaltar que respecto a los controles establecidos en las Fichas Técnicas sobre Duración y Participantes la Oficina de Control Interno </t>
    </r>
    <r>
      <rPr>
        <b/>
        <u/>
        <sz val="12"/>
        <color theme="1"/>
        <rFont val="Arial"/>
        <family val="2"/>
      </rPr>
      <t>sugiere</t>
    </r>
    <r>
      <rPr>
        <sz val="12"/>
        <color theme="1"/>
        <rFont val="Arial"/>
        <family val="2"/>
      </rPr>
      <t xml:space="preserve"> validar si es beneficioso y congruente con los objetivos limitar estos espacios, teniendo en cuenta que la mayoría puede ser solicitado por las Asociaciones y se corre el riesgo de que no cumplan los parámetros de participación, teniendo en cuenta el tamaño de la asociación, y de igual modo, la duración de las reuniones es un factor subjetivo ya que, en algunas sesiones se requerirá más tiempo y en otras menos, por esto se recomienda validar la oportunidad de estos aspectos. </t>
    </r>
  </si>
  <si>
    <r>
      <t xml:space="preserve">De acuerdo con lo determinado en el hallazgo y el cumplimiento de las acciones por parte de la Dirección al actualizar la Metodología Integral de Asociatividad – MIA y realizar los respectivos ajustes en materia de batería de indicadores la Oficina de Control Interno evidenció el Numeral 5.7 Batería de Indicadores en la MIA </t>
    </r>
    <r>
      <rPr>
        <i/>
        <sz val="12"/>
        <color theme="1"/>
        <rFont val="Arial"/>
        <family val="2"/>
      </rPr>
      <t>“A continuación, se relacionan los indicadores con los cuales se medirá la gestión de los servicios de fomento y fortalecimiento asociativo. Los resultados de este análisis serán contemplados y presentados a la DPA con el informe mensual de monitoreo F-PAA-032, con excepción de aquellos relativos al acompañamiento al proceso de formalización, cuya medición se realizará con una periodicidad anual. Las metas de los indicadores y el plazo de cumplimiento se definirán por cada vigencia y se consignarán en los instrumentos de planeación y gestión establecidos por la agencia.”</t>
    </r>
    <r>
      <rPr>
        <sz val="12"/>
        <color theme="1"/>
        <rFont val="Arial"/>
        <family val="2"/>
      </rPr>
      <t xml:space="preserve">  En el cual se definen periodicidad de medición de los indicadores y los lineamientos pare realizar seguimiento y monitoreo de los mismos. 
De este modo, se procedió a validar su efectividad a partir del F-PAA-032 Informe Mensual de Monitoreo del 01 al 31 de diciembre de 2022, en el cual se evidencia la Batería de Indicadores con los avances de la vigencia y el avance del periodo, teniendo en cuenta esto la Oficina de Control Interno procedió a realizar el recálculo de cinco (05) de los ocho (08) indicadores asociados en la Metodología Integral de Asociatividad obteniendo resultados satisfactorios. 
Esta validación podrá verificarse en el Sharepoint de la Oficina de Control Interno &gt;Planes de Mejoramiento&gt; 19.PAA&gt; Efectividad&gt; Hallazgo 5
Una vez finalizadas las validaciones de cumplimiento y efectividad a las acciones planteadas en el Plan de Mejoramiento la Oficina de Control Interno determina procedente dar por </t>
    </r>
    <r>
      <rPr>
        <b/>
        <sz val="12"/>
        <color theme="1"/>
        <rFont val="Arial"/>
        <family val="2"/>
      </rPr>
      <t>CERRADO</t>
    </r>
    <r>
      <rPr>
        <sz val="12"/>
        <color theme="1"/>
        <rFont val="Arial"/>
        <family val="2"/>
      </rPr>
      <t xml:space="preserve"> el hallazgo. </t>
    </r>
  </si>
  <si>
    <r>
      <rPr>
        <b/>
        <sz val="12"/>
        <color theme="1"/>
        <rFont val="Arial"/>
        <family val="2"/>
      </rPr>
      <t xml:space="preserve">Seguimiento 13 de septiembre de 2022: 
</t>
    </r>
    <r>
      <rPr>
        <sz val="12"/>
        <color theme="1"/>
        <rFont val="Arial"/>
        <family val="2"/>
      </rPr>
      <t xml:space="preserve">
Se verificó por parte de la Oficina de Control Interno que se actualizó el procedimiento de FOMENTO A LA ASOCIATIVIDAD, en el cual se cambia la actividad No.4 en la cual se menciona </t>
    </r>
    <r>
      <rPr>
        <i/>
        <sz val="12"/>
        <color theme="1"/>
        <rFont val="Arial"/>
        <family val="2"/>
      </rPr>
      <t xml:space="preserve">"La Dirección de Participación y Asociatividad actualizará anualmente los inventarios a partir de la información remitida por las Unidades Técnicas Territoriales - UTT y la remitirá a la Oficina de Comunicaciones para su publicación. La DPA solicitará mediante correo electrónico a las UTT y a la Vicepresidencia de Integración Productiva - VIP, los inventarios elaborados semestralmente". </t>
    </r>
    <r>
      <rPr>
        <sz val="12"/>
        <color theme="1"/>
        <rFont val="Arial"/>
        <family val="2"/>
      </rPr>
      <t xml:space="preserve">Queda pendiente por parte de esta oficina la validación de la efectividad de la acción, en cuanto a la actualización de estos inventarios para lo cual se realizarán pruebas adicionales y poder verificar las bases de datos actualizadas con las organizaciones sociales, comunitarias y productivas.
</t>
    </r>
    <r>
      <rPr>
        <b/>
        <sz val="12"/>
        <color theme="1"/>
        <rFont val="Arial"/>
        <family val="2"/>
      </rPr>
      <t xml:space="preserve">Seguimiento 5 de julio de 2023: 
</t>
    </r>
    <r>
      <rPr>
        <sz val="12"/>
        <color theme="1"/>
        <rFont val="Arial"/>
        <family val="2"/>
      </rPr>
      <t xml:space="preserve">Una vez validados los soportes allegados para la primera acción propuesta del plan de mejoramiento, la misma se da como CUMPLIDA.
Ahora bien, con el fin de validar la efectividad de dicha acción la Oficina de Control Interno procedió a realizar las siguientes verificaciones:  
De acuerdo con el documento actualizado en mayo de 2022 PR-PAA-001 Procedimiento de Fomento a la Asociatividad en su actividad 4 relaciona: 
Actualizar los inventarios de organizaciones sociales, comunitarias y productivas rurales – OSCPR y describe esto: La Dirección de Participación y Asociatividad actualizará anualmente los inventarios a partir de la información remitida por las Unidades Técnicas Territoriales - UTT y la remitirá a la Oficina de Comunicaciones para su publicación.
La DPA solicitará mediante correo electrónico a las UTT y a la Vicepresidencia de Integración Productiva - VIP, los inventarios elaborados semestralmente y como registro: Plantilla Inventario OSCPR F-PAA-026 Correo electrónico de solicitud a la UTT y VIP Correo electrónico de solicitud de publicación a la Oficina de Comunicaciones. 
Teniendo en cuenta lo establecido anteriormente se validó: 
1.	Seguimiento a 31 de diciembre de 2022: donde se evidencian correos de solicitud de información a las UTT, y un informe consolidado sobre la recepción de la información de inventarios incluyendo su fecha, en el cual se relaciona que no se ha recibido información completa por parte de la UTT 2,6,7,9 y 13. 
2.	Seguimiento a 30 de junio de 2023: donde se evidencian correos de solicitud de información a las UTT, y un informe consolidado sobre la recepción de la información de inventarios incluyendo su fecha, en el cual se relaciona que no se ha recibido información por parte de las UTT 5 y 9. 
3.  Se validó la publicación de los inventarios 2022 en la página web de la ADR, obteniendo que: no se evidenció tal publicación, de acuerdo con las indagaciones realizadas con la Dirección la información debe ser validada inicialmente por el Líder para posteriormente ser enviada al área de comunicaciones y finalmente dar lugar a su divulgación en la página web, sobre esto se remitió correo del 28 de diciembre con la solicitud de revisión, sin embargo, esta no completó su debido proceso por lo cual no llegó a publicarse, esto generaría un incumplimiento procedimental.
Teniendo en cuenta lo anterior esta Oficina recomienda continuar fortaleciendo los controles para cumplimiento procedimental, y de igual manera, validará la publicación del inventario del año 2023, así las cosas el hallazgo permanecerá abierto hasta que pueda validarse el cumplimiento de la totalidad de los criterios descritos en el Procedimiento. </t>
    </r>
  </si>
  <si>
    <r>
      <rPr>
        <b/>
        <sz val="12"/>
        <color theme="1"/>
        <rFont val="Arial"/>
        <family val="2"/>
      </rPr>
      <t>13 de septiembre de 2022:</t>
    </r>
    <r>
      <rPr>
        <sz val="12"/>
        <color theme="1"/>
        <rFont val="Arial"/>
        <family val="2"/>
      </rPr>
      <t xml:space="preserve">
Teniendo en cuenta que la Meta Inicial establece la entrega de "Acuerdos de nivel de servicio, Informes de seguimiento trimestrales (2)", y que se presentó solicitud para modificación de la meta de la acción a "Acuerdo de nivel de servicio socializado con la VIP", se analizó la posibilidad de cambiar la meta establecida, sin embargo se llega a la conclusión que solamente con la socialización del borrador de los Acuerdos de Nivel de Servicio, no se garantiza el cumplimiento de la actualización y obtención de los inventarios de las organizaciones sociales, comunitarias y productivas rurales e instancias de participación rural. Teniendo en cuenta que se realizaron mesas de trabajo como se estableció en la acción, se asigna un porcentaje de avance de 50%, quedando pendiente la aprobación de los acuerdos de nivel de servicio con el fin de garantizar el cumplimiento de lo establecido en los mismos. 
Como resultado de la Mesa de trabajo realizada el 23 de septiembre de 2022, se recomienda a los encargados del proceso analizar la posibilidad de modificar o cambiar la acción y meta propuesta dado que se está a la espera de la firma de los acuerdos por parte de la VIP y por esto no se ha podido cumplir con la acción.
Teniendo en cuenta que el 12 de octubre se entregó por parte del proceso de asociatividad, el acuerdo de nivel de servicio, esta oficina asigna un porcentaje de 80%, quedando pendiente la entrega de 2 informes trimestrales de seguimiento al acuerdo, correspondiente a un 20%.
(Evidencias / Hallazgo 6 / Evidencias acción 6.2 /Documento Acuerdo nivel de servicio).
</t>
    </r>
    <r>
      <rPr>
        <b/>
        <sz val="12"/>
        <color theme="1"/>
        <rFont val="Arial"/>
        <family val="2"/>
      </rPr>
      <t>Seguimiento 5 de julio de 2023:</t>
    </r>
    <r>
      <rPr>
        <sz val="12"/>
        <color theme="1"/>
        <rFont val="Arial"/>
        <family val="2"/>
      </rPr>
      <t xml:space="preserve">
Una vez validados los soportes remitidos por parte de la Dirección se pudo evidenciar los dos informes de seguimiento a las UTT a 31 de diciembre de 2022 y a corte 30 de junio de 2023, dando cumplimiento a la segunda acción del Plan de Mejoramiento propuesto para este hallazgo. 
Ahora bien y teniendo en cuenta el fundamento y las situaciones evidenciadas que dieron origen al hallazgo (a. Falta de soporte documental de los correos emitidos para verificar la oportunidad en la entrega de los inventarios por parte de las UTT y b. incumplimiento en la emisión de inventarios de las instancias de participación rural y de las OSCPR) la Oficina de Control Interno validó: 
De acuerdo con el documento actualizado en mayo de 2022 PR-PAA-001 Procedimiento de Fomento a la Asociatividad en su actividad 4 relaciona: 
Actualizar los inventarios de organizaciones sociales, comunitarias y productivas rurales – OSCPR y describe esto: La Dirección de Participación y Asociatividad actualizará anualmente los inventarios a partir de la información remitida por las Unidades Técnicas Territoriales - UTT y la remitirá a la Oficina de Comunicaciones para su publicación.
La DPA solicitará mediante correo electrónico a las UTT y a la Vicepresidencia de Integración Productiva - VIP, los inventarios elaborados semestralmente y como registro: Plantilla Inventario OSCPR F-PAA-026 Correo electrónico de solicitud a la UTT y VIP Correo electrónico de solicitud de publicación a la Oficina de Comunicaciones. 
Teniendo en cuenta lo establecido anteriormente se validó: 
1.	Seguimiento a 31 de diciembre de 2022: donde se evidencian correos de solicitud de información a las UTT, y un informe consolidado sobre la recepción de la información de inventarios incluyendo su fecha, en el cual se relaciona que no se ha recibido información completa por parte de la UTT 2,6,7,9 y 13. 
2.	Seguimiento a 30 de junio de 2023: donde se evidencian correos de solicitud de información a las UTT, y un informe consolidado sobre la recepción de la información de inventarios incluyendo su fecha, en el cual se relaciona que no se ha recibido información por parte de las UTT 5 y 9. 
Esta Oficina considera que los controles adoptados y ejecutados mitigarían la situación evidenciada de “Falta de soporte documental de los correos emitidos para verificar la oportunidad en la entrega de los inventarios por parte de las UTT”, de igual manera esta Oficina recomienda continuar el fortalecimiento la implementación del procedimiento y de esta manera se pueda contar con la información clara y eficiente sobre los inventarios. 
De igual modo, esta Oficina validó el Formato F-PAA-026 Inventario de Organizaciones Sociales, Comunitarias y Productivas a diciembre de 2022 y junio de 2023 en cumplimiento al procedimiento indicado anteriormente, esto sin obtener observaciones a reportar, lo cual mitigaría la situación evidenciada “incumplimiento en la emisión de inventarios de las instancias de participación rural y de las OSCPR”. 
Finalmente, y en concordancia con lo evidenciado esta Oficina considera pertinente aclarar que la Dirección ha desarrollado acciones tendientes a mejorar el proceso y está siendo efectiva en el sentido de que se han implementado controles y monitoreos que permiten validar los avances de información y de esta manera consolidar los inventarios. 
Sin embargo, el hallazgo permanecerá abierto hasta que se pueda corroborar la efectividad de la acción N° 1 .
</t>
    </r>
  </si>
  <si>
    <t>CESAR DAVID RODRIGUEZ M.</t>
  </si>
  <si>
    <t>CESAR DAVID RODRIGUEZ M</t>
  </si>
  <si>
    <t xml:space="preserve">CESAR DAVID RODRIGUEZ M. </t>
  </si>
  <si>
    <t>OCI-2019-017 Auditoría Interna Especial al Aplicativo – Banco de Proyectos</t>
  </si>
  <si>
    <t>OCI-2019-017</t>
  </si>
  <si>
    <t>Auditoría Interna Especial al aplicativo “Banco de Proyectos”</t>
  </si>
  <si>
    <t>Falta de articulación entre los lineamientos procedimentales que intervienen en el ciclo de vida de los Proyectos Integrales de Desarrollo Agropecuario y Rural y el flujo de datos establecido en el aplicativo Banco de Proyectos.</t>
  </si>
  <si>
    <t xml:space="preserve">No hubo directrices precisas por parte del Cuerpo Directivo en relación con un plan de acción detallado a ejecutar por parte de cada dependencia involucrada en el ciclo de vida de los PIDAR, con el fin de mitigar los impactos de la puesta en marcha del aplicativo Banco de Proyectos. </t>
  </si>
  <si>
    <t>1. Solicitar a la Alta Dirección expedir los actos administrativos que regulen el manejo y uso obligatorio del Banco de Proyectos, así como la alineación mancomunada de los procedimientos con el aplicativo y viceversa.</t>
  </si>
  <si>
    <t>Solicitud con radicación de memorando</t>
  </si>
  <si>
    <t>Profesionales de la Dirección de Calificación con funciones a Banco de Proyectos</t>
  </si>
  <si>
    <t>Carlos Buitrago
Richard Rangel</t>
  </si>
  <si>
    <t>En reunión del 3 de mayo de 2021, se indicó a la Unidad Auditada que la causa propuesta no era razonable, toda vez que los lineamientos de la Alta Dirección existían previamente a la auditoria (Circulares 100 y 110 de 2018 donde se instruyó el uso obligatorio del Banco de Proyectos), de tal manera que la situación obedecería a falta de su implementación (el plan de acción detallado a ejecutar). Cabe precisar que en ese entonces (mediados de 2019), el Acuerdo 007 de 2016 era el que regulaba la Estructuración de PIDAR, por lo que hasta ese momento estaba cumplida la emisión de las Directrices. Sin  perjuicio de esto, durante la reunión se indicó que la falta de articulación entre el Banco de Proyectos y las Directrices del Cuerpo Directivo fue subsanada mediante la ejecución del contrato 456 del 14 de agosto de 2019, en donde el informe de Supervisión Final del 27 de diciembre de 2019 indicó en el apartado de seguimiento técnico: (...) 4. Complementarias: Actualización del software a los procesos y normativa vigente que regula la Agencia de Desarrollo Rural en el tema de registro, estructuración, evaluación, calificación, cofinanciación, contratación, supervisión y seguimiento de los proyectos productivos (...) y seguidamente se manifestó: "Es de anotar, que en el ejercicio de las funciones como Supervisor se debe mantener un estricto control, vigilancia y seguimiento sobre la ejecución del objeto contractual y de las obligaciones establecidas en el contrato No. 456 de 2019, labor que se evidencia en los informes de seguimiento recibidos por el contratista quincenalmente desde el inicio del contrato en el que se evidencia el cumplimiento  del objeto del contrato por parte del contratista." De otra parte, se inspeccionó el acta de liquidación, contrato o convenio del 5 de noviembre de 2020, en cuyo numeral 11 se indicó: "El Supervisor deja constancia expresa de lo siguiente: (...) Que el contratista cumplió con plena autonomía técnica y administrativa el objeto contractual frente a las especificaciones técnicas exigidas y la totalidad de las obligaciones contractuales en el contrato No. 456 de 2019. Dado lo anterior, esta OCI considera procedente cerrar la acción propuesta y por tanto, el hallazgo asociado.</t>
  </si>
  <si>
    <t>Se cerró en la vigencia 2021</t>
  </si>
  <si>
    <t>Omisión de logs de auditoría e informes de errores y excepciones de la operatividad del aplicativo Banco de Proyectos y del ambiente de pruebas de la herramienta.</t>
  </si>
  <si>
    <r>
      <t>Estructuración del proceso contractual para el desarrollo e implantación del aplicativo “</t>
    </r>
    <r>
      <rPr>
        <i/>
        <sz val="12"/>
        <color theme="1"/>
        <rFont val="Arial"/>
        <family val="2"/>
      </rPr>
      <t>Banco de Proyectos</t>
    </r>
    <r>
      <rPr>
        <sz val="12"/>
        <color theme="1"/>
        <rFont val="Arial"/>
        <family val="2"/>
      </rPr>
      <t>” sin la participación de la totalidad de las dependencias involucradas.</t>
    </r>
  </si>
  <si>
    <r>
      <t>No se propone Plan de Mejoramiento por parte del área responsable del proceso.
Sin embargo, de acuerdo con el concepto emitido por la Oficina de Control Interno respecto al Hallazgo N° 3 de la Auditoría Interna Especial al aplicativo "</t>
    </r>
    <r>
      <rPr>
        <i/>
        <sz val="12"/>
        <color theme="1"/>
        <rFont val="Arial"/>
        <family val="2"/>
      </rPr>
      <t>Banco de Proyectos</t>
    </r>
    <r>
      <rPr>
        <sz val="12"/>
        <color theme="1"/>
        <rFont val="Arial"/>
        <family val="2"/>
      </rPr>
      <t xml:space="preserve">", la "(...)  </t>
    </r>
    <r>
      <rPr>
        <i/>
        <sz val="12"/>
        <color theme="1"/>
        <rFont val="Arial"/>
        <family val="2"/>
      </rPr>
      <t xml:space="preserve">la Oficina de Control Interno recomienda que se establezcan acciones de mejoramiento para subsanar las situaciones descritas e identificadas en este hallazgo y que no fueron aceptadas por los responsables de la actividad auditada, para que los riesgos identificados y asociados a este hallazgo sean gestionados o mitigados, y en consecuencia, se mantienen las situaciones observadas por esta Oficina de Control Interno, por lo que </t>
    </r>
    <r>
      <rPr>
        <b/>
        <i/>
        <u/>
        <sz val="12"/>
        <color theme="1"/>
        <rFont val="Arial"/>
        <family val="2"/>
      </rPr>
      <t>este hallazgo continuará abierto hasta que se identifiquen las causas que lo generaron, y se formulen y ejecuten las acciones necesarias que lo subsanen.</t>
    </r>
    <r>
      <rPr>
        <sz val="12"/>
        <color theme="1"/>
        <rFont val="Arial"/>
        <family val="2"/>
      </rPr>
      <t xml:space="preserve">". </t>
    </r>
  </si>
  <si>
    <t>No fueron establecidos planes de Mejoramiento por la Unidad Auditada al cierre de la auditoría de 2019. Dado que los hallazgos se configuraron sobre hechos cumplidos, no fue factible plantear acciones correctivas, por ser hechos insubsanables. Se recomendó a la Unidad Auditada diseñar y/o fortalecer los controles existentes que permitan, para futuras ocasiones similares, garantizar la participación de todos los involucrados y la recopilación de todo el acervo probatorio aplicable en la ejecución de los contratos. Sobre el particular, la Unidad Auditada indicó que: "En los procesos actuales se están convocando a las diferentes áreas para que participen en las mesas de trabajo del caso. Se están documentando y archivando las actas correspondientes". Para comprobar que se efectuaron reuniones para el levantamiento de requerimientos, la Unidad Auditada suministró pantallazo de correo electrónico del 15 de diciembre de 2020 con asunto "Revisión Procedimiento de Estructuración - MTF - Cronograma de Actividades", mostrando que se estuvieron efectuando las sesiones para el levantamiento de requerimientos.
En virtud de lo anterior, esta OCI encuentra procedente cerrar los dos (2) hallazgos, dado que están sujetos a la ocurrencia de un evento futuro (contratación).</t>
  </si>
  <si>
    <t>Incongruencia entre los términos contractuales relacionados con “Entrenamiento en puesto de trabajo” por parte de PricewaterhouseCoopers y la ejecución de la actividad.</t>
  </si>
  <si>
    <t xml:space="preserve">Fallas en las actividades de Supervisión del Contrato 638 de 2017 (revisión de requerimientos contractuales vs. ejecución e información de novedades). </t>
  </si>
  <si>
    <t>1. Solicitar a la Vicepresidencia de Gestión Contractual una jornada de capacitación que actualice los conceptos claves de supervisión de contratos a los funcionarios de la Dirección de Calificación y Financiación</t>
  </si>
  <si>
    <t>Una solicitud radicada a través de memorando</t>
  </si>
  <si>
    <t>Funcionarios de la Dirección de Calificación con funciones de Banco de Proyectos</t>
  </si>
  <si>
    <t>Incumplimiento de controles de verificación y aprobación en los entregables de las funcionalidades del aplicativo Banco de Proyectos (etapa contractual).</t>
  </si>
  <si>
    <t>Diferencias entre la información de los Proyectos Integrales de Desarrollo Agropecuario y Rural (PIDAR) registrada en el aplicativo Banco de Proyectos y la contenida en el expediente físico del proyecto.</t>
  </si>
  <si>
    <t>Insuficiencia de controles de verificación de la información cargada por parte de los usuarios designados para la migración</t>
  </si>
  <si>
    <t>1. Establecer un plan de trabajo para garantizar la calidad de los datos de los proyectos migrados en el Banco de Proyectos</t>
  </si>
  <si>
    <t xml:space="preserve">Plan de trabajo </t>
  </si>
  <si>
    <t xml:space="preserve">Funcionarios de la Dirección de Calificación con funciones de banco de proyectos </t>
  </si>
  <si>
    <t>La OTI indicó que estas acciones no son de su responsabilidad por tratarse de un tema funcional del proceso misional, por lo que recomendó establecer comunicación con la Vicepresidenicia de Proyectos.
Se efectuaron gestiones de llamadas con el enlace de la Vicepresidencia de Proyectos, pero no se logró coordinar mesa de trabajo. Se espera, en lo que resta de septiembre, realizar la reunión y abordar estas 2 acciones.
La OCI preliminarmente asigna un avance de 0%, sujeto a cambio de lo que se defina en mesa de trabajo</t>
  </si>
  <si>
    <t xml:space="preserve">Falta de compromiso por parte de los usuarios que ejecutan sus labores por medio del Banco de Proyectos y/o errores y omisiones al momento de registrar información veraz, fiable y oportuna en cada una de las fases, que permitiera garantizar la calidad de los datos. </t>
  </si>
  <si>
    <t>2. Solicitar la expedición de actos administrativos que ratifiquen el compromiso ético en el registro de información veraz, fiable y oportuna en el Banco de Proyectos</t>
  </si>
  <si>
    <t>Solicitud radicada mediante memorando</t>
  </si>
  <si>
    <t>Funcionarios de la Dirección de Calificación con funciones de banco de proyectos</t>
  </si>
  <si>
    <t>Frente a la respuesta de la Unidad Auditada, esta OCI conceptúa estar de acuerdo en que la Acción Propuesta y Metas establecidas no garantizan la gestión de la causa identificada, por lo que es aceptada la propuesta de modificación, en la cual, se insta a oficiar a la OCI sobre la propuesta y fechas de ejecución. No obstante, se reitera que el plan de mejoramiento no puede basarse exclusivamente en los espacios de capacitación y manejo de la herramienta, sino en asegurar razonablemente que el contenido de los datos sean consistentes con lo migrado a la herramienta. En virtud de esto, deberán proponerse acciones verificables de la efectividad de los controles de revisión de la calidad de los datos.
Así las cosas, esta OCI considera que no es procedente Cerrar el Hallazgo, hasta que se suministre un Plan de Mejoramiento definitivo y asertivo que ataque la causa del riesgo y que pueda ser verificable.
Seguimiento 2020 
La Vicepresidencia de Proyectos - Dirección de Calificación y Cofinanciación informó que "Teniendo en cuenta que durante el mes de junio de 2020, se ha surtido la aprobación de actualización de la mayoría de procedimientos que intervienen en el ciclo de vida de los PIDAR, acordes a los lineamientos establecidos en el nuevo reglamento operativo para los PIDAR; y que de esto se derivan solicitudes de ajustes a la herramienta, La Dirección de Calificación y Financiación solicitará durante el mes de julio de 2020, la emisión de directrices por parte de la Alta Dirección para regular el manejo y uso obligatorio del Banco de Proyectos. Esta solicitud requerirá la impartición de lineamientos que ratifiquen el compromiso ético en el registro de información veraz, fiable y oportuna en el aplicativo.".
Por lo anterior la presente acción a la fecha del presente seguimiento no presenta avances.</t>
  </si>
  <si>
    <r>
      <t xml:space="preserve">La Unidad Auditada entregó un Plan de Trabajo que, aunque figura como desactualizado en fechas de ejecución de las labores (dado que fue el que se presentó en su momento al antiguo Director de Calificación y Financiación), fue confirmado que correspondía a las actividades estimadas para efectuar. Así las cosas, se revisaron los hitos del plan frente a las evidencias aportadas, dando cuenta de la gestión efectuada. Aunque no se cumplió el 100% de los objetivos planeados, el avance se considera significativo y, según lo informado por la Unidad Auditada, las actividades continuarán desde el Plan de Mejoramiento propuesto en la auditoria de Evaluación y Calificación del año 2021, siendo un trabajo continuo y que debería tender a depurarse en la medida que se cuente con el recurso humano. Se aclaró que la acción propuesta y la  meta se cumplieron, y que no solamente se quedó en el planteamiento del cronograma de tareas, sino en su gestión. Así mismo, se recalcó que la Dirección ha tenido dificultades con recortes presupuestales, rotación del personal y contratistas y la pérdida de la curva de aprendizaje, por lo que la labor continua de capacitaciones, aunado a la de calidad de datos, se efectuarán hasta estabilizar la información del Banco de Proyectos. En este sentido, esta OCI encuentra procedente cerrar la acción propuesta.
MARZO 2020
La Vicepresidencia de Proyectos - Dirección de Calificación y Cofinanciación informó que se elaboró n cronograma de actividades que permitirá empalmar las acciones correspondientes a la migracion de la totalidad de la informacion, en los terminos que los asuntos de  calidad de la misma le confieren; no obstante el mismo fue remitido el 4 de marzo de 2020 para aprobación del líder del proceso.
JULIO 2020
La Vicepresidencia de Proyectos - Dirección de Calificación y Cofinanciación informó mediante correo electrónico del 3 de julio lo siguiente:
</t>
    </r>
    <r>
      <rPr>
        <i/>
        <sz val="12"/>
        <rFont val="Arial"/>
        <family val="2"/>
      </rPr>
      <t>"Dada la reciente aprobación de los nuevos procedimientos involucrados en la ruta PIDAR, se requiere realizar una actualización al Plan de trabajo, para garantizar la calidad de los datos de los proyectos migrados en el Banco de Proyectos. Por lo anterior, la Dirección de Calificación y Financiación y la Vicepresidencia de Proyectos revisarán en el mes de julio de 2020, las propuestas generadas en marzo y junio de 2020; para emitir el Plan de trabajo a implementar a partir del mes de agosto de 2020".</t>
    </r>
  </si>
  <si>
    <t>Banco de Proyectos (BcoPry)</t>
  </si>
  <si>
    <t>Ausencia de lineamientos en los manuales o procedimientos de desarrollo y adquisición de sistemas de información, lo que resulta en desarrollo sin requerimientos mínimos.
Ausencia de procedimientos de revisión y monitoreo de logs, que resulta en inconvenientes de identificación de posibles causas de fallas en la funcionalidad de las aplicaciones.</t>
  </si>
  <si>
    <t>1. Establecer dos procedimientos (acompañados de los respectivos manuales) que permitan estandarizar los requerimientos mínimos de los sistemas de información que se adquieren o desarrollan dentro de la Agencia de Desarrollo Rural, permitiendo formalizar una línea base de requisitos mínimos para cualquier sistema de información, dentro de dichos requerimientos estará la adecuada creación/generación de logs de eventos en los sistemas.</t>
  </si>
  <si>
    <t>Los procedimientos a desarrollar, formalizar y apropiar son los siguientes:
1. Procedimiento para Adquisición, Desarrollo y Mantenimiento de Sistemas.
2. Procedimiento para gestión y monitoreo de logs y gestión de la capacidad.</t>
  </si>
  <si>
    <t>OTI</t>
  </si>
  <si>
    <t>14/06/2023</t>
  </si>
  <si>
    <t>20/12/2023</t>
  </si>
  <si>
    <r>
      <rPr>
        <b/>
        <sz val="12"/>
        <color theme="1"/>
        <rFont val="Arial"/>
        <family val="2"/>
      </rPr>
      <t>Julio 2023:</t>
    </r>
    <r>
      <rPr>
        <sz val="12"/>
        <color theme="1"/>
        <rFont val="Arial"/>
        <family val="2"/>
      </rPr>
      <t xml:space="preserve"> Acción en términos. No existen avances a la fecha del presente seguimiento</t>
    </r>
  </si>
  <si>
    <r>
      <rPr>
        <b/>
        <sz val="12"/>
        <color theme="1"/>
        <rFont val="Arial"/>
        <family val="2"/>
      </rPr>
      <t xml:space="preserve">Nota: </t>
    </r>
    <r>
      <rPr>
        <u/>
        <sz val="12"/>
        <color theme="1"/>
        <rFont val="Arial"/>
        <family val="2"/>
      </rPr>
      <t>Acción reformulada por solicitud de la Dirección de Calificación y Financiación, realizada a través de memorando 20232400031393 del 27 junio de 2023.</t>
    </r>
  </si>
  <si>
    <t>2. Socialización y apropiación de los procedimientos con el personal de desarrollo de aplicaciones de la agencia.</t>
  </si>
  <si>
    <t>Procedimientos debidamente socializados y apropiados.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</si>
</sst>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mmm\-yyyy"/>
    <numFmt numFmtId="165" formatCode="dd/mm/yyyy;@"/>
  </numFmts>
  <fonts count="40" x14ac:knownFonts="1">
    <font>
      <sz val="11"/>
      <color theme="1"/>
      <name val="Calibri"/>
      <family val="2"/>
      <scheme val="minor"/>
    </font>
    <font>
      <sz val="11"/>
      <color theme="1"/>
      <name val="Calibri"/>
      <family val="2"/>
      <scheme val="minor"/>
    </font>
    <font>
      <sz val="10"/>
      <name val="Arial"/>
      <family val="2"/>
    </font>
    <font>
      <sz val="10"/>
      <name val="Verdana"/>
      <family val="2"/>
    </font>
    <font>
      <b/>
      <sz val="20"/>
      <name val="Arial"/>
      <family val="2"/>
    </font>
    <font>
      <sz val="20"/>
      <name val="Arial"/>
      <family val="2"/>
    </font>
    <font>
      <sz val="12"/>
      <color theme="1"/>
      <name val="Calibri"/>
      <family val="2"/>
      <scheme val="minor"/>
    </font>
    <font>
      <b/>
      <sz val="14"/>
      <name val="Arial"/>
      <family val="2"/>
    </font>
    <font>
      <sz val="14"/>
      <name val="Arial"/>
      <family val="2"/>
    </font>
    <font>
      <b/>
      <i/>
      <sz val="14"/>
      <name val="Arial"/>
      <family val="2"/>
    </font>
    <font>
      <sz val="12"/>
      <color theme="1"/>
      <name val="Arial"/>
      <family val="2"/>
    </font>
    <font>
      <sz val="12"/>
      <name val="Arial"/>
      <family val="2"/>
    </font>
    <font>
      <i/>
      <sz val="12"/>
      <name val="Arial"/>
      <family val="2"/>
    </font>
    <font>
      <b/>
      <sz val="12"/>
      <color theme="1"/>
      <name val="Arial"/>
      <family val="2"/>
    </font>
    <font>
      <i/>
      <sz val="12"/>
      <color theme="1"/>
      <name val="Arial"/>
      <family val="2"/>
    </font>
    <font>
      <b/>
      <u/>
      <sz val="12"/>
      <color theme="1"/>
      <name val="Arial"/>
      <family val="2"/>
    </font>
    <font>
      <sz val="12"/>
      <color rgb="FF00B050"/>
      <name val="Arial"/>
      <family val="2"/>
    </font>
    <font>
      <sz val="12"/>
      <color rgb="FF000000"/>
      <name val="Arial"/>
      <family val="2"/>
    </font>
    <font>
      <u/>
      <sz val="12"/>
      <color theme="1"/>
      <name val="Arial"/>
      <family val="2"/>
    </font>
    <font>
      <b/>
      <sz val="12"/>
      <name val="Arial"/>
      <family val="2"/>
    </font>
    <font>
      <b/>
      <sz val="11"/>
      <color theme="1"/>
      <name val="Calibri"/>
      <family val="2"/>
      <scheme val="minor"/>
    </font>
    <font>
      <u/>
      <sz val="11"/>
      <color theme="10"/>
      <name val="Calibri"/>
      <family val="2"/>
      <scheme val="minor"/>
    </font>
    <font>
      <b/>
      <sz val="20"/>
      <color theme="1"/>
      <name val="Calibri"/>
      <family val="2"/>
      <scheme val="minor"/>
    </font>
    <font>
      <b/>
      <sz val="18"/>
      <color theme="1"/>
      <name val="Calibri"/>
      <family val="2"/>
      <scheme val="minor"/>
    </font>
    <font>
      <b/>
      <sz val="11"/>
      <color rgb="FF000000"/>
      <name val="Calibri"/>
      <family val="2"/>
      <scheme val="minor"/>
    </font>
    <font>
      <b/>
      <sz val="11"/>
      <name val="Calibri"/>
      <family val="2"/>
      <scheme val="minor"/>
    </font>
    <font>
      <sz val="11"/>
      <name val="Calibri"/>
      <family val="2"/>
      <scheme val="minor"/>
    </font>
    <font>
      <b/>
      <sz val="14"/>
      <color theme="1"/>
      <name val="Calibri"/>
      <family val="2"/>
      <scheme val="minor"/>
    </font>
    <font>
      <b/>
      <i/>
      <sz val="12"/>
      <name val="Arial"/>
      <family val="2"/>
    </font>
    <font>
      <b/>
      <sz val="18"/>
      <name val="Arial"/>
      <family val="2"/>
    </font>
    <font>
      <i/>
      <u/>
      <sz val="12"/>
      <color theme="1"/>
      <name val="Arial"/>
      <family val="2"/>
    </font>
    <font>
      <b/>
      <sz val="18"/>
      <color theme="1"/>
      <name val="Arial"/>
      <family val="2"/>
    </font>
    <font>
      <sz val="12"/>
      <color rgb="FFFF0000"/>
      <name val="Arial"/>
      <family val="2"/>
    </font>
    <font>
      <b/>
      <sz val="11"/>
      <color theme="1"/>
      <name val="Arial"/>
      <family val="2"/>
    </font>
    <font>
      <sz val="11"/>
      <color theme="1"/>
      <name val="Arial"/>
      <family val="2"/>
    </font>
    <font>
      <u/>
      <sz val="12"/>
      <name val="Arial"/>
      <family val="2"/>
    </font>
    <font>
      <sz val="12"/>
      <name val="Calibri"/>
      <family val="2"/>
      <scheme val="minor"/>
    </font>
    <font>
      <sz val="10"/>
      <color theme="1"/>
      <name val="Arial"/>
      <family val="2"/>
    </font>
    <font>
      <b/>
      <i/>
      <u/>
      <sz val="12"/>
      <color theme="1"/>
      <name val="Arial"/>
      <family val="2"/>
    </font>
    <font>
      <b/>
      <u/>
      <sz val="12"/>
      <color theme="1"/>
      <name val="Calibri"/>
      <family val="2"/>
      <scheme val="minor"/>
    </font>
  </fonts>
  <fills count="17">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rgb="FFFF0000"/>
        <bgColor indexed="64"/>
      </patternFill>
    </fill>
    <fill>
      <patternFill patternType="solid">
        <fgColor theme="0"/>
        <bgColor indexed="64"/>
      </patternFill>
    </fill>
    <fill>
      <patternFill patternType="solid">
        <fgColor theme="0" tint="-0.499984740745262"/>
        <bgColor indexed="64"/>
      </patternFill>
    </fill>
    <fill>
      <patternFill patternType="solid">
        <fgColor theme="1"/>
        <bgColor indexed="64"/>
      </patternFill>
    </fill>
    <fill>
      <patternFill patternType="solid">
        <fgColor rgb="FFFFFF00"/>
        <bgColor indexed="64"/>
      </patternFill>
    </fill>
    <fill>
      <patternFill patternType="solid">
        <fgColor theme="9" tint="0.79998168889431442"/>
        <bgColor indexed="64"/>
      </patternFill>
    </fill>
    <fill>
      <patternFill patternType="solid">
        <fgColor rgb="FF92D050"/>
        <bgColor indexed="64"/>
      </patternFill>
    </fill>
    <fill>
      <patternFill patternType="solid">
        <fgColor theme="6"/>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indexed="65"/>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style="thin">
        <color indexed="64"/>
      </top>
      <bottom style="thin">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diagonal/>
    </border>
  </borders>
  <cellStyleXfs count="4">
    <xf numFmtId="0" fontId="0" fillId="0" borderId="0"/>
    <xf numFmtId="9" fontId="1" fillId="0" borderId="0" applyFont="0" applyFill="0" applyBorder="0" applyAlignment="0" applyProtection="0"/>
    <xf numFmtId="0" fontId="2" fillId="0" borderId="0"/>
    <xf numFmtId="0" fontId="21" fillId="0" borderId="0" applyNumberFormat="0" applyFill="0" applyBorder="0" applyAlignment="0" applyProtection="0"/>
  </cellStyleXfs>
  <cellXfs count="507">
    <xf numFmtId="0" fontId="0" fillId="0" borderId="0" xfId="0"/>
    <xf numFmtId="0" fontId="6" fillId="0" borderId="0" xfId="0" applyFont="1"/>
    <xf numFmtId="0" fontId="1" fillId="0" borderId="0" xfId="0" applyFont="1"/>
    <xf numFmtId="15" fontId="10" fillId="0" borderId="1" xfId="0" applyNumberFormat="1" applyFont="1" applyBorder="1" applyAlignment="1">
      <alignment horizontal="center" vertical="center"/>
    </xf>
    <xf numFmtId="164" fontId="11" fillId="0" borderId="1" xfId="0" applyNumberFormat="1" applyFont="1" applyBorder="1" applyAlignment="1">
      <alignment horizontal="justify" vertical="center" wrapText="1"/>
    </xf>
    <xf numFmtId="0" fontId="11" fillId="0" borderId="1" xfId="0" applyFont="1" applyBorder="1" applyAlignment="1">
      <alignment horizontal="justify" vertical="center" wrapText="1"/>
    </xf>
    <xf numFmtId="9" fontId="11" fillId="0" borderId="1" xfId="1" applyFont="1" applyBorder="1" applyAlignment="1">
      <alignment horizontal="center" vertical="center"/>
    </xf>
    <xf numFmtId="0" fontId="10" fillId="7" borderId="1" xfId="0" applyFont="1" applyFill="1" applyBorder="1" applyAlignment="1">
      <alignment horizontal="justify" vertical="center"/>
    </xf>
    <xf numFmtId="0" fontId="10" fillId="0" borderId="1" xfId="0" applyFont="1" applyBorder="1" applyAlignment="1">
      <alignment vertical="center"/>
    </xf>
    <xf numFmtId="0" fontId="10" fillId="0" borderId="0" xfId="0" applyFont="1"/>
    <xf numFmtId="164" fontId="11" fillId="7" borderId="1" xfId="0" applyNumberFormat="1" applyFont="1" applyFill="1" applyBorder="1" applyAlignment="1">
      <alignment horizontal="justify" vertical="center" wrapText="1"/>
    </xf>
    <xf numFmtId="0" fontId="11" fillId="7" borderId="1" xfId="0" applyFont="1" applyFill="1" applyBorder="1" applyAlignment="1">
      <alignment horizontal="justify" vertical="center" wrapText="1"/>
    </xf>
    <xf numFmtId="0" fontId="11" fillId="7" borderId="1" xfId="0" applyFont="1" applyFill="1" applyBorder="1" applyAlignment="1">
      <alignment horizontal="justify" vertical="center"/>
    </xf>
    <xf numFmtId="9" fontId="11" fillId="7" borderId="1" xfId="1" applyFont="1" applyFill="1" applyBorder="1" applyAlignment="1">
      <alignment horizontal="center" vertical="center"/>
    </xf>
    <xf numFmtId="0" fontId="11" fillId="0" borderId="1" xfId="0" applyFont="1" applyBorder="1" applyAlignment="1">
      <alignment horizontal="justify" vertical="center"/>
    </xf>
    <xf numFmtId="9" fontId="11" fillId="0" borderId="1" xfId="1" applyFont="1" applyFill="1" applyBorder="1" applyAlignment="1">
      <alignment horizontal="center" vertical="center"/>
    </xf>
    <xf numFmtId="0" fontId="10" fillId="0" borderId="1" xfId="0" applyFont="1" applyBorder="1" applyAlignment="1">
      <alignment vertical="center" wrapText="1"/>
    </xf>
    <xf numFmtId="164" fontId="11" fillId="0" borderId="1" xfId="0" applyNumberFormat="1" applyFont="1" applyBorder="1" applyAlignment="1">
      <alignment horizontal="center" vertical="center" wrapText="1"/>
    </xf>
    <xf numFmtId="9" fontId="10" fillId="0" borderId="1" xfId="1" applyFont="1" applyFill="1" applyBorder="1" applyAlignment="1">
      <alignment horizontal="center" vertical="center"/>
    </xf>
    <xf numFmtId="0" fontId="10" fillId="0" borderId="1" xfId="0" applyFont="1" applyBorder="1" applyAlignment="1">
      <alignment horizontal="center" vertical="center" wrapText="1"/>
    </xf>
    <xf numFmtId="164" fontId="11" fillId="7" borderId="1" xfId="0" applyNumberFormat="1" applyFont="1" applyFill="1" applyBorder="1" applyAlignment="1">
      <alignment horizontal="center" vertical="center" wrapText="1"/>
    </xf>
    <xf numFmtId="0" fontId="10" fillId="9" borderId="0" xfId="0" applyFont="1" applyFill="1"/>
    <xf numFmtId="15" fontId="10" fillId="0" borderId="1" xfId="0" applyNumberFormat="1" applyFont="1" applyBorder="1" applyAlignment="1">
      <alignment vertical="center" wrapText="1"/>
    </xf>
    <xf numFmtId="15" fontId="10" fillId="0" borderId="1" xfId="0" applyNumberFormat="1" applyFont="1" applyBorder="1" applyAlignment="1">
      <alignment horizontal="center" vertical="center" wrapText="1"/>
    </xf>
    <xf numFmtId="9" fontId="10" fillId="0" borderId="1" xfId="1" applyFont="1" applyBorder="1" applyAlignment="1">
      <alignment horizontal="center" vertical="center"/>
    </xf>
    <xf numFmtId="0" fontId="10" fillId="0" borderId="0" xfId="0" applyFont="1" applyAlignment="1">
      <alignment vertical="center"/>
    </xf>
    <xf numFmtId="0" fontId="1" fillId="0" borderId="0" xfId="0" applyFont="1" applyAlignment="1">
      <alignment vertical="center"/>
    </xf>
    <xf numFmtId="15" fontId="13" fillId="0" borderId="1" xfId="0" applyNumberFormat="1" applyFont="1" applyBorder="1" applyAlignment="1">
      <alignment horizontal="right" vertical="center" wrapText="1"/>
    </xf>
    <xf numFmtId="0" fontId="17" fillId="0" borderId="1" xfId="0" applyFont="1" applyBorder="1" applyAlignment="1">
      <alignment horizontal="justify" vertical="center" wrapText="1"/>
    </xf>
    <xf numFmtId="0" fontId="11" fillId="0" borderId="1" xfId="0" applyFont="1" applyBorder="1" applyAlignment="1">
      <alignment vertical="center" wrapText="1"/>
    </xf>
    <xf numFmtId="0" fontId="10" fillId="0" borderId="6" xfId="0" applyFont="1" applyBorder="1" applyAlignment="1">
      <alignment vertical="center" wrapText="1"/>
    </xf>
    <xf numFmtId="0" fontId="10" fillId="0" borderId="1" xfId="0" applyFont="1" applyBorder="1"/>
    <xf numFmtId="0" fontId="11" fillId="0" borderId="6" xfId="0" applyFont="1" applyBorder="1" applyAlignment="1">
      <alignment vertical="center" wrapText="1"/>
    </xf>
    <xf numFmtId="0" fontId="17" fillId="0" borderId="6" xfId="0" applyFont="1" applyBorder="1" applyAlignment="1">
      <alignment horizontal="justify" vertical="center" wrapText="1"/>
    </xf>
    <xf numFmtId="0" fontId="10" fillId="0" borderId="0" xfId="0" applyFont="1" applyAlignment="1">
      <alignment wrapText="1"/>
    </xf>
    <xf numFmtId="0" fontId="17" fillId="0" borderId="1" xfId="0" applyFont="1" applyBorder="1" applyAlignment="1">
      <alignment horizontal="left" vertical="center" wrapText="1"/>
    </xf>
    <xf numFmtId="0" fontId="17" fillId="0" borderId="1" xfId="0" applyFont="1" applyBorder="1" applyAlignment="1">
      <alignment horizontal="center" vertical="center" wrapText="1"/>
    </xf>
    <xf numFmtId="0" fontId="10" fillId="0" borderId="0" xfId="0" applyFont="1" applyAlignment="1">
      <alignment horizontal="center" wrapText="1"/>
    </xf>
    <xf numFmtId="0" fontId="10" fillId="0" borderId="0" xfId="0" applyFont="1" applyAlignment="1">
      <alignment horizontal="center"/>
    </xf>
    <xf numFmtId="9" fontId="10" fillId="0" borderId="0" xfId="1" applyFont="1" applyAlignment="1">
      <alignment horizontal="center"/>
    </xf>
    <xf numFmtId="0" fontId="6" fillId="0" borderId="0" xfId="0" applyFont="1" applyAlignment="1">
      <alignment wrapText="1"/>
    </xf>
    <xf numFmtId="9" fontId="6" fillId="0" borderId="0" xfId="1" applyFont="1" applyAlignment="1">
      <alignment horizontal="center"/>
    </xf>
    <xf numFmtId="0" fontId="6" fillId="0" borderId="0" xfId="0" applyFont="1" applyAlignment="1">
      <alignment horizontal="center" wrapText="1"/>
    </xf>
    <xf numFmtId="0" fontId="6" fillId="0" borderId="0" xfId="0" applyFont="1" applyAlignment="1">
      <alignment horizontal="center"/>
    </xf>
    <xf numFmtId="0" fontId="10" fillId="10" borderId="1" xfId="0" applyFont="1" applyFill="1" applyBorder="1" applyAlignment="1">
      <alignment vertical="center" wrapText="1"/>
    </xf>
    <xf numFmtId="0" fontId="0" fillId="0" borderId="1" xfId="0" applyBorder="1" applyAlignment="1">
      <alignment horizontal="center"/>
    </xf>
    <xf numFmtId="0" fontId="10" fillId="0" borderId="6"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6" xfId="0" applyFont="1" applyBorder="1" applyAlignment="1">
      <alignment horizontal="center" vertical="center"/>
    </xf>
    <xf numFmtId="0" fontId="10" fillId="0" borderId="8" xfId="0" applyFont="1" applyBorder="1" applyAlignment="1">
      <alignment horizontal="center" vertical="center"/>
    </xf>
    <xf numFmtId="0" fontId="10" fillId="0" borderId="10" xfId="0" applyFont="1" applyBorder="1" applyAlignment="1">
      <alignment horizontal="center" vertical="center"/>
    </xf>
    <xf numFmtId="0" fontId="10" fillId="0" borderId="6" xfId="0" applyFont="1" applyBorder="1" applyAlignment="1">
      <alignment horizontal="left" vertical="center" wrapText="1"/>
    </xf>
    <xf numFmtId="0" fontId="10" fillId="0" borderId="8" xfId="0" applyFont="1" applyBorder="1" applyAlignment="1">
      <alignment horizontal="left" vertical="center" wrapText="1"/>
    </xf>
    <xf numFmtId="0" fontId="10" fillId="0" borderId="10" xfId="0" applyFont="1" applyBorder="1" applyAlignment="1">
      <alignment horizontal="left" vertical="center" wrapText="1"/>
    </xf>
    <xf numFmtId="0" fontId="11" fillId="0" borderId="8" xfId="0" applyFont="1" applyBorder="1" applyAlignment="1">
      <alignment horizontal="center" vertical="center" wrapText="1"/>
    </xf>
    <xf numFmtId="0" fontId="11" fillId="0" borderId="10" xfId="0" applyFont="1" applyBorder="1" applyAlignment="1">
      <alignment horizontal="center" vertical="center" wrapText="1"/>
    </xf>
    <xf numFmtId="15" fontId="10" fillId="0" borderId="6" xfId="0" applyNumberFormat="1" applyFont="1" applyBorder="1" applyAlignment="1">
      <alignment horizontal="right" vertical="center" wrapText="1"/>
    </xf>
    <xf numFmtId="9" fontId="10" fillId="0" borderId="6" xfId="1" applyFont="1" applyBorder="1" applyAlignment="1">
      <alignment horizontal="center" vertical="center"/>
    </xf>
    <xf numFmtId="9" fontId="10" fillId="0" borderId="10" xfId="1" applyFont="1" applyBorder="1" applyAlignment="1">
      <alignment horizontal="center" vertical="center"/>
    </xf>
    <xf numFmtId="0" fontId="11" fillId="0" borderId="6" xfId="0" applyFont="1" applyBorder="1" applyAlignment="1">
      <alignment horizontal="justify" vertical="center" wrapText="1"/>
    </xf>
    <xf numFmtId="0" fontId="11" fillId="0" borderId="10" xfId="0" applyFont="1" applyBorder="1" applyAlignment="1">
      <alignment horizontal="justify" vertical="center" wrapText="1"/>
    </xf>
    <xf numFmtId="0" fontId="10" fillId="0" borderId="6" xfId="0" applyFont="1" applyBorder="1" applyAlignment="1">
      <alignment horizontal="justify" vertical="center" wrapText="1"/>
    </xf>
    <xf numFmtId="0" fontId="10" fillId="0" borderId="10" xfId="0" applyFont="1" applyBorder="1" applyAlignment="1">
      <alignment horizontal="justify" vertical="center" wrapText="1"/>
    </xf>
    <xf numFmtId="15" fontId="10" fillId="0" borderId="6" xfId="0" applyNumberFormat="1" applyFont="1" applyBorder="1" applyAlignment="1">
      <alignment horizontal="center" vertical="center" wrapText="1"/>
    </xf>
    <xf numFmtId="15" fontId="10" fillId="0" borderId="10" xfId="0" applyNumberFormat="1" applyFont="1" applyBorder="1" applyAlignment="1">
      <alignment horizontal="center" vertical="center" wrapText="1"/>
    </xf>
    <xf numFmtId="0" fontId="10" fillId="0" borderId="1" xfId="0" applyFont="1" applyBorder="1" applyAlignment="1">
      <alignment horizontal="justify" vertical="center"/>
    </xf>
    <xf numFmtId="0" fontId="10" fillId="0" borderId="6" xfId="0" applyFont="1" applyBorder="1" applyAlignment="1">
      <alignment horizontal="justify" vertical="center"/>
    </xf>
    <xf numFmtId="0" fontId="10" fillId="0" borderId="10" xfId="0" applyFont="1" applyBorder="1" applyAlignment="1">
      <alignment horizontal="justify" vertical="center"/>
    </xf>
    <xf numFmtId="0" fontId="11" fillId="0" borderId="6" xfId="0" applyFont="1" applyBorder="1" applyAlignment="1">
      <alignment horizontal="left" vertical="center" wrapText="1"/>
    </xf>
    <xf numFmtId="0" fontId="11" fillId="0" borderId="8" xfId="0" applyFont="1" applyBorder="1" applyAlignment="1">
      <alignment horizontal="left" vertical="center" wrapText="1"/>
    </xf>
    <xf numFmtId="0" fontId="10" fillId="0" borderId="1" xfId="0" applyFont="1" applyBorder="1" applyAlignment="1">
      <alignment horizontal="center" vertical="center"/>
    </xf>
    <xf numFmtId="0" fontId="10" fillId="0" borderId="1" xfId="0" applyFont="1" applyBorder="1" applyAlignment="1">
      <alignment horizontal="justify" vertical="center" wrapText="1"/>
    </xf>
    <xf numFmtId="0" fontId="10" fillId="0" borderId="1" xfId="0" applyFont="1" applyFill="1" applyBorder="1" applyAlignment="1">
      <alignment horizontal="justify" vertical="center" wrapText="1"/>
    </xf>
    <xf numFmtId="0" fontId="10" fillId="0" borderId="1" xfId="0" applyFont="1" applyFill="1" applyBorder="1" applyAlignment="1">
      <alignment horizontal="justify" vertical="center"/>
    </xf>
    <xf numFmtId="0" fontId="10" fillId="11" borderId="1" xfId="0" applyFont="1" applyFill="1" applyBorder="1" applyAlignment="1">
      <alignment vertical="center" wrapText="1"/>
    </xf>
    <xf numFmtId="0" fontId="10" fillId="0" borderId="1" xfId="0" applyFont="1" applyBorder="1" applyAlignment="1">
      <alignment horizontal="left" vertical="center" wrapText="1"/>
    </xf>
    <xf numFmtId="0" fontId="14" fillId="0" borderId="0" xfId="0" applyFont="1"/>
    <xf numFmtId="0" fontId="13" fillId="0" borderId="1" xfId="0" applyFont="1" applyBorder="1" applyAlignment="1">
      <alignment vertical="center"/>
    </xf>
    <xf numFmtId="0" fontId="13" fillId="0" borderId="1" xfId="0" applyFont="1" applyBorder="1"/>
    <xf numFmtId="0" fontId="10" fillId="0" borderId="0" xfId="0" applyFont="1" applyAlignment="1">
      <alignment horizontal="justify" vertical="center"/>
    </xf>
    <xf numFmtId="0" fontId="10" fillId="0" borderId="1" xfId="0" applyFont="1" applyBorder="1" applyAlignment="1">
      <alignment horizontal="center" vertical="center"/>
    </xf>
    <xf numFmtId="0" fontId="10" fillId="0" borderId="1" xfId="0" applyFont="1" applyBorder="1" applyAlignment="1">
      <alignment horizontal="justify" vertical="center"/>
    </xf>
    <xf numFmtId="0" fontId="7" fillId="4" borderId="1" xfId="2" applyFont="1" applyFill="1" applyBorder="1" applyAlignment="1">
      <alignment horizontal="center" vertical="center" wrapText="1"/>
    </xf>
    <xf numFmtId="0" fontId="10" fillId="0" borderId="1" xfId="0" applyFont="1" applyBorder="1" applyAlignment="1">
      <alignment horizontal="justify" vertical="center" wrapText="1"/>
    </xf>
    <xf numFmtId="15" fontId="10" fillId="0" borderId="6" xfId="0" applyNumberFormat="1" applyFont="1" applyBorder="1" applyAlignment="1">
      <alignment horizontal="center" vertical="center" wrapText="1"/>
    </xf>
    <xf numFmtId="0" fontId="19" fillId="4" borderId="6" xfId="2" applyFont="1" applyFill="1" applyBorder="1" applyAlignment="1">
      <alignment horizontal="center" vertical="center" wrapText="1"/>
    </xf>
    <xf numFmtId="0" fontId="19" fillId="14" borderId="6" xfId="2" applyFont="1" applyFill="1" applyBorder="1" applyAlignment="1">
      <alignment horizontal="center" vertical="center" wrapText="1"/>
    </xf>
    <xf numFmtId="0" fontId="10" fillId="0" borderId="10" xfId="0" applyFont="1" applyBorder="1" applyAlignment="1" applyProtection="1">
      <alignment horizontal="justify" vertical="center" wrapText="1"/>
      <protection locked="0"/>
    </xf>
    <xf numFmtId="0" fontId="10" fillId="0" borderId="8" xfId="0" applyFont="1" applyBorder="1" applyAlignment="1">
      <alignment horizontal="justify" vertical="center" wrapText="1"/>
    </xf>
    <xf numFmtId="14" fontId="10" fillId="0" borderId="8" xfId="0" applyNumberFormat="1" applyFont="1" applyBorder="1" applyAlignment="1">
      <alignment horizontal="center" vertical="center" wrapText="1"/>
    </xf>
    <xf numFmtId="15" fontId="10" fillId="0" borderId="10" xfId="0" applyNumberFormat="1" applyFont="1" applyBorder="1" applyAlignment="1">
      <alignment horizontal="center" vertical="center"/>
    </xf>
    <xf numFmtId="14" fontId="10" fillId="0" borderId="10" xfId="0" applyNumberFormat="1" applyFont="1" applyBorder="1" applyAlignment="1">
      <alignment horizontal="justify" vertical="center" wrapText="1"/>
    </xf>
    <xf numFmtId="9" fontId="10" fillId="0" borderId="10" xfId="1" applyFont="1" applyFill="1" applyBorder="1" applyAlignment="1">
      <alignment horizontal="center" vertical="center"/>
    </xf>
    <xf numFmtId="0" fontId="11" fillId="6" borderId="10" xfId="0" applyFont="1" applyFill="1" applyBorder="1" applyAlignment="1">
      <alignment horizontal="center" vertical="center" wrapText="1"/>
    </xf>
    <xf numFmtId="15" fontId="10" fillId="0" borderId="10" xfId="0" applyNumberFormat="1" applyFont="1" applyBorder="1" applyAlignment="1">
      <alignment horizontal="justify" vertical="center" wrapText="1"/>
    </xf>
    <xf numFmtId="0" fontId="10" fillId="0" borderId="0" xfId="0" applyFont="1" applyAlignment="1" applyProtection="1">
      <alignment vertical="center" wrapText="1"/>
      <protection locked="0"/>
    </xf>
    <xf numFmtId="0" fontId="6" fillId="0" borderId="0" xfId="0" applyFont="1" applyAlignment="1">
      <alignment vertical="center"/>
    </xf>
    <xf numFmtId="0" fontId="10" fillId="0" borderId="1" xfId="0" applyFont="1" applyBorder="1" applyAlignment="1" applyProtection="1">
      <alignment horizontal="justify" vertical="center" wrapText="1"/>
      <protection locked="0"/>
    </xf>
    <xf numFmtId="0" fontId="10" fillId="0" borderId="1" xfId="0" applyFont="1" applyBorder="1" applyAlignment="1" applyProtection="1">
      <alignment horizontal="center" vertical="center" wrapText="1"/>
      <protection locked="0"/>
    </xf>
    <xf numFmtId="0" fontId="10" fillId="0" borderId="1" xfId="2" applyFont="1" applyBorder="1" applyAlignment="1">
      <alignment horizontal="center" vertical="center" wrapText="1"/>
    </xf>
    <xf numFmtId="14" fontId="10" fillId="0" borderId="1" xfId="0" applyNumberFormat="1" applyFont="1" applyBorder="1" applyAlignment="1">
      <alignment horizontal="center" vertical="center" wrapText="1"/>
    </xf>
    <xf numFmtId="0" fontId="10" fillId="0" borderId="1" xfId="0" applyFont="1" applyFill="1" applyBorder="1" applyAlignment="1">
      <alignment horizontal="center" vertical="center" wrapText="1"/>
    </xf>
    <xf numFmtId="15" fontId="10" fillId="0" borderId="1" xfId="0" applyNumberFormat="1" applyFont="1" applyBorder="1" applyAlignment="1">
      <alignment horizontal="justify" vertical="center" wrapText="1"/>
    </xf>
    <xf numFmtId="0" fontId="10" fillId="0" borderId="6" xfId="0" applyFont="1" applyBorder="1" applyAlignment="1" applyProtection="1">
      <alignment horizontal="justify" vertical="center" wrapText="1"/>
      <protection locked="0"/>
    </xf>
    <xf numFmtId="0" fontId="10" fillId="0" borderId="6" xfId="0" applyFont="1" applyBorder="1" applyAlignment="1" applyProtection="1">
      <alignment horizontal="center" vertical="center" wrapText="1"/>
      <protection locked="0"/>
    </xf>
    <xf numFmtId="14" fontId="10" fillId="0" borderId="6" xfId="0" applyNumberFormat="1" applyFont="1" applyBorder="1" applyAlignment="1">
      <alignment horizontal="center" vertical="center" wrapText="1"/>
    </xf>
    <xf numFmtId="15" fontId="10" fillId="0" borderId="6" xfId="0" applyNumberFormat="1" applyFont="1" applyBorder="1" applyAlignment="1">
      <alignment horizontal="center" vertical="center"/>
    </xf>
    <xf numFmtId="9" fontId="10" fillId="0" borderId="6" xfId="1" applyFont="1" applyFill="1" applyBorder="1" applyAlignment="1">
      <alignment horizontal="center" vertical="center"/>
    </xf>
    <xf numFmtId="0" fontId="10" fillId="0" borderId="6" xfId="0" applyFont="1" applyFill="1" applyBorder="1" applyAlignment="1">
      <alignment horizontal="center" vertical="center" wrapText="1"/>
    </xf>
    <xf numFmtId="15" fontId="10" fillId="0" borderId="6" xfId="0" applyNumberFormat="1" applyFont="1" applyBorder="1" applyAlignment="1">
      <alignment horizontal="justify" vertical="center" wrapText="1"/>
    </xf>
    <xf numFmtId="0" fontId="10" fillId="0" borderId="6" xfId="2" applyFont="1" applyBorder="1" applyAlignment="1">
      <alignment horizontal="center" vertical="center" wrapText="1"/>
    </xf>
    <xf numFmtId="0" fontId="10" fillId="0" borderId="8" xfId="0" applyFont="1" applyBorder="1" applyAlignment="1" applyProtection="1">
      <alignment horizontal="justify" vertical="center" wrapText="1"/>
      <protection locked="0"/>
    </xf>
    <xf numFmtId="0" fontId="10" fillId="0" borderId="8" xfId="0" applyFont="1" applyFill="1" applyBorder="1" applyAlignment="1">
      <alignment horizontal="center" vertical="center" wrapText="1"/>
    </xf>
    <xf numFmtId="14" fontId="10" fillId="0" borderId="8" xfId="0" applyNumberFormat="1" applyFont="1" applyFill="1" applyBorder="1" applyAlignment="1">
      <alignment horizontal="center" vertical="center" wrapText="1"/>
    </xf>
    <xf numFmtId="14" fontId="10" fillId="0" borderId="6" xfId="0" applyNumberFormat="1" applyFont="1" applyFill="1" applyBorder="1" applyAlignment="1">
      <alignment horizontal="center" vertical="center" wrapText="1"/>
    </xf>
    <xf numFmtId="0" fontId="10" fillId="0" borderId="10" xfId="2" applyFont="1" applyBorder="1" applyAlignment="1">
      <alignment horizontal="center" vertical="center" wrapText="1"/>
    </xf>
    <xf numFmtId="0" fontId="10" fillId="0" borderId="8" xfId="2" applyFont="1" applyBorder="1" applyAlignment="1">
      <alignment horizontal="center" vertical="center" wrapText="1"/>
    </xf>
    <xf numFmtId="14" fontId="10" fillId="0" borderId="10" xfId="2" applyNumberFormat="1" applyFont="1" applyBorder="1" applyAlignment="1">
      <alignment horizontal="center" vertical="center" wrapText="1"/>
    </xf>
    <xf numFmtId="0" fontId="10" fillId="0" borderId="0" xfId="0" applyFont="1" applyAlignment="1" applyProtection="1">
      <alignment vertical="center"/>
      <protection locked="0"/>
    </xf>
    <xf numFmtId="14" fontId="10" fillId="0" borderId="1" xfId="0" applyNumberFormat="1" applyFont="1" applyBorder="1" applyAlignment="1">
      <alignment horizontal="justify" vertical="center" wrapText="1"/>
    </xf>
    <xf numFmtId="0" fontId="11" fillId="6" borderId="1" xfId="0" applyFont="1" applyFill="1" applyBorder="1" applyAlignment="1">
      <alignment horizontal="center" vertical="center" wrapText="1"/>
    </xf>
    <xf numFmtId="14" fontId="10" fillId="0" borderId="6" xfId="0" applyNumberFormat="1" applyFont="1" applyBorder="1" applyAlignment="1">
      <alignment horizontal="center" vertical="center"/>
    </xf>
    <xf numFmtId="14" fontId="10" fillId="0" borderId="6" xfId="0" applyNumberFormat="1" applyFont="1" applyBorder="1" applyAlignment="1">
      <alignment horizontal="justify" vertical="center" wrapText="1"/>
    </xf>
    <xf numFmtId="0" fontId="10" fillId="0" borderId="8" xfId="0" applyFont="1" applyBorder="1" applyAlignment="1">
      <alignment vertical="center"/>
    </xf>
    <xf numFmtId="0" fontId="10" fillId="0" borderId="16" xfId="0" applyFont="1" applyBorder="1" applyAlignment="1" applyProtection="1">
      <alignment horizontal="justify" vertical="center" wrapText="1"/>
      <protection locked="0"/>
    </xf>
    <xf numFmtId="0" fontId="10" fillId="0" borderId="8" xfId="0" applyFont="1" applyBorder="1" applyAlignment="1">
      <alignment horizontal="justify" vertical="center"/>
    </xf>
    <xf numFmtId="9" fontId="10" fillId="0" borderId="8" xfId="1" applyFont="1" applyFill="1" applyBorder="1" applyAlignment="1">
      <alignment horizontal="center" vertical="center"/>
    </xf>
    <xf numFmtId="0" fontId="10" fillId="6" borderId="8" xfId="0" applyFont="1" applyFill="1" applyBorder="1" applyAlignment="1">
      <alignment horizontal="center" vertical="center" wrapText="1"/>
    </xf>
    <xf numFmtId="0" fontId="11" fillId="15" borderId="8" xfId="0" applyFont="1" applyFill="1" applyBorder="1" applyAlignment="1">
      <alignment horizontal="center" vertical="center"/>
    </xf>
    <xf numFmtId="14" fontId="10" fillId="0" borderId="10" xfId="0" applyNumberFormat="1" applyFont="1" applyBorder="1" applyAlignment="1">
      <alignment horizontal="center" vertical="center"/>
    </xf>
    <xf numFmtId="14" fontId="10" fillId="0" borderId="10" xfId="0" applyNumberFormat="1" applyFont="1" applyBorder="1" applyAlignment="1">
      <alignment horizontal="center" vertical="center" wrapText="1"/>
    </xf>
    <xf numFmtId="0" fontId="10" fillId="6" borderId="10" xfId="0" applyFont="1" applyFill="1" applyBorder="1" applyAlignment="1">
      <alignment horizontal="center" vertical="center" wrapText="1"/>
    </xf>
    <xf numFmtId="0" fontId="10" fillId="0" borderId="36" xfId="0" applyFont="1" applyBorder="1" applyAlignment="1" applyProtection="1">
      <alignment horizontal="justify" vertical="center" wrapText="1"/>
      <protection locked="0"/>
    </xf>
    <xf numFmtId="0" fontId="10" fillId="6" borderId="6" xfId="0" applyFont="1" applyFill="1" applyBorder="1" applyAlignment="1">
      <alignment horizontal="center" vertical="center" wrapText="1"/>
    </xf>
    <xf numFmtId="0" fontId="10" fillId="0" borderId="8" xfId="0" applyFont="1" applyBorder="1" applyAlignment="1">
      <alignment vertical="center" wrapText="1"/>
    </xf>
    <xf numFmtId="165" fontId="10" fillId="0" borderId="10" xfId="0" applyNumberFormat="1" applyFont="1" applyBorder="1" applyAlignment="1">
      <alignment horizontal="center" vertical="center" wrapText="1"/>
    </xf>
    <xf numFmtId="165" fontId="10" fillId="0" borderId="1" xfId="0" applyNumberFormat="1" applyFont="1" applyBorder="1" applyAlignment="1">
      <alignment horizontal="center" vertical="center" wrapText="1"/>
    </xf>
    <xf numFmtId="165" fontId="10" fillId="0" borderId="6" xfId="0" applyNumberFormat="1" applyFont="1" applyBorder="1" applyAlignment="1">
      <alignment horizontal="center" vertical="center" wrapText="1"/>
    </xf>
    <xf numFmtId="0" fontId="10" fillId="0" borderId="0" xfId="0" applyFont="1" applyAlignment="1">
      <alignment horizontal="justify" vertical="center" wrapText="1"/>
    </xf>
    <xf numFmtId="0" fontId="10" fillId="6" borderId="1" xfId="0" applyFont="1" applyFill="1" applyBorder="1" applyAlignment="1">
      <alignment horizontal="center" vertical="center" wrapText="1"/>
    </xf>
    <xf numFmtId="0" fontId="10" fillId="0" borderId="6" xfId="0" applyFont="1" applyFill="1" applyBorder="1" applyAlignment="1">
      <alignment horizontal="justify" vertical="center" wrapText="1"/>
    </xf>
    <xf numFmtId="0" fontId="11" fillId="6" borderId="6" xfId="0" applyFont="1" applyFill="1" applyBorder="1" applyAlignment="1">
      <alignment horizontal="center" vertical="center" wrapText="1"/>
    </xf>
    <xf numFmtId="0" fontId="10" fillId="0" borderId="10" xfId="0" applyFont="1" applyBorder="1" applyAlignment="1" applyProtection="1">
      <alignment horizontal="left" vertical="center" wrapText="1"/>
      <protection locked="0"/>
    </xf>
    <xf numFmtId="14" fontId="10" fillId="0" borderId="1" xfId="0" applyNumberFormat="1" applyFont="1" applyFill="1" applyBorder="1" applyAlignment="1">
      <alignment horizontal="justify" vertical="center" wrapText="1"/>
    </xf>
    <xf numFmtId="14" fontId="10" fillId="0" borderId="6" xfId="0" applyNumberFormat="1" applyFont="1" applyFill="1" applyBorder="1" applyAlignment="1">
      <alignment horizontal="justify" vertical="center" wrapText="1"/>
    </xf>
    <xf numFmtId="14" fontId="10" fillId="0" borderId="16" xfId="0" applyNumberFormat="1" applyFont="1" applyBorder="1" applyAlignment="1">
      <alignment horizontal="center" vertical="center" wrapText="1"/>
    </xf>
    <xf numFmtId="14" fontId="10" fillId="0" borderId="36" xfId="0" applyNumberFormat="1" applyFont="1" applyBorder="1" applyAlignment="1">
      <alignment horizontal="center" vertical="center" wrapText="1"/>
    </xf>
    <xf numFmtId="0" fontId="10" fillId="0" borderId="10" xfId="0" applyFont="1" applyFill="1" applyBorder="1" applyAlignment="1">
      <alignment horizontal="center" vertical="center" wrapText="1"/>
    </xf>
    <xf numFmtId="0" fontId="10" fillId="0" borderId="5" xfId="0" applyFont="1" applyBorder="1" applyAlignment="1" applyProtection="1">
      <alignment horizontal="justify" vertical="center" wrapText="1"/>
      <protection locked="0"/>
    </xf>
    <xf numFmtId="164" fontId="10" fillId="0" borderId="36" xfId="0" applyNumberFormat="1" applyFont="1" applyBorder="1" applyAlignment="1">
      <alignment horizontal="center" vertical="center"/>
    </xf>
    <xf numFmtId="164" fontId="10" fillId="0" borderId="6" xfId="0" applyNumberFormat="1" applyFont="1" applyBorder="1" applyAlignment="1">
      <alignment horizontal="center" vertical="center"/>
    </xf>
    <xf numFmtId="0" fontId="10" fillId="0" borderId="0" xfId="0" applyFont="1" applyProtection="1">
      <protection locked="0"/>
    </xf>
    <xf numFmtId="0" fontId="10" fillId="0" borderId="9" xfId="0" applyFont="1" applyBorder="1" applyAlignment="1">
      <alignment horizontal="justify" vertical="center" wrapText="1"/>
    </xf>
    <xf numFmtId="0" fontId="10" fillId="0" borderId="10" xfId="0" applyFont="1" applyBorder="1" applyAlignment="1">
      <alignment vertical="center"/>
    </xf>
    <xf numFmtId="14" fontId="10" fillId="0" borderId="37" xfId="0" applyNumberFormat="1" applyFont="1" applyBorder="1" applyAlignment="1">
      <alignment horizontal="center" vertical="center"/>
    </xf>
    <xf numFmtId="0" fontId="10" fillId="0" borderId="4" xfId="0" applyFont="1" applyBorder="1" applyAlignment="1">
      <alignment horizontal="justify" vertical="center" wrapText="1"/>
    </xf>
    <xf numFmtId="14" fontId="10" fillId="0" borderId="1" xfId="0" applyNumberFormat="1" applyFont="1" applyBorder="1" applyAlignment="1">
      <alignment horizontal="center" vertical="center"/>
    </xf>
    <xf numFmtId="14" fontId="10" fillId="0" borderId="2" xfId="0" applyNumberFormat="1" applyFont="1" applyBorder="1" applyAlignment="1">
      <alignment horizontal="center" vertical="center"/>
    </xf>
    <xf numFmtId="0" fontId="10" fillId="0" borderId="5" xfId="0" applyFont="1" applyBorder="1" applyAlignment="1">
      <alignment horizontal="justify" vertical="center" wrapText="1"/>
    </xf>
    <xf numFmtId="14" fontId="10" fillId="0" borderId="36" xfId="0" applyNumberFormat="1" applyFont="1" applyBorder="1" applyAlignment="1">
      <alignment horizontal="center" vertical="center"/>
    </xf>
    <xf numFmtId="14" fontId="10" fillId="0" borderId="8" xfId="0" applyNumberFormat="1" applyFont="1" applyBorder="1" applyAlignment="1">
      <alignment horizontal="center" vertical="center"/>
    </xf>
    <xf numFmtId="15" fontId="10" fillId="0" borderId="8" xfId="0" applyNumberFormat="1" applyFont="1" applyBorder="1" applyAlignment="1">
      <alignment horizontal="center" vertical="center"/>
    </xf>
    <xf numFmtId="15" fontId="10" fillId="0" borderId="8" xfId="0" applyNumberFormat="1" applyFont="1" applyBorder="1" applyAlignment="1">
      <alignment horizontal="center" vertical="center" wrapText="1"/>
    </xf>
    <xf numFmtId="9" fontId="10" fillId="0" borderId="8" xfId="1" applyFont="1" applyBorder="1" applyAlignment="1">
      <alignment horizontal="center" vertical="center"/>
    </xf>
    <xf numFmtId="0" fontId="10" fillId="0" borderId="0" xfId="0" applyFont="1" applyAlignment="1" applyProtection="1">
      <alignment horizontal="center" vertical="center"/>
      <protection locked="0"/>
    </xf>
    <xf numFmtId="0" fontId="6" fillId="0" borderId="0" xfId="0" applyFont="1" applyAlignment="1">
      <alignment horizontal="center" vertical="center"/>
    </xf>
    <xf numFmtId="0" fontId="0" fillId="0" borderId="0" xfId="0" applyAlignment="1">
      <alignment horizontal="center"/>
    </xf>
    <xf numFmtId="0" fontId="10" fillId="0" borderId="0" xfId="0" applyFont="1" applyAlignment="1">
      <alignment horizontal="left" vertical="center"/>
    </xf>
    <xf numFmtId="0" fontId="10" fillId="7" borderId="0" xfId="0" applyFont="1" applyFill="1"/>
    <xf numFmtId="0" fontId="0" fillId="0" borderId="1" xfId="0" applyBorder="1" applyAlignment="1">
      <alignment horizontal="center" vertical="center"/>
    </xf>
    <xf numFmtId="0" fontId="20" fillId="0" borderId="1" xfId="0" applyFont="1" applyBorder="1" applyAlignment="1">
      <alignment horizontal="center" vertical="center"/>
    </xf>
    <xf numFmtId="0" fontId="20" fillId="0" borderId="1" xfId="0" applyFont="1" applyBorder="1" applyAlignment="1">
      <alignment horizontal="center"/>
    </xf>
    <xf numFmtId="0" fontId="34" fillId="0" borderId="0" xfId="0" applyFont="1" applyAlignment="1">
      <alignment horizontal="justify" vertical="center"/>
    </xf>
    <xf numFmtId="0" fontId="34" fillId="0" borderId="0" xfId="0" applyFont="1"/>
    <xf numFmtId="0" fontId="34" fillId="0" borderId="1" xfId="0" applyFont="1" applyBorder="1" applyAlignment="1">
      <alignment horizontal="center"/>
    </xf>
    <xf numFmtId="0" fontId="6" fillId="0" borderId="0" xfId="0" applyFont="1" applyProtection="1">
      <protection locked="0"/>
    </xf>
    <xf numFmtId="0" fontId="0" fillId="0" borderId="0" xfId="0" applyFont="1"/>
    <xf numFmtId="0" fontId="7" fillId="4" borderId="6" xfId="2" applyFont="1" applyFill="1" applyBorder="1" applyAlignment="1">
      <alignment horizontal="center" vertical="center" wrapText="1"/>
    </xf>
    <xf numFmtId="0" fontId="7" fillId="5" borderId="6" xfId="2" applyFont="1" applyFill="1" applyBorder="1" applyAlignment="1">
      <alignment horizontal="center" vertical="center" wrapText="1"/>
    </xf>
    <xf numFmtId="0" fontId="11" fillId="0" borderId="10" xfId="0" applyFont="1" applyBorder="1" applyAlignment="1" applyProtection="1">
      <alignment horizontal="justify" vertical="center" wrapText="1"/>
      <protection locked="0"/>
    </xf>
    <xf numFmtId="164" fontId="11" fillId="0" borderId="10" xfId="0" applyNumberFormat="1" applyFont="1" applyBorder="1" applyAlignment="1">
      <alignment horizontal="center" vertical="center" wrapText="1"/>
    </xf>
    <xf numFmtId="164" fontId="10" fillId="7" borderId="10" xfId="0" applyNumberFormat="1" applyFont="1" applyFill="1" applyBorder="1" applyAlignment="1">
      <alignment horizontal="center" vertical="center"/>
    </xf>
    <xf numFmtId="0" fontId="10" fillId="7" borderId="10" xfId="0" applyFont="1" applyFill="1" applyBorder="1" applyAlignment="1">
      <alignment horizontal="justify" vertical="center"/>
    </xf>
    <xf numFmtId="0" fontId="11" fillId="7" borderId="10" xfId="0" applyFont="1" applyFill="1" applyBorder="1" applyAlignment="1">
      <alignment horizontal="justify" vertical="center"/>
    </xf>
    <xf numFmtId="9" fontId="10" fillId="7" borderId="10" xfId="1" applyFont="1" applyFill="1" applyBorder="1" applyAlignment="1">
      <alignment horizontal="center" vertical="center"/>
    </xf>
    <xf numFmtId="0" fontId="0" fillId="0" borderId="0" xfId="0" applyFont="1" applyAlignment="1">
      <alignment vertical="center"/>
    </xf>
    <xf numFmtId="0" fontId="11" fillId="0" borderId="1" xfId="0" applyFont="1" applyBorder="1" applyAlignment="1" applyProtection="1">
      <alignment horizontal="justify" vertical="center" wrapText="1"/>
      <protection locked="0"/>
    </xf>
    <xf numFmtId="164" fontId="10" fillId="7" borderId="1" xfId="0" applyNumberFormat="1" applyFont="1" applyFill="1" applyBorder="1" applyAlignment="1">
      <alignment horizontal="center" vertical="center"/>
    </xf>
    <xf numFmtId="0" fontId="11" fillId="0" borderId="6" xfId="0" applyFont="1" applyBorder="1" applyAlignment="1" applyProtection="1">
      <alignment horizontal="justify" vertical="center" wrapText="1"/>
      <protection locked="0"/>
    </xf>
    <xf numFmtId="164" fontId="11" fillId="0" borderId="6" xfId="0" applyNumberFormat="1" applyFont="1" applyBorder="1" applyAlignment="1">
      <alignment horizontal="center" vertical="center" wrapText="1"/>
    </xf>
    <xf numFmtId="164" fontId="11" fillId="7" borderId="6" xfId="0" applyNumberFormat="1" applyFont="1" applyFill="1" applyBorder="1" applyAlignment="1">
      <alignment horizontal="center" vertical="center"/>
    </xf>
    <xf numFmtId="0" fontId="11" fillId="7" borderId="6" xfId="0" applyFont="1" applyFill="1" applyBorder="1" applyAlignment="1">
      <alignment horizontal="justify" vertical="center"/>
    </xf>
    <xf numFmtId="0" fontId="11" fillId="7" borderId="6" xfId="0" applyFont="1" applyFill="1" applyBorder="1" applyAlignment="1">
      <alignment horizontal="justify" vertical="center" wrapText="1"/>
    </xf>
    <xf numFmtId="9" fontId="11" fillId="7" borderId="6" xfId="1" applyFont="1" applyFill="1" applyBorder="1" applyAlignment="1">
      <alignment horizontal="center" vertical="center"/>
    </xf>
    <xf numFmtId="0" fontId="10" fillId="7" borderId="6" xfId="0" applyFont="1" applyFill="1" applyBorder="1" applyAlignment="1">
      <alignment horizontal="justify" vertical="center"/>
    </xf>
    <xf numFmtId="0" fontId="1" fillId="16" borderId="0" xfId="0" applyFont="1" applyFill="1" applyAlignment="1">
      <alignment vertical="center"/>
    </xf>
    <xf numFmtId="0" fontId="11" fillId="7" borderId="10" xfId="0" applyFont="1" applyFill="1" applyBorder="1" applyAlignment="1">
      <alignment horizontal="justify" vertical="center" wrapText="1"/>
    </xf>
    <xf numFmtId="9" fontId="11" fillId="7" borderId="10" xfId="1" applyFont="1" applyFill="1" applyBorder="1" applyAlignment="1">
      <alignment horizontal="center" vertical="center"/>
    </xf>
    <xf numFmtId="164" fontId="10" fillId="7" borderId="6" xfId="0" applyNumberFormat="1" applyFont="1" applyFill="1" applyBorder="1" applyAlignment="1">
      <alignment horizontal="center" vertical="center"/>
    </xf>
    <xf numFmtId="9" fontId="10" fillId="7" borderId="6" xfId="1" applyFont="1" applyFill="1" applyBorder="1" applyAlignment="1">
      <alignment horizontal="center" vertical="center"/>
    </xf>
    <xf numFmtId="0" fontId="11" fillId="0" borderId="8" xfId="0" applyFont="1" applyBorder="1" applyAlignment="1" applyProtection="1">
      <alignment horizontal="justify" vertical="center" wrapText="1"/>
      <protection locked="0"/>
    </xf>
    <xf numFmtId="164" fontId="11" fillId="0" borderId="8" xfId="0" applyNumberFormat="1" applyFont="1" applyBorder="1" applyAlignment="1" applyProtection="1">
      <alignment horizontal="center" vertical="center" wrapText="1"/>
      <protection locked="0"/>
    </xf>
    <xf numFmtId="0" fontId="11" fillId="7" borderId="8" xfId="0" applyFont="1" applyFill="1" applyBorder="1" applyAlignment="1">
      <alignment horizontal="justify" vertical="center"/>
    </xf>
    <xf numFmtId="0" fontId="11" fillId="0" borderId="8" xfId="0" applyFont="1" applyBorder="1" applyAlignment="1" applyProtection="1">
      <alignment horizontal="center" vertical="center" wrapText="1"/>
      <protection locked="0"/>
    </xf>
    <xf numFmtId="0" fontId="11" fillId="6" borderId="8" xfId="0" applyFont="1" applyFill="1" applyBorder="1" applyAlignment="1">
      <alignment horizontal="center" vertical="center" wrapText="1"/>
    </xf>
    <xf numFmtId="0" fontId="11" fillId="0" borderId="8" xfId="0" applyFont="1" applyBorder="1" applyAlignment="1">
      <alignment horizontal="justify" vertical="center" wrapText="1"/>
    </xf>
    <xf numFmtId="0" fontId="10" fillId="7" borderId="8" xfId="0" applyFont="1" applyFill="1" applyBorder="1" applyAlignment="1">
      <alignment horizontal="center" vertical="center"/>
    </xf>
    <xf numFmtId="164" fontId="11" fillId="0" borderId="8" xfId="0" applyNumberFormat="1" applyFont="1" applyBorder="1" applyAlignment="1">
      <alignment horizontal="center" vertical="center" wrapText="1"/>
    </xf>
    <xf numFmtId="0" fontId="10" fillId="7" borderId="8" xfId="0" applyFont="1" applyFill="1" applyBorder="1" applyAlignment="1">
      <alignment horizontal="justify" vertical="center"/>
    </xf>
    <xf numFmtId="0" fontId="11" fillId="0" borderId="8" xfId="0" applyFont="1" applyFill="1" applyBorder="1" applyAlignment="1">
      <alignment horizontal="justify" vertical="center" wrapText="1"/>
    </xf>
    <xf numFmtId="9" fontId="11" fillId="7" borderId="8" xfId="1" applyFont="1" applyFill="1" applyBorder="1" applyAlignment="1">
      <alignment horizontal="center" vertical="center"/>
    </xf>
    <xf numFmtId="0" fontId="10" fillId="0" borderId="8" xfId="0" applyFont="1" applyFill="1" applyBorder="1" applyAlignment="1">
      <alignment horizontal="justify" vertical="center" wrapText="1"/>
    </xf>
    <xf numFmtId="9" fontId="11" fillId="0" borderId="8" xfId="1" applyFont="1" applyFill="1" applyBorder="1" applyAlignment="1">
      <alignment horizontal="center" vertical="center"/>
    </xf>
    <xf numFmtId="0" fontId="11" fillId="0" borderId="10" xfId="0" applyFont="1" applyBorder="1" applyAlignment="1" applyProtection="1">
      <alignment horizontal="center" vertical="center" wrapText="1"/>
      <protection locked="0"/>
    </xf>
    <xf numFmtId="164" fontId="11" fillId="0" borderId="10" xfId="0" applyNumberFormat="1" applyFont="1" applyBorder="1" applyAlignment="1">
      <alignment horizontal="center" vertical="center"/>
    </xf>
    <xf numFmtId="9" fontId="11" fillId="0" borderId="10" xfId="1" applyFont="1" applyFill="1" applyBorder="1" applyAlignment="1">
      <alignment horizontal="center" vertical="center"/>
    </xf>
    <xf numFmtId="0" fontId="11" fillId="0" borderId="6" xfId="0" applyFont="1" applyBorder="1" applyAlignment="1" applyProtection="1">
      <alignment horizontal="center" vertical="center" wrapText="1"/>
      <protection locked="0"/>
    </xf>
    <xf numFmtId="9" fontId="11" fillId="0" borderId="6" xfId="1" applyFont="1" applyFill="1" applyBorder="1" applyAlignment="1">
      <alignment horizontal="center" vertical="center"/>
    </xf>
    <xf numFmtId="0" fontId="11" fillId="0" borderId="10" xfId="0" applyFont="1" applyBorder="1" applyAlignment="1">
      <alignment horizontal="justify" vertical="center"/>
    </xf>
    <xf numFmtId="0" fontId="11" fillId="0" borderId="1" xfId="0" applyFont="1" applyBorder="1" applyAlignment="1" applyProtection="1">
      <alignment horizontal="center" vertical="center" wrapText="1"/>
      <protection locked="0"/>
    </xf>
    <xf numFmtId="164" fontId="11" fillId="0" borderId="1" xfId="0" applyNumberFormat="1" applyFont="1" applyBorder="1" applyAlignment="1">
      <alignment horizontal="center" vertical="center"/>
    </xf>
    <xf numFmtId="0" fontId="36" fillId="3" borderId="0" xfId="0" applyFont="1" applyFill="1"/>
    <xf numFmtId="9" fontId="10" fillId="0" borderId="8" xfId="0" applyNumberFormat="1" applyFont="1" applyBorder="1" applyAlignment="1">
      <alignment horizontal="center" vertical="center"/>
    </xf>
    <xf numFmtId="15" fontId="10" fillId="0" borderId="10" xfId="0" applyNumberFormat="1" applyFont="1" applyFill="1" applyBorder="1" applyAlignment="1">
      <alignment horizontal="center" vertical="center" wrapText="1"/>
    </xf>
    <xf numFmtId="0" fontId="11" fillId="0" borderId="10" xfId="0" applyFont="1" applyFill="1" applyBorder="1" applyAlignment="1">
      <alignment horizontal="justify" vertical="center" wrapText="1"/>
    </xf>
    <xf numFmtId="9" fontId="10" fillId="0" borderId="10" xfId="0" applyNumberFormat="1" applyFont="1" applyBorder="1" applyAlignment="1">
      <alignment horizontal="center" vertical="center"/>
    </xf>
    <xf numFmtId="0" fontId="10" fillId="0" borderId="10" xfId="0" applyFont="1" applyFill="1" applyBorder="1" applyAlignment="1">
      <alignment horizontal="justify" vertical="center" wrapText="1"/>
    </xf>
    <xf numFmtId="0" fontId="11" fillId="0" borderId="1" xfId="0" applyFont="1" applyFill="1" applyBorder="1" applyAlignment="1">
      <alignment horizontal="justify" vertical="center" wrapText="1"/>
    </xf>
    <xf numFmtId="9" fontId="10" fillId="0" borderId="1" xfId="0" applyNumberFormat="1" applyFont="1" applyBorder="1" applyAlignment="1">
      <alignment horizontal="center" vertical="center"/>
    </xf>
    <xf numFmtId="0" fontId="11" fillId="0" borderId="6" xfId="0" applyFont="1" applyFill="1" applyBorder="1" applyAlignment="1">
      <alignment horizontal="justify" vertical="center" wrapText="1"/>
    </xf>
    <xf numFmtId="9" fontId="10" fillId="0" borderId="6" xfId="0" applyNumberFormat="1" applyFont="1" applyBorder="1" applyAlignment="1">
      <alignment horizontal="center" vertical="center"/>
    </xf>
    <xf numFmtId="0" fontId="17" fillId="0" borderId="8" xfId="0" applyFont="1" applyBorder="1" applyAlignment="1">
      <alignment horizontal="center" vertical="center" wrapText="1"/>
    </xf>
    <xf numFmtId="0" fontId="10" fillId="0" borderId="0" xfId="0" applyFont="1" applyAlignment="1">
      <alignment horizontal="justify"/>
    </xf>
    <xf numFmtId="0" fontId="11" fillId="0" borderId="0" xfId="0" applyFont="1"/>
    <xf numFmtId="0" fontId="36" fillId="0" borderId="0" xfId="0" applyFont="1"/>
    <xf numFmtId="0" fontId="6" fillId="0" borderId="0" xfId="0" applyFont="1" applyAlignment="1">
      <alignment horizontal="justify"/>
    </xf>
    <xf numFmtId="164" fontId="11" fillId="0" borderId="10" xfId="0" applyNumberFormat="1" applyFont="1" applyBorder="1" applyAlignment="1">
      <alignment horizontal="justify" vertical="center" wrapText="1"/>
    </xf>
    <xf numFmtId="9" fontId="11" fillId="0" borderId="10" xfId="1" applyFont="1" applyBorder="1" applyAlignment="1">
      <alignment horizontal="center" vertical="center"/>
    </xf>
    <xf numFmtId="0" fontId="10" fillId="0" borderId="4" xfId="0" applyFont="1" applyBorder="1" applyAlignment="1">
      <alignment vertical="center"/>
    </xf>
    <xf numFmtId="0" fontId="10" fillId="0" borderId="4" xfId="0" applyFont="1" applyBorder="1" applyAlignment="1">
      <alignment horizontal="left" vertical="center" wrapText="1"/>
    </xf>
    <xf numFmtId="0" fontId="10" fillId="0" borderId="4" xfId="0" applyFont="1" applyBorder="1" applyAlignment="1">
      <alignment horizontal="center" vertical="center" wrapText="1"/>
    </xf>
    <xf numFmtId="0" fontId="10" fillId="0" borderId="4" xfId="0" applyFont="1" applyBorder="1" applyAlignment="1">
      <alignment vertical="center" wrapText="1"/>
    </xf>
    <xf numFmtId="164" fontId="11" fillId="7" borderId="6" xfId="0" applyNumberFormat="1" applyFont="1" applyFill="1" applyBorder="1" applyAlignment="1">
      <alignment horizontal="justify" vertical="center" wrapText="1"/>
    </xf>
    <xf numFmtId="0" fontId="10" fillId="0" borderId="6" xfId="0" applyFont="1" applyFill="1" applyBorder="1" applyAlignment="1">
      <alignment horizontal="justify" vertical="center"/>
    </xf>
    <xf numFmtId="9" fontId="11" fillId="0" borderId="6" xfId="1" applyFont="1" applyBorder="1" applyAlignment="1">
      <alignment horizontal="center" vertical="center"/>
    </xf>
    <xf numFmtId="164" fontId="11" fillId="7" borderId="6" xfId="0" applyNumberFormat="1" applyFont="1" applyFill="1" applyBorder="1" applyAlignment="1">
      <alignment horizontal="center" vertical="center" wrapText="1"/>
    </xf>
    <xf numFmtId="0" fontId="11" fillId="0" borderId="6" xfId="0" applyFont="1" applyBorder="1" applyAlignment="1">
      <alignment horizontal="justify" vertical="center"/>
    </xf>
    <xf numFmtId="0" fontId="10" fillId="0" borderId="10" xfId="0" applyFont="1" applyFill="1" applyBorder="1" applyAlignment="1">
      <alignment horizontal="justify" vertical="center"/>
    </xf>
    <xf numFmtId="164" fontId="11" fillId="7" borderId="10" xfId="0" applyNumberFormat="1" applyFont="1" applyFill="1" applyBorder="1" applyAlignment="1">
      <alignment horizontal="center" vertical="center" wrapText="1"/>
    </xf>
    <xf numFmtId="0" fontId="10" fillId="0" borderId="10" xfId="0" applyFont="1" applyBorder="1" applyAlignment="1">
      <alignment vertical="center" wrapText="1"/>
    </xf>
    <xf numFmtId="15" fontId="10" fillId="0" borderId="10" xfId="0" applyNumberFormat="1" applyFont="1" applyBorder="1" applyAlignment="1">
      <alignment vertical="center" wrapText="1"/>
    </xf>
    <xf numFmtId="15" fontId="10" fillId="0" borderId="6" xfId="0" applyNumberFormat="1" applyFont="1" applyBorder="1" applyAlignment="1">
      <alignment vertical="center" wrapText="1"/>
    </xf>
    <xf numFmtId="15" fontId="13" fillId="0" borderId="6" xfId="0" applyNumberFormat="1" applyFont="1" applyBorder="1" applyAlignment="1">
      <alignment horizontal="right" vertical="center" wrapText="1"/>
    </xf>
    <xf numFmtId="0" fontId="17" fillId="0" borderId="10" xfId="0" applyFont="1" applyBorder="1" applyAlignment="1">
      <alignment horizontal="justify" vertical="center" wrapText="1"/>
    </xf>
    <xf numFmtId="0" fontId="11" fillId="0" borderId="10" xfId="0" applyFont="1" applyBorder="1" applyAlignment="1">
      <alignment vertical="center" wrapText="1"/>
    </xf>
    <xf numFmtId="15" fontId="13" fillId="0" borderId="10" xfId="0" applyNumberFormat="1" applyFont="1" applyBorder="1" applyAlignment="1">
      <alignment horizontal="right" vertical="center" wrapText="1"/>
    </xf>
    <xf numFmtId="0" fontId="16" fillId="0" borderId="10" xfId="0" applyFont="1" applyBorder="1" applyAlignment="1">
      <alignment horizontal="justify" vertical="center" wrapText="1"/>
    </xf>
    <xf numFmtId="0" fontId="10" fillId="0" borderId="0" xfId="0" applyFont="1" applyAlignment="1">
      <alignment horizontal="center" vertical="center" wrapText="1"/>
    </xf>
    <xf numFmtId="0" fontId="6" fillId="0" borderId="0" xfId="0" applyFont="1" applyAlignment="1">
      <alignment horizontal="center" vertical="center" wrapText="1"/>
    </xf>
    <xf numFmtId="0" fontId="10" fillId="0" borderId="0" xfId="0" applyFont="1" applyFill="1"/>
    <xf numFmtId="0" fontId="1" fillId="0" borderId="0" xfId="0" applyFont="1" applyFill="1"/>
    <xf numFmtId="0" fontId="10" fillId="0" borderId="10" xfId="0" applyFont="1" applyBorder="1" applyAlignment="1">
      <alignment horizontal="center" vertical="center"/>
    </xf>
    <xf numFmtId="0" fontId="10" fillId="0" borderId="1" xfId="0" applyFont="1" applyBorder="1" applyAlignment="1">
      <alignment horizontal="justify" vertical="center"/>
    </xf>
    <xf numFmtId="0" fontId="37" fillId="0" borderId="23" xfId="0" applyFont="1" applyBorder="1" applyAlignment="1">
      <alignment horizontal="center" vertical="center" wrapText="1"/>
    </xf>
    <xf numFmtId="0" fontId="37" fillId="0" borderId="27" xfId="0" applyFont="1" applyBorder="1" applyAlignment="1">
      <alignment horizontal="center" vertical="center" wrapText="1"/>
    </xf>
    <xf numFmtId="0" fontId="37" fillId="15" borderId="23" xfId="0" applyFont="1" applyFill="1" applyBorder="1" applyAlignment="1">
      <alignment horizontal="center" vertical="center" wrapText="1"/>
    </xf>
    <xf numFmtId="0" fontId="37" fillId="15" borderId="27" xfId="0" applyFont="1" applyFill="1" applyBorder="1" applyAlignment="1">
      <alignment horizontal="center" vertical="center" wrapText="1"/>
    </xf>
    <xf numFmtId="0" fontId="37" fillId="15" borderId="31" xfId="0" applyFont="1" applyFill="1" applyBorder="1" applyAlignment="1">
      <alignment horizontal="center" vertical="center" wrapText="1"/>
    </xf>
    <xf numFmtId="0" fontId="25" fillId="3" borderId="41" xfId="0" applyFont="1" applyFill="1" applyBorder="1" applyAlignment="1">
      <alignment horizontal="center" vertical="center" wrapText="1"/>
    </xf>
    <xf numFmtId="0" fontId="24" fillId="3" borderId="41" xfId="0" applyFont="1" applyFill="1" applyBorder="1" applyAlignment="1">
      <alignment horizontal="center" vertical="center" wrapText="1"/>
    </xf>
    <xf numFmtId="0" fontId="21" fillId="0" borderId="23" xfId="3" applyFill="1" applyBorder="1" applyAlignment="1">
      <alignment horizontal="center" vertical="center" wrapText="1"/>
    </xf>
    <xf numFmtId="0" fontId="21" fillId="0" borderId="27" xfId="3" applyFill="1" applyBorder="1" applyAlignment="1">
      <alignment horizontal="center" vertical="center" wrapText="1"/>
    </xf>
    <xf numFmtId="0" fontId="21" fillId="15" borderId="27" xfId="3" applyFill="1" applyBorder="1" applyAlignment="1">
      <alignment horizontal="center" vertical="center" wrapText="1"/>
    </xf>
    <xf numFmtId="0" fontId="2" fillId="0" borderId="23" xfId="0" applyFont="1" applyBorder="1" applyAlignment="1">
      <alignment horizontal="center" vertical="center" wrapText="1"/>
    </xf>
    <xf numFmtId="0" fontId="2" fillId="0" borderId="27" xfId="0" applyFont="1" applyBorder="1" applyAlignment="1">
      <alignment horizontal="center" vertical="center" wrapText="1"/>
    </xf>
    <xf numFmtId="0" fontId="2" fillId="15" borderId="27" xfId="0" applyFont="1" applyFill="1" applyBorder="1" applyAlignment="1">
      <alignment horizontal="center" vertical="center" wrapText="1"/>
    </xf>
    <xf numFmtId="0" fontId="0" fillId="0" borderId="23" xfId="0" applyBorder="1" applyAlignment="1">
      <alignment horizontal="center"/>
    </xf>
    <xf numFmtId="0" fontId="0" fillId="0" borderId="27" xfId="0" applyBorder="1" applyAlignment="1">
      <alignment horizontal="center"/>
    </xf>
    <xf numFmtId="0" fontId="0" fillId="15" borderId="27" xfId="0" applyFill="1" applyBorder="1" applyAlignment="1">
      <alignment horizontal="center"/>
    </xf>
    <xf numFmtId="0" fontId="21" fillId="0" borderId="40" xfId="3" applyFill="1" applyBorder="1" applyAlignment="1">
      <alignment horizontal="center" vertical="center" wrapText="1"/>
    </xf>
    <xf numFmtId="0" fontId="37" fillId="0" borderId="40" xfId="0" applyFont="1" applyBorder="1" applyAlignment="1">
      <alignment horizontal="center" vertical="center" wrapText="1"/>
    </xf>
    <xf numFmtId="0" fontId="2" fillId="0" borderId="40" xfId="0" applyFont="1" applyBorder="1" applyAlignment="1">
      <alignment horizontal="center" vertical="center" wrapText="1"/>
    </xf>
    <xf numFmtId="0" fontId="0" fillId="0" borderId="40" xfId="0" applyBorder="1" applyAlignment="1">
      <alignment horizontal="center"/>
    </xf>
    <xf numFmtId="0" fontId="21" fillId="15" borderId="23" xfId="3" applyFill="1" applyBorder="1" applyAlignment="1">
      <alignment horizontal="center" vertical="center" wrapText="1"/>
    </xf>
    <xf numFmtId="0" fontId="2" fillId="15" borderId="23" xfId="0" applyFont="1" applyFill="1" applyBorder="1" applyAlignment="1">
      <alignment horizontal="center" vertical="center" wrapText="1"/>
    </xf>
    <xf numFmtId="0" fontId="0" fillId="15" borderId="23" xfId="0" applyFill="1" applyBorder="1" applyAlignment="1">
      <alignment horizontal="center"/>
    </xf>
    <xf numFmtId="0" fontId="21" fillId="15" borderId="31" xfId="3" applyFill="1" applyBorder="1" applyAlignment="1">
      <alignment horizontal="center" vertical="center" wrapText="1"/>
    </xf>
    <xf numFmtId="0" fontId="2" fillId="15" borderId="31" xfId="0" applyFont="1" applyFill="1" applyBorder="1" applyAlignment="1">
      <alignment horizontal="center" vertical="center" wrapText="1"/>
    </xf>
    <xf numFmtId="0" fontId="0" fillId="15" borderId="31" xfId="0" applyFill="1" applyBorder="1" applyAlignment="1">
      <alignment horizontal="center"/>
    </xf>
    <xf numFmtId="0" fontId="7" fillId="5" borderId="1" xfId="2" applyFont="1" applyFill="1" applyBorder="1" applyAlignment="1">
      <alignment horizontal="center" vertical="center" wrapText="1"/>
    </xf>
    <xf numFmtId="164" fontId="10" fillId="0" borderId="1" xfId="0" applyNumberFormat="1" applyFont="1" applyBorder="1" applyAlignment="1">
      <alignment horizontal="center" vertical="center"/>
    </xf>
    <xf numFmtId="0" fontId="11" fillId="6" borderId="1" xfId="0" applyFont="1" applyFill="1" applyBorder="1" applyAlignment="1">
      <alignment vertical="center"/>
    </xf>
    <xf numFmtId="0" fontId="11" fillId="0" borderId="1" xfId="0" applyFont="1" applyBorder="1" applyAlignment="1">
      <alignment horizontal="center" vertical="center" wrapText="1"/>
    </xf>
    <xf numFmtId="0" fontId="11" fillId="0" borderId="1" xfId="0" applyFont="1" applyBorder="1" applyAlignment="1">
      <alignment horizontal="center" vertical="center"/>
    </xf>
    <xf numFmtId="9" fontId="11" fillId="0" borderId="1" xfId="0" applyNumberFormat="1" applyFont="1" applyBorder="1" applyAlignment="1">
      <alignment horizontal="center" vertical="center"/>
    </xf>
    <xf numFmtId="0" fontId="39" fillId="0" borderId="0" xfId="0" applyFont="1" applyAlignment="1">
      <alignment horizontal="center" vertical="center" wrapText="1"/>
    </xf>
    <xf numFmtId="0" fontId="21" fillId="15" borderId="42" xfId="3" applyFill="1" applyBorder="1" applyAlignment="1">
      <alignment horizontal="center" vertical="center" wrapText="1"/>
    </xf>
    <xf numFmtId="0" fontId="0" fillId="15" borderId="42" xfId="0" applyFill="1" applyBorder="1" applyAlignment="1">
      <alignment horizontal="center" vertical="center" wrapText="1"/>
    </xf>
    <xf numFmtId="0" fontId="26" fillId="15" borderId="42" xfId="0" applyFont="1" applyFill="1" applyBorder="1" applyAlignment="1">
      <alignment horizontal="center" vertical="center" wrapText="1"/>
    </xf>
    <xf numFmtId="0" fontId="0" fillId="15" borderId="42" xfId="0" applyFill="1" applyBorder="1" applyAlignment="1">
      <alignment horizontal="center"/>
    </xf>
    <xf numFmtId="0" fontId="0" fillId="15" borderId="31" xfId="0" applyFill="1" applyBorder="1" applyAlignment="1">
      <alignment horizontal="center" vertical="center" wrapText="1"/>
    </xf>
    <xf numFmtId="0" fontId="26" fillId="15" borderId="31" xfId="0" applyFont="1" applyFill="1" applyBorder="1" applyAlignment="1">
      <alignment horizontal="center" vertical="center" wrapText="1"/>
    </xf>
    <xf numFmtId="0" fontId="21" fillId="0" borderId="24" xfId="3" applyFill="1" applyBorder="1" applyAlignment="1">
      <alignment horizontal="center" vertical="center" wrapText="1"/>
    </xf>
    <xf numFmtId="0" fontId="0" fillId="0" borderId="32" xfId="0" applyFill="1" applyBorder="1" applyAlignment="1">
      <alignment horizontal="center" vertical="center" wrapText="1"/>
    </xf>
    <xf numFmtId="0" fontId="26" fillId="0" borderId="25" xfId="0" applyFont="1" applyFill="1" applyBorder="1" applyAlignment="1">
      <alignment horizontal="center" vertical="center" wrapText="1"/>
    </xf>
    <xf numFmtId="0" fontId="0" fillId="0" borderId="32" xfId="0" applyFill="1" applyBorder="1" applyAlignment="1">
      <alignment horizontal="center" vertical="center"/>
    </xf>
    <xf numFmtId="0" fontId="0" fillId="0" borderId="32" xfId="0" applyFill="1" applyBorder="1" applyAlignment="1">
      <alignment horizontal="center"/>
    </xf>
    <xf numFmtId="0" fontId="26" fillId="15" borderId="34" xfId="0" applyFont="1" applyFill="1" applyBorder="1" applyAlignment="1">
      <alignment horizontal="left" vertical="center"/>
    </xf>
    <xf numFmtId="0" fontId="26" fillId="15" borderId="14" xfId="0" applyFont="1" applyFill="1" applyBorder="1" applyAlignment="1">
      <alignment horizontal="left" vertical="center"/>
    </xf>
    <xf numFmtId="0" fontId="26" fillId="15" borderId="43" xfId="0" applyFont="1" applyFill="1" applyBorder="1" applyAlignment="1">
      <alignment horizontal="left" vertical="center"/>
    </xf>
    <xf numFmtId="0" fontId="26" fillId="15" borderId="33" xfId="0" applyFont="1" applyFill="1" applyBorder="1" applyAlignment="1">
      <alignment horizontal="left" vertical="center"/>
    </xf>
    <xf numFmtId="0" fontId="26" fillId="15" borderId="1" xfId="0" applyFont="1" applyFill="1" applyBorder="1" applyAlignment="1">
      <alignment horizontal="left" vertical="center"/>
    </xf>
    <xf numFmtId="0" fontId="26" fillId="15" borderId="2" xfId="0" applyFont="1" applyFill="1" applyBorder="1" applyAlignment="1">
      <alignment horizontal="left" vertical="center"/>
    </xf>
    <xf numFmtId="0" fontId="26" fillId="15" borderId="35" xfId="0" applyFont="1" applyFill="1" applyBorder="1" applyAlignment="1">
      <alignment horizontal="left" vertical="center"/>
    </xf>
    <xf numFmtId="0" fontId="26" fillId="15" borderId="21" xfId="0" applyFont="1" applyFill="1" applyBorder="1" applyAlignment="1">
      <alignment horizontal="left" vertical="center"/>
    </xf>
    <xf numFmtId="0" fontId="26" fillId="15" borderId="44" xfId="0" applyFont="1" applyFill="1" applyBorder="1" applyAlignment="1">
      <alignment horizontal="left" vertical="center"/>
    </xf>
    <xf numFmtId="0" fontId="26" fillId="15" borderId="47" xfId="0" applyFont="1" applyFill="1" applyBorder="1" applyAlignment="1">
      <alignment horizontal="left" vertical="center"/>
    </xf>
    <xf numFmtId="0" fontId="26" fillId="15" borderId="10" xfId="0" applyFont="1" applyFill="1" applyBorder="1" applyAlignment="1">
      <alignment horizontal="left" vertical="center"/>
    </xf>
    <xf numFmtId="0" fontId="26" fillId="15" borderId="37" xfId="0" applyFont="1" applyFill="1" applyBorder="1" applyAlignment="1">
      <alignment horizontal="left" vertical="center"/>
    </xf>
    <xf numFmtId="0" fontId="26" fillId="0" borderId="28" xfId="0" applyFont="1" applyFill="1" applyBorder="1" applyAlignment="1">
      <alignment horizontal="justify" vertical="center"/>
    </xf>
    <xf numFmtId="0" fontId="26" fillId="0" borderId="29" xfId="0" applyFont="1" applyFill="1" applyBorder="1" applyAlignment="1">
      <alignment horizontal="justify" vertical="center"/>
    </xf>
    <xf numFmtId="0" fontId="26" fillId="0" borderId="30" xfId="0" applyFont="1" applyFill="1" applyBorder="1" applyAlignment="1">
      <alignment horizontal="justify" vertical="center"/>
    </xf>
    <xf numFmtId="0" fontId="27" fillId="7" borderId="42" xfId="0" applyFont="1" applyFill="1" applyBorder="1" applyAlignment="1">
      <alignment horizontal="center" vertical="center"/>
    </xf>
    <xf numFmtId="0" fontId="27" fillId="7" borderId="31" xfId="0" applyFont="1" applyFill="1" applyBorder="1" applyAlignment="1">
      <alignment horizontal="center" vertical="center"/>
    </xf>
    <xf numFmtId="0" fontId="27" fillId="0" borderId="0" xfId="0" applyFont="1" applyBorder="1" applyAlignment="1">
      <alignment horizontal="center" vertical="center"/>
    </xf>
    <xf numFmtId="0" fontId="27" fillId="0" borderId="18" xfId="0" applyFont="1" applyBorder="1" applyAlignment="1">
      <alignment horizontal="center" vertical="center"/>
    </xf>
    <xf numFmtId="0" fontId="26" fillId="0" borderId="34" xfId="0" applyFont="1" applyBorder="1" applyAlignment="1">
      <alignment horizontal="left" vertical="center"/>
    </xf>
    <xf numFmtId="0" fontId="26" fillId="0" borderId="14" xfId="0" applyFont="1" applyBorder="1" applyAlignment="1">
      <alignment horizontal="left" vertical="center"/>
    </xf>
    <xf numFmtId="0" fontId="26" fillId="0" borderId="43" xfId="0" applyFont="1" applyBorder="1" applyAlignment="1">
      <alignment horizontal="left" vertical="center"/>
    </xf>
    <xf numFmtId="0" fontId="26" fillId="0" borderId="33" xfId="0" applyFont="1" applyBorder="1" applyAlignment="1">
      <alignment horizontal="left" vertical="center"/>
    </xf>
    <xf numFmtId="0" fontId="26" fillId="0" borderId="1" xfId="0" applyFont="1" applyBorder="1" applyAlignment="1">
      <alignment horizontal="left" vertical="center"/>
    </xf>
    <xf numFmtId="0" fontId="26" fillId="0" borderId="2" xfId="0" applyFont="1" applyBorder="1" applyAlignment="1">
      <alignment horizontal="left" vertical="center"/>
    </xf>
    <xf numFmtId="0" fontId="26" fillId="0" borderId="39" xfId="0" applyFont="1" applyBorder="1" applyAlignment="1">
      <alignment horizontal="left" vertical="center"/>
    </xf>
    <xf numFmtId="0" fontId="26" fillId="0" borderId="6" xfId="0" applyFont="1" applyBorder="1" applyAlignment="1">
      <alignment horizontal="left" vertical="center"/>
    </xf>
    <xf numFmtId="0" fontId="26" fillId="0" borderId="36" xfId="0" applyFont="1" applyBorder="1" applyAlignment="1">
      <alignment horizontal="left" vertical="center"/>
    </xf>
    <xf numFmtId="0" fontId="24" fillId="3" borderId="23" xfId="0" applyFont="1" applyFill="1" applyBorder="1" applyAlignment="1">
      <alignment horizontal="center" vertical="center" wrapText="1"/>
    </xf>
    <xf numFmtId="0" fontId="24" fillId="3" borderId="40" xfId="0" applyFont="1" applyFill="1" applyBorder="1" applyAlignment="1">
      <alignment horizontal="center" vertical="center" wrapText="1"/>
    </xf>
    <xf numFmtId="0" fontId="0" fillId="7" borderId="11" xfId="0" applyFill="1" applyBorder="1" applyAlignment="1">
      <alignment horizontal="center"/>
    </xf>
    <xf numFmtId="0" fontId="0" fillId="7" borderId="12" xfId="0" applyFill="1" applyBorder="1" applyAlignment="1">
      <alignment horizontal="center"/>
    </xf>
    <xf numFmtId="0" fontId="0" fillId="7" borderId="0" xfId="0" applyFill="1" applyAlignment="1">
      <alignment horizontal="center"/>
    </xf>
    <xf numFmtId="0" fontId="0" fillId="7" borderId="7" xfId="0" applyFill="1" applyBorder="1" applyAlignment="1">
      <alignment horizontal="center"/>
    </xf>
    <xf numFmtId="0" fontId="0" fillId="7" borderId="18" xfId="0" applyFill="1" applyBorder="1" applyAlignment="1">
      <alignment horizontal="center"/>
    </xf>
    <xf numFmtId="0" fontId="0" fillId="7" borderId="19" xfId="0" applyFill="1" applyBorder="1" applyAlignment="1">
      <alignment horizontal="center"/>
    </xf>
    <xf numFmtId="0" fontId="22" fillId="7" borderId="13" xfId="0" applyFont="1" applyFill="1" applyBorder="1" applyAlignment="1">
      <alignment horizontal="center" vertical="center" wrapText="1"/>
    </xf>
    <xf numFmtId="0" fontId="22" fillId="7" borderId="11" xfId="0" applyFont="1" applyFill="1" applyBorder="1" applyAlignment="1">
      <alignment horizontal="center" vertical="center" wrapText="1"/>
    </xf>
    <xf numFmtId="0" fontId="22" fillId="7" borderId="12" xfId="0" applyFont="1" applyFill="1" applyBorder="1" applyAlignment="1">
      <alignment horizontal="center" vertical="center" wrapText="1"/>
    </xf>
    <xf numFmtId="0" fontId="22" fillId="7" borderId="16" xfId="0" applyFont="1" applyFill="1" applyBorder="1" applyAlignment="1">
      <alignment horizontal="center" vertical="center" wrapText="1"/>
    </xf>
    <xf numFmtId="0" fontId="22" fillId="7" borderId="0" xfId="0" applyFont="1" applyFill="1" applyAlignment="1">
      <alignment horizontal="center" vertical="center" wrapText="1"/>
    </xf>
    <xf numFmtId="0" fontId="22" fillId="7" borderId="7" xfId="0" applyFont="1" applyFill="1" applyBorder="1" applyAlignment="1">
      <alignment horizontal="center" vertical="center" wrapText="1"/>
    </xf>
    <xf numFmtId="0" fontId="22" fillId="7" borderId="20" xfId="0" applyFont="1" applyFill="1" applyBorder="1" applyAlignment="1">
      <alignment horizontal="center" vertical="center" wrapText="1"/>
    </xf>
    <xf numFmtId="0" fontId="22" fillId="7" borderId="18" xfId="0" applyFont="1" applyFill="1" applyBorder="1" applyAlignment="1">
      <alignment horizontal="center" vertical="center" wrapText="1"/>
    </xf>
    <xf numFmtId="0" fontId="22" fillId="7" borderId="19" xfId="0" applyFont="1" applyFill="1" applyBorder="1" applyAlignment="1">
      <alignment horizontal="center" vertical="center" wrapText="1"/>
    </xf>
    <xf numFmtId="0" fontId="23" fillId="7" borderId="14" xfId="0" applyFont="1" applyFill="1" applyBorder="1" applyAlignment="1">
      <alignment horizontal="center" vertical="center" wrapText="1"/>
    </xf>
    <xf numFmtId="0" fontId="23" fillId="7" borderId="15" xfId="0" applyFont="1" applyFill="1" applyBorder="1" applyAlignment="1">
      <alignment horizontal="center" vertical="center" wrapText="1"/>
    </xf>
    <xf numFmtId="0" fontId="23" fillId="7" borderId="1" xfId="0" applyFont="1" applyFill="1" applyBorder="1" applyAlignment="1">
      <alignment horizontal="center" vertical="center" wrapText="1"/>
    </xf>
    <xf numFmtId="0" fontId="23" fillId="7" borderId="17" xfId="0" applyFont="1" applyFill="1" applyBorder="1" applyAlignment="1">
      <alignment horizontal="center" vertical="center" wrapText="1"/>
    </xf>
    <xf numFmtId="0" fontId="23" fillId="7" borderId="21" xfId="0" applyFont="1" applyFill="1" applyBorder="1" applyAlignment="1">
      <alignment horizontal="center" vertical="center" wrapText="1"/>
    </xf>
    <xf numFmtId="0" fontId="23" fillId="7" borderId="22" xfId="0" applyFont="1" applyFill="1" applyBorder="1" applyAlignment="1">
      <alignment horizontal="center" vertical="center" wrapText="1"/>
    </xf>
    <xf numFmtId="0" fontId="20" fillId="3" borderId="34" xfId="0" applyFont="1" applyFill="1" applyBorder="1" applyAlignment="1">
      <alignment horizontal="center" vertical="center"/>
    </xf>
    <xf numFmtId="0" fontId="20" fillId="3" borderId="14" xfId="0" applyFont="1" applyFill="1" applyBorder="1" applyAlignment="1">
      <alignment horizontal="center" vertical="center"/>
    </xf>
    <xf numFmtId="0" fontId="20" fillId="3" borderId="43" xfId="0" applyFont="1" applyFill="1" applyBorder="1" applyAlignment="1">
      <alignment horizontal="center" vertical="center"/>
    </xf>
    <xf numFmtId="0" fontId="20" fillId="3" borderId="33" xfId="0" applyFont="1" applyFill="1" applyBorder="1" applyAlignment="1">
      <alignment horizontal="center" vertical="center"/>
    </xf>
    <xf numFmtId="0" fontId="20" fillId="3" borderId="1" xfId="0" applyFont="1" applyFill="1" applyBorder="1" applyAlignment="1">
      <alignment horizontal="center" vertical="center"/>
    </xf>
    <xf numFmtId="0" fontId="20" fillId="3" borderId="2" xfId="0" applyFont="1" applyFill="1" applyBorder="1" applyAlignment="1">
      <alignment horizontal="center" vertical="center"/>
    </xf>
    <xf numFmtId="0" fontId="20" fillId="3" borderId="39" xfId="0" applyFont="1" applyFill="1" applyBorder="1" applyAlignment="1">
      <alignment horizontal="center" vertical="center"/>
    </xf>
    <xf numFmtId="0" fontId="20" fillId="3" borderId="6" xfId="0" applyFont="1" applyFill="1" applyBorder="1" applyAlignment="1">
      <alignment horizontal="center" vertical="center"/>
    </xf>
    <xf numFmtId="0" fontId="20" fillId="3" borderId="36" xfId="0" applyFont="1" applyFill="1" applyBorder="1" applyAlignment="1">
      <alignment horizontal="center" vertical="center"/>
    </xf>
    <xf numFmtId="0" fontId="24" fillId="3" borderId="27" xfId="0" applyFont="1" applyFill="1" applyBorder="1" applyAlignment="1">
      <alignment horizontal="center" vertical="center" wrapText="1"/>
    </xf>
    <xf numFmtId="0" fontId="24" fillId="3" borderId="24" xfId="0" applyFont="1" applyFill="1" applyBorder="1" applyAlignment="1">
      <alignment horizontal="center" vertical="center" wrapText="1"/>
    </xf>
    <xf numFmtId="0" fontId="24" fillId="3" borderId="25" xfId="0" applyFont="1" applyFill="1" applyBorder="1" applyAlignment="1">
      <alignment horizontal="center" vertical="center" wrapText="1"/>
    </xf>
    <xf numFmtId="0" fontId="24" fillId="3" borderId="26" xfId="0" applyFont="1" applyFill="1" applyBorder="1" applyAlignment="1">
      <alignment horizontal="center" vertical="center" wrapText="1"/>
    </xf>
    <xf numFmtId="0" fontId="24" fillId="12" borderId="46" xfId="0" applyFont="1" applyFill="1" applyBorder="1" applyAlignment="1">
      <alignment horizontal="center" vertical="center" wrapText="1"/>
    </xf>
    <xf numFmtId="0" fontId="24" fillId="12" borderId="29" xfId="0" applyFont="1" applyFill="1" applyBorder="1" applyAlignment="1">
      <alignment horizontal="center" vertical="center" wrapText="1"/>
    </xf>
    <xf numFmtId="0" fontId="24" fillId="12" borderId="45" xfId="0" applyFont="1" applyFill="1" applyBorder="1" applyAlignment="1">
      <alignment horizontal="center" vertical="center" wrapText="1"/>
    </xf>
    <xf numFmtId="0" fontId="11" fillId="0" borderId="1" xfId="2" applyFont="1" applyBorder="1" applyAlignment="1">
      <alignment horizontal="center" vertical="center" wrapText="1"/>
    </xf>
    <xf numFmtId="0" fontId="19" fillId="0" borderId="2" xfId="2" applyFont="1" applyBorder="1" applyAlignment="1">
      <alignment horizontal="center" vertical="center" wrapText="1"/>
    </xf>
    <xf numFmtId="0" fontId="11" fillId="0" borderId="3" xfId="2" applyFont="1" applyBorder="1" applyAlignment="1">
      <alignment horizontal="center" vertical="center" wrapText="1"/>
    </xf>
    <xf numFmtId="0" fontId="11" fillId="0" borderId="4" xfId="2" applyFont="1" applyBorder="1" applyAlignment="1">
      <alignment horizontal="center" vertical="center" wrapText="1"/>
    </xf>
    <xf numFmtId="0" fontId="11" fillId="0" borderId="2" xfId="2" applyFont="1" applyBorder="1" applyAlignment="1">
      <alignment horizontal="center" vertical="center" wrapText="1"/>
    </xf>
    <xf numFmtId="0" fontId="19" fillId="2" borderId="2" xfId="2" applyFont="1" applyFill="1" applyBorder="1" applyAlignment="1">
      <alignment horizontal="center" vertical="center" wrapText="1"/>
    </xf>
    <xf numFmtId="0" fontId="19" fillId="2" borderId="4" xfId="2" applyFont="1" applyFill="1" applyBorder="1" applyAlignment="1">
      <alignment horizontal="center" vertical="center" wrapText="1"/>
    </xf>
    <xf numFmtId="0" fontId="19" fillId="2" borderId="3" xfId="2" applyFont="1" applyFill="1" applyBorder="1" applyAlignment="1">
      <alignment horizontal="center" vertical="center" wrapText="1"/>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29" fillId="3" borderId="26" xfId="2" applyFont="1" applyFill="1" applyBorder="1" applyAlignment="1">
      <alignment horizontal="left" vertical="center" wrapText="1"/>
    </xf>
    <xf numFmtId="0" fontId="29" fillId="3" borderId="24" xfId="2" applyFont="1" applyFill="1" applyBorder="1" applyAlignment="1">
      <alignment horizontal="left" vertical="center" wrapText="1"/>
    </xf>
    <xf numFmtId="0" fontId="29" fillId="3" borderId="25" xfId="2" applyFont="1" applyFill="1" applyBorder="1" applyAlignment="1">
      <alignment horizontal="left" vertical="center" wrapText="1"/>
    </xf>
    <xf numFmtId="0" fontId="10" fillId="0" borderId="8" xfId="0" applyFont="1" applyBorder="1" applyAlignment="1">
      <alignment horizontal="center" vertical="center"/>
    </xf>
    <xf numFmtId="0" fontId="10" fillId="0" borderId="8" xfId="0" applyFont="1" applyBorder="1" applyAlignment="1">
      <alignment horizontal="center" vertical="center" wrapText="1"/>
    </xf>
    <xf numFmtId="0" fontId="10" fillId="0" borderId="8" xfId="0" applyFont="1" applyFill="1" applyBorder="1" applyAlignment="1" applyProtection="1">
      <alignment horizontal="justify" vertical="center" wrapText="1"/>
      <protection locked="0"/>
    </xf>
    <xf numFmtId="0" fontId="19" fillId="3" borderId="1" xfId="2" applyFont="1" applyFill="1" applyBorder="1" applyAlignment="1">
      <alignment horizontal="center" vertical="center" wrapText="1"/>
    </xf>
    <xf numFmtId="0" fontId="19" fillId="3" borderId="6" xfId="2" applyFont="1" applyFill="1" applyBorder="1" applyAlignment="1">
      <alignment horizontal="center" vertical="center" wrapText="1"/>
    </xf>
    <xf numFmtId="0" fontId="19" fillId="4" borderId="1" xfId="2" applyFont="1" applyFill="1" applyBorder="1" applyAlignment="1">
      <alignment horizontal="center" vertical="center" wrapText="1"/>
    </xf>
    <xf numFmtId="0" fontId="10" fillId="8" borderId="26" xfId="0" applyFont="1" applyFill="1" applyBorder="1" applyAlignment="1">
      <alignment horizontal="center" vertical="center"/>
    </xf>
    <xf numFmtId="0" fontId="10" fillId="8" borderId="24" xfId="0" applyFont="1" applyFill="1" applyBorder="1" applyAlignment="1">
      <alignment horizontal="center" vertical="center"/>
    </xf>
    <xf numFmtId="0" fontId="10" fillId="8" borderId="25" xfId="0" applyFont="1" applyFill="1" applyBorder="1" applyAlignment="1">
      <alignment horizontal="center" vertical="center"/>
    </xf>
    <xf numFmtId="0" fontId="10" fillId="0" borderId="8" xfId="0" applyFont="1" applyBorder="1" applyAlignment="1" applyProtection="1">
      <alignment horizontal="justify" vertical="center" wrapText="1"/>
      <protection locked="0"/>
    </xf>
    <xf numFmtId="15" fontId="10" fillId="0" borderId="8" xfId="0" applyNumberFormat="1" applyFont="1" applyFill="1" applyBorder="1" applyAlignment="1">
      <alignment horizontal="justify" vertical="center" wrapText="1"/>
    </xf>
    <xf numFmtId="0" fontId="11" fillId="15" borderId="8" xfId="0" applyFont="1" applyFill="1" applyBorder="1" applyAlignment="1">
      <alignment horizontal="center" vertical="center"/>
    </xf>
    <xf numFmtId="0" fontId="10" fillId="7" borderId="8" xfId="0" applyFont="1" applyFill="1" applyBorder="1" applyAlignment="1">
      <alignment horizontal="center" vertical="center"/>
    </xf>
    <xf numFmtId="0" fontId="10" fillId="9" borderId="26" xfId="0" applyFont="1" applyFill="1" applyBorder="1" applyAlignment="1">
      <alignment horizontal="center" vertical="center"/>
    </xf>
    <xf numFmtId="0" fontId="10" fillId="9" borderId="24" xfId="0" applyFont="1" applyFill="1" applyBorder="1" applyAlignment="1">
      <alignment horizontal="center" vertical="center"/>
    </xf>
    <xf numFmtId="0" fontId="10" fillId="9" borderId="25" xfId="0" applyFont="1" applyFill="1" applyBorder="1" applyAlignment="1">
      <alignment horizontal="center" vertical="center"/>
    </xf>
    <xf numFmtId="0" fontId="31" fillId="3" borderId="26" xfId="0" applyFont="1" applyFill="1" applyBorder="1" applyAlignment="1">
      <alignment horizontal="left" vertical="center"/>
    </xf>
    <xf numFmtId="0" fontId="31" fillId="3" borderId="24" xfId="0" applyFont="1" applyFill="1" applyBorder="1" applyAlignment="1">
      <alignment horizontal="left" vertical="center"/>
    </xf>
    <xf numFmtId="0" fontId="31" fillId="3" borderId="25" xfId="0" applyFont="1" applyFill="1" applyBorder="1" applyAlignment="1">
      <alignment horizontal="left" vertical="center"/>
    </xf>
    <xf numFmtId="0" fontId="10" fillId="0" borderId="6" xfId="0" applyFont="1" applyBorder="1" applyAlignment="1" applyProtection="1">
      <alignment horizontal="justify" vertical="center" wrapText="1"/>
      <protection locked="0"/>
    </xf>
    <xf numFmtId="0" fontId="10" fillId="0" borderId="6" xfId="0" applyFont="1" applyBorder="1" applyAlignment="1">
      <alignment horizontal="justify" vertical="center" wrapText="1"/>
    </xf>
    <xf numFmtId="0" fontId="10" fillId="0" borderId="8" xfId="0" applyFont="1" applyBorder="1" applyAlignment="1">
      <alignment horizontal="justify" vertical="center" wrapText="1"/>
    </xf>
    <xf numFmtId="0" fontId="10" fillId="0" borderId="6" xfId="0" applyFont="1" applyBorder="1" applyAlignment="1">
      <alignment horizontal="center" vertical="center" wrapText="1"/>
    </xf>
    <xf numFmtId="0" fontId="11" fillId="6" borderId="6" xfId="0" applyFont="1" applyFill="1" applyBorder="1" applyAlignment="1">
      <alignment horizontal="center" vertical="center" wrapText="1"/>
    </xf>
    <xf numFmtId="0" fontId="11" fillId="6" borderId="8" xfId="0" applyFont="1" applyFill="1" applyBorder="1" applyAlignment="1">
      <alignment horizontal="center" vertical="center" wrapText="1"/>
    </xf>
    <xf numFmtId="15" fontId="10" fillId="0" borderId="1" xfId="0" applyNumberFormat="1" applyFont="1" applyFill="1" applyBorder="1" applyAlignment="1">
      <alignment horizontal="justify" vertical="center" wrapText="1"/>
    </xf>
    <xf numFmtId="15" fontId="10" fillId="0" borderId="6" xfId="0" applyNumberFormat="1" applyFont="1" applyFill="1" applyBorder="1" applyAlignment="1">
      <alignment horizontal="justify" vertical="center" wrapText="1"/>
    </xf>
    <xf numFmtId="14" fontId="10" fillId="0" borderId="6" xfId="0" applyNumberFormat="1" applyFont="1" applyBorder="1" applyAlignment="1">
      <alignment horizontal="center" vertical="center" wrapText="1"/>
    </xf>
    <xf numFmtId="14" fontId="10" fillId="0" borderId="8" xfId="0" applyNumberFormat="1" applyFont="1" applyBorder="1" applyAlignment="1">
      <alignment horizontal="center" vertical="center" wrapText="1"/>
    </xf>
    <xf numFmtId="15" fontId="10" fillId="0" borderId="6" xfId="0" applyNumberFormat="1" applyFont="1" applyBorder="1" applyAlignment="1">
      <alignment horizontal="center" vertical="center" wrapText="1"/>
    </xf>
    <xf numFmtId="15" fontId="10" fillId="0" borderId="8" xfId="0" applyNumberFormat="1" applyFont="1" applyBorder="1" applyAlignment="1">
      <alignment horizontal="center" vertical="center" wrapText="1"/>
    </xf>
    <xf numFmtId="9" fontId="10" fillId="0" borderId="6" xfId="1" applyFont="1" applyFill="1" applyBorder="1" applyAlignment="1">
      <alignment horizontal="center" vertical="center"/>
    </xf>
    <xf numFmtId="9" fontId="10" fillId="0" borderId="8" xfId="1" applyFont="1" applyFill="1" applyBorder="1" applyAlignment="1">
      <alignment horizontal="center" vertical="center"/>
    </xf>
    <xf numFmtId="0" fontId="10" fillId="8" borderId="2" xfId="0" applyFont="1" applyFill="1" applyBorder="1" applyAlignment="1">
      <alignment horizontal="center" vertical="center"/>
    </xf>
    <xf numFmtId="0" fontId="10" fillId="8" borderId="3" xfId="0" applyFont="1" applyFill="1" applyBorder="1" applyAlignment="1">
      <alignment horizontal="center" vertical="center"/>
    </xf>
    <xf numFmtId="0" fontId="10" fillId="8" borderId="4" xfId="0" applyFont="1" applyFill="1" applyBorder="1" applyAlignment="1">
      <alignment horizontal="center" vertical="center"/>
    </xf>
    <xf numFmtId="0" fontId="10" fillId="0" borderId="10" xfId="0" applyFont="1" applyBorder="1" applyAlignment="1">
      <alignment horizontal="center" vertical="center"/>
    </xf>
    <xf numFmtId="0" fontId="10" fillId="0" borderId="1" xfId="0" applyFont="1" applyBorder="1" applyAlignment="1">
      <alignment horizontal="center" vertical="center"/>
    </xf>
    <xf numFmtId="0" fontId="10" fillId="0" borderId="6" xfId="0" applyFont="1" applyBorder="1" applyAlignment="1">
      <alignment horizontal="center" vertical="center"/>
    </xf>
    <xf numFmtId="0" fontId="10" fillId="0" borderId="10"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10" xfId="0" applyFont="1" applyBorder="1" applyAlignment="1">
      <alignment horizontal="justify" vertical="center" wrapText="1"/>
    </xf>
    <xf numFmtId="0" fontId="10" fillId="0" borderId="1" xfId="0" applyFont="1" applyBorder="1" applyAlignment="1">
      <alignment horizontal="justify" vertical="center" wrapText="1"/>
    </xf>
    <xf numFmtId="0" fontId="33" fillId="13" borderId="38" xfId="0" applyFont="1" applyFill="1" applyBorder="1" applyAlignment="1">
      <alignment horizontal="center"/>
    </xf>
    <xf numFmtId="0" fontId="3" fillId="0" borderId="1" xfId="2" applyFont="1" applyBorder="1" applyAlignment="1">
      <alignment horizontal="center" vertical="center" wrapText="1"/>
    </xf>
    <xf numFmtId="0" fontId="4" fillId="0" borderId="2" xfId="2" applyFont="1" applyBorder="1" applyAlignment="1">
      <alignment horizontal="center" vertical="center" wrapText="1"/>
    </xf>
    <xf numFmtId="0" fontId="5" fillId="0" borderId="3" xfId="2" applyFont="1" applyBorder="1" applyAlignment="1">
      <alignment horizontal="center" vertical="center" wrapText="1"/>
    </xf>
    <xf numFmtId="0" fontId="5" fillId="0" borderId="4" xfId="2" applyFont="1" applyBorder="1" applyAlignment="1">
      <alignment horizontal="center" vertical="center" wrapText="1"/>
    </xf>
    <xf numFmtId="0" fontId="3" fillId="0" borderId="2" xfId="2" applyFont="1" applyBorder="1" applyAlignment="1">
      <alignment horizontal="center" vertical="center" wrapText="1"/>
    </xf>
    <xf numFmtId="0" fontId="3" fillId="0" borderId="3" xfId="2" applyFont="1" applyBorder="1" applyAlignment="1">
      <alignment horizontal="center" vertical="center" wrapText="1"/>
    </xf>
    <xf numFmtId="0" fontId="3" fillId="0" borderId="4" xfId="2" applyFont="1" applyBorder="1" applyAlignment="1">
      <alignment horizontal="center" vertical="center" wrapText="1"/>
    </xf>
    <xf numFmtId="0" fontId="7" fillId="2" borderId="2" xfId="2" applyFont="1" applyFill="1" applyBorder="1" applyAlignment="1">
      <alignment horizontal="center" vertical="center" wrapText="1"/>
    </xf>
    <xf numFmtId="0" fontId="7" fillId="2" borderId="4" xfId="2" applyFont="1" applyFill="1" applyBorder="1" applyAlignment="1">
      <alignment horizontal="center" vertical="center" wrapText="1"/>
    </xf>
    <xf numFmtId="0" fontId="8" fillId="0" borderId="2" xfId="2" applyFont="1" applyBorder="1" applyAlignment="1">
      <alignment horizontal="center" vertical="center" wrapText="1"/>
    </xf>
    <xf numFmtId="0" fontId="8" fillId="0" borderId="4" xfId="2" applyFont="1" applyBorder="1" applyAlignment="1">
      <alignment horizontal="center" vertical="center" wrapText="1"/>
    </xf>
    <xf numFmtId="0" fontId="7" fillId="2" borderId="3" xfId="2" applyFont="1" applyFill="1" applyBorder="1" applyAlignment="1">
      <alignment horizontal="center" vertical="center" wrapText="1"/>
    </xf>
    <xf numFmtId="0" fontId="8" fillId="0" borderId="1" xfId="2" applyFont="1" applyBorder="1" applyAlignment="1">
      <alignment horizontal="center" vertical="center" wrapText="1"/>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29" fillId="3" borderId="28" xfId="2" applyFont="1" applyFill="1" applyBorder="1" applyAlignment="1">
      <alignment horizontal="left" vertical="center" wrapText="1"/>
    </xf>
    <xf numFmtId="0" fontId="29" fillId="3" borderId="29" xfId="2" applyFont="1" applyFill="1" applyBorder="1" applyAlignment="1">
      <alignment horizontal="left" vertical="center" wrapText="1"/>
    </xf>
    <xf numFmtId="0" fontId="29" fillId="3" borderId="30" xfId="2" applyFont="1" applyFill="1" applyBorder="1" applyAlignment="1">
      <alignment horizontal="left" vertical="center" wrapText="1"/>
    </xf>
    <xf numFmtId="0" fontId="11" fillId="0" borderId="8" xfId="0" applyFont="1" applyBorder="1" applyAlignment="1" applyProtection="1">
      <alignment horizontal="justify" vertical="center" wrapText="1"/>
      <protection locked="0"/>
    </xf>
    <xf numFmtId="0" fontId="7" fillId="3" borderId="1" xfId="2" applyFont="1" applyFill="1" applyBorder="1" applyAlignment="1">
      <alignment horizontal="center" vertical="center" wrapText="1"/>
    </xf>
    <xf numFmtId="0" fontId="7" fillId="3" borderId="6" xfId="2" applyFont="1" applyFill="1" applyBorder="1" applyAlignment="1">
      <alignment horizontal="center" vertical="center" wrapText="1"/>
    </xf>
    <xf numFmtId="0" fontId="7" fillId="4" borderId="1" xfId="2" applyFont="1" applyFill="1" applyBorder="1" applyAlignment="1">
      <alignment horizontal="center" vertical="center" wrapText="1"/>
    </xf>
    <xf numFmtId="0" fontId="10" fillId="8" borderId="26" xfId="0" applyFont="1" applyFill="1" applyBorder="1" applyAlignment="1">
      <alignment horizontal="center" vertical="center" wrapText="1"/>
    </xf>
    <xf numFmtId="0" fontId="10" fillId="8" borderId="24" xfId="0" applyFont="1" applyFill="1" applyBorder="1" applyAlignment="1">
      <alignment horizontal="center" vertical="center" wrapText="1"/>
    </xf>
    <xf numFmtId="0" fontId="10" fillId="8" borderId="25" xfId="0" applyFont="1" applyFill="1" applyBorder="1" applyAlignment="1">
      <alignment horizontal="center" vertical="center" wrapText="1"/>
    </xf>
    <xf numFmtId="0" fontId="11" fillId="0" borderId="8" xfId="0" applyFont="1" applyBorder="1" applyAlignment="1" applyProtection="1">
      <alignment horizontal="center" vertical="center" wrapText="1"/>
      <protection locked="0"/>
    </xf>
    <xf numFmtId="0" fontId="11" fillId="0" borderId="16" xfId="0" applyFont="1" applyBorder="1" applyAlignment="1" applyProtection="1">
      <alignment horizontal="justify" vertical="center" wrapText="1"/>
      <protection locked="0"/>
    </xf>
    <xf numFmtId="0" fontId="11" fillId="0" borderId="0" xfId="0" applyFont="1" applyBorder="1" applyAlignment="1" applyProtection="1">
      <alignment horizontal="justify" vertical="center" wrapText="1"/>
      <protection locked="0"/>
    </xf>
    <xf numFmtId="0" fontId="11" fillId="0" borderId="7" xfId="0" applyFont="1" applyBorder="1" applyAlignment="1" applyProtection="1">
      <alignment horizontal="justify" vertical="center" wrapText="1"/>
      <protection locked="0"/>
    </xf>
    <xf numFmtId="0" fontId="10" fillId="9" borderId="26" xfId="0" applyFont="1" applyFill="1" applyBorder="1" applyAlignment="1">
      <alignment horizontal="center" vertical="center" wrapText="1"/>
    </xf>
    <xf numFmtId="0" fontId="10" fillId="9" borderId="24" xfId="0" applyFont="1" applyFill="1" applyBorder="1" applyAlignment="1">
      <alignment horizontal="center" vertical="center" wrapText="1"/>
    </xf>
    <xf numFmtId="0" fontId="10" fillId="9" borderId="25" xfId="0" applyFont="1" applyFill="1" applyBorder="1" applyAlignment="1">
      <alignment horizontal="center" vertical="center" wrapText="1"/>
    </xf>
    <xf numFmtId="0" fontId="31" fillId="3" borderId="28" xfId="0" applyFont="1" applyFill="1" applyBorder="1" applyAlignment="1">
      <alignment horizontal="left" vertical="center"/>
    </xf>
    <xf numFmtId="0" fontId="31" fillId="3" borderId="29" xfId="0" applyFont="1" applyFill="1" applyBorder="1" applyAlignment="1">
      <alignment horizontal="left" vertical="center"/>
    </xf>
    <xf numFmtId="0" fontId="31" fillId="3" borderId="30" xfId="0" applyFont="1" applyFill="1" applyBorder="1" applyAlignment="1">
      <alignment horizontal="left" vertical="center"/>
    </xf>
    <xf numFmtId="0" fontId="11" fillId="0" borderId="10" xfId="0" applyFont="1" applyBorder="1" applyAlignment="1" applyProtection="1">
      <alignment horizontal="justify" vertical="center" wrapText="1"/>
      <protection locked="0"/>
    </xf>
    <xf numFmtId="0" fontId="10" fillId="7" borderId="10" xfId="0" applyFont="1" applyFill="1" applyBorder="1" applyAlignment="1">
      <alignment horizontal="center" vertical="center"/>
    </xf>
    <xf numFmtId="0" fontId="29" fillId="3" borderId="26" xfId="0" applyFont="1" applyFill="1" applyBorder="1" applyAlignment="1">
      <alignment horizontal="left" vertical="center"/>
    </xf>
    <xf numFmtId="0" fontId="29" fillId="3" borderId="24" xfId="0" applyFont="1" applyFill="1" applyBorder="1" applyAlignment="1">
      <alignment horizontal="left" vertical="center"/>
    </xf>
    <xf numFmtId="0" fontId="29" fillId="3" borderId="25" xfId="0" applyFont="1" applyFill="1" applyBorder="1" applyAlignment="1">
      <alignment horizontal="left" vertical="center"/>
    </xf>
    <xf numFmtId="0" fontId="17" fillId="0" borderId="8" xfId="0" applyFont="1" applyBorder="1" applyAlignment="1">
      <alignment horizontal="center" vertical="center" wrapText="1"/>
    </xf>
    <xf numFmtId="0" fontId="13" fillId="13" borderId="1" xfId="0" applyFont="1" applyFill="1" applyBorder="1" applyAlignment="1">
      <alignment horizontal="center"/>
    </xf>
    <xf numFmtId="0" fontId="10" fillId="0" borderId="7" xfId="0" applyFont="1" applyBorder="1" applyAlignment="1">
      <alignment horizontal="justify" vertical="center"/>
    </xf>
    <xf numFmtId="0" fontId="10" fillId="0" borderId="10" xfId="0" applyFont="1" applyBorder="1" applyAlignment="1">
      <alignment horizontal="justify" vertical="center"/>
    </xf>
    <xf numFmtId="0" fontId="10" fillId="0" borderId="1" xfId="0" applyFont="1" applyBorder="1" applyAlignment="1">
      <alignment horizontal="justify" vertical="center"/>
    </xf>
    <xf numFmtId="0" fontId="10" fillId="0" borderId="6" xfId="0" applyFont="1" applyBorder="1" applyAlignment="1">
      <alignment horizontal="justify" vertical="center"/>
    </xf>
    <xf numFmtId="0" fontId="11" fillId="0" borderId="8"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8" xfId="0" applyFont="1" applyBorder="1" applyAlignment="1">
      <alignment horizontal="justify" vertical="center" wrapText="1"/>
    </xf>
    <xf numFmtId="0" fontId="11" fillId="0" borderId="8" xfId="0" applyFont="1" applyBorder="1" applyAlignment="1">
      <alignment horizontal="justify" vertical="center"/>
    </xf>
    <xf numFmtId="0" fontId="11" fillId="0" borderId="10" xfId="0" applyFont="1" applyBorder="1" applyAlignment="1">
      <alignment horizontal="justify" vertical="center"/>
    </xf>
    <xf numFmtId="0" fontId="10" fillId="5" borderId="1" xfId="0" applyFont="1" applyFill="1" applyBorder="1" applyAlignment="1">
      <alignment horizontal="left" vertical="center" wrapText="1"/>
    </xf>
    <xf numFmtId="0" fontId="10" fillId="5" borderId="1" xfId="0" applyFont="1" applyFill="1" applyBorder="1" applyAlignment="1">
      <alignment horizontal="center" vertical="center" wrapText="1"/>
    </xf>
    <xf numFmtId="0" fontId="10" fillId="0" borderId="10" xfId="0" applyFont="1" applyFill="1" applyBorder="1" applyAlignment="1">
      <alignment horizontal="justify" vertical="center" wrapText="1"/>
    </xf>
    <xf numFmtId="0" fontId="10" fillId="0" borderId="1" xfId="0" applyFont="1" applyFill="1" applyBorder="1" applyAlignment="1">
      <alignment horizontal="justify" vertical="center"/>
    </xf>
    <xf numFmtId="0" fontId="10" fillId="0" borderId="6" xfId="0" applyFont="1" applyFill="1" applyBorder="1" applyAlignment="1">
      <alignment horizontal="justify" vertical="center"/>
    </xf>
    <xf numFmtId="0" fontId="10" fillId="11" borderId="1" xfId="0" applyFont="1" applyFill="1" applyBorder="1" applyAlignment="1">
      <alignment horizontal="center" vertical="center" wrapText="1"/>
    </xf>
    <xf numFmtId="0" fontId="10" fillId="0" borderId="8" xfId="0" applyFont="1" applyBorder="1" applyAlignment="1">
      <alignment horizontal="justify" vertical="center"/>
    </xf>
    <xf numFmtId="0" fontId="17" fillId="0" borderId="8" xfId="0" applyFont="1" applyBorder="1" applyAlignment="1">
      <alignment horizontal="justify" vertical="center" wrapText="1"/>
    </xf>
    <xf numFmtId="15" fontId="10" fillId="0" borderId="8" xfId="0" applyNumberFormat="1" applyFont="1" applyBorder="1" applyAlignment="1">
      <alignment horizontal="right" vertical="center" wrapText="1"/>
    </xf>
    <xf numFmtId="9" fontId="10" fillId="0" borderId="8" xfId="1" applyFont="1" applyBorder="1" applyAlignment="1">
      <alignment horizontal="center" vertical="center"/>
    </xf>
    <xf numFmtId="0" fontId="10" fillId="8" borderId="2" xfId="0" applyFont="1" applyFill="1" applyBorder="1" applyAlignment="1">
      <alignment horizontal="center" vertical="center" wrapText="1"/>
    </xf>
    <xf numFmtId="0" fontId="10" fillId="8" borderId="3" xfId="0" applyFont="1" applyFill="1" applyBorder="1" applyAlignment="1">
      <alignment horizontal="center" vertical="center" wrapText="1"/>
    </xf>
    <xf numFmtId="0" fontId="10" fillId="8" borderId="4" xfId="0" applyFont="1" applyFill="1" applyBorder="1" applyAlignment="1">
      <alignment horizontal="center" vertical="center" wrapText="1"/>
    </xf>
    <xf numFmtId="0" fontId="7" fillId="3" borderId="2" xfId="2" applyFont="1" applyFill="1" applyBorder="1" applyAlignment="1">
      <alignment horizontal="left" vertical="center" wrapText="1"/>
    </xf>
    <xf numFmtId="0" fontId="7" fillId="3" borderId="3" xfId="2" applyFont="1" applyFill="1" applyBorder="1" applyAlignment="1">
      <alignment horizontal="left" vertical="center" wrapText="1"/>
    </xf>
    <xf numFmtId="0" fontId="7" fillId="3" borderId="4" xfId="2" applyFont="1" applyFill="1" applyBorder="1" applyAlignment="1">
      <alignment horizontal="left" vertical="center" wrapText="1"/>
    </xf>
    <xf numFmtId="0" fontId="10" fillId="0" borderId="1" xfId="0" applyFont="1" applyFill="1" applyBorder="1" applyAlignment="1">
      <alignment horizontal="center" vertical="center"/>
    </xf>
    <xf numFmtId="15" fontId="10" fillId="0" borderId="1" xfId="0" applyNumberFormat="1" applyFont="1" applyBorder="1" applyAlignment="1">
      <alignment horizontal="left" vertical="center" wrapText="1"/>
    </xf>
    <xf numFmtId="0" fontId="10" fillId="0" borderId="48" xfId="0" applyFont="1" applyBorder="1" applyAlignment="1">
      <alignment horizontal="center" vertical="center"/>
    </xf>
    <xf numFmtId="0" fontId="10" fillId="0" borderId="48" xfId="0" applyFont="1" applyBorder="1" applyAlignment="1">
      <alignment horizontal="center" vertical="center" wrapText="1"/>
    </xf>
    <xf numFmtId="9" fontId="0" fillId="0" borderId="0" xfId="1" applyFont="1"/>
  </cellXfs>
  <cellStyles count="4">
    <cellStyle name="Hipervínculo" xfId="3" builtinId="8"/>
    <cellStyle name="Normal" xfId="0" builtinId="0"/>
    <cellStyle name="Normal 2" xfId="2"/>
    <cellStyle name="Porcentaje" xfId="1" builtinId="5"/>
  </cellStyles>
  <dxfs count="307">
    <dxf>
      <fill>
        <patternFill>
          <bgColor theme="6" tint="0.39994506668294322"/>
        </patternFill>
      </fill>
    </dxf>
    <dxf>
      <fill>
        <patternFill>
          <bgColor theme="6" tint="0.59996337778862885"/>
        </patternFill>
      </fill>
    </dxf>
    <dxf>
      <fill>
        <patternFill>
          <bgColor theme="6" tint="0.39994506668294322"/>
        </patternFill>
      </fill>
    </dxf>
    <dxf>
      <fill>
        <patternFill>
          <bgColor theme="6" tint="0.59996337778862885"/>
        </patternFill>
      </fill>
    </dxf>
    <dxf>
      <fill>
        <patternFill>
          <bgColor theme="0"/>
        </patternFill>
      </fill>
    </dxf>
    <dxf>
      <fill>
        <patternFill>
          <bgColor theme="6" tint="0.59996337778862885"/>
        </patternFill>
      </fill>
    </dxf>
    <dxf>
      <fill>
        <patternFill>
          <bgColor theme="0"/>
        </patternFill>
      </fill>
    </dxf>
    <dxf>
      <fill>
        <patternFill>
          <bgColor theme="6" tint="0.59996337778862885"/>
        </patternFill>
      </fill>
    </dxf>
    <dxf>
      <fill>
        <patternFill>
          <bgColor theme="0"/>
        </patternFill>
      </fill>
    </dxf>
    <dxf>
      <fill>
        <patternFill>
          <bgColor theme="6" tint="0.59996337778862885"/>
        </patternFill>
      </fill>
    </dxf>
    <dxf>
      <fill>
        <patternFill>
          <bgColor theme="0"/>
        </patternFill>
      </fill>
    </dxf>
    <dxf>
      <fill>
        <patternFill>
          <bgColor theme="6" tint="0.59996337778862885"/>
        </patternFill>
      </fill>
    </dxf>
    <dxf>
      <fill>
        <patternFill>
          <bgColor theme="0"/>
        </patternFill>
      </fill>
    </dxf>
    <dxf>
      <fill>
        <patternFill>
          <bgColor theme="6" tint="0.59996337778862885"/>
        </patternFill>
      </fill>
    </dxf>
    <dxf>
      <fill>
        <patternFill>
          <bgColor theme="0"/>
        </patternFill>
      </fill>
    </dxf>
    <dxf>
      <fill>
        <patternFill>
          <bgColor theme="6" tint="0.59996337778862885"/>
        </patternFill>
      </fill>
    </dxf>
    <dxf>
      <fill>
        <patternFill>
          <bgColor theme="6" tint="0.59996337778862885"/>
        </patternFill>
      </fill>
    </dxf>
    <dxf>
      <fill>
        <patternFill>
          <bgColor rgb="FFFF0000"/>
        </patternFill>
      </fill>
    </dxf>
    <dxf>
      <fill>
        <patternFill>
          <bgColor theme="8" tint="0.59996337778862885"/>
        </patternFill>
      </fill>
    </dxf>
    <dxf>
      <fill>
        <patternFill>
          <bgColor theme="0"/>
        </patternFill>
      </fill>
    </dxf>
    <dxf>
      <fill>
        <patternFill>
          <bgColor rgb="FFFFC000"/>
        </patternFill>
      </fill>
    </dxf>
    <dxf>
      <fill>
        <patternFill>
          <bgColor theme="6" tint="0.59996337778862885"/>
        </patternFill>
      </fill>
    </dxf>
    <dxf>
      <fill>
        <patternFill>
          <bgColor rgb="FFFF0000"/>
        </patternFill>
      </fill>
    </dxf>
    <dxf>
      <fill>
        <patternFill>
          <bgColor theme="8" tint="0.59996337778862885"/>
        </patternFill>
      </fill>
    </dxf>
    <dxf>
      <fill>
        <patternFill>
          <bgColor theme="0"/>
        </patternFill>
      </fill>
    </dxf>
    <dxf>
      <fill>
        <patternFill>
          <bgColor rgb="FFFFC000"/>
        </patternFill>
      </fill>
    </dxf>
    <dxf>
      <fill>
        <patternFill>
          <bgColor theme="6" tint="0.59996337778862885"/>
        </patternFill>
      </fill>
    </dxf>
    <dxf>
      <fill>
        <patternFill>
          <bgColor rgb="FFFF0000"/>
        </patternFill>
      </fill>
    </dxf>
    <dxf>
      <fill>
        <patternFill>
          <bgColor theme="8" tint="0.59996337778862885"/>
        </patternFill>
      </fill>
    </dxf>
    <dxf>
      <fill>
        <patternFill>
          <bgColor theme="0"/>
        </patternFill>
      </fill>
    </dxf>
    <dxf>
      <fill>
        <patternFill>
          <bgColor rgb="FFFFC000"/>
        </patternFill>
      </fill>
    </dxf>
    <dxf>
      <fill>
        <patternFill>
          <bgColor theme="6" tint="0.59996337778862885"/>
        </patternFill>
      </fill>
    </dxf>
    <dxf>
      <fill>
        <patternFill>
          <bgColor rgb="FFFF0000"/>
        </patternFill>
      </fill>
    </dxf>
    <dxf>
      <fill>
        <patternFill>
          <bgColor theme="8" tint="0.59996337778862885"/>
        </patternFill>
      </fill>
    </dxf>
    <dxf>
      <fill>
        <patternFill>
          <bgColor theme="0"/>
        </patternFill>
      </fill>
    </dxf>
    <dxf>
      <fill>
        <patternFill>
          <bgColor rgb="FFFFC000"/>
        </patternFill>
      </fill>
    </dxf>
    <dxf>
      <fill>
        <patternFill>
          <bgColor theme="6" tint="0.59996337778862885"/>
        </patternFill>
      </fill>
    </dxf>
    <dxf>
      <fill>
        <patternFill>
          <bgColor rgb="FFFF0000"/>
        </patternFill>
      </fill>
    </dxf>
    <dxf>
      <fill>
        <patternFill>
          <bgColor theme="8" tint="0.59996337778862885"/>
        </patternFill>
      </fill>
    </dxf>
    <dxf>
      <fill>
        <patternFill>
          <bgColor theme="0"/>
        </patternFill>
      </fill>
    </dxf>
    <dxf>
      <fill>
        <patternFill>
          <bgColor rgb="FFFFC000"/>
        </patternFill>
      </fill>
    </dxf>
    <dxf>
      <fill>
        <patternFill>
          <bgColor theme="6" tint="0.59996337778862885"/>
        </patternFill>
      </fill>
    </dxf>
    <dxf>
      <fill>
        <patternFill>
          <bgColor rgb="FFFF0000"/>
        </patternFill>
      </fill>
    </dxf>
    <dxf>
      <fill>
        <patternFill>
          <bgColor theme="8" tint="0.59996337778862885"/>
        </patternFill>
      </fill>
    </dxf>
    <dxf>
      <fill>
        <patternFill>
          <bgColor theme="0"/>
        </patternFill>
      </fill>
    </dxf>
    <dxf>
      <fill>
        <patternFill>
          <bgColor rgb="FFFFC000"/>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8" tint="0.59996337778862885"/>
        </patternFill>
      </fill>
    </dxf>
    <dxf>
      <fill>
        <patternFill>
          <bgColor rgb="FFFFC000"/>
        </patternFill>
      </fill>
    </dxf>
    <dxf>
      <fill>
        <patternFill>
          <bgColor rgb="FFFF0000"/>
        </patternFill>
      </fill>
    </dxf>
    <dxf>
      <fill>
        <patternFill>
          <bgColor rgb="FFFF0000"/>
        </patternFill>
      </fill>
    </dxf>
    <dxf>
      <fill>
        <patternFill>
          <bgColor theme="8" tint="0.59996337778862885"/>
        </patternFill>
      </fill>
    </dxf>
    <dxf>
      <fill>
        <patternFill>
          <bgColor theme="0"/>
        </patternFill>
      </fill>
    </dxf>
    <dxf>
      <fill>
        <patternFill>
          <bgColor rgb="FFFFC000"/>
        </patternFill>
      </fill>
    </dxf>
    <dxf>
      <fill>
        <patternFill>
          <bgColor theme="9" tint="0.39994506668294322"/>
        </patternFill>
      </fill>
    </dxf>
    <dxf>
      <fill>
        <patternFill>
          <bgColor rgb="FFFF0000"/>
        </patternFill>
      </fill>
    </dxf>
    <dxf>
      <fill>
        <patternFill>
          <bgColor rgb="FFFF0000"/>
        </patternFill>
      </fill>
    </dxf>
    <dxf>
      <fill>
        <patternFill>
          <bgColor theme="8" tint="0.59996337778862885"/>
        </patternFill>
      </fill>
    </dxf>
    <dxf>
      <fill>
        <patternFill>
          <bgColor theme="0"/>
        </patternFill>
      </fill>
    </dxf>
    <dxf>
      <fill>
        <patternFill>
          <bgColor rgb="FFFFC000"/>
        </patternFill>
      </fill>
    </dxf>
    <dxf>
      <fill>
        <patternFill>
          <bgColor theme="9" tint="0.59996337778862885"/>
        </patternFill>
      </fill>
    </dxf>
    <dxf>
      <fill>
        <patternFill>
          <bgColor rgb="FFFF0000"/>
        </patternFill>
      </fill>
    </dxf>
    <dxf>
      <fill>
        <patternFill>
          <bgColor rgb="FFFF0000"/>
        </patternFill>
      </fill>
    </dxf>
    <dxf>
      <fill>
        <patternFill>
          <bgColor theme="8" tint="0.59996337778862885"/>
        </patternFill>
      </fill>
    </dxf>
    <dxf>
      <fill>
        <patternFill>
          <bgColor theme="0"/>
        </patternFill>
      </fill>
    </dxf>
    <dxf>
      <fill>
        <patternFill>
          <bgColor rgb="FFFFC000"/>
        </patternFill>
      </fill>
    </dxf>
    <dxf>
      <fill>
        <patternFill>
          <bgColor theme="9" tint="0.59996337778862885"/>
        </patternFill>
      </fill>
    </dxf>
    <dxf>
      <fill>
        <patternFill>
          <bgColor rgb="FFFF0000"/>
        </patternFill>
      </fill>
    </dxf>
    <dxf>
      <fill>
        <patternFill>
          <bgColor rgb="FFFF0000"/>
        </patternFill>
      </fill>
    </dxf>
    <dxf>
      <fill>
        <patternFill>
          <bgColor theme="8" tint="0.59996337778862885"/>
        </patternFill>
      </fill>
    </dxf>
    <dxf>
      <fill>
        <patternFill>
          <bgColor theme="0"/>
        </patternFill>
      </fill>
    </dxf>
    <dxf>
      <fill>
        <patternFill>
          <bgColor rgb="FFFFC000"/>
        </patternFill>
      </fill>
    </dxf>
    <dxf>
      <fill>
        <patternFill>
          <bgColor theme="9" tint="0.59996337778862885"/>
        </patternFill>
      </fill>
    </dxf>
    <dxf>
      <fill>
        <patternFill>
          <bgColor rgb="FFFF0000"/>
        </patternFill>
      </fill>
    </dxf>
    <dxf>
      <fill>
        <patternFill>
          <bgColor rgb="FFFF0000"/>
        </patternFill>
      </fill>
    </dxf>
    <dxf>
      <fill>
        <patternFill>
          <bgColor theme="8" tint="0.59996337778862885"/>
        </patternFill>
      </fill>
    </dxf>
    <dxf>
      <fill>
        <patternFill>
          <bgColor theme="0"/>
        </patternFill>
      </fill>
    </dxf>
    <dxf>
      <fill>
        <patternFill>
          <bgColor rgb="FFFFC000"/>
        </patternFill>
      </fill>
    </dxf>
    <dxf>
      <fill>
        <patternFill>
          <bgColor theme="9" tint="0.59996337778862885"/>
        </patternFill>
      </fill>
    </dxf>
    <dxf>
      <fill>
        <patternFill>
          <bgColor rgb="FFFF0000"/>
        </patternFill>
      </fill>
    </dxf>
    <dxf>
      <fill>
        <patternFill>
          <bgColor rgb="FFFF0000"/>
        </patternFill>
      </fill>
    </dxf>
    <dxf>
      <fill>
        <patternFill>
          <bgColor theme="8" tint="0.59996337778862885"/>
        </patternFill>
      </fill>
    </dxf>
    <dxf>
      <fill>
        <patternFill>
          <bgColor theme="0"/>
        </patternFill>
      </fill>
    </dxf>
    <dxf>
      <fill>
        <patternFill>
          <bgColor rgb="FFFFC000"/>
        </patternFill>
      </fill>
    </dxf>
    <dxf>
      <fill>
        <patternFill>
          <bgColor theme="9" tint="0.59996337778862885"/>
        </patternFill>
      </fill>
    </dxf>
    <dxf>
      <fill>
        <patternFill>
          <bgColor rgb="FFFF0000"/>
        </patternFill>
      </fill>
    </dxf>
    <dxf>
      <fill>
        <patternFill>
          <bgColor rgb="FFFF0000"/>
        </patternFill>
      </fill>
    </dxf>
    <dxf>
      <fill>
        <patternFill>
          <bgColor theme="8" tint="0.59996337778862885"/>
        </patternFill>
      </fill>
    </dxf>
    <dxf>
      <fill>
        <patternFill>
          <bgColor theme="0"/>
        </patternFill>
      </fill>
    </dxf>
    <dxf>
      <fill>
        <patternFill>
          <bgColor rgb="FFFFC000"/>
        </patternFill>
      </fill>
    </dxf>
    <dxf>
      <fill>
        <patternFill>
          <bgColor theme="9" tint="0.59996337778862885"/>
        </patternFill>
      </fill>
    </dxf>
    <dxf>
      <fill>
        <patternFill>
          <bgColor rgb="FFFF0000"/>
        </patternFill>
      </fill>
    </dxf>
    <dxf>
      <fill>
        <patternFill>
          <bgColor theme="0"/>
        </patternFill>
      </fill>
    </dxf>
    <dxf>
      <fill>
        <patternFill>
          <bgColor theme="6" tint="0.59996337778862885"/>
        </patternFill>
      </fill>
    </dxf>
    <dxf>
      <fill>
        <patternFill>
          <bgColor theme="9" tint="0.59996337778862885"/>
        </patternFill>
      </fill>
    </dxf>
    <dxf>
      <fill>
        <patternFill>
          <bgColor rgb="FFFF0000"/>
        </patternFill>
      </fill>
    </dxf>
    <dxf>
      <fill>
        <patternFill>
          <bgColor theme="8" tint="0.59996337778862885"/>
        </patternFill>
      </fill>
    </dxf>
    <dxf>
      <fill>
        <patternFill>
          <bgColor theme="0"/>
        </patternFill>
      </fill>
    </dxf>
    <dxf>
      <fill>
        <patternFill>
          <bgColor rgb="FFFFC000"/>
        </patternFill>
      </fill>
    </dxf>
    <dxf>
      <fill>
        <patternFill>
          <bgColor theme="9" tint="0.59996337778862885"/>
        </patternFill>
      </fill>
    </dxf>
    <dxf>
      <fill>
        <patternFill>
          <bgColor rgb="FFFF0000"/>
        </patternFill>
      </fill>
    </dxf>
    <dxf>
      <fill>
        <patternFill>
          <bgColor theme="0"/>
        </patternFill>
      </fill>
    </dxf>
    <dxf>
      <fill>
        <patternFill>
          <bgColor theme="6" tint="0.59996337778862885"/>
        </patternFill>
      </fill>
    </dxf>
    <dxf>
      <fill>
        <patternFill>
          <bgColor theme="9" tint="0.59996337778862885"/>
        </patternFill>
      </fill>
    </dxf>
    <dxf>
      <fill>
        <patternFill>
          <bgColor rgb="FFFF0000"/>
        </patternFill>
      </fill>
    </dxf>
    <dxf>
      <fill>
        <patternFill>
          <bgColor theme="8" tint="0.59996337778862885"/>
        </patternFill>
      </fill>
    </dxf>
    <dxf>
      <fill>
        <patternFill>
          <bgColor theme="0"/>
        </patternFill>
      </fill>
    </dxf>
    <dxf>
      <fill>
        <patternFill>
          <bgColor rgb="FFFFC000"/>
        </patternFill>
      </fill>
    </dxf>
    <dxf>
      <fill>
        <patternFill>
          <bgColor theme="9" tint="0.59996337778862885"/>
        </patternFill>
      </fill>
    </dxf>
    <dxf>
      <fill>
        <patternFill>
          <bgColor rgb="FFFF0000"/>
        </patternFill>
      </fill>
    </dxf>
    <dxf>
      <fill>
        <patternFill>
          <bgColor theme="0"/>
        </patternFill>
      </fill>
    </dxf>
    <dxf>
      <fill>
        <patternFill>
          <bgColor theme="6" tint="0.59996337778862885"/>
        </patternFill>
      </fill>
    </dxf>
    <dxf>
      <fill>
        <patternFill>
          <bgColor theme="9" tint="0.59996337778862885"/>
        </patternFill>
      </fill>
    </dxf>
    <dxf>
      <fill>
        <patternFill>
          <bgColor rgb="FFFF0000"/>
        </patternFill>
      </fill>
    </dxf>
    <dxf>
      <fill>
        <patternFill>
          <bgColor theme="8" tint="0.59996337778862885"/>
        </patternFill>
      </fill>
    </dxf>
    <dxf>
      <fill>
        <patternFill>
          <bgColor theme="0"/>
        </patternFill>
      </fill>
    </dxf>
    <dxf>
      <fill>
        <patternFill>
          <bgColor rgb="FFFFC000"/>
        </patternFill>
      </fill>
    </dxf>
    <dxf>
      <fill>
        <patternFill>
          <bgColor theme="9" tint="0.59996337778862885"/>
        </patternFill>
      </fill>
    </dxf>
    <dxf>
      <fill>
        <patternFill>
          <bgColor rgb="FFFF0000"/>
        </patternFill>
      </fill>
    </dxf>
    <dxf>
      <fill>
        <patternFill>
          <bgColor theme="0"/>
        </patternFill>
      </fill>
    </dxf>
    <dxf>
      <fill>
        <patternFill>
          <bgColor theme="6" tint="0.59996337778862885"/>
        </patternFill>
      </fill>
    </dxf>
    <dxf>
      <fill>
        <patternFill>
          <bgColor theme="9" tint="0.59996337778862885"/>
        </patternFill>
      </fill>
    </dxf>
    <dxf>
      <fill>
        <patternFill>
          <bgColor theme="0"/>
        </patternFill>
      </fill>
    </dxf>
    <dxf>
      <fill>
        <patternFill>
          <bgColor theme="6" tint="0.59996337778862885"/>
        </patternFill>
      </fill>
    </dxf>
    <dxf>
      <fill>
        <patternFill>
          <bgColor theme="9" tint="0.59996337778862885"/>
        </patternFill>
      </fill>
    </dxf>
    <dxf>
      <fill>
        <patternFill>
          <bgColor rgb="FFFF0000"/>
        </patternFill>
      </fill>
    </dxf>
    <dxf>
      <fill>
        <patternFill>
          <bgColor theme="8" tint="0.59996337778862885"/>
        </patternFill>
      </fill>
    </dxf>
    <dxf>
      <fill>
        <patternFill>
          <bgColor theme="0"/>
        </patternFill>
      </fill>
    </dxf>
    <dxf>
      <fill>
        <patternFill>
          <bgColor rgb="FFFFC000"/>
        </patternFill>
      </fill>
    </dxf>
    <dxf>
      <fill>
        <patternFill>
          <bgColor theme="9" tint="0.59996337778862885"/>
        </patternFill>
      </fill>
    </dxf>
    <dxf>
      <fill>
        <patternFill>
          <bgColor rgb="FFFF0000"/>
        </patternFill>
      </fill>
    </dxf>
    <dxf>
      <fill>
        <patternFill>
          <bgColor rgb="FFFF0000"/>
        </patternFill>
      </fill>
    </dxf>
    <dxf>
      <fill>
        <patternFill>
          <bgColor theme="8" tint="0.59996337778862885"/>
        </patternFill>
      </fill>
    </dxf>
    <dxf>
      <fill>
        <patternFill>
          <bgColor theme="0"/>
        </patternFill>
      </fill>
    </dxf>
    <dxf>
      <fill>
        <patternFill>
          <bgColor rgb="FFFFC000"/>
        </patternFill>
      </fill>
    </dxf>
    <dxf>
      <fill>
        <patternFill>
          <bgColor theme="9" tint="0.59996337778862885"/>
        </patternFill>
      </fill>
    </dxf>
    <dxf>
      <fill>
        <patternFill>
          <bgColor rgb="FFFF0000"/>
        </patternFill>
      </fill>
    </dxf>
    <dxf>
      <fill>
        <patternFill>
          <bgColor rgb="FFFF0000"/>
        </patternFill>
      </fill>
    </dxf>
    <dxf>
      <fill>
        <patternFill>
          <bgColor theme="8" tint="0.59996337778862885"/>
        </patternFill>
      </fill>
    </dxf>
    <dxf>
      <fill>
        <patternFill>
          <bgColor theme="0"/>
        </patternFill>
      </fill>
    </dxf>
    <dxf>
      <fill>
        <patternFill>
          <bgColor rgb="FFFFC000"/>
        </patternFill>
      </fill>
    </dxf>
    <dxf>
      <fill>
        <patternFill>
          <bgColor theme="9" tint="0.59996337778862885"/>
        </patternFill>
      </fill>
    </dxf>
    <dxf>
      <fill>
        <patternFill>
          <bgColor rgb="FFFF0000"/>
        </patternFill>
      </fill>
    </dxf>
    <dxf>
      <fill>
        <patternFill>
          <bgColor rgb="FFFF0000"/>
        </patternFill>
      </fill>
    </dxf>
    <dxf>
      <fill>
        <patternFill>
          <bgColor theme="8" tint="0.59996337778862885"/>
        </patternFill>
      </fill>
    </dxf>
    <dxf>
      <fill>
        <patternFill>
          <bgColor theme="0"/>
        </patternFill>
      </fill>
    </dxf>
    <dxf>
      <fill>
        <patternFill>
          <bgColor rgb="FFFFC000"/>
        </patternFill>
      </fill>
    </dxf>
    <dxf>
      <fill>
        <patternFill>
          <bgColor theme="9" tint="0.59996337778862885"/>
        </patternFill>
      </fill>
    </dxf>
    <dxf>
      <fill>
        <patternFill>
          <bgColor rgb="FFFF0000"/>
        </patternFill>
      </fill>
    </dxf>
    <dxf>
      <fill>
        <patternFill>
          <bgColor rgb="FFFF0000"/>
        </patternFill>
      </fill>
    </dxf>
    <dxf>
      <fill>
        <patternFill>
          <bgColor theme="8" tint="0.59996337778862885"/>
        </patternFill>
      </fill>
    </dxf>
    <dxf>
      <fill>
        <patternFill>
          <bgColor theme="0"/>
        </patternFill>
      </fill>
    </dxf>
    <dxf>
      <fill>
        <patternFill>
          <bgColor rgb="FFFFC000"/>
        </patternFill>
      </fill>
    </dxf>
    <dxf>
      <fill>
        <patternFill>
          <bgColor theme="9" tint="0.59996337778862885"/>
        </patternFill>
      </fill>
    </dxf>
    <dxf>
      <fill>
        <patternFill>
          <bgColor rgb="FFFF0000"/>
        </patternFill>
      </fill>
    </dxf>
    <dxf>
      <fill>
        <patternFill>
          <bgColor rgb="FFFF0000"/>
        </patternFill>
      </fill>
    </dxf>
    <dxf>
      <fill>
        <patternFill>
          <bgColor theme="8" tint="0.59996337778862885"/>
        </patternFill>
      </fill>
    </dxf>
    <dxf>
      <fill>
        <patternFill>
          <bgColor theme="0"/>
        </patternFill>
      </fill>
    </dxf>
    <dxf>
      <fill>
        <patternFill>
          <bgColor rgb="FFFFC000"/>
        </patternFill>
      </fill>
    </dxf>
    <dxf>
      <fill>
        <patternFill>
          <bgColor theme="9" tint="0.59996337778862885"/>
        </patternFill>
      </fill>
    </dxf>
    <dxf>
      <fill>
        <patternFill>
          <bgColor rgb="FFFF0000"/>
        </patternFill>
      </fill>
    </dxf>
    <dxf>
      <fill>
        <patternFill>
          <bgColor rgb="FFFF0000"/>
        </patternFill>
      </fill>
    </dxf>
    <dxf>
      <fill>
        <patternFill>
          <bgColor theme="8" tint="0.59996337778862885"/>
        </patternFill>
      </fill>
    </dxf>
    <dxf>
      <fill>
        <patternFill>
          <bgColor theme="0"/>
        </patternFill>
      </fill>
    </dxf>
    <dxf>
      <fill>
        <patternFill>
          <bgColor rgb="FFFFC000"/>
        </patternFill>
      </fill>
    </dxf>
    <dxf>
      <fill>
        <patternFill>
          <bgColor theme="9" tint="0.59996337778862885"/>
        </patternFill>
      </fill>
    </dxf>
    <dxf>
      <fill>
        <patternFill>
          <bgColor rgb="FFFF0000"/>
        </patternFill>
      </fill>
    </dxf>
    <dxf>
      <fill>
        <patternFill>
          <bgColor rgb="FFFF0000"/>
        </patternFill>
      </fill>
    </dxf>
    <dxf>
      <fill>
        <patternFill>
          <bgColor theme="8" tint="0.59996337778862885"/>
        </patternFill>
      </fill>
    </dxf>
    <dxf>
      <fill>
        <patternFill>
          <bgColor theme="0"/>
        </patternFill>
      </fill>
    </dxf>
    <dxf>
      <fill>
        <patternFill>
          <bgColor rgb="FFFFC000"/>
        </patternFill>
      </fill>
    </dxf>
    <dxf>
      <fill>
        <patternFill>
          <bgColor theme="9" tint="0.59996337778862885"/>
        </patternFill>
      </fill>
    </dxf>
    <dxf>
      <fill>
        <patternFill>
          <bgColor rgb="FFFF0000"/>
        </patternFill>
      </fill>
    </dxf>
    <dxf>
      <fill>
        <patternFill>
          <bgColor theme="0"/>
        </patternFill>
      </fill>
    </dxf>
    <dxf>
      <fill>
        <patternFill>
          <bgColor theme="6" tint="0.59996337778862885"/>
        </patternFill>
      </fill>
    </dxf>
    <dxf>
      <fill>
        <patternFill>
          <bgColor theme="9" tint="0.59996337778862885"/>
        </patternFill>
      </fill>
    </dxf>
    <dxf>
      <fill>
        <patternFill>
          <bgColor theme="0"/>
        </patternFill>
      </fill>
    </dxf>
    <dxf>
      <fill>
        <patternFill>
          <bgColor theme="6" tint="0.59996337778862885"/>
        </patternFill>
      </fill>
    </dxf>
    <dxf>
      <fill>
        <patternFill>
          <bgColor theme="9" tint="0.59996337778862885"/>
        </patternFill>
      </fill>
    </dxf>
    <dxf>
      <fill>
        <patternFill>
          <bgColor theme="0"/>
        </patternFill>
      </fill>
    </dxf>
    <dxf>
      <fill>
        <patternFill>
          <bgColor theme="6" tint="0.59996337778862885"/>
        </patternFill>
      </fill>
    </dxf>
    <dxf>
      <fill>
        <patternFill>
          <bgColor theme="9" tint="0.59996337778862885"/>
        </patternFill>
      </fill>
    </dxf>
    <dxf>
      <fill>
        <patternFill>
          <bgColor theme="0"/>
        </patternFill>
      </fill>
    </dxf>
    <dxf>
      <fill>
        <patternFill>
          <bgColor theme="6" tint="0.59996337778862885"/>
        </patternFill>
      </fill>
    </dxf>
    <dxf>
      <fill>
        <patternFill>
          <bgColor theme="9" tint="0.59996337778862885"/>
        </patternFill>
      </fill>
    </dxf>
    <dxf>
      <fill>
        <patternFill>
          <bgColor theme="0"/>
        </patternFill>
      </fill>
    </dxf>
    <dxf>
      <fill>
        <patternFill>
          <bgColor theme="6" tint="0.59996337778862885"/>
        </patternFill>
      </fill>
    </dxf>
    <dxf>
      <fill>
        <patternFill>
          <bgColor theme="9" tint="0.59996337778862885"/>
        </patternFill>
      </fill>
    </dxf>
    <dxf>
      <fill>
        <patternFill>
          <bgColor theme="0"/>
        </patternFill>
      </fill>
    </dxf>
    <dxf>
      <fill>
        <patternFill>
          <bgColor theme="6" tint="0.59996337778862885"/>
        </patternFill>
      </fill>
    </dxf>
    <dxf>
      <fill>
        <patternFill>
          <bgColor theme="9" tint="0.59996337778862885"/>
        </patternFill>
      </fill>
    </dxf>
    <dxf>
      <fill>
        <patternFill>
          <bgColor theme="0"/>
        </patternFill>
      </fill>
    </dxf>
    <dxf>
      <fill>
        <patternFill>
          <bgColor theme="6" tint="0.59996337778862885"/>
        </patternFill>
      </fill>
    </dxf>
    <dxf>
      <fill>
        <patternFill>
          <bgColor theme="9" tint="0.59996337778862885"/>
        </patternFill>
      </fill>
    </dxf>
    <dxf>
      <fill>
        <patternFill>
          <bgColor theme="0"/>
        </patternFill>
      </fill>
    </dxf>
    <dxf>
      <fill>
        <patternFill>
          <bgColor theme="6" tint="0.59996337778862885"/>
        </patternFill>
      </fill>
    </dxf>
    <dxf>
      <fill>
        <patternFill>
          <bgColor theme="9" tint="0.59996337778862885"/>
        </patternFill>
      </fill>
    </dxf>
    <dxf>
      <fill>
        <patternFill>
          <bgColor theme="0"/>
        </patternFill>
      </fill>
    </dxf>
    <dxf>
      <fill>
        <patternFill>
          <bgColor theme="6" tint="0.59996337778862885"/>
        </patternFill>
      </fill>
    </dxf>
    <dxf>
      <fill>
        <patternFill>
          <bgColor theme="9" tint="0.59996337778862885"/>
        </patternFill>
      </fill>
    </dxf>
    <dxf>
      <fill>
        <patternFill>
          <bgColor theme="0"/>
        </patternFill>
      </fill>
    </dxf>
    <dxf>
      <fill>
        <patternFill>
          <bgColor theme="6" tint="0.59996337778862885"/>
        </patternFill>
      </fill>
    </dxf>
    <dxf>
      <fill>
        <patternFill>
          <bgColor theme="9" tint="0.59996337778862885"/>
        </patternFill>
      </fill>
    </dxf>
    <dxf>
      <fill>
        <patternFill>
          <bgColor theme="0"/>
        </patternFill>
      </fill>
    </dxf>
    <dxf>
      <fill>
        <patternFill>
          <bgColor theme="6" tint="0.59996337778862885"/>
        </patternFill>
      </fill>
    </dxf>
    <dxf>
      <fill>
        <patternFill>
          <bgColor theme="9" tint="0.59996337778862885"/>
        </patternFill>
      </fill>
    </dxf>
    <dxf>
      <fill>
        <patternFill>
          <bgColor theme="0"/>
        </patternFill>
      </fill>
    </dxf>
    <dxf>
      <fill>
        <patternFill>
          <bgColor theme="6" tint="0.59996337778862885"/>
        </patternFill>
      </fill>
    </dxf>
    <dxf>
      <fill>
        <patternFill>
          <bgColor theme="9" tint="0.59996337778862885"/>
        </patternFill>
      </fill>
    </dxf>
    <dxf>
      <fill>
        <patternFill>
          <bgColor theme="0"/>
        </patternFill>
      </fill>
    </dxf>
    <dxf>
      <fill>
        <patternFill>
          <bgColor theme="6" tint="0.59996337778862885"/>
        </patternFill>
      </fill>
    </dxf>
    <dxf>
      <fill>
        <patternFill>
          <bgColor theme="9" tint="0.59996337778862885"/>
        </patternFill>
      </fill>
    </dxf>
    <dxf>
      <fill>
        <patternFill>
          <bgColor theme="0"/>
        </patternFill>
      </fill>
    </dxf>
    <dxf>
      <fill>
        <patternFill>
          <bgColor theme="6" tint="0.59996337778862885"/>
        </patternFill>
      </fill>
    </dxf>
    <dxf>
      <fill>
        <patternFill>
          <bgColor theme="9" tint="0.59996337778862885"/>
        </patternFill>
      </fill>
    </dxf>
    <dxf>
      <fill>
        <patternFill>
          <bgColor rgb="FFFF0000"/>
        </patternFill>
      </fill>
    </dxf>
    <dxf>
      <fill>
        <patternFill>
          <bgColor theme="8" tint="0.59996337778862885"/>
        </patternFill>
      </fill>
    </dxf>
    <dxf>
      <fill>
        <patternFill>
          <bgColor theme="0"/>
        </patternFill>
      </fill>
    </dxf>
    <dxf>
      <fill>
        <patternFill>
          <bgColor rgb="FFFFC000"/>
        </patternFill>
      </fill>
    </dxf>
    <dxf>
      <fill>
        <patternFill>
          <bgColor theme="9" tint="0.59996337778862885"/>
        </patternFill>
      </fill>
    </dxf>
    <dxf>
      <fill>
        <patternFill>
          <bgColor rgb="FFFF0000"/>
        </patternFill>
      </fill>
    </dxf>
    <dxf>
      <fill>
        <patternFill>
          <bgColor rgb="FFFF0000"/>
        </patternFill>
      </fill>
    </dxf>
    <dxf>
      <fill>
        <patternFill>
          <bgColor theme="8" tint="0.59996337778862885"/>
        </patternFill>
      </fill>
    </dxf>
    <dxf>
      <fill>
        <patternFill>
          <bgColor theme="0"/>
        </patternFill>
      </fill>
    </dxf>
    <dxf>
      <fill>
        <patternFill>
          <bgColor rgb="FFFFC000"/>
        </patternFill>
      </fill>
    </dxf>
    <dxf>
      <fill>
        <patternFill>
          <bgColor theme="9" tint="0.59996337778862885"/>
        </patternFill>
      </fill>
    </dxf>
    <dxf>
      <fill>
        <patternFill>
          <bgColor rgb="FFFF0000"/>
        </patternFill>
      </fill>
    </dxf>
    <dxf>
      <fill>
        <patternFill>
          <bgColor rgb="FFFF0000"/>
        </patternFill>
      </fill>
    </dxf>
    <dxf>
      <fill>
        <patternFill>
          <bgColor theme="8" tint="0.59996337778862885"/>
        </patternFill>
      </fill>
    </dxf>
    <dxf>
      <fill>
        <patternFill>
          <bgColor theme="0"/>
        </patternFill>
      </fill>
    </dxf>
    <dxf>
      <fill>
        <patternFill>
          <bgColor rgb="FFFFC000"/>
        </patternFill>
      </fill>
    </dxf>
    <dxf>
      <fill>
        <patternFill>
          <bgColor theme="9" tint="0.59996337778862885"/>
        </patternFill>
      </fill>
    </dxf>
    <dxf>
      <fill>
        <patternFill>
          <bgColor rgb="FFFF0000"/>
        </patternFill>
      </fill>
    </dxf>
    <dxf>
      <fill>
        <patternFill>
          <bgColor rgb="FFFF0000"/>
        </patternFill>
      </fill>
    </dxf>
    <dxf>
      <fill>
        <patternFill>
          <bgColor theme="8" tint="0.59996337778862885"/>
        </patternFill>
      </fill>
    </dxf>
    <dxf>
      <fill>
        <patternFill>
          <bgColor theme="0"/>
        </patternFill>
      </fill>
    </dxf>
    <dxf>
      <fill>
        <patternFill>
          <bgColor rgb="FFFFC000"/>
        </patternFill>
      </fill>
    </dxf>
    <dxf>
      <fill>
        <patternFill>
          <bgColor theme="9" tint="0.59996337778862885"/>
        </patternFill>
      </fill>
    </dxf>
    <dxf>
      <fill>
        <patternFill>
          <bgColor rgb="FFFF0000"/>
        </patternFill>
      </fill>
    </dxf>
    <dxf>
      <fill>
        <patternFill>
          <bgColor rgb="FFFF0000"/>
        </patternFill>
      </fill>
    </dxf>
    <dxf>
      <fill>
        <patternFill>
          <bgColor theme="8" tint="0.59996337778862885"/>
        </patternFill>
      </fill>
    </dxf>
    <dxf>
      <fill>
        <patternFill>
          <bgColor theme="0"/>
        </patternFill>
      </fill>
    </dxf>
    <dxf>
      <fill>
        <patternFill>
          <bgColor rgb="FFFFC000"/>
        </patternFill>
      </fill>
    </dxf>
    <dxf>
      <fill>
        <patternFill>
          <bgColor theme="9" tint="0.59996337778862885"/>
        </patternFill>
      </fill>
    </dxf>
    <dxf>
      <fill>
        <patternFill>
          <bgColor rgb="FFFF0000"/>
        </patternFill>
      </fill>
    </dxf>
    <dxf>
      <fill>
        <patternFill>
          <bgColor rgb="FFFF0000"/>
        </patternFill>
      </fill>
    </dxf>
    <dxf>
      <fill>
        <patternFill>
          <bgColor theme="8" tint="0.59996337778862885"/>
        </patternFill>
      </fill>
    </dxf>
    <dxf>
      <fill>
        <patternFill>
          <bgColor theme="0"/>
        </patternFill>
      </fill>
    </dxf>
    <dxf>
      <fill>
        <patternFill>
          <bgColor rgb="FFFFC000"/>
        </patternFill>
      </fill>
    </dxf>
    <dxf>
      <fill>
        <patternFill>
          <bgColor theme="9" tint="0.59996337778862885"/>
        </patternFill>
      </fill>
    </dxf>
    <dxf>
      <fill>
        <patternFill>
          <bgColor rgb="FFFF0000"/>
        </patternFill>
      </fill>
    </dxf>
    <dxf>
      <fill>
        <patternFill>
          <bgColor rgb="FFFF0000"/>
        </patternFill>
      </fill>
    </dxf>
    <dxf>
      <fill>
        <patternFill>
          <bgColor theme="8" tint="0.59996337778862885"/>
        </patternFill>
      </fill>
    </dxf>
    <dxf>
      <fill>
        <patternFill>
          <bgColor theme="0"/>
        </patternFill>
      </fill>
    </dxf>
    <dxf>
      <fill>
        <patternFill>
          <bgColor rgb="FFFFC000"/>
        </patternFill>
      </fill>
    </dxf>
    <dxf>
      <fill>
        <patternFill>
          <bgColor theme="9" tint="0.59996337778862885"/>
        </patternFill>
      </fill>
    </dxf>
    <dxf>
      <fill>
        <patternFill>
          <bgColor rgb="FFFF0000"/>
        </patternFill>
      </fill>
    </dxf>
    <dxf>
      <fill>
        <patternFill>
          <bgColor rgb="FFFF0000"/>
        </patternFill>
      </fill>
    </dxf>
    <dxf>
      <fill>
        <patternFill>
          <bgColor theme="8" tint="0.59996337778862885"/>
        </patternFill>
      </fill>
    </dxf>
    <dxf>
      <fill>
        <patternFill>
          <bgColor theme="0"/>
        </patternFill>
      </fill>
    </dxf>
    <dxf>
      <fill>
        <patternFill>
          <bgColor rgb="FFFFC000"/>
        </patternFill>
      </fill>
    </dxf>
    <dxf>
      <fill>
        <patternFill>
          <bgColor theme="9" tint="0.59996337778862885"/>
        </patternFill>
      </fill>
    </dxf>
    <dxf>
      <fill>
        <patternFill>
          <bgColor rgb="FFFF0000"/>
        </patternFill>
      </fill>
    </dxf>
    <dxf>
      <fill>
        <patternFill>
          <bgColor rgb="FFFF0000"/>
        </patternFill>
      </fill>
    </dxf>
    <dxf>
      <fill>
        <patternFill>
          <bgColor theme="8" tint="0.59996337778862885"/>
        </patternFill>
      </fill>
    </dxf>
    <dxf>
      <fill>
        <patternFill>
          <bgColor theme="0"/>
        </patternFill>
      </fill>
    </dxf>
    <dxf>
      <fill>
        <patternFill>
          <bgColor rgb="FFFFC000"/>
        </patternFill>
      </fill>
    </dxf>
    <dxf>
      <fill>
        <patternFill>
          <bgColor theme="9" tint="0.59996337778862885"/>
        </patternFill>
      </fill>
    </dxf>
    <dxf>
      <fill>
        <patternFill>
          <bgColor rgb="FFFF0000"/>
        </patternFill>
      </fill>
    </dxf>
    <dxf>
      <fill>
        <patternFill>
          <bgColor rgb="FFFF0000"/>
        </patternFill>
      </fill>
    </dxf>
    <dxf>
      <fill>
        <patternFill>
          <bgColor theme="8" tint="0.59996337778862885"/>
        </patternFill>
      </fill>
    </dxf>
    <dxf>
      <fill>
        <patternFill>
          <bgColor theme="0"/>
        </patternFill>
      </fill>
    </dxf>
    <dxf>
      <fill>
        <patternFill>
          <bgColor rgb="FFFFC000"/>
        </patternFill>
      </fill>
    </dxf>
    <dxf>
      <fill>
        <patternFill>
          <bgColor theme="9" tint="0.59996337778862885"/>
        </patternFill>
      </fill>
    </dxf>
    <dxf>
      <fill>
        <patternFill>
          <bgColor rgb="FFFF0000"/>
        </patternFill>
      </fill>
    </dxf>
    <dxf>
      <fill>
        <patternFill>
          <bgColor rgb="FFFF0000"/>
        </patternFill>
      </fill>
    </dxf>
    <dxf>
      <fill>
        <patternFill>
          <bgColor theme="8" tint="0.59996337778862885"/>
        </patternFill>
      </fill>
    </dxf>
    <dxf>
      <fill>
        <patternFill>
          <bgColor theme="0"/>
        </patternFill>
      </fill>
    </dxf>
    <dxf>
      <fill>
        <patternFill>
          <bgColor rgb="FFFFC000"/>
        </patternFill>
      </fill>
    </dxf>
    <dxf>
      <fill>
        <patternFill>
          <bgColor theme="9" tint="0.59996337778862885"/>
        </patternFill>
      </fill>
    </dxf>
    <dxf>
      <fill>
        <patternFill>
          <bgColor rgb="FFFF0000"/>
        </patternFill>
      </fill>
    </dxf>
    <dxf>
      <fill>
        <patternFill>
          <bgColor rgb="FFFF0000"/>
        </patternFill>
      </fill>
    </dxf>
    <dxf>
      <fill>
        <patternFill>
          <bgColor theme="8" tint="0.59996337778862885"/>
        </patternFill>
      </fill>
    </dxf>
    <dxf>
      <fill>
        <patternFill>
          <bgColor theme="0"/>
        </patternFill>
      </fill>
    </dxf>
    <dxf>
      <fill>
        <patternFill>
          <bgColor rgb="FFFFC000"/>
        </patternFill>
      </fill>
    </dxf>
    <dxf>
      <fill>
        <patternFill>
          <bgColor theme="9" tint="0.59996337778862885"/>
        </patternFill>
      </fill>
    </dxf>
    <dxf>
      <fill>
        <patternFill>
          <bgColor rgb="FFFF0000"/>
        </patternFill>
      </fill>
    </dxf>
    <dxf>
      <fill>
        <patternFill>
          <bgColor theme="0"/>
        </patternFill>
      </fill>
    </dxf>
    <dxf>
      <fill>
        <patternFill>
          <bgColor theme="6" tint="0.59996337778862885"/>
        </patternFill>
      </fill>
    </dxf>
    <dxf>
      <fill>
        <patternFill>
          <bgColor theme="9" tint="0.59996337778862885"/>
        </patternFill>
      </fill>
    </dxf>
    <dxf>
      <fill>
        <patternFill>
          <bgColor rgb="FFFF0000"/>
        </patternFill>
      </fill>
    </dxf>
    <dxf>
      <fill>
        <patternFill>
          <bgColor theme="8" tint="0.59996337778862885"/>
        </patternFill>
      </fill>
    </dxf>
    <dxf>
      <fill>
        <patternFill>
          <bgColor theme="0"/>
        </patternFill>
      </fill>
    </dxf>
    <dxf>
      <fill>
        <patternFill>
          <bgColor rgb="FFFFC000"/>
        </patternFill>
      </fill>
    </dxf>
    <dxf>
      <fill>
        <patternFill>
          <bgColor theme="9" tint="0.59996337778862885"/>
        </patternFill>
      </fill>
    </dxf>
    <dxf>
      <fill>
        <patternFill>
          <bgColor rgb="FFFF0000"/>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8" tint="0.59996337778862885"/>
        </patternFill>
      </fill>
    </dxf>
    <dxf>
      <fill>
        <patternFill>
          <bgColor rgb="FFFFC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externalLink" Target="externalLinks/externalLink8.xml"/><Relationship Id="rId18" Type="http://schemas.openxmlformats.org/officeDocument/2006/relationships/externalLink" Target="externalLinks/externalLink13.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externalLink" Target="externalLinks/externalLink12.xml"/><Relationship Id="rId2" Type="http://schemas.openxmlformats.org/officeDocument/2006/relationships/worksheet" Target="worksheets/sheet2.xml"/><Relationship Id="rId16" Type="http://schemas.openxmlformats.org/officeDocument/2006/relationships/externalLink" Target="externalLinks/externalLink11.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externalLink" Target="externalLinks/externalLink10.xml"/><Relationship Id="rId10" Type="http://schemas.openxmlformats.org/officeDocument/2006/relationships/externalLink" Target="externalLinks/externalLink5.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externalLink" Target="externalLinks/externalLink9.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80849</xdr:colOff>
      <xdr:row>0</xdr:row>
      <xdr:rowOff>121446</xdr:rowOff>
    </xdr:from>
    <xdr:to>
      <xdr:col>1</xdr:col>
      <xdr:colOff>799707</xdr:colOff>
      <xdr:row>3</xdr:row>
      <xdr:rowOff>57150</xdr:rowOff>
    </xdr:to>
    <xdr:pic>
      <xdr:nvPicPr>
        <xdr:cNvPr id="2" name="3 Imagen">
          <a:extLst>
            <a:ext uri="{FF2B5EF4-FFF2-40B4-BE49-F238E27FC236}">
              <a16:creationId xmlns:a16="http://schemas.microsoft.com/office/drawing/2014/main" xmlns="" id="{5CF00DF7-FF30-4E22-9C31-C29C9F65CAFD}"/>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7750"/>
        <a:stretch/>
      </xdr:blipFill>
      <xdr:spPr bwMode="auto">
        <a:xfrm>
          <a:off x="80849" y="121446"/>
          <a:ext cx="2014258" cy="583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214313</xdr:colOff>
      <xdr:row>0</xdr:row>
      <xdr:rowOff>142875</xdr:rowOff>
    </xdr:from>
    <xdr:to>
      <xdr:col>13</xdr:col>
      <xdr:colOff>564352</xdr:colOff>
      <xdr:row>3</xdr:row>
      <xdr:rowOff>71437</xdr:rowOff>
    </xdr:to>
    <xdr:pic>
      <xdr:nvPicPr>
        <xdr:cNvPr id="3" name="Imagen 2">
          <a:extLst>
            <a:ext uri="{FF2B5EF4-FFF2-40B4-BE49-F238E27FC236}">
              <a16:creationId xmlns:a16="http://schemas.microsoft.com/office/drawing/2014/main" xmlns="" id="{A244FFA8-CAE4-41F1-8DFC-2E2B5419384D}"/>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589193" y="142875"/>
          <a:ext cx="3909532" cy="58388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628347</xdr:colOff>
      <xdr:row>0</xdr:row>
      <xdr:rowOff>132774</xdr:rowOff>
    </xdr:from>
    <xdr:to>
      <xdr:col>2</xdr:col>
      <xdr:colOff>1333500</xdr:colOff>
      <xdr:row>0</xdr:row>
      <xdr:rowOff>969818</xdr:rowOff>
    </xdr:to>
    <xdr:pic>
      <xdr:nvPicPr>
        <xdr:cNvPr id="2" name="Imagen 1">
          <a:extLst>
            <a:ext uri="{FF2B5EF4-FFF2-40B4-BE49-F238E27FC236}">
              <a16:creationId xmlns="" xmlns:a16="http://schemas.microsoft.com/office/drawing/2014/main" id="{DAC72E5B-F0AC-426F-A718-C8530D1917D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47772" y="132774"/>
          <a:ext cx="2343453" cy="837044"/>
        </a:xfrm>
        <a:prstGeom prst="rect">
          <a:avLst/>
        </a:prstGeom>
        <a:noFill/>
        <a:ln>
          <a:noFill/>
        </a:ln>
      </xdr:spPr>
    </xdr:pic>
    <xdr:clientData/>
  </xdr:twoCellAnchor>
  <xdr:twoCellAnchor editAs="oneCell">
    <xdr:from>
      <xdr:col>16</xdr:col>
      <xdr:colOff>3127375</xdr:colOff>
      <xdr:row>0</xdr:row>
      <xdr:rowOff>0</xdr:rowOff>
    </xdr:from>
    <xdr:to>
      <xdr:col>16</xdr:col>
      <xdr:colOff>6334124</xdr:colOff>
      <xdr:row>0</xdr:row>
      <xdr:rowOff>698500</xdr:rowOff>
    </xdr:to>
    <xdr:pic>
      <xdr:nvPicPr>
        <xdr:cNvPr id="3" name="Imagen 2">
          <a:extLst>
            <a:ext uri="{FF2B5EF4-FFF2-40B4-BE49-F238E27FC236}">
              <a16:creationId xmlns="" xmlns:a16="http://schemas.microsoft.com/office/drawing/2014/main" id="{AF0E7AD6-9F29-48E9-ADDB-4DF686CF6807}"/>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2276375" y="0"/>
          <a:ext cx="3206749" cy="698500"/>
        </a:xfrm>
        <a:prstGeom prst="rect">
          <a:avLst/>
        </a:prstGeom>
      </xdr:spPr>
    </xdr:pic>
    <xdr:clientData/>
  </xdr:twoCellAnchor>
  <xdr:twoCellAnchor editAs="oneCell">
    <xdr:from>
      <xdr:col>13</xdr:col>
      <xdr:colOff>138546</xdr:colOff>
      <xdr:row>45</xdr:row>
      <xdr:rowOff>710047</xdr:rowOff>
    </xdr:from>
    <xdr:to>
      <xdr:col>13</xdr:col>
      <xdr:colOff>3117272</xdr:colOff>
      <xdr:row>45</xdr:row>
      <xdr:rowOff>3119017</xdr:rowOff>
    </xdr:to>
    <xdr:pic>
      <xdr:nvPicPr>
        <xdr:cNvPr id="4" name="Imagen 3"/>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428171" y="102132247"/>
          <a:ext cx="2978726" cy="24089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628347</xdr:colOff>
      <xdr:row>0</xdr:row>
      <xdr:rowOff>63500</xdr:rowOff>
    </xdr:from>
    <xdr:to>
      <xdr:col>3</xdr:col>
      <xdr:colOff>317128</xdr:colOff>
      <xdr:row>0</xdr:row>
      <xdr:rowOff>656167</xdr:rowOff>
    </xdr:to>
    <xdr:pic>
      <xdr:nvPicPr>
        <xdr:cNvPr id="2" name="Imagen 1">
          <a:extLst>
            <a:ext uri="{FF2B5EF4-FFF2-40B4-BE49-F238E27FC236}">
              <a16:creationId xmlns="" xmlns:a16="http://schemas.microsoft.com/office/drawing/2014/main" id="{AE35D383-7614-4183-9F47-3B70B4F4859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42822" y="63500"/>
          <a:ext cx="2117656" cy="592667"/>
        </a:xfrm>
        <a:prstGeom prst="rect">
          <a:avLst/>
        </a:prstGeom>
        <a:noFill/>
        <a:ln>
          <a:noFill/>
        </a:ln>
      </xdr:spPr>
    </xdr:pic>
    <xdr:clientData/>
  </xdr:twoCellAnchor>
  <xdr:twoCellAnchor editAs="oneCell">
    <xdr:from>
      <xdr:col>16</xdr:col>
      <xdr:colOff>2540000</xdr:colOff>
      <xdr:row>0</xdr:row>
      <xdr:rowOff>50800</xdr:rowOff>
    </xdr:from>
    <xdr:to>
      <xdr:col>16</xdr:col>
      <xdr:colOff>5373688</xdr:colOff>
      <xdr:row>0</xdr:row>
      <xdr:rowOff>609511</xdr:rowOff>
    </xdr:to>
    <xdr:pic>
      <xdr:nvPicPr>
        <xdr:cNvPr id="3" name="Imagen 2">
          <a:extLst>
            <a:ext uri="{FF2B5EF4-FFF2-40B4-BE49-F238E27FC236}">
              <a16:creationId xmlns="" xmlns:a16="http://schemas.microsoft.com/office/drawing/2014/main" id="{B1038A5E-1FC5-6147-AA8B-C4475B69A00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6306125" y="50800"/>
          <a:ext cx="2833688" cy="55871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628347</xdr:colOff>
      <xdr:row>0</xdr:row>
      <xdr:rowOff>63501</xdr:rowOff>
    </xdr:from>
    <xdr:to>
      <xdr:col>3</xdr:col>
      <xdr:colOff>736229</xdr:colOff>
      <xdr:row>0</xdr:row>
      <xdr:rowOff>711200</xdr:rowOff>
    </xdr:to>
    <xdr:pic>
      <xdr:nvPicPr>
        <xdr:cNvPr id="3" name="Imagen 2">
          <a:extLst>
            <a:ext uri="{FF2B5EF4-FFF2-40B4-BE49-F238E27FC236}">
              <a16:creationId xmlns:a16="http://schemas.microsoft.com/office/drawing/2014/main" xmlns="" id="{67E8C48A-FF95-4EAF-B21D-9A04BE55FE3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78967" y="63501"/>
          <a:ext cx="2203381" cy="647699"/>
        </a:xfrm>
        <a:prstGeom prst="rect">
          <a:avLst/>
        </a:prstGeom>
        <a:noFill/>
        <a:ln>
          <a:noFill/>
        </a:ln>
      </xdr:spPr>
    </xdr:pic>
    <xdr:clientData/>
  </xdr:twoCellAnchor>
  <xdr:twoCellAnchor editAs="oneCell">
    <xdr:from>
      <xdr:col>16</xdr:col>
      <xdr:colOff>933451</xdr:colOff>
      <xdr:row>0</xdr:row>
      <xdr:rowOff>0</xdr:rowOff>
    </xdr:from>
    <xdr:to>
      <xdr:col>16</xdr:col>
      <xdr:colOff>3694114</xdr:colOff>
      <xdr:row>0</xdr:row>
      <xdr:rowOff>546100</xdr:rowOff>
    </xdr:to>
    <xdr:pic>
      <xdr:nvPicPr>
        <xdr:cNvPr id="4" name="Imagen 3">
          <a:extLst>
            <a:ext uri="{FF2B5EF4-FFF2-40B4-BE49-F238E27FC236}">
              <a16:creationId xmlns:a16="http://schemas.microsoft.com/office/drawing/2014/main" xmlns="" id="{28A88CF8-B88D-42C8-A36F-E63FCBAF8BF5}"/>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2792671" y="0"/>
          <a:ext cx="2760663" cy="5461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628347</xdr:colOff>
      <xdr:row>0</xdr:row>
      <xdr:rowOff>63501</xdr:rowOff>
    </xdr:from>
    <xdr:to>
      <xdr:col>3</xdr:col>
      <xdr:colOff>367928</xdr:colOff>
      <xdr:row>0</xdr:row>
      <xdr:rowOff>562429</xdr:rowOff>
    </xdr:to>
    <xdr:pic>
      <xdr:nvPicPr>
        <xdr:cNvPr id="3" name="Imagen 2">
          <a:extLst>
            <a:ext uri="{FF2B5EF4-FFF2-40B4-BE49-F238E27FC236}">
              <a16:creationId xmlns="" xmlns:a16="http://schemas.microsoft.com/office/drawing/2014/main" id="{00000000-0008-0000-11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71347" y="63501"/>
          <a:ext cx="2120831" cy="498928"/>
        </a:xfrm>
        <a:prstGeom prst="rect">
          <a:avLst/>
        </a:prstGeom>
        <a:noFill/>
        <a:ln>
          <a:noFill/>
        </a:ln>
      </xdr:spPr>
    </xdr:pic>
    <xdr:clientData/>
  </xdr:twoCellAnchor>
  <xdr:twoCellAnchor editAs="oneCell">
    <xdr:from>
      <xdr:col>16</xdr:col>
      <xdr:colOff>3460751</xdr:colOff>
      <xdr:row>0</xdr:row>
      <xdr:rowOff>1</xdr:rowOff>
    </xdr:from>
    <xdr:to>
      <xdr:col>16</xdr:col>
      <xdr:colOff>6215064</xdr:colOff>
      <xdr:row>0</xdr:row>
      <xdr:rowOff>571501</xdr:rowOff>
    </xdr:to>
    <xdr:pic>
      <xdr:nvPicPr>
        <xdr:cNvPr id="4" name="Imagen 3">
          <a:extLst>
            <a:ext uri="{FF2B5EF4-FFF2-40B4-BE49-F238E27FC236}">
              <a16:creationId xmlns="" xmlns:a16="http://schemas.microsoft.com/office/drawing/2014/main" id="{00000000-0008-0000-1100-000006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2092901" y="1"/>
          <a:ext cx="2754313" cy="5715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adrgov-my.sharepoint.com/sdht-serv-01/sig/2009%20final/LIBERTY%20SEGUROS%20SCI/CONTROLES/CLASIFICACION%20Y%20CALIFICACIO%20CONTROLES%20LIBERTY%20V3.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Unacional33\meci\Documents%20and%20Settings\JENITH%20%20LINARES\Mis%20documentos\CONTROL%20INTERNO%20CGC\TALLER\GESTION%20DEL%20RIESGO%20Y%20CONTROLES.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Users/richard.rangel/Downloads/Plan%20de%20Mejoramiento%20Suscrito%20con%20la%20Oficina%20de%20Control%20Interno-%202023.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Users/maicol.zipamocha/OneDrive%20-%20Agencia%20de%20Desarrollo%20Rural-ADR/2023/5.%20SEGUIMIENTO%20PLANES%20DE%20MEJORA/Plan%20de%20Mejoramiento%20Suscrito%20con%20la%20Oficina%20de%20Control%20Interno-%202023%20(2).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Users/richard.rangel/Downloads/Plan%20de%20Mejoramiento%20Suscrito%20con%20la%20Oficina%20de%20Control%20Interno-%202023%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dht-serv-01\sig\2009%20final\LIBERTY%20SEGUROS%20SCI\CONTROLES\CLASIFICACION%20Y%20CALIFICACIO%20CONTROLES%20LIBERTY%20V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adrgov-my.sharepoint.com/sdht-serv-01/sig/Documents%20and%20Settings/JENITH/Mis%20documentos/LIBERTY%20SEGUROS/AVANCE%202/PROPUESTA%20METODOLOGICA%20JELGA%20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dht-serv-01\sig\Documents%20and%20Settings\JENITH\Mis%20documentos\LIBERTY%20SEGUROS\AVANCE%202\PROPUESTA%20METODOLOGICA%20JELGA%20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adrgov-my.sharepoint.com/Unacional33/meci/CONTROL%20INTERNO%20CGC/TALLER/GESTION%20DEL%20RIESGO.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Unacional33\meci\CONTROL%20INTERNO%20CGC\TALLER\GESTION%20DEL%20RIESGO.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adrgov-my.sharepoint.com/sdht-serv-01/sig/CESA%20INCOLDA%2009/SARLAFT/TALLER/ARLA%20Ver%204.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sdht-serv-01\sig\CESA%20INCOLDA%2009\SARLAFT\TALLER\ARLA%20Ver%204.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s://adrgov-my.sharepoint.com/Unacional33/meci/Documents%20and%20Settings/JENITH%20%20LINARES/Mis%20documentos/CONTROL%20INTERNO%20CGC/TALLER/GESTION%20DEL%20RIESGO%20Y%20CONTROL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ES"/>
      <sheetName val="BASE OCULTAR"/>
      <sheetName val="Hoja1"/>
    </sheetNames>
    <sheetDataSet>
      <sheetData sheetId="0" refreshError="1"/>
      <sheetData sheetId="1" refreshError="1"/>
      <sheetData sheetId="2"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jetivos"/>
      <sheetName val="Tormenta riesgos"/>
      <sheetName val="Afinidad riesgos"/>
      <sheetName val="Riesgos vs. objetivos"/>
      <sheetName val="VALORACION"/>
      <sheetName val="CALIFICACION"/>
      <sheetName val="MAPA"/>
      <sheetName val="CAUSAS"/>
      <sheetName val="IMPACTO"/>
      <sheetName val="ARE"/>
      <sheetName val="ACC"/>
      <sheetName val="NO BORRAR"/>
    </sheetNames>
    <sheetDataSet>
      <sheetData sheetId="0"/>
      <sheetData sheetId="1"/>
      <sheetData sheetId="2"/>
      <sheetData sheetId="3"/>
      <sheetData sheetId="4"/>
      <sheetData sheetId="5"/>
      <sheetData sheetId="6"/>
      <sheetData sheetId="7"/>
      <sheetData sheetId="8"/>
      <sheetData sheetId="9"/>
      <sheetData sheetId="10"/>
      <sheetData sheetId="11">
        <row r="1">
          <cell r="F1" t="str">
            <v>SI</v>
          </cell>
          <cell r="G1" t="str">
            <v>EVITAR</v>
          </cell>
        </row>
        <row r="2">
          <cell r="F2" t="str">
            <v>NO</v>
          </cell>
          <cell r="G2" t="str">
            <v>REDUCIR LA CAUSA</v>
          </cell>
        </row>
        <row r="3">
          <cell r="G3" t="str">
            <v>REDUCIR EL IMPACTO</v>
          </cell>
        </row>
        <row r="4">
          <cell r="G4" t="str">
            <v>TRANFERIR TOTALMENTE</v>
          </cell>
        </row>
        <row r="5">
          <cell r="G5" t="str">
            <v>TRANSFERIR PARCIALMENTE</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tiguo"/>
      <sheetName val="Nuevo"/>
      <sheetName val="1.COM"/>
      <sheetName val="2.DER"/>
      <sheetName val="3.PAC"/>
      <sheetName val="4.EFP"/>
      <sheetName val="5.GTH"/>
      <sheetName val="6.ADJ"/>
      <sheetName val="7.ECC"/>
      <sheetName val="8. IMP"/>
      <sheetName val="8. IMP VF"/>
      <sheetName val="9.ADT"/>
      <sheetName val="10.SCP"/>
      <sheetName val="11. ASI"/>
      <sheetName val="12.SIG"/>
      <sheetName val="13.GCO"/>
      <sheetName val="14.PID"/>
      <sheetName val="15.FIN"/>
      <sheetName val="16. GAD"/>
      <sheetName val="17.BcoPry"/>
      <sheetName val="18.DOC"/>
      <sheetName val="19.PAA"/>
      <sheetName val="20.GTI"/>
      <sheetName val="21.CDI"/>
      <sheetName val="22.SUP-CTOs"/>
      <sheetName val="23. UTT BOY"/>
      <sheetName val="24. EPSEA+"/>
      <sheetName val="25. GEST CARTERA"/>
      <sheetName val="26. Superv Convenios Coop"/>
      <sheetName val="27. INV DAT"/>
      <sheetName val="28. FACT&amp;REC"/>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1.COM"/>
      <sheetName val="2.DER"/>
      <sheetName val="3.PAC"/>
      <sheetName val="4.EFP"/>
      <sheetName val="5.GTH"/>
      <sheetName val="6.ADJ"/>
      <sheetName val="7.ECC"/>
      <sheetName val="8.IMP"/>
      <sheetName val="9.ADT"/>
      <sheetName val="10.SCP"/>
      <sheetName val="11. ASI"/>
      <sheetName val="12.SIG"/>
      <sheetName val="13.GCO"/>
      <sheetName val="14.PID"/>
      <sheetName val="15.FIN"/>
      <sheetName val="16. GAD"/>
      <sheetName val="17.BcoPry"/>
      <sheetName val="18.DOC"/>
      <sheetName val="19.PAA"/>
      <sheetName val="20.GTI"/>
      <sheetName val="21.CDI"/>
      <sheetName val="22.SUP-CTOs"/>
      <sheetName val="23. UTT BOY"/>
      <sheetName val="24. EPSEA+"/>
      <sheetName val="25. GEST CARTERA"/>
      <sheetName val="26. Superv Convenios Coop"/>
      <sheetName val="27. INV DAT"/>
      <sheetName val="28. FACT&amp;REC"/>
    </sheetNames>
    <sheetDataSet>
      <sheetData sheetId="0"/>
      <sheetData sheetId="1"/>
      <sheetData sheetId="2" refreshError="1"/>
      <sheetData sheetId="3" refreshError="1"/>
      <sheetData sheetId="4" refreshError="1"/>
      <sheetData sheetId="5" refreshError="1"/>
      <sheetData sheetId="6">
        <row r="50">
          <cell r="E50">
            <v>0</v>
          </cell>
        </row>
      </sheetData>
      <sheetData sheetId="7" refreshError="1"/>
      <sheetData sheetId="8" refreshError="1"/>
      <sheetData sheetId="9" refreshError="1"/>
      <sheetData sheetId="10" refreshError="1"/>
      <sheetData sheetId="11" refreshError="1"/>
      <sheetData sheetId="12">
        <row r="101">
          <cell r="E101">
            <v>0</v>
          </cell>
        </row>
      </sheetData>
      <sheetData sheetId="13" refreshError="1"/>
      <sheetData sheetId="14" refreshError="1"/>
      <sheetData sheetId="15" refreshError="1"/>
      <sheetData sheetId="16" refreshError="1"/>
      <sheetData sheetId="17"/>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1.COM"/>
      <sheetName val="2.DER"/>
      <sheetName val="3.PAC"/>
      <sheetName val="4.EFP"/>
      <sheetName val="5.GTH"/>
      <sheetName val="6.ADJ"/>
      <sheetName val="7.ECC"/>
      <sheetName val="8. IMP"/>
      <sheetName val="8. IMP VF"/>
      <sheetName val="9.ADT"/>
      <sheetName val="10.SCP"/>
      <sheetName val="11. ASI"/>
      <sheetName val="12.SIG"/>
      <sheetName val="13.GCO"/>
      <sheetName val="14.PID"/>
      <sheetName val="15.FIN"/>
      <sheetName val="16. GAD"/>
      <sheetName val="17.BcoPry"/>
      <sheetName val="18.DOC"/>
      <sheetName val="19.PAA"/>
      <sheetName val="20.GTI"/>
      <sheetName val="21.CDI"/>
      <sheetName val="22.SUP-CTOs"/>
      <sheetName val="23. UTT BOY"/>
      <sheetName val="24. EPSEA+"/>
      <sheetName val="25. GEST CARTERA"/>
      <sheetName val="26. Superv Convenios Coop"/>
      <sheetName val="27. INV DAT"/>
      <sheetName val="28. FACT&amp;RE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ES"/>
      <sheetName val="BASE OCULTAR"/>
      <sheetName val="Hoja1"/>
    </sheetNames>
    <sheetDataSet>
      <sheetData sheetId="0" refreshError="1"/>
      <sheetData sheetId="1">
        <row r="6">
          <cell r="C6" t="str">
            <v>CALIF</v>
          </cell>
          <cell r="D6" t="str">
            <v>RANGO</v>
          </cell>
        </row>
        <row r="7">
          <cell r="C7">
            <v>0</v>
          </cell>
          <cell r="D7" t="str">
            <v>CRITICA</v>
          </cell>
        </row>
        <row r="8">
          <cell r="C8">
            <v>1</v>
          </cell>
          <cell r="D8" t="str">
            <v>CRITICA</v>
          </cell>
        </row>
        <row r="9">
          <cell r="C9">
            <v>2</v>
          </cell>
          <cell r="D9" t="str">
            <v>CRITICA</v>
          </cell>
        </row>
        <row r="10">
          <cell r="C10">
            <v>3</v>
          </cell>
          <cell r="D10" t="str">
            <v>CRITICA</v>
          </cell>
        </row>
        <row r="11">
          <cell r="C11">
            <v>4</v>
          </cell>
          <cell r="D11" t="str">
            <v>CRITICA</v>
          </cell>
        </row>
        <row r="12">
          <cell r="C12">
            <v>5</v>
          </cell>
          <cell r="D12" t="str">
            <v>CRITICA</v>
          </cell>
        </row>
        <row r="13">
          <cell r="C13">
            <v>6</v>
          </cell>
          <cell r="D13" t="str">
            <v>CRITICA</v>
          </cell>
        </row>
        <row r="14">
          <cell r="C14">
            <v>7</v>
          </cell>
          <cell r="D14" t="str">
            <v>CRITICA</v>
          </cell>
        </row>
        <row r="15">
          <cell r="C15">
            <v>8</v>
          </cell>
          <cell r="D15" t="str">
            <v>CRITICA</v>
          </cell>
        </row>
        <row r="16">
          <cell r="C16">
            <v>9</v>
          </cell>
          <cell r="D16" t="str">
            <v>CRITICA</v>
          </cell>
        </row>
        <row r="17">
          <cell r="C17">
            <v>10</v>
          </cell>
          <cell r="D17" t="str">
            <v>CRITICA</v>
          </cell>
        </row>
        <row r="18">
          <cell r="C18">
            <v>11</v>
          </cell>
          <cell r="D18" t="str">
            <v>CRITICA</v>
          </cell>
        </row>
        <row r="19">
          <cell r="C19">
            <v>12</v>
          </cell>
          <cell r="D19" t="str">
            <v>CRITICA</v>
          </cell>
        </row>
        <row r="20">
          <cell r="C20">
            <v>13</v>
          </cell>
          <cell r="D20" t="str">
            <v>CRITICA</v>
          </cell>
        </row>
        <row r="21">
          <cell r="C21">
            <v>14</v>
          </cell>
          <cell r="D21" t="str">
            <v>CRITICA</v>
          </cell>
        </row>
        <row r="22">
          <cell r="C22">
            <v>15</v>
          </cell>
          <cell r="D22" t="str">
            <v>CRITICA</v>
          </cell>
        </row>
        <row r="23">
          <cell r="C23">
            <v>16</v>
          </cell>
          <cell r="D23" t="str">
            <v>CRITICA</v>
          </cell>
        </row>
        <row r="24">
          <cell r="C24">
            <v>17</v>
          </cell>
          <cell r="D24" t="str">
            <v>CRITICA</v>
          </cell>
        </row>
        <row r="25">
          <cell r="C25">
            <v>18</v>
          </cell>
          <cell r="D25" t="str">
            <v>CRITICA</v>
          </cell>
        </row>
        <row r="26">
          <cell r="C26">
            <v>19</v>
          </cell>
          <cell r="D26" t="str">
            <v>CRITICA</v>
          </cell>
        </row>
        <row r="27">
          <cell r="C27">
            <v>20</v>
          </cell>
          <cell r="D27" t="str">
            <v>BAJA</v>
          </cell>
        </row>
        <row r="28">
          <cell r="C28">
            <v>21</v>
          </cell>
          <cell r="D28" t="str">
            <v>BAJA</v>
          </cell>
        </row>
        <row r="29">
          <cell r="C29">
            <v>22</v>
          </cell>
          <cell r="D29" t="str">
            <v>BAJA</v>
          </cell>
        </row>
        <row r="30">
          <cell r="C30">
            <v>23</v>
          </cell>
          <cell r="D30" t="str">
            <v>BAJA</v>
          </cell>
        </row>
        <row r="31">
          <cell r="C31">
            <v>24</v>
          </cell>
          <cell r="D31" t="str">
            <v>BAJA</v>
          </cell>
        </row>
        <row r="32">
          <cell r="C32">
            <v>25</v>
          </cell>
          <cell r="D32" t="str">
            <v>BAJA</v>
          </cell>
        </row>
        <row r="33">
          <cell r="C33">
            <v>26</v>
          </cell>
          <cell r="D33" t="str">
            <v>BAJA</v>
          </cell>
        </row>
        <row r="34">
          <cell r="C34">
            <v>27</v>
          </cell>
          <cell r="D34" t="str">
            <v>BAJA</v>
          </cell>
        </row>
        <row r="35">
          <cell r="C35">
            <v>28</v>
          </cell>
          <cell r="D35" t="str">
            <v>BAJA</v>
          </cell>
        </row>
        <row r="36">
          <cell r="C36">
            <v>29</v>
          </cell>
          <cell r="D36" t="str">
            <v>BAJA</v>
          </cell>
        </row>
        <row r="37">
          <cell r="C37">
            <v>30</v>
          </cell>
          <cell r="D37" t="str">
            <v>BAJA</v>
          </cell>
        </row>
        <row r="38">
          <cell r="C38">
            <v>31</v>
          </cell>
          <cell r="D38" t="str">
            <v>BAJA</v>
          </cell>
        </row>
        <row r="39">
          <cell r="C39">
            <v>32</v>
          </cell>
          <cell r="D39" t="str">
            <v>BAJA</v>
          </cell>
        </row>
        <row r="40">
          <cell r="C40">
            <v>33</v>
          </cell>
          <cell r="D40" t="str">
            <v>BAJA</v>
          </cell>
        </row>
        <row r="41">
          <cell r="C41">
            <v>34</v>
          </cell>
          <cell r="D41" t="str">
            <v>BAJA</v>
          </cell>
        </row>
        <row r="42">
          <cell r="C42">
            <v>35</v>
          </cell>
          <cell r="D42" t="str">
            <v>BAJA</v>
          </cell>
        </row>
        <row r="43">
          <cell r="C43">
            <v>36</v>
          </cell>
          <cell r="D43" t="str">
            <v>BAJA</v>
          </cell>
        </row>
        <row r="44">
          <cell r="C44">
            <v>37</v>
          </cell>
          <cell r="D44" t="str">
            <v>BAJA</v>
          </cell>
        </row>
        <row r="45">
          <cell r="C45">
            <v>38</v>
          </cell>
          <cell r="D45" t="str">
            <v>BAJA</v>
          </cell>
        </row>
        <row r="46">
          <cell r="C46">
            <v>39</v>
          </cell>
          <cell r="D46" t="str">
            <v>BAJA</v>
          </cell>
        </row>
        <row r="47">
          <cell r="C47">
            <v>40</v>
          </cell>
          <cell r="D47" t="str">
            <v>BAJA</v>
          </cell>
        </row>
        <row r="48">
          <cell r="C48">
            <v>41</v>
          </cell>
          <cell r="D48" t="str">
            <v>BAJA</v>
          </cell>
        </row>
        <row r="49">
          <cell r="C49">
            <v>42</v>
          </cell>
          <cell r="D49" t="str">
            <v>BAJA</v>
          </cell>
        </row>
        <row r="50">
          <cell r="C50">
            <v>43</v>
          </cell>
          <cell r="D50" t="str">
            <v>BAJA</v>
          </cell>
        </row>
        <row r="51">
          <cell r="C51">
            <v>44</v>
          </cell>
          <cell r="D51" t="str">
            <v>BAJA</v>
          </cell>
        </row>
        <row r="52">
          <cell r="C52">
            <v>45</v>
          </cell>
          <cell r="D52" t="str">
            <v>BAJA</v>
          </cell>
        </row>
        <row r="53">
          <cell r="C53">
            <v>46</v>
          </cell>
          <cell r="D53" t="str">
            <v>BAJA</v>
          </cell>
        </row>
        <row r="54">
          <cell r="C54">
            <v>47</v>
          </cell>
          <cell r="D54" t="str">
            <v>BAJA</v>
          </cell>
        </row>
        <row r="55">
          <cell r="C55">
            <v>48</v>
          </cell>
          <cell r="D55" t="str">
            <v>BAJA</v>
          </cell>
        </row>
        <row r="56">
          <cell r="C56">
            <v>49</v>
          </cell>
          <cell r="D56" t="str">
            <v>BAJA</v>
          </cell>
        </row>
        <row r="57">
          <cell r="C57">
            <v>50</v>
          </cell>
          <cell r="D57" t="str">
            <v>BAJA</v>
          </cell>
        </row>
        <row r="58">
          <cell r="C58">
            <v>51</v>
          </cell>
          <cell r="D58" t="str">
            <v>BAJA</v>
          </cell>
        </row>
        <row r="59">
          <cell r="C59">
            <v>52</v>
          </cell>
          <cell r="D59" t="str">
            <v>BAJA</v>
          </cell>
        </row>
        <row r="60">
          <cell r="C60">
            <v>53</v>
          </cell>
          <cell r="D60" t="str">
            <v>BAJA</v>
          </cell>
        </row>
        <row r="61">
          <cell r="C61">
            <v>54</v>
          </cell>
          <cell r="D61" t="str">
            <v>BAJA</v>
          </cell>
        </row>
        <row r="62">
          <cell r="C62">
            <v>55</v>
          </cell>
          <cell r="D62" t="str">
            <v>BAJA</v>
          </cell>
        </row>
        <row r="63">
          <cell r="C63">
            <v>56</v>
          </cell>
          <cell r="D63" t="str">
            <v>BAJA</v>
          </cell>
        </row>
        <row r="64">
          <cell r="C64">
            <v>57</v>
          </cell>
          <cell r="D64" t="str">
            <v>BAJA</v>
          </cell>
        </row>
        <row r="65">
          <cell r="C65">
            <v>58</v>
          </cell>
          <cell r="D65" t="str">
            <v>BAJA</v>
          </cell>
        </row>
        <row r="66">
          <cell r="C66">
            <v>59</v>
          </cell>
          <cell r="D66" t="str">
            <v>BAJA</v>
          </cell>
        </row>
        <row r="67">
          <cell r="C67">
            <v>60</v>
          </cell>
          <cell r="D67" t="str">
            <v>BAJA</v>
          </cell>
        </row>
        <row r="68">
          <cell r="C68">
            <v>61</v>
          </cell>
          <cell r="D68" t="str">
            <v>BUENA</v>
          </cell>
        </row>
        <row r="69">
          <cell r="C69">
            <v>62</v>
          </cell>
          <cell r="D69" t="str">
            <v>BUENA</v>
          </cell>
        </row>
        <row r="70">
          <cell r="C70">
            <v>63</v>
          </cell>
          <cell r="D70" t="str">
            <v>BUENA</v>
          </cell>
        </row>
        <row r="71">
          <cell r="C71">
            <v>64</v>
          </cell>
          <cell r="D71" t="str">
            <v>BUENA</v>
          </cell>
        </row>
        <row r="72">
          <cell r="C72">
            <v>65</v>
          </cell>
          <cell r="D72" t="str">
            <v>BUENA</v>
          </cell>
        </row>
        <row r="73">
          <cell r="C73">
            <v>66</v>
          </cell>
          <cell r="D73" t="str">
            <v>BUENA</v>
          </cell>
        </row>
        <row r="74">
          <cell r="C74">
            <v>67</v>
          </cell>
          <cell r="D74" t="str">
            <v>BUENA</v>
          </cell>
        </row>
        <row r="75">
          <cell r="C75">
            <v>68</v>
          </cell>
          <cell r="D75" t="str">
            <v>BUENA</v>
          </cell>
        </row>
        <row r="76">
          <cell r="C76">
            <v>69</v>
          </cell>
          <cell r="D76" t="str">
            <v>BUENA</v>
          </cell>
        </row>
        <row r="77">
          <cell r="C77">
            <v>70</v>
          </cell>
          <cell r="D77" t="str">
            <v>BUENA</v>
          </cell>
        </row>
        <row r="78">
          <cell r="C78">
            <v>71</v>
          </cell>
          <cell r="D78" t="str">
            <v>BUENA</v>
          </cell>
        </row>
        <row r="79">
          <cell r="C79">
            <v>72</v>
          </cell>
          <cell r="D79" t="str">
            <v>BUENA</v>
          </cell>
        </row>
        <row r="80">
          <cell r="C80">
            <v>73</v>
          </cell>
          <cell r="D80" t="str">
            <v>BUENA</v>
          </cell>
        </row>
        <row r="81">
          <cell r="C81">
            <v>74</v>
          </cell>
          <cell r="D81" t="str">
            <v>BUENA</v>
          </cell>
        </row>
        <row r="82">
          <cell r="C82">
            <v>75</v>
          </cell>
          <cell r="D82" t="str">
            <v>BUENA</v>
          </cell>
        </row>
        <row r="83">
          <cell r="C83">
            <v>76</v>
          </cell>
          <cell r="D83" t="str">
            <v>BUENA</v>
          </cell>
        </row>
        <row r="84">
          <cell r="C84">
            <v>77</v>
          </cell>
          <cell r="D84" t="str">
            <v>BUENA</v>
          </cell>
        </row>
        <row r="85">
          <cell r="C85">
            <v>78</v>
          </cell>
          <cell r="D85" t="str">
            <v>BUENA</v>
          </cell>
        </row>
        <row r="86">
          <cell r="C86">
            <v>79</v>
          </cell>
          <cell r="D86" t="str">
            <v>BUENA</v>
          </cell>
        </row>
        <row r="87">
          <cell r="C87">
            <v>80</v>
          </cell>
          <cell r="D87" t="str">
            <v>BUENA</v>
          </cell>
        </row>
        <row r="88">
          <cell r="C88">
            <v>81</v>
          </cell>
          <cell r="D88" t="str">
            <v>EXCELENTE</v>
          </cell>
        </row>
        <row r="89">
          <cell r="C89">
            <v>82</v>
          </cell>
          <cell r="D89" t="str">
            <v>EXCELENTE</v>
          </cell>
        </row>
        <row r="90">
          <cell r="C90">
            <v>83</v>
          </cell>
          <cell r="D90" t="str">
            <v>EXCELENTE</v>
          </cell>
        </row>
        <row r="91">
          <cell r="C91">
            <v>84</v>
          </cell>
          <cell r="D91" t="str">
            <v>EXCELENTE</v>
          </cell>
        </row>
        <row r="92">
          <cell r="C92">
            <v>85</v>
          </cell>
          <cell r="D92" t="str">
            <v>EXCELENTE</v>
          </cell>
        </row>
        <row r="93">
          <cell r="C93">
            <v>86</v>
          </cell>
          <cell r="D93" t="str">
            <v>EXCELENTE</v>
          </cell>
        </row>
        <row r="94">
          <cell r="C94">
            <v>87</v>
          </cell>
          <cell r="D94" t="str">
            <v>EXCELENTE</v>
          </cell>
        </row>
        <row r="95">
          <cell r="C95">
            <v>88</v>
          </cell>
          <cell r="D95" t="str">
            <v>EXCELENTE</v>
          </cell>
        </row>
        <row r="96">
          <cell r="C96">
            <v>89</v>
          </cell>
          <cell r="D96" t="str">
            <v>EXCELENTE</v>
          </cell>
        </row>
        <row r="97">
          <cell r="C97">
            <v>90</v>
          </cell>
          <cell r="D97" t="str">
            <v>EXCELENTE</v>
          </cell>
        </row>
        <row r="98">
          <cell r="C98">
            <v>91</v>
          </cell>
          <cell r="D98" t="str">
            <v>EXCELENTE</v>
          </cell>
        </row>
        <row r="99">
          <cell r="C99">
            <v>92</v>
          </cell>
          <cell r="D99" t="str">
            <v>EXCELENTE</v>
          </cell>
        </row>
        <row r="100">
          <cell r="C100">
            <v>93</v>
          </cell>
          <cell r="D100" t="str">
            <v>EXCELENTE</v>
          </cell>
        </row>
        <row r="101">
          <cell r="C101">
            <v>94</v>
          </cell>
          <cell r="D101" t="str">
            <v>EXCELENTE</v>
          </cell>
        </row>
        <row r="102">
          <cell r="C102">
            <v>95</v>
          </cell>
          <cell r="D102" t="str">
            <v>EXCELENTE</v>
          </cell>
        </row>
        <row r="103">
          <cell r="C103">
            <v>96</v>
          </cell>
          <cell r="D103" t="str">
            <v>EXCELENTE</v>
          </cell>
        </row>
        <row r="104">
          <cell r="C104">
            <v>97</v>
          </cell>
          <cell r="D104" t="str">
            <v>EXCELENTE</v>
          </cell>
        </row>
        <row r="105">
          <cell r="C105">
            <v>98</v>
          </cell>
          <cell r="D105" t="str">
            <v>EXCELENTE</v>
          </cell>
        </row>
        <row r="106">
          <cell r="C106">
            <v>99</v>
          </cell>
          <cell r="D106" t="str">
            <v>EXCELENTE</v>
          </cell>
        </row>
        <row r="107">
          <cell r="C107">
            <v>100</v>
          </cell>
          <cell r="D107" t="str">
            <v>EXCELENTE</v>
          </cell>
        </row>
      </sheetData>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DEAS"/>
      <sheetName val="DATOS"/>
      <sheetName val="politicas"/>
      <sheetName val="IDENTIFICACION"/>
      <sheetName val="MEDICION"/>
      <sheetName val="PERFIL RIESGO"/>
      <sheetName val="MRI"/>
      <sheetName val="MRi (3)"/>
      <sheetName val="PRi"/>
      <sheetName val="CONTROL"/>
      <sheetName val="CONTROL (2)"/>
      <sheetName val="ACC"/>
      <sheetName val="ALERTA SIMPLE"/>
      <sheetName val="ALERTA COMPUESTA"/>
      <sheetName val="ALERTA COMPLEJA"/>
      <sheetName val="ALERTA COMPLEJA PRODUCTO"/>
      <sheetName val="ALERTA COMPLEJA (2)"/>
      <sheetName val="ALERTA DIRECTA"/>
      <sheetName val="Hoja3"/>
      <sheetName val="Hoja2"/>
      <sheetName val="MRI (2)"/>
      <sheetName val="Hoja1"/>
    </sheetNames>
    <sheetDataSet>
      <sheetData sheetId="0"/>
      <sheetData sheetId="1" refreshError="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DEAS"/>
      <sheetName val="DATOS"/>
      <sheetName val="politicas"/>
      <sheetName val="IDENTIFICACION"/>
      <sheetName val="MEDICION"/>
      <sheetName val="PERFIL RIESGO"/>
      <sheetName val="MRI"/>
      <sheetName val="MRi (3)"/>
      <sheetName val="PRi"/>
      <sheetName val="CONTROL"/>
      <sheetName val="CONTROL (2)"/>
      <sheetName val="ACC"/>
      <sheetName val="ALERTA SIMPLE"/>
      <sheetName val="ALERTA COMPUESTA"/>
      <sheetName val="ALERTA COMPLEJA"/>
      <sheetName val="ALERTA COMPLEJA PRODUCTO"/>
      <sheetName val="ALERTA COMPLEJA (2)"/>
      <sheetName val="ALERTA DIRECTA"/>
      <sheetName val="Hoja3"/>
      <sheetName val="Hoja2"/>
      <sheetName val="MRI (2)"/>
      <sheetName val="Hoja1"/>
    </sheetNames>
    <sheetDataSet>
      <sheetData sheetId="0"/>
      <sheetData sheetId="1">
        <row r="4">
          <cell r="A4" t="str">
            <v>PROCESOS</v>
          </cell>
        </row>
        <row r="5">
          <cell r="A5" t="str">
            <v>SUSCRIPCION</v>
          </cell>
        </row>
        <row r="6">
          <cell r="A6" t="str">
            <v>INDEMNIZACION</v>
          </cell>
        </row>
        <row r="7">
          <cell r="A7" t="str">
            <v>SARLAFT</v>
          </cell>
        </row>
        <row r="16">
          <cell r="A16" t="str">
            <v>CLIENTE</v>
          </cell>
          <cell r="B16" t="str">
            <v>USUARIO</v>
          </cell>
          <cell r="C16" t="str">
            <v>CANAL DE DISTRIBUCION</v>
          </cell>
          <cell r="D16" t="str">
            <v>PRODUCTO</v>
          </cell>
          <cell r="E16" t="str">
            <v>OPERACIÓN</v>
          </cell>
        </row>
        <row r="17">
          <cell r="C17" t="str">
            <v>Intermediarios Agente</v>
          </cell>
          <cell r="D17" t="str">
            <v>AUTOS</v>
          </cell>
          <cell r="E17" t="str">
            <v>TECNOLOGIA</v>
          </cell>
        </row>
        <row r="18">
          <cell r="C18" t="str">
            <v>Intermediario Agencia</v>
          </cell>
          <cell r="D18" t="str">
            <v>VIDA</v>
          </cell>
          <cell r="E18" t="str">
            <v>RECURSO HUMANO</v>
          </cell>
        </row>
        <row r="19">
          <cell r="C19" t="str">
            <v>Corredor de seguros</v>
          </cell>
          <cell r="D19" t="str">
            <v>SOAT</v>
          </cell>
          <cell r="E19" t="str">
            <v>FRAUDE INTERNO</v>
          </cell>
        </row>
        <row r="20">
          <cell r="C20" t="str">
            <v>Canal Tradicional - convenios interinstitucional</v>
          </cell>
          <cell r="D20" t="str">
            <v>ARP</v>
          </cell>
          <cell r="E20" t="str">
            <v>FRAUDE EXTERNO</v>
          </cell>
        </row>
        <row r="21">
          <cell r="C21" t="str">
            <v>Bancaseguros</v>
          </cell>
          <cell r="D21" t="str">
            <v>SALUD</v>
          </cell>
          <cell r="E21" t="str">
            <v>EVENTOS EXTERNOS</v>
          </cell>
        </row>
        <row r="22">
          <cell r="C22" t="str">
            <v>Canal no tradicional</v>
          </cell>
          <cell r="D22" t="str">
            <v>GENERALES</v>
          </cell>
          <cell r="E22" t="str">
            <v>GESTION DE PROCESOS</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jetivos"/>
      <sheetName val="Tormenta riesgos"/>
      <sheetName val="Afinidad riesgos"/>
      <sheetName val="Riesgos vs. objetivos"/>
      <sheetName val="VALORACION"/>
      <sheetName val="CALIFICACION"/>
      <sheetName val="MAPA"/>
      <sheetName val="CAUSAS"/>
      <sheetName val="IMPACTO"/>
      <sheetName val="ARE"/>
      <sheetName val="ACC"/>
      <sheetName val="NO BORRAR"/>
      <sheetName val="EVALUACIÓN RIESGOS Y CONTROLES"/>
      <sheetName val="Verific riesgos auditoria 1"/>
      <sheetName val="MATRIZ DE RIESGOS (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sheetData sheetId="1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jetivos"/>
      <sheetName val="Tormenta riesgos"/>
      <sheetName val="Afinidad riesgos"/>
      <sheetName val="Riesgos vs. objetivos"/>
      <sheetName val="VALORACION"/>
      <sheetName val="CALIFICACION"/>
      <sheetName val="MAPA"/>
      <sheetName val="CAUSAS"/>
      <sheetName val="IMPACTO"/>
      <sheetName val="ARE"/>
      <sheetName val="ACC"/>
      <sheetName val="NO BORRAR"/>
      <sheetName val="EVALUACIÓN RIESGOS Y CONTROLES"/>
      <sheetName val="Verific riesgos auditoria 1"/>
      <sheetName val="MATRIZ DE RIESGOS (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12">
          <cell r="C12" t="str">
            <v>A</v>
          </cell>
          <cell r="D12" t="str">
            <v>B</v>
          </cell>
          <cell r="E12" t="str">
            <v>C</v>
          </cell>
          <cell r="F12" t="str">
            <v>D</v>
          </cell>
          <cell r="G12" t="str">
            <v>E</v>
          </cell>
          <cell r="H12" t="str">
            <v>F</v>
          </cell>
          <cell r="I12" t="str">
            <v>G</v>
          </cell>
          <cell r="J12" t="str">
            <v>H</v>
          </cell>
          <cell r="K12" t="str">
            <v>I</v>
          </cell>
          <cell r="L12" t="str">
            <v>J</v>
          </cell>
          <cell r="M12" t="str">
            <v>K</v>
          </cell>
          <cell r="N12" t="str">
            <v>L</v>
          </cell>
          <cell r="O12" t="str">
            <v>M</v>
          </cell>
        </row>
      </sheetData>
      <sheetData sheetId="8" refreshError="1"/>
      <sheetData sheetId="9" refreshError="1"/>
      <sheetData sheetId="10" refreshError="1"/>
      <sheetData sheetId="11" refreshError="1">
        <row r="1">
          <cell r="G1" t="str">
            <v>EVITAR</v>
          </cell>
          <cell r="I1" t="str">
            <v>POLITICA</v>
          </cell>
        </row>
        <row r="2">
          <cell r="G2" t="str">
            <v>REDUCIR LA CAUSA</v>
          </cell>
          <cell r="I2" t="str">
            <v>PROCEDIMIENTO</v>
          </cell>
        </row>
        <row r="3">
          <cell r="B3">
            <v>1</v>
          </cell>
          <cell r="C3" t="str">
            <v>Cual es el Objetivo de la implementación de la nueva políticá?</v>
          </cell>
          <cell r="G3" t="str">
            <v>REDUCIR EL IMPACTO</v>
          </cell>
          <cell r="I3" t="str">
            <v>CONTROL</v>
          </cell>
        </row>
        <row r="4">
          <cell r="B4">
            <v>2</v>
          </cell>
          <cell r="C4" t="str">
            <v>Cual es el proceso para su implementación?</v>
          </cell>
          <cell r="G4" t="str">
            <v>TRANFERIR TOTALMENTE</v>
          </cell>
        </row>
        <row r="5">
          <cell r="B5">
            <v>3</v>
          </cell>
          <cell r="C5" t="str">
            <v>Quien será el responsable directo de su éxito?</v>
          </cell>
          <cell r="G5" t="str">
            <v>TRANSFERIR PARCIALMENTE</v>
          </cell>
        </row>
        <row r="6">
          <cell r="B6">
            <v>4</v>
          </cell>
          <cell r="C6" t="str">
            <v>En que Fecha o periodo se espera realizarla?</v>
          </cell>
        </row>
        <row r="7">
          <cell r="B7">
            <v>5</v>
          </cell>
          <cell r="C7" t="str">
            <v>Que recursos financieros se requieren?</v>
          </cell>
        </row>
        <row r="8">
          <cell r="B8">
            <v>6</v>
          </cell>
          <cell r="C8" t="str">
            <v>Que recursos Humanos se Requieren?</v>
          </cell>
        </row>
        <row r="9">
          <cell r="B9">
            <v>7</v>
          </cell>
          <cell r="C9" t="str">
            <v>Que recursos logísticos se Requieren?</v>
          </cell>
        </row>
        <row r="10">
          <cell r="B10">
            <v>9</v>
          </cell>
          <cell r="C10" t="str">
            <v>Quien será el responsable de su evaluación?</v>
          </cell>
        </row>
        <row r="11">
          <cell r="B11">
            <v>10</v>
          </cell>
          <cell r="C11" t="str">
            <v>Cual será el indicador para su evaluación? (Indique variables y su lectura)</v>
          </cell>
        </row>
        <row r="12">
          <cell r="B12">
            <v>11</v>
          </cell>
        </row>
        <row r="13">
          <cell r="B13">
            <v>12</v>
          </cell>
        </row>
        <row r="14">
          <cell r="B14">
            <v>13</v>
          </cell>
        </row>
        <row r="15">
          <cell r="B15">
            <v>14</v>
          </cell>
        </row>
        <row r="16">
          <cell r="B16">
            <v>15</v>
          </cell>
        </row>
        <row r="17">
          <cell r="B17">
            <v>16</v>
          </cell>
        </row>
        <row r="22">
          <cell r="B22">
            <v>1</v>
          </cell>
        </row>
        <row r="23">
          <cell r="B23">
            <v>2</v>
          </cell>
        </row>
        <row r="24">
          <cell r="B24">
            <v>3</v>
          </cell>
        </row>
        <row r="25">
          <cell r="B25">
            <v>4</v>
          </cell>
        </row>
        <row r="26">
          <cell r="B26">
            <v>5</v>
          </cell>
        </row>
        <row r="27">
          <cell r="B27">
            <v>6</v>
          </cell>
        </row>
        <row r="28">
          <cell r="B28">
            <v>7</v>
          </cell>
        </row>
        <row r="29">
          <cell r="B29">
            <v>8</v>
          </cell>
        </row>
        <row r="30">
          <cell r="B30">
            <v>9</v>
          </cell>
        </row>
        <row r="31">
          <cell r="B31">
            <v>10</v>
          </cell>
        </row>
        <row r="32">
          <cell r="B32">
            <v>11</v>
          </cell>
        </row>
        <row r="33">
          <cell r="B33">
            <v>12</v>
          </cell>
        </row>
        <row r="34">
          <cell r="B34">
            <v>13</v>
          </cell>
        </row>
        <row r="35">
          <cell r="B35">
            <v>14</v>
          </cell>
        </row>
        <row r="36">
          <cell r="B36">
            <v>15</v>
          </cell>
        </row>
        <row r="37">
          <cell r="B37">
            <v>16</v>
          </cell>
        </row>
        <row r="38">
          <cell r="B38">
            <v>17</v>
          </cell>
        </row>
        <row r="41">
          <cell r="B41">
            <v>1</v>
          </cell>
          <cell r="C41" t="str">
            <v>Que tipo de Control desea implementar?</v>
          </cell>
        </row>
        <row r="42">
          <cell r="B42">
            <v>2</v>
          </cell>
          <cell r="C42" t="str">
            <v>Que clase de Control desea implementar?</v>
          </cell>
        </row>
        <row r="43">
          <cell r="B43">
            <v>3</v>
          </cell>
          <cell r="C43" t="str">
            <v>Cual es el Objetivo del control?</v>
          </cell>
        </row>
        <row r="44">
          <cell r="B44">
            <v>4</v>
          </cell>
          <cell r="C44" t="str">
            <v>A que procedimiento corresponde?</v>
          </cell>
        </row>
        <row r="45">
          <cell r="B45">
            <v>5</v>
          </cell>
          <cell r="C45" t="str">
            <v>Que otros procedimientos afecta?</v>
          </cell>
        </row>
        <row r="46">
          <cell r="B46">
            <v>6</v>
          </cell>
          <cell r="C46" t="str">
            <v>Cual es el proceso para su implementación?</v>
          </cell>
        </row>
        <row r="47">
          <cell r="B47">
            <v>7</v>
          </cell>
          <cell r="C47" t="str">
            <v>Quien será el responsable directo de su éxito?</v>
          </cell>
        </row>
        <row r="48">
          <cell r="B48">
            <v>8</v>
          </cell>
          <cell r="C48" t="str">
            <v>En que Fecha o periodo se espera realizarla?</v>
          </cell>
        </row>
        <row r="49">
          <cell r="B49">
            <v>9</v>
          </cell>
          <cell r="C49" t="str">
            <v>Que recursos financieros se requieren?</v>
          </cell>
        </row>
        <row r="50">
          <cell r="B50">
            <v>10</v>
          </cell>
          <cell r="C50" t="str">
            <v>Que recursos Humanos se Requieren?</v>
          </cell>
        </row>
        <row r="51">
          <cell r="B51">
            <v>11</v>
          </cell>
          <cell r="C51" t="str">
            <v>Que recursos logísticos se Requieren?</v>
          </cell>
        </row>
        <row r="52">
          <cell r="B52">
            <v>12</v>
          </cell>
          <cell r="C52" t="str">
            <v>Quien será el responsable de su evaluación?</v>
          </cell>
        </row>
        <row r="53">
          <cell r="B53">
            <v>13</v>
          </cell>
          <cell r="C53" t="str">
            <v>Cual será el indicador para su evaluación? (Indique variables y su lectura)</v>
          </cell>
        </row>
        <row r="54">
          <cell r="B54">
            <v>14</v>
          </cell>
        </row>
        <row r="55">
          <cell r="B55">
            <v>15</v>
          </cell>
        </row>
        <row r="56">
          <cell r="B56">
            <v>16</v>
          </cell>
        </row>
        <row r="57">
          <cell r="B57">
            <v>17</v>
          </cell>
        </row>
      </sheetData>
      <sheetData sheetId="12">
        <row r="1">
          <cell r="G1">
            <v>0</v>
          </cell>
        </row>
      </sheetData>
      <sheetData sheetId="13"/>
      <sheetData sheetId="14"/>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DR"/>
      <sheetName val="MED"/>
      <sheetName val="CAL"/>
      <sheetName val="MR"/>
      <sheetName val="ACC"/>
      <sheetName val="FUENTES"/>
      <sheetName val="MAPEO"/>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DR"/>
      <sheetName val="MED"/>
      <sheetName val="CAL"/>
      <sheetName val="MR"/>
      <sheetName val="ACC"/>
      <sheetName val="FUENTES"/>
      <sheetName val="MAPEO"/>
    </sheetNames>
    <sheetDataSet>
      <sheetData sheetId="0" refreshError="1"/>
      <sheetData sheetId="1" refreshError="1"/>
      <sheetData sheetId="2" refreshError="1"/>
      <sheetData sheetId="3" refreshError="1"/>
      <sheetData sheetId="4" refreshError="1"/>
      <sheetData sheetId="5">
        <row r="2">
          <cell r="A2" t="str">
            <v>FACTOR DEL RIESGO</v>
          </cell>
        </row>
        <row r="3">
          <cell r="A3" t="str">
            <v>Clientes</v>
          </cell>
        </row>
        <row r="4">
          <cell r="A4" t="str">
            <v>Usuarios</v>
          </cell>
        </row>
        <row r="5">
          <cell r="A5" t="str">
            <v>Jurisdicción</v>
          </cell>
        </row>
        <row r="6">
          <cell r="A6" t="str">
            <v xml:space="preserve">Canal de Disribución </v>
          </cell>
        </row>
        <row r="7">
          <cell r="A7" t="str">
            <v>Producto</v>
          </cell>
        </row>
        <row r="8">
          <cell r="A8" t="str">
            <v>Proceso</v>
          </cell>
        </row>
      </sheetData>
      <sheetData sheetId="6"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jetivos"/>
      <sheetName val="Tormenta riesgos"/>
      <sheetName val="Afinidad riesgos"/>
      <sheetName val="Riesgos vs. objetivos"/>
      <sheetName val="VALORACION"/>
      <sheetName val="CALIFICACION"/>
      <sheetName val="MAPA"/>
      <sheetName val="CAUSAS"/>
      <sheetName val="IMPACTO"/>
      <sheetName val="ARE"/>
      <sheetName val="ACC"/>
      <sheetName val="NO BORRAR"/>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3"/>
  <sheetViews>
    <sheetView showGridLines="0" tabSelected="1" zoomScale="80" zoomScaleNormal="80" workbookViewId="0">
      <selection sqref="A1:B4"/>
    </sheetView>
  </sheetViews>
  <sheetFormatPr baseColWidth="10" defaultColWidth="11.42578125" defaultRowHeight="15" x14ac:dyDescent="0.25"/>
  <cols>
    <col min="1" max="1" width="18.85546875" customWidth="1"/>
    <col min="2" max="2" width="18.28515625" customWidth="1"/>
    <col min="3" max="3" width="23.28515625" customWidth="1"/>
    <col min="4" max="4" width="21" customWidth="1"/>
    <col min="5" max="5" width="14.42578125" customWidth="1"/>
    <col min="6" max="6" width="16.7109375" customWidth="1"/>
    <col min="7" max="14" width="17.28515625" customWidth="1"/>
  </cols>
  <sheetData>
    <row r="1" spans="1:14" ht="23.25" customHeight="1" x14ac:dyDescent="0.25">
      <c r="A1" s="338"/>
      <c r="B1" s="339"/>
      <c r="C1" s="344" t="s">
        <v>231</v>
      </c>
      <c r="D1" s="345"/>
      <c r="E1" s="345"/>
      <c r="F1" s="345"/>
      <c r="G1" s="345"/>
      <c r="H1" s="345"/>
      <c r="I1" s="345"/>
      <c r="J1" s="346"/>
      <c r="K1" s="353"/>
      <c r="L1" s="353"/>
      <c r="M1" s="353"/>
      <c r="N1" s="354"/>
    </row>
    <row r="2" spans="1:14" x14ac:dyDescent="0.25">
      <c r="A2" s="340"/>
      <c r="B2" s="341"/>
      <c r="C2" s="347"/>
      <c r="D2" s="348"/>
      <c r="E2" s="348"/>
      <c r="F2" s="348"/>
      <c r="G2" s="348"/>
      <c r="H2" s="348"/>
      <c r="I2" s="348"/>
      <c r="J2" s="349"/>
      <c r="K2" s="355"/>
      <c r="L2" s="355"/>
      <c r="M2" s="355"/>
      <c r="N2" s="356"/>
    </row>
    <row r="3" spans="1:14" x14ac:dyDescent="0.25">
      <c r="A3" s="340"/>
      <c r="B3" s="341"/>
      <c r="C3" s="347"/>
      <c r="D3" s="348"/>
      <c r="E3" s="348"/>
      <c r="F3" s="348"/>
      <c r="G3" s="348"/>
      <c r="H3" s="348"/>
      <c r="I3" s="348"/>
      <c r="J3" s="349"/>
      <c r="K3" s="355"/>
      <c r="L3" s="355"/>
      <c r="M3" s="355"/>
      <c r="N3" s="356"/>
    </row>
    <row r="4" spans="1:14" ht="15.75" thickBot="1" x14ac:dyDescent="0.3">
      <c r="A4" s="342"/>
      <c r="B4" s="343"/>
      <c r="C4" s="350"/>
      <c r="D4" s="351"/>
      <c r="E4" s="351"/>
      <c r="F4" s="351"/>
      <c r="G4" s="351"/>
      <c r="H4" s="351"/>
      <c r="I4" s="351"/>
      <c r="J4" s="352"/>
      <c r="K4" s="357"/>
      <c r="L4" s="357"/>
      <c r="M4" s="357"/>
      <c r="N4" s="358"/>
    </row>
    <row r="5" spans="1:14" ht="15" customHeight="1" thickBot="1" x14ac:dyDescent="0.3">
      <c r="A5" s="359" t="s">
        <v>232</v>
      </c>
      <c r="B5" s="360"/>
      <c r="C5" s="361"/>
      <c r="D5" s="336" t="s">
        <v>233</v>
      </c>
      <c r="E5" s="336" t="s">
        <v>234</v>
      </c>
      <c r="F5" s="336" t="s">
        <v>235</v>
      </c>
      <c r="G5" s="369" t="s">
        <v>236</v>
      </c>
      <c r="H5" s="369"/>
      <c r="I5" s="369"/>
      <c r="J5" s="369"/>
      <c r="K5" s="369"/>
      <c r="L5" s="370"/>
      <c r="M5" s="371" t="s">
        <v>237</v>
      </c>
      <c r="N5" s="370"/>
    </row>
    <row r="6" spans="1:14" ht="15" customHeight="1" thickBot="1" x14ac:dyDescent="0.3">
      <c r="A6" s="362"/>
      <c r="B6" s="363"/>
      <c r="C6" s="364"/>
      <c r="D6" s="368"/>
      <c r="E6" s="368"/>
      <c r="F6" s="368"/>
      <c r="G6" s="372" t="s">
        <v>238</v>
      </c>
      <c r="H6" s="373"/>
      <c r="I6" s="374"/>
      <c r="J6" s="336" t="s">
        <v>239</v>
      </c>
      <c r="K6" s="336" t="s">
        <v>240</v>
      </c>
      <c r="L6" s="336" t="s">
        <v>241</v>
      </c>
      <c r="M6" s="336" t="s">
        <v>104</v>
      </c>
      <c r="N6" s="336" t="s">
        <v>37</v>
      </c>
    </row>
    <row r="7" spans="1:14" ht="36" customHeight="1" thickBot="1" x14ac:dyDescent="0.3">
      <c r="A7" s="365"/>
      <c r="B7" s="366"/>
      <c r="C7" s="367"/>
      <c r="D7" s="337"/>
      <c r="E7" s="337"/>
      <c r="F7" s="337"/>
      <c r="G7" s="269" t="s">
        <v>242</v>
      </c>
      <c r="H7" s="269" t="s">
        <v>243</v>
      </c>
      <c r="I7" s="270" t="s">
        <v>244</v>
      </c>
      <c r="J7" s="337"/>
      <c r="K7" s="337"/>
      <c r="L7" s="337"/>
      <c r="M7" s="337"/>
      <c r="N7" s="337"/>
    </row>
    <row r="8" spans="1:14" x14ac:dyDescent="0.25">
      <c r="A8" s="327" t="s">
        <v>592</v>
      </c>
      <c r="B8" s="328"/>
      <c r="C8" s="329"/>
      <c r="D8" s="271" t="s">
        <v>279</v>
      </c>
      <c r="E8" s="264">
        <v>8</v>
      </c>
      <c r="F8" s="274">
        <v>20</v>
      </c>
      <c r="G8" s="277">
        <f>+'7.ECC'!E74</f>
        <v>5</v>
      </c>
      <c r="H8" s="277">
        <f>+'7.ECC'!E75</f>
        <v>6</v>
      </c>
      <c r="I8" s="277">
        <f>+'7.ECC'!E76</f>
        <v>0</v>
      </c>
      <c r="J8" s="277">
        <f>+'7.ECC'!E78</f>
        <v>0</v>
      </c>
      <c r="K8" s="277">
        <f>+'7.ECC'!E77</f>
        <v>0</v>
      </c>
      <c r="L8" s="277">
        <f>+'7.ECC'!E73</f>
        <v>9</v>
      </c>
      <c r="M8" s="277">
        <f>+'7.ECC'!E83</f>
        <v>3</v>
      </c>
      <c r="N8" s="277">
        <f>+'7.ECC'!E82</f>
        <v>5</v>
      </c>
    </row>
    <row r="9" spans="1:14" x14ac:dyDescent="0.25">
      <c r="A9" s="330"/>
      <c r="B9" s="331"/>
      <c r="C9" s="332"/>
      <c r="D9" s="272" t="s">
        <v>338</v>
      </c>
      <c r="E9" s="265">
        <v>8</v>
      </c>
      <c r="F9" s="275">
        <v>18</v>
      </c>
      <c r="G9" s="278">
        <f>+'7.ECC'!G74</f>
        <v>1</v>
      </c>
      <c r="H9" s="278">
        <f>+'7.ECC'!G75</f>
        <v>7</v>
      </c>
      <c r="I9" s="278">
        <f>+'7.ECC'!G76</f>
        <v>0</v>
      </c>
      <c r="J9" s="278">
        <f>+'7.ECC'!G78</f>
        <v>0</v>
      </c>
      <c r="K9" s="278">
        <f>+'7.ECC'!G77</f>
        <v>3</v>
      </c>
      <c r="L9" s="278">
        <f>+'7.ECC'!G73</f>
        <v>7</v>
      </c>
      <c r="M9" s="278">
        <f>+'7.ECC'!G83</f>
        <v>0</v>
      </c>
      <c r="N9" s="278">
        <f>+'7.ECC'!G82</f>
        <v>8</v>
      </c>
    </row>
    <row r="10" spans="1:14" ht="15.75" thickBot="1" x14ac:dyDescent="0.3">
      <c r="A10" s="333"/>
      <c r="B10" s="334"/>
      <c r="C10" s="335"/>
      <c r="D10" s="280" t="s">
        <v>594</v>
      </c>
      <c r="E10" s="281">
        <v>3</v>
      </c>
      <c r="F10" s="282">
        <v>5</v>
      </c>
      <c r="G10" s="283">
        <f>+'7.ECC'!I74</f>
        <v>0</v>
      </c>
      <c r="H10" s="283">
        <f>+'7.ECC'!I75</f>
        <v>1</v>
      </c>
      <c r="I10" s="283">
        <f>+'7.ECC'!I76</f>
        <v>0</v>
      </c>
      <c r="J10" s="283">
        <f>+'7.ECC'!I78</f>
        <v>0</v>
      </c>
      <c r="K10" s="283">
        <f>+'7.ECC'!I77</f>
        <v>0</v>
      </c>
      <c r="L10" s="283">
        <f>+'7.ECC'!I73</f>
        <v>4</v>
      </c>
      <c r="M10" s="283">
        <f>+'7.ECC'!I83</f>
        <v>0</v>
      </c>
      <c r="N10" s="283">
        <f>+'7.ECC'!I82</f>
        <v>3</v>
      </c>
    </row>
    <row r="11" spans="1:14" x14ac:dyDescent="0.25">
      <c r="A11" s="308" t="s">
        <v>593</v>
      </c>
      <c r="B11" s="309"/>
      <c r="C11" s="310"/>
      <c r="D11" s="284" t="s">
        <v>426</v>
      </c>
      <c r="E11" s="266">
        <v>5</v>
      </c>
      <c r="F11" s="285">
        <f>+'10.SCP'!E87</f>
        <v>10</v>
      </c>
      <c r="G11" s="286">
        <f>+'10.SCP'!E82</f>
        <v>10</v>
      </c>
      <c r="H11" s="286">
        <v>0</v>
      </c>
      <c r="I11" s="286">
        <v>0</v>
      </c>
      <c r="J11" s="286">
        <v>0</v>
      </c>
      <c r="K11" s="286">
        <v>0</v>
      </c>
      <c r="L11" s="286">
        <v>0</v>
      </c>
      <c r="M11" s="286">
        <v>5</v>
      </c>
      <c r="N11" s="286">
        <v>0</v>
      </c>
    </row>
    <row r="12" spans="1:14" x14ac:dyDescent="0.25">
      <c r="A12" s="311"/>
      <c r="B12" s="312"/>
      <c r="C12" s="313"/>
      <c r="D12" s="273" t="s">
        <v>474</v>
      </c>
      <c r="E12" s="267">
        <v>5</v>
      </c>
      <c r="F12" s="276">
        <f>+'10.SCP'!G87</f>
        <v>8</v>
      </c>
      <c r="G12" s="279">
        <f>+'10.SCP'!G82</f>
        <v>5</v>
      </c>
      <c r="H12" s="279">
        <f>+'10.SCP'!G83</f>
        <v>1</v>
      </c>
      <c r="I12" s="279">
        <f>+'10.SCP'!G84</f>
        <v>0</v>
      </c>
      <c r="J12" s="279">
        <f>+'10.SCP'!G86</f>
        <v>0</v>
      </c>
      <c r="K12" s="279">
        <f>+'10.SCP'!G85</f>
        <v>1</v>
      </c>
      <c r="L12" s="279">
        <f>+'10.SCP'!G81</f>
        <v>1</v>
      </c>
      <c r="M12" s="279">
        <f>+'10.SCP'!G91</f>
        <v>2</v>
      </c>
      <c r="N12" s="279">
        <f>+'10.SCP'!G90</f>
        <v>3</v>
      </c>
    </row>
    <row r="13" spans="1:14" x14ac:dyDescent="0.25">
      <c r="A13" s="311"/>
      <c r="B13" s="312"/>
      <c r="C13" s="313"/>
      <c r="D13" s="273" t="s">
        <v>523</v>
      </c>
      <c r="E13" s="267">
        <v>7</v>
      </c>
      <c r="F13" s="276">
        <f>+'10.SCP'!I87</f>
        <v>11</v>
      </c>
      <c r="G13" s="279">
        <f>+'10.SCP'!I82</f>
        <v>0</v>
      </c>
      <c r="H13" s="279">
        <f>+'10.SCP'!I83</f>
        <v>3</v>
      </c>
      <c r="I13" s="279">
        <f>+'10.SCP'!I84</f>
        <v>0</v>
      </c>
      <c r="J13" s="279">
        <f>+'10.SCP'!I86</f>
        <v>0</v>
      </c>
      <c r="K13" s="279">
        <f>+'10.SCP'!I85</f>
        <v>0</v>
      </c>
      <c r="L13" s="279">
        <f>+'10.SCP'!I81</f>
        <v>8</v>
      </c>
      <c r="M13" s="279">
        <f>+'10.SCP'!I91</f>
        <v>0</v>
      </c>
      <c r="N13" s="279">
        <f>+'10.SCP'!I90</f>
        <v>7</v>
      </c>
    </row>
    <row r="14" spans="1:14" ht="15.75" thickBot="1" x14ac:dyDescent="0.3">
      <c r="A14" s="314"/>
      <c r="B14" s="315"/>
      <c r="C14" s="316"/>
      <c r="D14" s="287" t="s">
        <v>578</v>
      </c>
      <c r="E14" s="268">
        <v>3</v>
      </c>
      <c r="F14" s="288">
        <f>+'10.SCP'!K87</f>
        <v>3</v>
      </c>
      <c r="G14" s="289">
        <f>+'10.SCP'!K82</f>
        <v>0</v>
      </c>
      <c r="H14" s="289">
        <f>+'10.SCP'!K83</f>
        <v>1</v>
      </c>
      <c r="I14" s="289">
        <f>+'10.SCP'!K84</f>
        <v>0</v>
      </c>
      <c r="J14" s="289">
        <f>+'10.SCP'!K86</f>
        <v>0</v>
      </c>
      <c r="K14" s="289">
        <f>+'10.SCP'!K85</f>
        <v>1</v>
      </c>
      <c r="L14" s="289">
        <f>+'10.SCP'!K81</f>
        <v>1</v>
      </c>
      <c r="M14" s="289">
        <f>+'10.SCP'!K91</f>
        <v>0</v>
      </c>
      <c r="N14" s="289">
        <f>+'10.SCP'!K90</f>
        <v>3</v>
      </c>
    </row>
    <row r="15" spans="1:14" ht="16.5" customHeight="1" thickBot="1" x14ac:dyDescent="0.3">
      <c r="A15" s="320" t="s">
        <v>646</v>
      </c>
      <c r="B15" s="321"/>
      <c r="C15" s="322"/>
      <c r="D15" s="303" t="s">
        <v>614</v>
      </c>
      <c r="E15" s="304">
        <v>6</v>
      </c>
      <c r="F15" s="305">
        <f>+'17.BcoPry'!B28</f>
        <v>8</v>
      </c>
      <c r="G15" s="306">
        <f>+'17.BcoPry'!B23</f>
        <v>4</v>
      </c>
      <c r="H15" s="306">
        <f>+'17.BcoPry'!E24</f>
        <v>0</v>
      </c>
      <c r="I15" s="306">
        <f>+'17.BcoPry'!E25</f>
        <v>0</v>
      </c>
      <c r="J15" s="306">
        <f>+'17.BcoPry'!E27</f>
        <v>0</v>
      </c>
      <c r="K15" s="306">
        <f>+'17.BcoPry'!E26</f>
        <v>2</v>
      </c>
      <c r="L15" s="306">
        <f>+'17.BcoPry'!E22</f>
        <v>2</v>
      </c>
      <c r="M15" s="306">
        <f>+'17.BcoPry'!E32</f>
        <v>4</v>
      </c>
      <c r="N15" s="307">
        <f>+'17.BcoPry'!E31</f>
        <v>2</v>
      </c>
    </row>
    <row r="16" spans="1:14" x14ac:dyDescent="0.25">
      <c r="A16" s="317" t="s">
        <v>245</v>
      </c>
      <c r="B16" s="318"/>
      <c r="C16" s="319"/>
      <c r="D16" s="297" t="s">
        <v>25</v>
      </c>
      <c r="E16" s="298">
        <v>8</v>
      </c>
      <c r="F16" s="299">
        <v>22</v>
      </c>
      <c r="G16" s="300">
        <f>+'19.PAA'!E73</f>
        <v>22</v>
      </c>
      <c r="H16" s="300">
        <v>0</v>
      </c>
      <c r="I16" s="300">
        <v>0</v>
      </c>
      <c r="J16" s="300">
        <v>0</v>
      </c>
      <c r="K16" s="300">
        <v>0</v>
      </c>
      <c r="L16" s="300">
        <v>0</v>
      </c>
      <c r="M16" s="300">
        <v>8</v>
      </c>
      <c r="N16" s="300">
        <v>0</v>
      </c>
    </row>
    <row r="17" spans="1:14" ht="15.75" thickBot="1" x14ac:dyDescent="0.3">
      <c r="A17" s="314"/>
      <c r="B17" s="315"/>
      <c r="C17" s="316"/>
      <c r="D17" s="287" t="s">
        <v>116</v>
      </c>
      <c r="E17" s="301">
        <v>8</v>
      </c>
      <c r="F17" s="302">
        <v>21</v>
      </c>
      <c r="G17" s="289">
        <f>+'19.PAA'!G73</f>
        <v>20</v>
      </c>
      <c r="H17" s="289">
        <v>1</v>
      </c>
      <c r="I17" s="289">
        <v>0</v>
      </c>
      <c r="J17" s="289">
        <v>0</v>
      </c>
      <c r="K17" s="289">
        <v>0</v>
      </c>
      <c r="L17" s="289">
        <v>0</v>
      </c>
      <c r="M17" s="289">
        <f>+'19.PAA'!G82</f>
        <v>7</v>
      </c>
      <c r="N17" s="289">
        <f>+'19.PAA'!G81</f>
        <v>1</v>
      </c>
    </row>
    <row r="18" spans="1:14" ht="15" customHeight="1" x14ac:dyDescent="0.25">
      <c r="A18" s="325"/>
      <c r="B18" s="325"/>
      <c r="C18" s="325"/>
      <c r="D18" s="325"/>
      <c r="E18" s="323">
        <f t="shared" ref="E18:L18" si="0">SUM(E8:E17)</f>
        <v>61</v>
      </c>
      <c r="F18" s="323">
        <f t="shared" si="0"/>
        <v>126</v>
      </c>
      <c r="G18" s="323">
        <f t="shared" si="0"/>
        <v>67</v>
      </c>
      <c r="H18" s="323">
        <f t="shared" si="0"/>
        <v>20</v>
      </c>
      <c r="I18" s="323">
        <f t="shared" si="0"/>
        <v>0</v>
      </c>
      <c r="J18" s="323">
        <f t="shared" si="0"/>
        <v>0</v>
      </c>
      <c r="K18" s="323">
        <f t="shared" si="0"/>
        <v>7</v>
      </c>
      <c r="L18" s="323">
        <f t="shared" si="0"/>
        <v>32</v>
      </c>
      <c r="M18" s="323">
        <f>SUM(M8:M17)</f>
        <v>29</v>
      </c>
      <c r="N18" s="323">
        <f>SUM(N8:N17)</f>
        <v>32</v>
      </c>
    </row>
    <row r="19" spans="1:14" ht="15.75" customHeight="1" thickBot="1" x14ac:dyDescent="0.3">
      <c r="A19" s="326"/>
      <c r="B19" s="326"/>
      <c r="C19" s="326"/>
      <c r="D19" s="326"/>
      <c r="E19" s="324"/>
      <c r="F19" s="324"/>
      <c r="G19" s="324"/>
      <c r="H19" s="324"/>
      <c r="I19" s="324"/>
      <c r="J19" s="324"/>
      <c r="K19" s="324"/>
      <c r="L19" s="324"/>
      <c r="M19" s="324"/>
      <c r="N19" s="324"/>
    </row>
    <row r="23" spans="1:14" x14ac:dyDescent="0.25">
      <c r="E23" s="506"/>
    </row>
  </sheetData>
  <autoFilter ref="A7:N19">
    <filterColumn colId="0" showButton="0"/>
    <filterColumn colId="1" showButton="0"/>
  </autoFilter>
  <mergeCells count="30">
    <mergeCell ref="N6:N7"/>
    <mergeCell ref="A1:B4"/>
    <mergeCell ref="C1:J4"/>
    <mergeCell ref="K1:N4"/>
    <mergeCell ref="A5:C7"/>
    <mergeCell ref="D5:D7"/>
    <mergeCell ref="E5:E7"/>
    <mergeCell ref="F5:F7"/>
    <mergeCell ref="G5:L5"/>
    <mergeCell ref="M5:N5"/>
    <mergeCell ref="G6:I6"/>
    <mergeCell ref="A8:C10"/>
    <mergeCell ref="J6:J7"/>
    <mergeCell ref="K6:K7"/>
    <mergeCell ref="L6:L7"/>
    <mergeCell ref="M6:M7"/>
    <mergeCell ref="N18:N19"/>
    <mergeCell ref="F18:F19"/>
    <mergeCell ref="G18:G19"/>
    <mergeCell ref="H18:H19"/>
    <mergeCell ref="I18:I19"/>
    <mergeCell ref="J18:J19"/>
    <mergeCell ref="K18:K19"/>
    <mergeCell ref="A18:D19"/>
    <mergeCell ref="E18:E19"/>
    <mergeCell ref="A11:C14"/>
    <mergeCell ref="A16:C17"/>
    <mergeCell ref="A15:C15"/>
    <mergeCell ref="L18:L19"/>
    <mergeCell ref="M18:M19"/>
  </mergeCells>
  <hyperlinks>
    <hyperlink ref="D8" location="'7.ECC'!A1" display="OCI-2018-024"/>
    <hyperlink ref="D9" location="'7.ECC'!A41" display="OCI-2021-012"/>
    <hyperlink ref="D10" location="'7.ECC'!A66" display="OCI-2022-021"/>
    <hyperlink ref="D12" location="'10.SCP'!A23" display="OCI-2019-030"/>
    <hyperlink ref="D11" location="'10.SCP'!A1" display="OCI-2018-029"/>
    <hyperlink ref="D13" location="'10.SCP'!A42" display="OCI-2021-016"/>
    <hyperlink ref="D16" location="'19.PAA'!A1" display="OCI-2019-019"/>
    <hyperlink ref="D17" location="'19.PAA'!A31" display="OCI-2021-016"/>
    <hyperlink ref="D15" location="'17.BcoPry'!Área_de_impresión" display="OCI-2019-017"/>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84"/>
  <sheetViews>
    <sheetView showGridLines="0" zoomScale="55" zoomScaleNormal="55" zoomScaleSheetLayoutView="90" workbookViewId="0">
      <selection sqref="A1:D1"/>
    </sheetView>
  </sheetViews>
  <sheetFormatPr baseColWidth="10" defaultColWidth="11.42578125" defaultRowHeight="59.25" customHeight="1" x14ac:dyDescent="0.25"/>
  <cols>
    <col min="1" max="1" width="45.28515625" style="1" bestFit="1" customWidth="1"/>
    <col min="2" max="2" width="24.5703125" style="1" customWidth="1"/>
    <col min="3" max="3" width="24.28515625" style="43" customWidth="1"/>
    <col min="4" max="4" width="51.7109375" style="1" customWidth="1"/>
    <col min="5" max="5" width="52.7109375" style="1" customWidth="1"/>
    <col min="6" max="6" width="59.28515625" style="1" customWidth="1"/>
    <col min="7" max="7" width="41.140625" style="1" customWidth="1"/>
    <col min="8" max="8" width="45.28515625" style="1" bestFit="1" customWidth="1"/>
    <col min="9" max="9" width="27.42578125" style="1" customWidth="1"/>
    <col min="10" max="10" width="21.85546875" style="1" customWidth="1"/>
    <col min="11" max="11" width="20.42578125" style="1" customWidth="1"/>
    <col min="12" max="12" width="19.7109375" style="1" customWidth="1"/>
    <col min="13" max="13" width="35.5703125" style="1" customWidth="1"/>
    <col min="14" max="14" width="173.42578125" style="1" customWidth="1"/>
    <col min="15" max="15" width="52.7109375" style="1" customWidth="1"/>
    <col min="16" max="16" width="41.7109375" style="40" customWidth="1"/>
    <col min="17" max="17" width="171.140625" style="1" customWidth="1"/>
    <col min="18" max="18" width="21.28515625" style="43" customWidth="1"/>
    <col min="19" max="19" width="108.28515625" style="176" customWidth="1"/>
    <col min="20" max="16384" width="11.42578125" style="1"/>
  </cols>
  <sheetData>
    <row r="1" spans="1:19" ht="85.5" customHeight="1" x14ac:dyDescent="0.25">
      <c r="A1" s="375"/>
      <c r="B1" s="375"/>
      <c r="C1" s="375"/>
      <c r="D1" s="375"/>
      <c r="E1" s="376" t="s">
        <v>0</v>
      </c>
      <c r="F1" s="377"/>
      <c r="G1" s="377"/>
      <c r="H1" s="377"/>
      <c r="I1" s="377"/>
      <c r="J1" s="377"/>
      <c r="K1" s="377"/>
      <c r="L1" s="377"/>
      <c r="M1" s="377"/>
      <c r="N1" s="377"/>
      <c r="O1" s="378"/>
      <c r="P1" s="379"/>
      <c r="Q1" s="377"/>
      <c r="R1" s="378"/>
      <c r="S1" s="1"/>
    </row>
    <row r="2" spans="1:19" ht="27.75" customHeight="1" x14ac:dyDescent="0.25">
      <c r="A2" s="380" t="s">
        <v>1</v>
      </c>
      <c r="B2" s="381"/>
      <c r="C2" s="379" t="s">
        <v>2</v>
      </c>
      <c r="D2" s="378"/>
      <c r="E2" s="380" t="s">
        <v>3</v>
      </c>
      <c r="F2" s="382"/>
      <c r="G2" s="382"/>
      <c r="H2" s="382"/>
      <c r="I2" s="381"/>
      <c r="J2" s="375">
        <v>6</v>
      </c>
      <c r="K2" s="375"/>
      <c r="L2" s="375"/>
      <c r="M2" s="375"/>
      <c r="N2" s="380" t="s">
        <v>4</v>
      </c>
      <c r="O2" s="381"/>
      <c r="P2" s="383" t="s">
        <v>5</v>
      </c>
      <c r="Q2" s="384"/>
      <c r="R2" s="385"/>
      <c r="S2" s="1"/>
    </row>
    <row r="3" spans="1:19" ht="59.25" customHeight="1" x14ac:dyDescent="0.25">
      <c r="A3" s="392" t="s">
        <v>6</v>
      </c>
      <c r="B3" s="392" t="s">
        <v>7</v>
      </c>
      <c r="C3" s="392" t="s">
        <v>8</v>
      </c>
      <c r="D3" s="392" t="s">
        <v>9</v>
      </c>
      <c r="E3" s="392" t="s">
        <v>10</v>
      </c>
      <c r="F3" s="392" t="s">
        <v>11</v>
      </c>
      <c r="G3" s="392" t="s">
        <v>12</v>
      </c>
      <c r="H3" s="392" t="s">
        <v>13</v>
      </c>
      <c r="I3" s="392" t="s">
        <v>14</v>
      </c>
      <c r="J3" s="392" t="s">
        <v>15</v>
      </c>
      <c r="K3" s="392" t="s">
        <v>16</v>
      </c>
      <c r="L3" s="394" t="s">
        <v>17</v>
      </c>
      <c r="M3" s="394"/>
      <c r="N3" s="394"/>
      <c r="O3" s="394"/>
      <c r="P3" s="394"/>
      <c r="Q3" s="394"/>
      <c r="R3" s="394"/>
      <c r="S3" s="1"/>
    </row>
    <row r="4" spans="1:19" ht="93.95" customHeight="1" thickBot="1" x14ac:dyDescent="0.3">
      <c r="A4" s="393"/>
      <c r="B4" s="393"/>
      <c r="C4" s="393"/>
      <c r="D4" s="393"/>
      <c r="E4" s="393"/>
      <c r="F4" s="393"/>
      <c r="G4" s="393"/>
      <c r="H4" s="393"/>
      <c r="I4" s="393"/>
      <c r="J4" s="393"/>
      <c r="K4" s="393"/>
      <c r="L4" s="86" t="s">
        <v>18</v>
      </c>
      <c r="M4" s="86" t="s">
        <v>19</v>
      </c>
      <c r="N4" s="86" t="s">
        <v>20</v>
      </c>
      <c r="O4" s="86" t="s">
        <v>277</v>
      </c>
      <c r="P4" s="86" t="s">
        <v>22</v>
      </c>
      <c r="Q4" s="86" t="s">
        <v>23</v>
      </c>
      <c r="R4" s="87" t="s">
        <v>24</v>
      </c>
      <c r="S4" s="1"/>
    </row>
    <row r="5" spans="1:19" ht="39" customHeight="1" thickBot="1" x14ac:dyDescent="0.3">
      <c r="A5" s="386" t="s">
        <v>278</v>
      </c>
      <c r="B5" s="387"/>
      <c r="C5" s="387"/>
      <c r="D5" s="387"/>
      <c r="E5" s="387"/>
      <c r="F5" s="387"/>
      <c r="G5" s="387"/>
      <c r="H5" s="387"/>
      <c r="I5" s="387"/>
      <c r="J5" s="387"/>
      <c r="K5" s="387"/>
      <c r="L5" s="387"/>
      <c r="M5" s="387"/>
      <c r="N5" s="387"/>
      <c r="O5" s="387"/>
      <c r="P5" s="387"/>
      <c r="Q5" s="387"/>
      <c r="R5" s="388"/>
      <c r="S5" s="1"/>
    </row>
    <row r="6" spans="1:19" s="97" customFormat="1" ht="276.75" customHeight="1" x14ac:dyDescent="0.25">
      <c r="A6" s="389" t="s">
        <v>279</v>
      </c>
      <c r="B6" s="390" t="s">
        <v>280</v>
      </c>
      <c r="C6" s="389">
        <v>1</v>
      </c>
      <c r="D6" s="391" t="s">
        <v>281</v>
      </c>
      <c r="E6" s="88" t="s">
        <v>282</v>
      </c>
      <c r="F6" s="89" t="s">
        <v>283</v>
      </c>
      <c r="G6" s="47" t="s">
        <v>284</v>
      </c>
      <c r="H6" s="47" t="s">
        <v>121</v>
      </c>
      <c r="I6" s="63" t="s">
        <v>285</v>
      </c>
      <c r="J6" s="90">
        <v>44986</v>
      </c>
      <c r="K6" s="90">
        <v>45169</v>
      </c>
      <c r="L6" s="91">
        <v>45090</v>
      </c>
      <c r="M6" s="65" t="s">
        <v>286</v>
      </c>
      <c r="N6" s="92" t="s">
        <v>287</v>
      </c>
      <c r="O6" s="93">
        <v>1</v>
      </c>
      <c r="P6" s="94" t="s">
        <v>48</v>
      </c>
      <c r="Q6" s="95" t="s">
        <v>288</v>
      </c>
      <c r="R6" s="389" t="s">
        <v>37</v>
      </c>
      <c r="S6" s="96"/>
    </row>
    <row r="7" spans="1:19" s="97" customFormat="1" ht="409.5" customHeight="1" x14ac:dyDescent="0.25">
      <c r="A7" s="389"/>
      <c r="B7" s="390"/>
      <c r="C7" s="389"/>
      <c r="D7" s="391"/>
      <c r="E7" s="98" t="s">
        <v>282</v>
      </c>
      <c r="F7" s="62" t="s">
        <v>289</v>
      </c>
      <c r="G7" s="99" t="s">
        <v>290</v>
      </c>
      <c r="H7" s="100" t="s">
        <v>291</v>
      </c>
      <c r="I7" s="72" t="s">
        <v>285</v>
      </c>
      <c r="J7" s="101">
        <v>44986</v>
      </c>
      <c r="K7" s="101">
        <v>45169</v>
      </c>
      <c r="L7" s="3">
        <v>45090</v>
      </c>
      <c r="M7" s="23" t="s">
        <v>286</v>
      </c>
      <c r="N7" s="72" t="s">
        <v>292</v>
      </c>
      <c r="O7" s="18">
        <v>0</v>
      </c>
      <c r="P7" s="102" t="s">
        <v>293</v>
      </c>
      <c r="Q7" s="103" t="s">
        <v>294</v>
      </c>
      <c r="R7" s="389"/>
      <c r="S7" s="96"/>
    </row>
    <row r="8" spans="1:19" s="97" customFormat="1" ht="187.5" customHeight="1" thickBot="1" x14ac:dyDescent="0.3">
      <c r="A8" s="389"/>
      <c r="B8" s="390"/>
      <c r="C8" s="389"/>
      <c r="D8" s="391"/>
      <c r="E8" s="104" t="s">
        <v>282</v>
      </c>
      <c r="F8" s="62" t="s">
        <v>295</v>
      </c>
      <c r="G8" s="105" t="s">
        <v>296</v>
      </c>
      <c r="H8" s="46" t="s">
        <v>121</v>
      </c>
      <c r="I8" s="62" t="s">
        <v>285</v>
      </c>
      <c r="J8" s="106">
        <v>44986</v>
      </c>
      <c r="K8" s="106">
        <v>45169</v>
      </c>
      <c r="L8" s="107">
        <v>45090</v>
      </c>
      <c r="M8" s="64" t="s">
        <v>286</v>
      </c>
      <c r="N8" s="62" t="s">
        <v>292</v>
      </c>
      <c r="O8" s="108">
        <v>0</v>
      </c>
      <c r="P8" s="109" t="s">
        <v>293</v>
      </c>
      <c r="Q8" s="110" t="s">
        <v>294</v>
      </c>
      <c r="R8" s="389"/>
      <c r="S8" s="96"/>
    </row>
    <row r="9" spans="1:19" s="97" customFormat="1" ht="16.5" thickBot="1" x14ac:dyDescent="0.3">
      <c r="A9" s="395"/>
      <c r="B9" s="396"/>
      <c r="C9" s="396"/>
      <c r="D9" s="396"/>
      <c r="E9" s="396"/>
      <c r="F9" s="396"/>
      <c r="G9" s="396"/>
      <c r="H9" s="396"/>
      <c r="I9" s="396"/>
      <c r="J9" s="396"/>
      <c r="K9" s="396"/>
      <c r="L9" s="396"/>
      <c r="M9" s="396"/>
      <c r="N9" s="396"/>
      <c r="O9" s="396"/>
      <c r="P9" s="396"/>
      <c r="Q9" s="396"/>
      <c r="R9" s="397"/>
      <c r="S9" s="96"/>
    </row>
    <row r="10" spans="1:19" s="97" customFormat="1" ht="402.75" customHeight="1" x14ac:dyDescent="0.25">
      <c r="A10" s="389" t="s">
        <v>279</v>
      </c>
      <c r="B10" s="390" t="s">
        <v>280</v>
      </c>
      <c r="C10" s="389">
        <v>2</v>
      </c>
      <c r="D10" s="398" t="s">
        <v>297</v>
      </c>
      <c r="E10" s="88" t="s">
        <v>282</v>
      </c>
      <c r="F10" s="89" t="s">
        <v>283</v>
      </c>
      <c r="G10" s="47" t="s">
        <v>284</v>
      </c>
      <c r="H10" s="47" t="s">
        <v>121</v>
      </c>
      <c r="I10" s="63" t="s">
        <v>285</v>
      </c>
      <c r="J10" s="90">
        <v>44986</v>
      </c>
      <c r="K10" s="90">
        <v>45169</v>
      </c>
      <c r="L10" s="91">
        <v>45090</v>
      </c>
      <c r="M10" s="65" t="s">
        <v>286</v>
      </c>
      <c r="N10" s="92" t="s">
        <v>287</v>
      </c>
      <c r="O10" s="93">
        <v>1</v>
      </c>
      <c r="P10" s="94" t="s">
        <v>48</v>
      </c>
      <c r="Q10" s="95" t="s">
        <v>288</v>
      </c>
      <c r="R10" s="389" t="s">
        <v>37</v>
      </c>
      <c r="S10" s="96"/>
    </row>
    <row r="11" spans="1:19" s="97" customFormat="1" ht="402.75" customHeight="1" x14ac:dyDescent="0.25">
      <c r="A11" s="389"/>
      <c r="B11" s="390"/>
      <c r="C11" s="389"/>
      <c r="D11" s="398"/>
      <c r="E11" s="98" t="s">
        <v>282</v>
      </c>
      <c r="F11" s="62" t="s">
        <v>289</v>
      </c>
      <c r="G11" s="99" t="s">
        <v>290</v>
      </c>
      <c r="H11" s="46" t="s">
        <v>121</v>
      </c>
      <c r="I11" s="72" t="s">
        <v>285</v>
      </c>
      <c r="J11" s="106">
        <v>44986</v>
      </c>
      <c r="K11" s="106">
        <v>45169</v>
      </c>
      <c r="L11" s="3">
        <v>45090</v>
      </c>
      <c r="M11" s="23" t="s">
        <v>286</v>
      </c>
      <c r="N11" s="72" t="s">
        <v>292</v>
      </c>
      <c r="O11" s="18">
        <v>0</v>
      </c>
      <c r="P11" s="102" t="s">
        <v>293</v>
      </c>
      <c r="Q11" s="103" t="s">
        <v>294</v>
      </c>
      <c r="R11" s="389"/>
      <c r="S11" s="96"/>
    </row>
    <row r="12" spans="1:19" s="97" customFormat="1" ht="60.75" thickBot="1" x14ac:dyDescent="0.3">
      <c r="A12" s="389"/>
      <c r="B12" s="390"/>
      <c r="C12" s="389"/>
      <c r="D12" s="398"/>
      <c r="E12" s="104" t="s">
        <v>282</v>
      </c>
      <c r="F12" s="62" t="s">
        <v>295</v>
      </c>
      <c r="G12" s="105" t="s">
        <v>296</v>
      </c>
      <c r="H12" s="111" t="s">
        <v>291</v>
      </c>
      <c r="I12" s="62" t="s">
        <v>285</v>
      </c>
      <c r="J12" s="106">
        <v>44986</v>
      </c>
      <c r="K12" s="106">
        <v>45169</v>
      </c>
      <c r="L12" s="107">
        <v>45090</v>
      </c>
      <c r="M12" s="64" t="s">
        <v>286</v>
      </c>
      <c r="N12" s="62" t="s">
        <v>292</v>
      </c>
      <c r="O12" s="108">
        <v>0</v>
      </c>
      <c r="P12" s="109" t="s">
        <v>293</v>
      </c>
      <c r="Q12" s="110" t="s">
        <v>294</v>
      </c>
      <c r="R12" s="389"/>
      <c r="S12" s="96"/>
    </row>
    <row r="13" spans="1:19" s="97" customFormat="1" ht="16.5" thickBot="1" x14ac:dyDescent="0.3">
      <c r="A13" s="395"/>
      <c r="B13" s="396"/>
      <c r="C13" s="396"/>
      <c r="D13" s="396"/>
      <c r="E13" s="396"/>
      <c r="F13" s="396"/>
      <c r="G13" s="396"/>
      <c r="H13" s="396"/>
      <c r="I13" s="396"/>
      <c r="J13" s="396"/>
      <c r="K13" s="396"/>
      <c r="L13" s="396"/>
      <c r="M13" s="396"/>
      <c r="N13" s="396"/>
      <c r="O13" s="396"/>
      <c r="P13" s="396"/>
      <c r="Q13" s="396"/>
      <c r="R13" s="397"/>
      <c r="S13" s="96"/>
    </row>
    <row r="14" spans="1:19" s="97" customFormat="1" ht="392.25" customHeight="1" x14ac:dyDescent="0.25">
      <c r="A14" s="389" t="s">
        <v>279</v>
      </c>
      <c r="B14" s="390" t="s">
        <v>298</v>
      </c>
      <c r="C14" s="389">
        <v>3</v>
      </c>
      <c r="D14" s="398" t="s">
        <v>299</v>
      </c>
      <c r="E14" s="112" t="s">
        <v>282</v>
      </c>
      <c r="F14" s="89" t="s">
        <v>283</v>
      </c>
      <c r="G14" s="113" t="s">
        <v>284</v>
      </c>
      <c r="H14" s="47" t="s">
        <v>121</v>
      </c>
      <c r="I14" s="48" t="s">
        <v>285</v>
      </c>
      <c r="J14" s="90">
        <v>44986</v>
      </c>
      <c r="K14" s="114">
        <v>45169</v>
      </c>
      <c r="L14" s="91">
        <v>45090</v>
      </c>
      <c r="M14" s="65" t="s">
        <v>286</v>
      </c>
      <c r="N14" s="92" t="s">
        <v>287</v>
      </c>
      <c r="O14" s="93">
        <v>1</v>
      </c>
      <c r="P14" s="94" t="s">
        <v>48</v>
      </c>
      <c r="Q14" s="95" t="s">
        <v>288</v>
      </c>
      <c r="R14" s="389" t="s">
        <v>37</v>
      </c>
      <c r="S14" s="96"/>
    </row>
    <row r="15" spans="1:19" s="97" customFormat="1" ht="392.25" customHeight="1" x14ac:dyDescent="0.25">
      <c r="A15" s="389"/>
      <c r="B15" s="390"/>
      <c r="C15" s="389"/>
      <c r="D15" s="398"/>
      <c r="E15" s="104" t="s">
        <v>282</v>
      </c>
      <c r="F15" s="62" t="s">
        <v>289</v>
      </c>
      <c r="G15" s="109" t="s">
        <v>290</v>
      </c>
      <c r="H15" s="46" t="s">
        <v>121</v>
      </c>
      <c r="I15" s="19" t="s">
        <v>285</v>
      </c>
      <c r="J15" s="106">
        <v>44986</v>
      </c>
      <c r="K15" s="115">
        <v>45169</v>
      </c>
      <c r="L15" s="3">
        <v>45090</v>
      </c>
      <c r="M15" s="23" t="s">
        <v>286</v>
      </c>
      <c r="N15" s="72" t="s">
        <v>292</v>
      </c>
      <c r="O15" s="18">
        <v>0</v>
      </c>
      <c r="P15" s="102" t="s">
        <v>293</v>
      </c>
      <c r="Q15" s="103" t="s">
        <v>294</v>
      </c>
      <c r="R15" s="389"/>
      <c r="S15" s="96"/>
    </row>
    <row r="16" spans="1:19" s="97" customFormat="1" ht="75" customHeight="1" thickBot="1" x14ac:dyDescent="0.3">
      <c r="A16" s="389"/>
      <c r="B16" s="390"/>
      <c r="C16" s="389"/>
      <c r="D16" s="398"/>
      <c r="E16" s="62" t="s">
        <v>282</v>
      </c>
      <c r="F16" s="104" t="s">
        <v>295</v>
      </c>
      <c r="G16" s="105" t="s">
        <v>296</v>
      </c>
      <c r="H16" s="111" t="s">
        <v>291</v>
      </c>
      <c r="I16" s="46" t="s">
        <v>285</v>
      </c>
      <c r="J16" s="106">
        <v>44986</v>
      </c>
      <c r="K16" s="106">
        <v>45169</v>
      </c>
      <c r="L16" s="107">
        <v>45090</v>
      </c>
      <c r="M16" s="64" t="s">
        <v>286</v>
      </c>
      <c r="N16" s="62" t="s">
        <v>292</v>
      </c>
      <c r="O16" s="108">
        <v>0</v>
      </c>
      <c r="P16" s="109" t="s">
        <v>293</v>
      </c>
      <c r="Q16" s="110" t="s">
        <v>294</v>
      </c>
      <c r="R16" s="389"/>
      <c r="S16" s="96"/>
    </row>
    <row r="17" spans="1:19" s="97" customFormat="1" ht="16.5" thickBot="1" x14ac:dyDescent="0.3">
      <c r="A17" s="395"/>
      <c r="B17" s="396"/>
      <c r="C17" s="396"/>
      <c r="D17" s="396"/>
      <c r="E17" s="396"/>
      <c r="F17" s="396"/>
      <c r="G17" s="396"/>
      <c r="H17" s="396"/>
      <c r="I17" s="396"/>
      <c r="J17" s="396"/>
      <c r="K17" s="396"/>
      <c r="L17" s="396"/>
      <c r="M17" s="396"/>
      <c r="N17" s="396"/>
      <c r="O17" s="396"/>
      <c r="P17" s="396"/>
      <c r="Q17" s="396"/>
      <c r="R17" s="397"/>
      <c r="S17" s="96"/>
    </row>
    <row r="18" spans="1:19" s="97" customFormat="1" ht="404.25" customHeight="1" x14ac:dyDescent="0.25">
      <c r="A18" s="389" t="s">
        <v>279</v>
      </c>
      <c r="B18" s="390" t="s">
        <v>298</v>
      </c>
      <c r="C18" s="389">
        <v>4</v>
      </c>
      <c r="D18" s="398" t="s">
        <v>300</v>
      </c>
      <c r="E18" s="112" t="s">
        <v>282</v>
      </c>
      <c r="F18" s="89" t="s">
        <v>283</v>
      </c>
      <c r="G18" s="113" t="s">
        <v>284</v>
      </c>
      <c r="H18" s="47" t="s">
        <v>121</v>
      </c>
      <c r="I18" s="48" t="s">
        <v>285</v>
      </c>
      <c r="J18" s="90">
        <v>44986</v>
      </c>
      <c r="K18" s="114">
        <v>45169</v>
      </c>
      <c r="L18" s="91">
        <v>45090</v>
      </c>
      <c r="M18" s="65" t="s">
        <v>286</v>
      </c>
      <c r="N18" s="92" t="s">
        <v>287</v>
      </c>
      <c r="O18" s="93">
        <v>1</v>
      </c>
      <c r="P18" s="94" t="s">
        <v>48</v>
      </c>
      <c r="Q18" s="95" t="s">
        <v>288</v>
      </c>
      <c r="R18" s="389" t="s">
        <v>37</v>
      </c>
      <c r="S18" s="96"/>
    </row>
    <row r="19" spans="1:19" s="97" customFormat="1" ht="404.25" customHeight="1" x14ac:dyDescent="0.25">
      <c r="A19" s="389"/>
      <c r="B19" s="390"/>
      <c r="C19" s="389"/>
      <c r="D19" s="398"/>
      <c r="E19" s="104" t="s">
        <v>282</v>
      </c>
      <c r="F19" s="62" t="s">
        <v>289</v>
      </c>
      <c r="G19" s="109" t="s">
        <v>290</v>
      </c>
      <c r="H19" s="46" t="s">
        <v>121</v>
      </c>
      <c r="I19" s="19" t="s">
        <v>285</v>
      </c>
      <c r="J19" s="106">
        <v>44986</v>
      </c>
      <c r="K19" s="115">
        <v>45169</v>
      </c>
      <c r="L19" s="3">
        <v>45090</v>
      </c>
      <c r="M19" s="23" t="s">
        <v>286</v>
      </c>
      <c r="N19" s="72" t="s">
        <v>292</v>
      </c>
      <c r="O19" s="18">
        <v>0</v>
      </c>
      <c r="P19" s="102" t="s">
        <v>293</v>
      </c>
      <c r="Q19" s="103" t="s">
        <v>294</v>
      </c>
      <c r="R19" s="389"/>
      <c r="S19" s="96"/>
    </row>
    <row r="20" spans="1:19" s="97" customFormat="1" ht="60.75" thickBot="1" x14ac:dyDescent="0.3">
      <c r="A20" s="389"/>
      <c r="B20" s="390"/>
      <c r="C20" s="389"/>
      <c r="D20" s="398"/>
      <c r="E20" s="62" t="s">
        <v>282</v>
      </c>
      <c r="F20" s="104" t="s">
        <v>295</v>
      </c>
      <c r="G20" s="105" t="s">
        <v>296</v>
      </c>
      <c r="H20" s="111" t="s">
        <v>291</v>
      </c>
      <c r="I20" s="46" t="s">
        <v>285</v>
      </c>
      <c r="J20" s="106">
        <v>44986</v>
      </c>
      <c r="K20" s="106">
        <v>45169</v>
      </c>
      <c r="L20" s="107">
        <v>45090</v>
      </c>
      <c r="M20" s="64" t="s">
        <v>286</v>
      </c>
      <c r="N20" s="62" t="s">
        <v>292</v>
      </c>
      <c r="O20" s="108">
        <v>0</v>
      </c>
      <c r="P20" s="109" t="s">
        <v>293</v>
      </c>
      <c r="Q20" s="110" t="s">
        <v>294</v>
      </c>
      <c r="R20" s="389"/>
      <c r="S20" s="96"/>
    </row>
    <row r="21" spans="1:19" s="97" customFormat="1" ht="16.5" thickBot="1" x14ac:dyDescent="0.3">
      <c r="A21" s="395"/>
      <c r="B21" s="396"/>
      <c r="C21" s="396"/>
      <c r="D21" s="396"/>
      <c r="E21" s="396"/>
      <c r="F21" s="396"/>
      <c r="G21" s="396"/>
      <c r="H21" s="396"/>
      <c r="I21" s="396"/>
      <c r="J21" s="396"/>
      <c r="K21" s="396"/>
      <c r="L21" s="396"/>
      <c r="M21" s="396"/>
      <c r="N21" s="396"/>
      <c r="O21" s="396"/>
      <c r="P21" s="396"/>
      <c r="Q21" s="396"/>
      <c r="R21" s="397"/>
      <c r="S21" s="96"/>
    </row>
    <row r="22" spans="1:19" s="97" customFormat="1" ht="267.75" customHeight="1" x14ac:dyDescent="0.25">
      <c r="A22" s="389" t="s">
        <v>279</v>
      </c>
      <c r="B22" s="390" t="s">
        <v>298</v>
      </c>
      <c r="C22" s="389">
        <v>5</v>
      </c>
      <c r="D22" s="398" t="s">
        <v>301</v>
      </c>
      <c r="E22" s="88" t="s">
        <v>302</v>
      </c>
      <c r="F22" s="88" t="s">
        <v>303</v>
      </c>
      <c r="G22" s="116">
        <v>3</v>
      </c>
      <c r="H22" s="47" t="s">
        <v>121</v>
      </c>
      <c r="I22" s="117" t="s">
        <v>285</v>
      </c>
      <c r="J22" s="118">
        <v>44986</v>
      </c>
      <c r="K22" s="118">
        <v>45169</v>
      </c>
      <c r="L22" s="91">
        <v>45090</v>
      </c>
      <c r="M22" s="65" t="s">
        <v>286</v>
      </c>
      <c r="N22" s="92" t="s">
        <v>304</v>
      </c>
      <c r="O22" s="93">
        <v>1</v>
      </c>
      <c r="P22" s="94" t="s">
        <v>48</v>
      </c>
      <c r="Q22" s="399" t="s">
        <v>305</v>
      </c>
      <c r="R22" s="389" t="s">
        <v>37</v>
      </c>
      <c r="S22" s="119"/>
    </row>
    <row r="23" spans="1:19" s="97" customFormat="1" ht="190.5" customHeight="1" x14ac:dyDescent="0.25">
      <c r="A23" s="389"/>
      <c r="B23" s="390"/>
      <c r="C23" s="389"/>
      <c r="D23" s="398"/>
      <c r="E23" s="98" t="s">
        <v>302</v>
      </c>
      <c r="F23" s="98" t="s">
        <v>306</v>
      </c>
      <c r="G23" s="99">
        <v>164</v>
      </c>
      <c r="H23" s="46" t="s">
        <v>121</v>
      </c>
      <c r="I23" s="66" t="s">
        <v>285</v>
      </c>
      <c r="J23" s="101">
        <v>44986</v>
      </c>
      <c r="K23" s="101">
        <v>45169</v>
      </c>
      <c r="L23" s="3">
        <v>45090</v>
      </c>
      <c r="M23" s="23" t="s">
        <v>286</v>
      </c>
      <c r="N23" s="120" t="s">
        <v>307</v>
      </c>
      <c r="O23" s="18">
        <v>1</v>
      </c>
      <c r="P23" s="121" t="s">
        <v>48</v>
      </c>
      <c r="Q23" s="399"/>
      <c r="R23" s="389"/>
      <c r="S23" s="119"/>
    </row>
    <row r="24" spans="1:19" s="97" customFormat="1" ht="207" customHeight="1" thickBot="1" x14ac:dyDescent="0.3">
      <c r="A24" s="389"/>
      <c r="B24" s="390"/>
      <c r="C24" s="389"/>
      <c r="D24" s="398"/>
      <c r="E24" s="104" t="s">
        <v>302</v>
      </c>
      <c r="F24" s="104" t="s">
        <v>308</v>
      </c>
      <c r="G24" s="105" t="s">
        <v>309</v>
      </c>
      <c r="H24" s="46" t="s">
        <v>121</v>
      </c>
      <c r="I24" s="67" t="s">
        <v>285</v>
      </c>
      <c r="J24" s="122">
        <v>44986</v>
      </c>
      <c r="K24" s="106">
        <v>45169</v>
      </c>
      <c r="L24" s="107">
        <v>45090</v>
      </c>
      <c r="M24" s="64" t="s">
        <v>286</v>
      </c>
      <c r="N24" s="123" t="s">
        <v>310</v>
      </c>
      <c r="O24" s="108">
        <v>0.76</v>
      </c>
      <c r="P24" s="109" t="s">
        <v>293</v>
      </c>
      <c r="Q24" s="399"/>
      <c r="R24" s="389"/>
      <c r="S24" s="119" t="s">
        <v>311</v>
      </c>
    </row>
    <row r="25" spans="1:19" s="97" customFormat="1" ht="16.5" thickBot="1" x14ac:dyDescent="0.3">
      <c r="A25" s="395"/>
      <c r="B25" s="396"/>
      <c r="C25" s="396"/>
      <c r="D25" s="396"/>
      <c r="E25" s="396"/>
      <c r="F25" s="396"/>
      <c r="G25" s="396"/>
      <c r="H25" s="396"/>
      <c r="I25" s="396"/>
      <c r="J25" s="396"/>
      <c r="K25" s="396"/>
      <c r="L25" s="396"/>
      <c r="M25" s="396"/>
      <c r="N25" s="396"/>
      <c r="O25" s="396"/>
      <c r="P25" s="396"/>
      <c r="Q25" s="396"/>
      <c r="R25" s="397"/>
      <c r="S25" s="119"/>
    </row>
    <row r="26" spans="1:19" s="97" customFormat="1" ht="174.75" customHeight="1" thickBot="1" x14ac:dyDescent="0.3">
      <c r="A26" s="124" t="s">
        <v>279</v>
      </c>
      <c r="B26" s="47" t="s">
        <v>298</v>
      </c>
      <c r="C26" s="50">
        <v>6</v>
      </c>
      <c r="D26" s="112" t="s">
        <v>312</v>
      </c>
      <c r="E26" s="125" t="s">
        <v>313</v>
      </c>
      <c r="F26" s="112" t="s">
        <v>314</v>
      </c>
      <c r="G26" s="112" t="s">
        <v>315</v>
      </c>
      <c r="H26" s="117" t="s">
        <v>291</v>
      </c>
      <c r="I26" s="126" t="s">
        <v>285</v>
      </c>
      <c r="J26" s="90">
        <v>43334</v>
      </c>
      <c r="K26" s="90">
        <v>43395</v>
      </c>
      <c r="L26" s="90">
        <v>43676</v>
      </c>
      <c r="M26" s="126" t="s">
        <v>316</v>
      </c>
      <c r="N26" s="126" t="s">
        <v>317</v>
      </c>
      <c r="O26" s="127">
        <v>1</v>
      </c>
      <c r="P26" s="128" t="s">
        <v>35</v>
      </c>
      <c r="Q26" s="126" t="s">
        <v>318</v>
      </c>
      <c r="R26" s="129" t="s">
        <v>104</v>
      </c>
      <c r="S26" s="119"/>
    </row>
    <row r="27" spans="1:19" s="97" customFormat="1" ht="16.5" thickBot="1" x14ac:dyDescent="0.3">
      <c r="A27" s="395"/>
      <c r="B27" s="396"/>
      <c r="C27" s="396"/>
      <c r="D27" s="396"/>
      <c r="E27" s="396"/>
      <c r="F27" s="396"/>
      <c r="G27" s="396"/>
      <c r="H27" s="396"/>
      <c r="I27" s="396"/>
      <c r="J27" s="396"/>
      <c r="K27" s="396"/>
      <c r="L27" s="396"/>
      <c r="M27" s="396"/>
      <c r="N27" s="396"/>
      <c r="O27" s="396"/>
      <c r="P27" s="396"/>
      <c r="Q27" s="396"/>
      <c r="R27" s="397"/>
      <c r="S27" s="119"/>
    </row>
    <row r="28" spans="1:19" s="97" customFormat="1" ht="146.25" customHeight="1" x14ac:dyDescent="0.25">
      <c r="A28" s="389" t="s">
        <v>279</v>
      </c>
      <c r="B28" s="390" t="s">
        <v>280</v>
      </c>
      <c r="C28" s="389">
        <v>7</v>
      </c>
      <c r="D28" s="398" t="s">
        <v>319</v>
      </c>
      <c r="E28" s="125" t="s">
        <v>320</v>
      </c>
      <c r="F28" s="88" t="s">
        <v>321</v>
      </c>
      <c r="G28" s="88" t="s">
        <v>322</v>
      </c>
      <c r="H28" s="116" t="s">
        <v>291</v>
      </c>
      <c r="I28" s="68" t="s">
        <v>285</v>
      </c>
      <c r="J28" s="130">
        <v>43334</v>
      </c>
      <c r="K28" s="131">
        <v>43395</v>
      </c>
      <c r="L28" s="131">
        <v>43676</v>
      </c>
      <c r="M28" s="68" t="s">
        <v>316</v>
      </c>
      <c r="N28" s="63" t="s">
        <v>323</v>
      </c>
      <c r="O28" s="93">
        <v>1</v>
      </c>
      <c r="P28" s="132" t="s">
        <v>35</v>
      </c>
      <c r="Q28" s="68" t="s">
        <v>324</v>
      </c>
      <c r="R28" s="400" t="s">
        <v>104</v>
      </c>
      <c r="S28" s="119"/>
    </row>
    <row r="29" spans="1:19" s="97" customFormat="1" ht="161.25" customHeight="1" thickBot="1" x14ac:dyDescent="0.3">
      <c r="A29" s="389"/>
      <c r="B29" s="390"/>
      <c r="C29" s="389"/>
      <c r="D29" s="398"/>
      <c r="E29" s="133" t="s">
        <v>320</v>
      </c>
      <c r="F29" s="104" t="s">
        <v>325</v>
      </c>
      <c r="G29" s="104" t="s">
        <v>326</v>
      </c>
      <c r="H29" s="111" t="s">
        <v>291</v>
      </c>
      <c r="I29" s="67" t="s">
        <v>285</v>
      </c>
      <c r="J29" s="122">
        <v>43334</v>
      </c>
      <c r="K29" s="106">
        <v>43395</v>
      </c>
      <c r="L29" s="90">
        <v>43676</v>
      </c>
      <c r="M29" s="67" t="s">
        <v>316</v>
      </c>
      <c r="N29" s="67" t="s">
        <v>327</v>
      </c>
      <c r="O29" s="108">
        <v>1</v>
      </c>
      <c r="P29" s="134" t="s">
        <v>35</v>
      </c>
      <c r="Q29" s="67" t="s">
        <v>324</v>
      </c>
      <c r="R29" s="400"/>
      <c r="S29" s="119"/>
    </row>
    <row r="30" spans="1:19" s="97" customFormat="1" ht="16.5" thickBot="1" x14ac:dyDescent="0.3">
      <c r="A30" s="395"/>
      <c r="B30" s="396"/>
      <c r="C30" s="396"/>
      <c r="D30" s="396"/>
      <c r="E30" s="396"/>
      <c r="F30" s="396"/>
      <c r="G30" s="396"/>
      <c r="H30" s="396"/>
      <c r="I30" s="396"/>
      <c r="J30" s="396"/>
      <c r="K30" s="396"/>
      <c r="L30" s="396"/>
      <c r="M30" s="396"/>
      <c r="N30" s="396"/>
      <c r="O30" s="396"/>
      <c r="P30" s="396"/>
      <c r="Q30" s="396"/>
      <c r="R30" s="397"/>
      <c r="S30" s="119"/>
    </row>
    <row r="31" spans="1:19" s="97" customFormat="1" ht="260.25" customHeight="1" x14ac:dyDescent="0.25">
      <c r="A31" s="389" t="s">
        <v>279</v>
      </c>
      <c r="B31" s="390" t="s">
        <v>280</v>
      </c>
      <c r="C31" s="389">
        <v>8</v>
      </c>
      <c r="D31" s="398" t="s">
        <v>328</v>
      </c>
      <c r="E31" s="125" t="s">
        <v>329</v>
      </c>
      <c r="F31" s="88" t="s">
        <v>330</v>
      </c>
      <c r="G31" s="88" t="s">
        <v>331</v>
      </c>
      <c r="H31" s="116" t="s">
        <v>291</v>
      </c>
      <c r="I31" s="68" t="s">
        <v>285</v>
      </c>
      <c r="J31" s="130">
        <v>43334</v>
      </c>
      <c r="K31" s="131">
        <v>43419</v>
      </c>
      <c r="L31" s="131">
        <v>43676</v>
      </c>
      <c r="M31" s="68" t="s">
        <v>316</v>
      </c>
      <c r="N31" s="63" t="s">
        <v>332</v>
      </c>
      <c r="O31" s="93">
        <v>1</v>
      </c>
      <c r="P31" s="132" t="s">
        <v>35</v>
      </c>
      <c r="Q31" s="63" t="s">
        <v>110</v>
      </c>
      <c r="R31" s="400" t="s">
        <v>104</v>
      </c>
      <c r="S31" s="119"/>
    </row>
    <row r="32" spans="1:19" s="97" customFormat="1" ht="146.25" customHeight="1" thickBot="1" x14ac:dyDescent="0.3">
      <c r="A32" s="389"/>
      <c r="B32" s="390"/>
      <c r="C32" s="389"/>
      <c r="D32" s="398"/>
      <c r="E32" s="133" t="s">
        <v>329</v>
      </c>
      <c r="F32" s="104" t="s">
        <v>333</v>
      </c>
      <c r="G32" s="104" t="s">
        <v>334</v>
      </c>
      <c r="H32" s="111" t="s">
        <v>291</v>
      </c>
      <c r="I32" s="67" t="s">
        <v>285</v>
      </c>
      <c r="J32" s="122">
        <v>43334</v>
      </c>
      <c r="K32" s="106">
        <v>43419</v>
      </c>
      <c r="L32" s="90">
        <v>43915</v>
      </c>
      <c r="M32" s="67" t="s">
        <v>33</v>
      </c>
      <c r="N32" s="62" t="s">
        <v>335</v>
      </c>
      <c r="O32" s="108">
        <v>1</v>
      </c>
      <c r="P32" s="134" t="s">
        <v>35</v>
      </c>
      <c r="Q32" s="62" t="s">
        <v>336</v>
      </c>
      <c r="R32" s="400"/>
      <c r="S32" s="119"/>
    </row>
    <row r="33" spans="1:19" s="97" customFormat="1" ht="23.25" customHeight="1" thickBot="1" x14ac:dyDescent="0.3">
      <c r="A33" s="402"/>
      <c r="B33" s="403"/>
      <c r="C33" s="403"/>
      <c r="D33" s="403"/>
      <c r="E33" s="403"/>
      <c r="F33" s="403"/>
      <c r="G33" s="403"/>
      <c r="H33" s="403"/>
      <c r="I33" s="403"/>
      <c r="J33" s="403"/>
      <c r="K33" s="403"/>
      <c r="L33" s="403"/>
      <c r="M33" s="403"/>
      <c r="N33" s="403"/>
      <c r="O33" s="403"/>
      <c r="P33" s="403"/>
      <c r="Q33" s="403"/>
      <c r="R33" s="404"/>
      <c r="S33" s="119"/>
    </row>
    <row r="34" spans="1:19" s="97" customFormat="1" ht="36" customHeight="1" thickBot="1" x14ac:dyDescent="0.3">
      <c r="A34" s="405" t="s">
        <v>337</v>
      </c>
      <c r="B34" s="406"/>
      <c r="C34" s="406"/>
      <c r="D34" s="406"/>
      <c r="E34" s="406"/>
      <c r="F34" s="406"/>
      <c r="G34" s="406"/>
      <c r="H34" s="406"/>
      <c r="I34" s="406"/>
      <c r="J34" s="406"/>
      <c r="K34" s="406"/>
      <c r="L34" s="406"/>
      <c r="M34" s="406"/>
      <c r="N34" s="406"/>
      <c r="O34" s="406"/>
      <c r="P34" s="406"/>
      <c r="Q34" s="406"/>
      <c r="R34" s="407"/>
      <c r="S34" s="119"/>
    </row>
    <row r="35" spans="1:19" s="97" customFormat="1" ht="245.25" customHeight="1" x14ac:dyDescent="0.25">
      <c r="A35" s="389" t="s">
        <v>338</v>
      </c>
      <c r="B35" s="390" t="s">
        <v>339</v>
      </c>
      <c r="C35" s="389">
        <v>1</v>
      </c>
      <c r="D35" s="398" t="s">
        <v>340</v>
      </c>
      <c r="E35" s="112" t="s">
        <v>282</v>
      </c>
      <c r="F35" s="88" t="s">
        <v>283</v>
      </c>
      <c r="G35" s="88" t="s">
        <v>284</v>
      </c>
      <c r="H35" s="135" t="s">
        <v>121</v>
      </c>
      <c r="I35" s="63" t="s">
        <v>285</v>
      </c>
      <c r="J35" s="136">
        <v>44986</v>
      </c>
      <c r="K35" s="136">
        <v>45169</v>
      </c>
      <c r="L35" s="91">
        <v>45090</v>
      </c>
      <c r="M35" s="65" t="s">
        <v>286</v>
      </c>
      <c r="N35" s="92" t="s">
        <v>287</v>
      </c>
      <c r="O35" s="93">
        <v>1</v>
      </c>
      <c r="P35" s="94" t="s">
        <v>48</v>
      </c>
      <c r="Q35" s="95" t="s">
        <v>288</v>
      </c>
      <c r="R35" s="389" t="s">
        <v>37</v>
      </c>
      <c r="S35" s="119"/>
    </row>
    <row r="36" spans="1:19" s="97" customFormat="1" ht="250.5" customHeight="1" x14ac:dyDescent="0.25">
      <c r="A36" s="389"/>
      <c r="B36" s="390"/>
      <c r="C36" s="389"/>
      <c r="D36" s="398"/>
      <c r="E36" s="104" t="s">
        <v>282</v>
      </c>
      <c r="F36" s="62" t="s">
        <v>289</v>
      </c>
      <c r="G36" s="30" t="s">
        <v>290</v>
      </c>
      <c r="H36" s="100" t="s">
        <v>291</v>
      </c>
      <c r="I36" s="72" t="s">
        <v>285</v>
      </c>
      <c r="J36" s="137">
        <v>44986</v>
      </c>
      <c r="K36" s="137">
        <v>45169</v>
      </c>
      <c r="L36" s="3">
        <v>45090</v>
      </c>
      <c r="M36" s="23" t="s">
        <v>286</v>
      </c>
      <c r="N36" s="72" t="s">
        <v>292</v>
      </c>
      <c r="O36" s="18">
        <v>0</v>
      </c>
      <c r="P36" s="102" t="s">
        <v>293</v>
      </c>
      <c r="Q36" s="103" t="s">
        <v>294</v>
      </c>
      <c r="R36" s="389"/>
      <c r="S36" s="119"/>
    </row>
    <row r="37" spans="1:19" s="97" customFormat="1" ht="253.5" customHeight="1" thickBot="1" x14ac:dyDescent="0.3">
      <c r="A37" s="389"/>
      <c r="B37" s="390"/>
      <c r="C37" s="389"/>
      <c r="D37" s="398"/>
      <c r="E37" s="104" t="s">
        <v>282</v>
      </c>
      <c r="F37" s="62" t="s">
        <v>295</v>
      </c>
      <c r="G37" s="52" t="s">
        <v>296</v>
      </c>
      <c r="H37" s="111" t="s">
        <v>291</v>
      </c>
      <c r="I37" s="62" t="s">
        <v>285</v>
      </c>
      <c r="J37" s="138">
        <v>44986</v>
      </c>
      <c r="K37" s="138">
        <v>45169</v>
      </c>
      <c r="L37" s="107">
        <v>45090</v>
      </c>
      <c r="M37" s="64" t="s">
        <v>286</v>
      </c>
      <c r="N37" s="62" t="s">
        <v>292</v>
      </c>
      <c r="O37" s="108">
        <v>0</v>
      </c>
      <c r="P37" s="109" t="s">
        <v>293</v>
      </c>
      <c r="Q37" s="110" t="s">
        <v>294</v>
      </c>
      <c r="R37" s="389"/>
      <c r="S37" s="96"/>
    </row>
    <row r="38" spans="1:19" s="97" customFormat="1" ht="16.5" thickBot="1" x14ac:dyDescent="0.3">
      <c r="A38" s="395"/>
      <c r="B38" s="396"/>
      <c r="C38" s="396"/>
      <c r="D38" s="396"/>
      <c r="E38" s="396"/>
      <c r="F38" s="396"/>
      <c r="G38" s="396"/>
      <c r="H38" s="396"/>
      <c r="I38" s="396"/>
      <c r="J38" s="396"/>
      <c r="K38" s="396"/>
      <c r="L38" s="396"/>
      <c r="M38" s="396"/>
      <c r="N38" s="396"/>
      <c r="O38" s="396"/>
      <c r="P38" s="396"/>
      <c r="Q38" s="396"/>
      <c r="R38" s="397"/>
      <c r="S38" s="96"/>
    </row>
    <row r="39" spans="1:19" s="97" customFormat="1" ht="174.75" customHeight="1" x14ac:dyDescent="0.25">
      <c r="A39" s="389" t="s">
        <v>338</v>
      </c>
      <c r="B39" s="390" t="s">
        <v>339</v>
      </c>
      <c r="C39" s="389">
        <v>2</v>
      </c>
      <c r="D39" s="398" t="s">
        <v>341</v>
      </c>
      <c r="E39" s="88" t="s">
        <v>342</v>
      </c>
      <c r="F39" s="88" t="s">
        <v>343</v>
      </c>
      <c r="G39" s="88" t="s">
        <v>344</v>
      </c>
      <c r="H39" s="47" t="s">
        <v>121</v>
      </c>
      <c r="I39" s="63" t="s">
        <v>285</v>
      </c>
      <c r="J39" s="131">
        <v>44326</v>
      </c>
      <c r="K39" s="131">
        <v>44408</v>
      </c>
      <c r="L39" s="91">
        <v>44736</v>
      </c>
      <c r="M39" s="65" t="s">
        <v>345</v>
      </c>
      <c r="N39" s="92" t="s">
        <v>346</v>
      </c>
      <c r="O39" s="93">
        <v>1</v>
      </c>
      <c r="P39" s="132" t="s">
        <v>35</v>
      </c>
      <c r="Q39" s="139" t="s">
        <v>347</v>
      </c>
      <c r="R39" s="401" t="s">
        <v>37</v>
      </c>
      <c r="S39" s="96"/>
    </row>
    <row r="40" spans="1:19" s="97" customFormat="1" ht="293.25" customHeight="1" x14ac:dyDescent="0.25">
      <c r="A40" s="389"/>
      <c r="B40" s="390"/>
      <c r="C40" s="389"/>
      <c r="D40" s="398"/>
      <c r="E40" s="98" t="s">
        <v>348</v>
      </c>
      <c r="F40" s="98" t="s">
        <v>349</v>
      </c>
      <c r="G40" s="98" t="s">
        <v>350</v>
      </c>
      <c r="H40" s="46" t="s">
        <v>121</v>
      </c>
      <c r="I40" s="72" t="s">
        <v>285</v>
      </c>
      <c r="J40" s="101">
        <v>44326</v>
      </c>
      <c r="K40" s="101">
        <v>44347</v>
      </c>
      <c r="L40" s="23" t="s">
        <v>351</v>
      </c>
      <c r="M40" s="23" t="s">
        <v>352</v>
      </c>
      <c r="N40" s="73" t="s">
        <v>353</v>
      </c>
      <c r="O40" s="18">
        <v>0.5</v>
      </c>
      <c r="P40" s="140" t="s">
        <v>272</v>
      </c>
      <c r="Q40" s="73" t="s">
        <v>354</v>
      </c>
      <c r="R40" s="401"/>
      <c r="S40" s="119"/>
    </row>
    <row r="41" spans="1:19" s="97" customFormat="1" ht="332.25" customHeight="1" x14ac:dyDescent="0.25">
      <c r="A41" s="389"/>
      <c r="B41" s="390"/>
      <c r="C41" s="389"/>
      <c r="D41" s="398"/>
      <c r="E41" s="98" t="s">
        <v>355</v>
      </c>
      <c r="F41" s="98" t="s">
        <v>356</v>
      </c>
      <c r="G41" s="98" t="s">
        <v>357</v>
      </c>
      <c r="H41" s="100" t="s">
        <v>291</v>
      </c>
      <c r="I41" s="72" t="s">
        <v>285</v>
      </c>
      <c r="J41" s="101">
        <v>44326</v>
      </c>
      <c r="K41" s="101">
        <v>44804</v>
      </c>
      <c r="L41" s="23" t="s">
        <v>358</v>
      </c>
      <c r="M41" s="23" t="s">
        <v>352</v>
      </c>
      <c r="N41" s="73" t="s">
        <v>359</v>
      </c>
      <c r="O41" s="18">
        <v>0.5</v>
      </c>
      <c r="P41" s="140" t="s">
        <v>272</v>
      </c>
      <c r="Q41" s="73" t="s">
        <v>360</v>
      </c>
      <c r="R41" s="401"/>
      <c r="S41" s="96"/>
    </row>
    <row r="42" spans="1:19" s="97" customFormat="1" ht="357" customHeight="1" thickBot="1" x14ac:dyDescent="0.3">
      <c r="A42" s="389"/>
      <c r="B42" s="390"/>
      <c r="C42" s="389"/>
      <c r="D42" s="398"/>
      <c r="E42" s="104" t="s">
        <v>355</v>
      </c>
      <c r="F42" s="104" t="s">
        <v>361</v>
      </c>
      <c r="G42" s="104" t="s">
        <v>362</v>
      </c>
      <c r="H42" s="111" t="s">
        <v>363</v>
      </c>
      <c r="I42" s="62" t="s">
        <v>285</v>
      </c>
      <c r="J42" s="106">
        <v>44326</v>
      </c>
      <c r="K42" s="106">
        <v>44408</v>
      </c>
      <c r="L42" s="64" t="s">
        <v>364</v>
      </c>
      <c r="M42" s="64" t="s">
        <v>352</v>
      </c>
      <c r="N42" s="141" t="s">
        <v>365</v>
      </c>
      <c r="O42" s="108">
        <v>1</v>
      </c>
      <c r="P42" s="142" t="s">
        <v>48</v>
      </c>
      <c r="Q42" s="141" t="s">
        <v>366</v>
      </c>
      <c r="R42" s="401"/>
      <c r="S42" s="96" t="s">
        <v>367</v>
      </c>
    </row>
    <row r="43" spans="1:19" s="97" customFormat="1" ht="16.5" thickBot="1" x14ac:dyDescent="0.3">
      <c r="A43" s="395"/>
      <c r="B43" s="396"/>
      <c r="C43" s="396"/>
      <c r="D43" s="396"/>
      <c r="E43" s="396"/>
      <c r="F43" s="396"/>
      <c r="G43" s="396"/>
      <c r="H43" s="396"/>
      <c r="I43" s="396"/>
      <c r="J43" s="396"/>
      <c r="K43" s="396"/>
      <c r="L43" s="396"/>
      <c r="M43" s="396"/>
      <c r="N43" s="396"/>
      <c r="O43" s="396"/>
      <c r="P43" s="396"/>
      <c r="Q43" s="396"/>
      <c r="R43" s="397"/>
      <c r="S43" s="96"/>
    </row>
    <row r="44" spans="1:19" s="97" customFormat="1" ht="237.75" customHeight="1" x14ac:dyDescent="0.25">
      <c r="A44" s="389" t="s">
        <v>338</v>
      </c>
      <c r="B44" s="390" t="s">
        <v>339</v>
      </c>
      <c r="C44" s="389">
        <v>3</v>
      </c>
      <c r="D44" s="398" t="s">
        <v>368</v>
      </c>
      <c r="E44" s="88" t="s">
        <v>369</v>
      </c>
      <c r="F44" s="88" t="s">
        <v>370</v>
      </c>
      <c r="G44" s="143" t="s">
        <v>371</v>
      </c>
      <c r="H44" s="116" t="s">
        <v>291</v>
      </c>
      <c r="I44" s="117" t="s">
        <v>285</v>
      </c>
      <c r="J44" s="118">
        <v>44326</v>
      </c>
      <c r="K44" s="118">
        <v>44561</v>
      </c>
      <c r="L44" s="65" t="s">
        <v>351</v>
      </c>
      <c r="M44" s="65" t="s">
        <v>352</v>
      </c>
      <c r="N44" s="92" t="s">
        <v>372</v>
      </c>
      <c r="O44" s="93">
        <v>0.5</v>
      </c>
      <c r="P44" s="132" t="s">
        <v>272</v>
      </c>
      <c r="Q44" s="139" t="s">
        <v>373</v>
      </c>
      <c r="R44" s="389" t="s">
        <v>37</v>
      </c>
      <c r="S44" s="119"/>
    </row>
    <row r="45" spans="1:19" s="97" customFormat="1" ht="306" customHeight="1" x14ac:dyDescent="0.25">
      <c r="A45" s="389"/>
      <c r="B45" s="390"/>
      <c r="C45" s="389"/>
      <c r="D45" s="398"/>
      <c r="E45" s="408" t="s">
        <v>369</v>
      </c>
      <c r="F45" s="409" t="s">
        <v>374</v>
      </c>
      <c r="G45" s="411" t="s">
        <v>375</v>
      </c>
      <c r="H45" s="411" t="s">
        <v>121</v>
      </c>
      <c r="I45" s="411" t="s">
        <v>285</v>
      </c>
      <c r="J45" s="416">
        <v>44326</v>
      </c>
      <c r="K45" s="416">
        <v>44865</v>
      </c>
      <c r="L45" s="418" t="s">
        <v>351</v>
      </c>
      <c r="M45" s="418" t="s">
        <v>352</v>
      </c>
      <c r="N45" s="144" t="s">
        <v>376</v>
      </c>
      <c r="O45" s="420">
        <v>1</v>
      </c>
      <c r="P45" s="412" t="s">
        <v>48</v>
      </c>
      <c r="Q45" s="414" t="s">
        <v>377</v>
      </c>
      <c r="R45" s="389"/>
      <c r="S45" s="119"/>
    </row>
    <row r="46" spans="1:19" s="97" customFormat="1" ht="365.25" customHeight="1" thickBot="1" x14ac:dyDescent="0.3">
      <c r="A46" s="389"/>
      <c r="B46" s="390"/>
      <c r="C46" s="389"/>
      <c r="D46" s="398"/>
      <c r="E46" s="398"/>
      <c r="F46" s="410"/>
      <c r="G46" s="390"/>
      <c r="H46" s="390"/>
      <c r="I46" s="390"/>
      <c r="J46" s="417"/>
      <c r="K46" s="417"/>
      <c r="L46" s="419"/>
      <c r="M46" s="419"/>
      <c r="N46" s="145" t="s">
        <v>378</v>
      </c>
      <c r="O46" s="421"/>
      <c r="P46" s="413"/>
      <c r="Q46" s="415"/>
      <c r="R46" s="389"/>
      <c r="S46" s="96"/>
    </row>
    <row r="47" spans="1:19" s="97" customFormat="1" ht="16.5" thickBot="1" x14ac:dyDescent="0.3">
      <c r="A47" s="395"/>
      <c r="B47" s="396"/>
      <c r="C47" s="396"/>
      <c r="D47" s="396"/>
      <c r="E47" s="396"/>
      <c r="F47" s="396"/>
      <c r="G47" s="396"/>
      <c r="H47" s="396"/>
      <c r="I47" s="396"/>
      <c r="J47" s="396"/>
      <c r="K47" s="396"/>
      <c r="L47" s="396"/>
      <c r="M47" s="396"/>
      <c r="N47" s="396"/>
      <c r="O47" s="396"/>
      <c r="P47" s="396"/>
      <c r="Q47" s="396"/>
      <c r="R47" s="397"/>
      <c r="S47" s="96"/>
    </row>
    <row r="48" spans="1:19" s="97" customFormat="1" ht="281.25" customHeight="1" x14ac:dyDescent="0.25">
      <c r="A48" s="389" t="s">
        <v>338</v>
      </c>
      <c r="B48" s="390" t="s">
        <v>339</v>
      </c>
      <c r="C48" s="389">
        <v>4</v>
      </c>
      <c r="D48" s="398" t="s">
        <v>379</v>
      </c>
      <c r="E48" s="88" t="s">
        <v>302</v>
      </c>
      <c r="F48" s="88" t="s">
        <v>303</v>
      </c>
      <c r="G48" s="116">
        <v>3</v>
      </c>
      <c r="H48" s="116" t="s">
        <v>121</v>
      </c>
      <c r="I48" s="117" t="s">
        <v>285</v>
      </c>
      <c r="J48" s="118">
        <v>44986</v>
      </c>
      <c r="K48" s="118">
        <v>45169</v>
      </c>
      <c r="L48" s="91">
        <v>45090</v>
      </c>
      <c r="M48" s="65" t="s">
        <v>286</v>
      </c>
      <c r="N48" s="92" t="s">
        <v>304</v>
      </c>
      <c r="O48" s="93">
        <v>1</v>
      </c>
      <c r="P48" s="94" t="s">
        <v>48</v>
      </c>
      <c r="Q48" s="399" t="s">
        <v>380</v>
      </c>
      <c r="R48" s="389" t="s">
        <v>37</v>
      </c>
      <c r="S48" s="119"/>
    </row>
    <row r="49" spans="1:19" s="97" customFormat="1" ht="159" customHeight="1" x14ac:dyDescent="0.25">
      <c r="A49" s="389"/>
      <c r="B49" s="390"/>
      <c r="C49" s="389"/>
      <c r="D49" s="398"/>
      <c r="E49" s="98" t="s">
        <v>302</v>
      </c>
      <c r="F49" s="98" t="s">
        <v>306</v>
      </c>
      <c r="G49" s="99">
        <v>164</v>
      </c>
      <c r="H49" s="100" t="s">
        <v>121</v>
      </c>
      <c r="I49" s="66" t="s">
        <v>285</v>
      </c>
      <c r="J49" s="101">
        <v>44986</v>
      </c>
      <c r="K49" s="101">
        <v>45169</v>
      </c>
      <c r="L49" s="3">
        <v>45090</v>
      </c>
      <c r="M49" s="23" t="s">
        <v>286</v>
      </c>
      <c r="N49" s="120" t="s">
        <v>307</v>
      </c>
      <c r="O49" s="18">
        <v>1</v>
      </c>
      <c r="P49" s="121" t="s">
        <v>48</v>
      </c>
      <c r="Q49" s="399"/>
      <c r="R49" s="389"/>
      <c r="S49" s="119"/>
    </row>
    <row r="50" spans="1:19" s="97" customFormat="1" ht="169.5" customHeight="1" thickBot="1" x14ac:dyDescent="0.3">
      <c r="A50" s="389"/>
      <c r="B50" s="390"/>
      <c r="C50" s="389"/>
      <c r="D50" s="398"/>
      <c r="E50" s="104" t="s">
        <v>302</v>
      </c>
      <c r="F50" s="104" t="s">
        <v>308</v>
      </c>
      <c r="G50" s="105" t="s">
        <v>309</v>
      </c>
      <c r="H50" s="111" t="s">
        <v>121</v>
      </c>
      <c r="I50" s="67" t="s">
        <v>285</v>
      </c>
      <c r="J50" s="122">
        <v>44986</v>
      </c>
      <c r="K50" s="106">
        <v>45169</v>
      </c>
      <c r="L50" s="107">
        <v>45090</v>
      </c>
      <c r="M50" s="64" t="s">
        <v>286</v>
      </c>
      <c r="N50" s="123" t="s">
        <v>310</v>
      </c>
      <c r="O50" s="108">
        <v>0.76</v>
      </c>
      <c r="P50" s="109" t="s">
        <v>293</v>
      </c>
      <c r="Q50" s="399"/>
      <c r="R50" s="389"/>
      <c r="S50" s="119"/>
    </row>
    <row r="51" spans="1:19" s="97" customFormat="1" ht="16.5" thickBot="1" x14ac:dyDescent="0.3">
      <c r="A51" s="395"/>
      <c r="B51" s="396"/>
      <c r="C51" s="396"/>
      <c r="D51" s="396"/>
      <c r="E51" s="396"/>
      <c r="F51" s="396"/>
      <c r="G51" s="396"/>
      <c r="H51" s="396"/>
      <c r="I51" s="396"/>
      <c r="J51" s="396"/>
      <c r="K51" s="396"/>
      <c r="L51" s="396"/>
      <c r="M51" s="396"/>
      <c r="N51" s="396"/>
      <c r="O51" s="396"/>
      <c r="P51" s="396"/>
      <c r="Q51" s="396"/>
      <c r="R51" s="397"/>
      <c r="S51" s="119"/>
    </row>
    <row r="52" spans="1:19" s="97" customFormat="1" ht="331.5" customHeight="1" x14ac:dyDescent="0.25">
      <c r="A52" s="389" t="s">
        <v>338</v>
      </c>
      <c r="B52" s="390" t="s">
        <v>339</v>
      </c>
      <c r="C52" s="389">
        <v>5</v>
      </c>
      <c r="D52" s="398" t="s">
        <v>381</v>
      </c>
      <c r="E52" s="112" t="s">
        <v>382</v>
      </c>
      <c r="F52" s="63" t="s">
        <v>383</v>
      </c>
      <c r="G52" s="63" t="s">
        <v>384</v>
      </c>
      <c r="H52" s="116" t="s">
        <v>291</v>
      </c>
      <c r="I52" s="116" t="s">
        <v>385</v>
      </c>
      <c r="J52" s="136">
        <v>44986</v>
      </c>
      <c r="K52" s="136">
        <v>45169</v>
      </c>
      <c r="L52" s="91">
        <v>45090</v>
      </c>
      <c r="M52" s="65" t="s">
        <v>286</v>
      </c>
      <c r="N52" s="63" t="s">
        <v>386</v>
      </c>
      <c r="O52" s="93">
        <v>1</v>
      </c>
      <c r="P52" s="94" t="s">
        <v>48</v>
      </c>
      <c r="Q52" s="63" t="s">
        <v>387</v>
      </c>
      <c r="R52" s="389" t="s">
        <v>37</v>
      </c>
      <c r="S52" s="96"/>
    </row>
    <row r="53" spans="1:19" s="97" customFormat="1" ht="264.75" customHeight="1" thickBot="1" x14ac:dyDescent="0.3">
      <c r="A53" s="389"/>
      <c r="B53" s="390"/>
      <c r="C53" s="389"/>
      <c r="D53" s="398"/>
      <c r="E53" s="104" t="s">
        <v>388</v>
      </c>
      <c r="F53" s="62" t="s">
        <v>389</v>
      </c>
      <c r="G53" s="62" t="s">
        <v>390</v>
      </c>
      <c r="H53" s="30" t="s">
        <v>363</v>
      </c>
      <c r="I53" s="111" t="s">
        <v>385</v>
      </c>
      <c r="J53" s="138">
        <v>44986</v>
      </c>
      <c r="K53" s="138">
        <v>45169</v>
      </c>
      <c r="L53" s="107">
        <v>45090</v>
      </c>
      <c r="M53" s="64" t="s">
        <v>286</v>
      </c>
      <c r="N53" s="62" t="s">
        <v>292</v>
      </c>
      <c r="O53" s="108">
        <v>0</v>
      </c>
      <c r="P53" s="109" t="s">
        <v>293</v>
      </c>
      <c r="Q53" s="110" t="s">
        <v>294</v>
      </c>
      <c r="R53" s="389"/>
      <c r="S53" s="96"/>
    </row>
    <row r="54" spans="1:19" s="97" customFormat="1" ht="16.5" thickBot="1" x14ac:dyDescent="0.3">
      <c r="A54" s="395"/>
      <c r="B54" s="396"/>
      <c r="C54" s="396"/>
      <c r="D54" s="396"/>
      <c r="E54" s="396"/>
      <c r="F54" s="396"/>
      <c r="G54" s="396"/>
      <c r="H54" s="396"/>
      <c r="I54" s="396"/>
      <c r="J54" s="396"/>
      <c r="K54" s="396"/>
      <c r="L54" s="396"/>
      <c r="M54" s="396"/>
      <c r="N54" s="396"/>
      <c r="O54" s="396"/>
      <c r="P54" s="396"/>
      <c r="Q54" s="396"/>
      <c r="R54" s="397"/>
      <c r="S54" s="96"/>
    </row>
    <row r="55" spans="1:19" s="97" customFormat="1" ht="318.75" customHeight="1" x14ac:dyDescent="0.25">
      <c r="A55" s="389" t="s">
        <v>338</v>
      </c>
      <c r="B55" s="390" t="s">
        <v>339</v>
      </c>
      <c r="C55" s="389">
        <v>6</v>
      </c>
      <c r="D55" s="398" t="s">
        <v>391</v>
      </c>
      <c r="E55" s="112" t="s">
        <v>382</v>
      </c>
      <c r="F55" s="63" t="s">
        <v>383</v>
      </c>
      <c r="G55" s="48" t="s">
        <v>384</v>
      </c>
      <c r="H55" s="47" t="s">
        <v>363</v>
      </c>
      <c r="I55" s="117" t="s">
        <v>385</v>
      </c>
      <c r="J55" s="146">
        <v>44986</v>
      </c>
      <c r="K55" s="90">
        <v>45169</v>
      </c>
      <c r="L55" s="91">
        <v>45090</v>
      </c>
      <c r="M55" s="65" t="s">
        <v>286</v>
      </c>
      <c r="N55" s="63" t="s">
        <v>392</v>
      </c>
      <c r="O55" s="93">
        <v>1</v>
      </c>
      <c r="P55" s="94" t="s">
        <v>48</v>
      </c>
      <c r="Q55" s="63" t="s">
        <v>387</v>
      </c>
      <c r="R55" s="389" t="s">
        <v>37</v>
      </c>
      <c r="S55" s="96"/>
    </row>
    <row r="56" spans="1:19" s="97" customFormat="1" ht="191.25" customHeight="1" thickBot="1" x14ac:dyDescent="0.3">
      <c r="A56" s="389"/>
      <c r="B56" s="390"/>
      <c r="C56" s="389"/>
      <c r="D56" s="398"/>
      <c r="E56" s="104" t="s">
        <v>388</v>
      </c>
      <c r="F56" s="62" t="s">
        <v>389</v>
      </c>
      <c r="G56" s="46" t="s">
        <v>390</v>
      </c>
      <c r="H56" s="111" t="s">
        <v>291</v>
      </c>
      <c r="I56" s="111" t="s">
        <v>385</v>
      </c>
      <c r="J56" s="147">
        <v>44986</v>
      </c>
      <c r="K56" s="106">
        <v>45169</v>
      </c>
      <c r="L56" s="107">
        <v>45090</v>
      </c>
      <c r="M56" s="64" t="s">
        <v>286</v>
      </c>
      <c r="N56" s="62" t="s">
        <v>292</v>
      </c>
      <c r="O56" s="108">
        <v>0</v>
      </c>
      <c r="P56" s="109" t="s">
        <v>293</v>
      </c>
      <c r="Q56" s="110" t="s">
        <v>294</v>
      </c>
      <c r="R56" s="389"/>
      <c r="S56" s="96"/>
    </row>
    <row r="57" spans="1:19" s="97" customFormat="1" ht="16.5" thickBot="1" x14ac:dyDescent="0.3">
      <c r="A57" s="395"/>
      <c r="B57" s="396"/>
      <c r="C57" s="396"/>
      <c r="D57" s="396"/>
      <c r="E57" s="396"/>
      <c r="F57" s="396"/>
      <c r="G57" s="396"/>
      <c r="H57" s="396"/>
      <c r="I57" s="396"/>
      <c r="J57" s="396"/>
      <c r="K57" s="396"/>
      <c r="L57" s="396"/>
      <c r="M57" s="396"/>
      <c r="N57" s="396"/>
      <c r="O57" s="396"/>
      <c r="P57" s="396"/>
      <c r="Q57" s="396"/>
      <c r="R57" s="397"/>
      <c r="S57" s="96"/>
    </row>
    <row r="58" spans="1:19" s="97" customFormat="1" ht="195" customHeight="1" x14ac:dyDescent="0.25">
      <c r="A58" s="50" t="s">
        <v>338</v>
      </c>
      <c r="B58" s="47" t="s">
        <v>339</v>
      </c>
      <c r="C58" s="50">
        <v>7</v>
      </c>
      <c r="D58" s="112" t="s">
        <v>393</v>
      </c>
      <c r="E58" s="112" t="s">
        <v>394</v>
      </c>
      <c r="F58" s="63" t="s">
        <v>395</v>
      </c>
      <c r="G58" s="48" t="s">
        <v>396</v>
      </c>
      <c r="H58" s="135" t="s">
        <v>363</v>
      </c>
      <c r="I58" s="117" t="s">
        <v>385</v>
      </c>
      <c r="J58" s="146">
        <v>44986</v>
      </c>
      <c r="K58" s="90">
        <v>45169</v>
      </c>
      <c r="L58" s="91">
        <v>45090</v>
      </c>
      <c r="M58" s="65" t="s">
        <v>286</v>
      </c>
      <c r="N58" s="63" t="s">
        <v>292</v>
      </c>
      <c r="O58" s="93">
        <v>0</v>
      </c>
      <c r="P58" s="148" t="s">
        <v>293</v>
      </c>
      <c r="Q58" s="95" t="s">
        <v>294</v>
      </c>
      <c r="R58" s="50" t="s">
        <v>37</v>
      </c>
      <c r="S58" s="96"/>
    </row>
    <row r="59" spans="1:19" s="97" customFormat="1" ht="15.75" x14ac:dyDescent="0.25">
      <c r="A59" s="422"/>
      <c r="B59" s="423"/>
      <c r="C59" s="423"/>
      <c r="D59" s="423"/>
      <c r="E59" s="423"/>
      <c r="F59" s="423"/>
      <c r="G59" s="423"/>
      <c r="H59" s="423"/>
      <c r="I59" s="423"/>
      <c r="J59" s="423"/>
      <c r="K59" s="423"/>
      <c r="L59" s="423"/>
      <c r="M59" s="423"/>
      <c r="N59" s="423"/>
      <c r="O59" s="423"/>
      <c r="P59" s="423"/>
      <c r="Q59" s="423"/>
      <c r="R59" s="424"/>
      <c r="S59" s="96"/>
    </row>
    <row r="60" spans="1:19" s="97" customFormat="1" ht="346.5" customHeight="1" thickBot="1" x14ac:dyDescent="0.3">
      <c r="A60" s="49" t="s">
        <v>338</v>
      </c>
      <c r="B60" s="46" t="s">
        <v>339</v>
      </c>
      <c r="C60" s="49">
        <v>8</v>
      </c>
      <c r="D60" s="104" t="s">
        <v>397</v>
      </c>
      <c r="E60" s="149" t="s">
        <v>398</v>
      </c>
      <c r="F60" s="62" t="s">
        <v>399</v>
      </c>
      <c r="G60" s="46" t="s">
        <v>400</v>
      </c>
      <c r="H60" s="30" t="s">
        <v>363</v>
      </c>
      <c r="I60" s="111" t="s">
        <v>385</v>
      </c>
      <c r="J60" s="150">
        <v>44986</v>
      </c>
      <c r="K60" s="151">
        <v>45169</v>
      </c>
      <c r="L60" s="107">
        <v>45090</v>
      </c>
      <c r="M60" s="64" t="s">
        <v>286</v>
      </c>
      <c r="N60" s="62" t="s">
        <v>401</v>
      </c>
      <c r="O60" s="108">
        <v>0.5</v>
      </c>
      <c r="P60" s="109" t="s">
        <v>293</v>
      </c>
      <c r="Q60" s="62" t="s">
        <v>402</v>
      </c>
      <c r="R60" s="49" t="s">
        <v>37</v>
      </c>
      <c r="S60" s="119"/>
    </row>
    <row r="61" spans="1:19" s="97" customFormat="1" ht="16.5" thickBot="1" x14ac:dyDescent="0.3">
      <c r="A61" s="402"/>
      <c r="B61" s="403"/>
      <c r="C61" s="403"/>
      <c r="D61" s="403"/>
      <c r="E61" s="403"/>
      <c r="F61" s="403"/>
      <c r="G61" s="403"/>
      <c r="H61" s="403"/>
      <c r="I61" s="403"/>
      <c r="J61" s="403"/>
      <c r="K61" s="403"/>
      <c r="L61" s="403"/>
      <c r="M61" s="403"/>
      <c r="N61" s="403"/>
      <c r="O61" s="403"/>
      <c r="P61" s="403"/>
      <c r="Q61" s="403"/>
      <c r="R61" s="404"/>
      <c r="S61" s="96"/>
    </row>
    <row r="62" spans="1:19" ht="38.25" customHeight="1" thickBot="1" x14ac:dyDescent="0.3">
      <c r="A62" s="405" t="s">
        <v>403</v>
      </c>
      <c r="B62" s="406"/>
      <c r="C62" s="406"/>
      <c r="D62" s="406"/>
      <c r="E62" s="406"/>
      <c r="F62" s="406"/>
      <c r="G62" s="406"/>
      <c r="H62" s="406"/>
      <c r="I62" s="406"/>
      <c r="J62" s="406"/>
      <c r="K62" s="406"/>
      <c r="L62" s="406"/>
      <c r="M62" s="406"/>
      <c r="N62" s="406"/>
      <c r="O62" s="406"/>
      <c r="P62" s="406"/>
      <c r="Q62" s="406"/>
      <c r="R62" s="407"/>
      <c r="S62" s="152"/>
    </row>
    <row r="63" spans="1:19" s="97" customFormat="1" ht="277.5" customHeight="1" x14ac:dyDescent="0.25">
      <c r="A63" s="425" t="s">
        <v>404</v>
      </c>
      <c r="B63" s="428" t="s">
        <v>405</v>
      </c>
      <c r="C63" s="425">
        <v>1</v>
      </c>
      <c r="D63" s="430" t="s">
        <v>406</v>
      </c>
      <c r="E63" s="153" t="s">
        <v>282</v>
      </c>
      <c r="F63" s="63" t="s">
        <v>283</v>
      </c>
      <c r="G63" s="48" t="s">
        <v>284</v>
      </c>
      <c r="H63" s="154" t="s">
        <v>121</v>
      </c>
      <c r="I63" s="48" t="s">
        <v>407</v>
      </c>
      <c r="J63" s="130">
        <v>44986</v>
      </c>
      <c r="K63" s="155">
        <v>45169</v>
      </c>
      <c r="L63" s="91">
        <v>45090</v>
      </c>
      <c r="M63" s="65" t="s">
        <v>286</v>
      </c>
      <c r="N63" s="92" t="s">
        <v>287</v>
      </c>
      <c r="O63" s="93">
        <v>1</v>
      </c>
      <c r="P63" s="94" t="s">
        <v>48</v>
      </c>
      <c r="Q63" s="95" t="s">
        <v>288</v>
      </c>
      <c r="R63" s="389" t="s">
        <v>37</v>
      </c>
      <c r="S63" s="119"/>
    </row>
    <row r="64" spans="1:19" ht="106.5" customHeight="1" x14ac:dyDescent="0.25">
      <c r="A64" s="426"/>
      <c r="B64" s="429"/>
      <c r="C64" s="426"/>
      <c r="D64" s="431"/>
      <c r="E64" s="156" t="s">
        <v>282</v>
      </c>
      <c r="F64" s="72" t="s">
        <v>289</v>
      </c>
      <c r="G64" s="19" t="s">
        <v>290</v>
      </c>
      <c r="H64" s="71" t="s">
        <v>121</v>
      </c>
      <c r="I64" s="19" t="s">
        <v>407</v>
      </c>
      <c r="J64" s="157">
        <v>44986</v>
      </c>
      <c r="K64" s="158">
        <v>45169</v>
      </c>
      <c r="L64" s="3">
        <v>45090</v>
      </c>
      <c r="M64" s="23" t="s">
        <v>286</v>
      </c>
      <c r="N64" s="72" t="s">
        <v>292</v>
      </c>
      <c r="O64" s="18">
        <v>0</v>
      </c>
      <c r="P64" s="102" t="s">
        <v>293</v>
      </c>
      <c r="Q64" s="103" t="s">
        <v>294</v>
      </c>
      <c r="R64" s="389"/>
      <c r="S64" s="152"/>
    </row>
    <row r="65" spans="1:33" ht="104.25" customHeight="1" thickBot="1" x14ac:dyDescent="0.3">
      <c r="A65" s="427"/>
      <c r="B65" s="411"/>
      <c r="C65" s="427"/>
      <c r="D65" s="409"/>
      <c r="E65" s="159" t="s">
        <v>282</v>
      </c>
      <c r="F65" s="62" t="s">
        <v>295</v>
      </c>
      <c r="G65" s="46" t="s">
        <v>296</v>
      </c>
      <c r="H65" s="49" t="s">
        <v>121</v>
      </c>
      <c r="I65" s="46" t="s">
        <v>407</v>
      </c>
      <c r="J65" s="122">
        <v>44986</v>
      </c>
      <c r="K65" s="160">
        <v>45169</v>
      </c>
      <c r="L65" s="107">
        <v>45090</v>
      </c>
      <c r="M65" s="64" t="s">
        <v>286</v>
      </c>
      <c r="N65" s="62" t="s">
        <v>292</v>
      </c>
      <c r="O65" s="108">
        <v>0</v>
      </c>
      <c r="P65" s="109" t="s">
        <v>293</v>
      </c>
      <c r="Q65" s="110" t="s">
        <v>294</v>
      </c>
      <c r="R65" s="389"/>
      <c r="S65" s="152"/>
    </row>
    <row r="66" spans="1:33" ht="16.5" thickBot="1" x14ac:dyDescent="0.3">
      <c r="A66" s="395"/>
      <c r="B66" s="396"/>
      <c r="C66" s="396"/>
      <c r="D66" s="396"/>
      <c r="E66" s="396"/>
      <c r="F66" s="396"/>
      <c r="G66" s="396"/>
      <c r="H66" s="396"/>
      <c r="I66" s="396"/>
      <c r="J66" s="396"/>
      <c r="K66" s="396"/>
      <c r="L66" s="396"/>
      <c r="M66" s="396"/>
      <c r="N66" s="396"/>
      <c r="O66" s="396"/>
      <c r="P66" s="396"/>
      <c r="Q66" s="396"/>
      <c r="R66" s="397"/>
      <c r="S66" s="152"/>
    </row>
    <row r="67" spans="1:33" s="166" customFormat="1" ht="161.25" customHeight="1" thickBot="1" x14ac:dyDescent="0.3">
      <c r="A67" s="50" t="s">
        <v>404</v>
      </c>
      <c r="B67" s="47" t="s">
        <v>405</v>
      </c>
      <c r="C67" s="50">
        <v>2</v>
      </c>
      <c r="D67" s="89" t="s">
        <v>408</v>
      </c>
      <c r="E67" s="89" t="s">
        <v>409</v>
      </c>
      <c r="F67" s="89" t="s">
        <v>410</v>
      </c>
      <c r="G67" s="47" t="s">
        <v>411</v>
      </c>
      <c r="H67" s="47" t="s">
        <v>121</v>
      </c>
      <c r="I67" s="47" t="s">
        <v>412</v>
      </c>
      <c r="J67" s="161">
        <v>44986</v>
      </c>
      <c r="K67" s="161">
        <v>45169</v>
      </c>
      <c r="L67" s="162">
        <v>45090</v>
      </c>
      <c r="M67" s="163" t="s">
        <v>286</v>
      </c>
      <c r="N67" s="89" t="s">
        <v>292</v>
      </c>
      <c r="O67" s="164">
        <v>0</v>
      </c>
      <c r="P67" s="113" t="s">
        <v>293</v>
      </c>
      <c r="Q67" s="89" t="s">
        <v>413</v>
      </c>
      <c r="R67" s="50" t="s">
        <v>37</v>
      </c>
      <c r="S67" s="165"/>
    </row>
    <row r="68" spans="1:33" s="166" customFormat="1" ht="16.5" thickBot="1" x14ac:dyDescent="0.3">
      <c r="A68" s="395"/>
      <c r="B68" s="396"/>
      <c r="C68" s="396"/>
      <c r="D68" s="396"/>
      <c r="E68" s="396"/>
      <c r="F68" s="396"/>
      <c r="G68" s="396"/>
      <c r="H68" s="396"/>
      <c r="I68" s="396"/>
      <c r="J68" s="396"/>
      <c r="K68" s="396"/>
      <c r="L68" s="396"/>
      <c r="M68" s="396"/>
      <c r="N68" s="396"/>
      <c r="O68" s="396"/>
      <c r="P68" s="396"/>
      <c r="Q68" s="396"/>
      <c r="R68" s="397"/>
      <c r="S68" s="165"/>
    </row>
    <row r="69" spans="1:33" s="166" customFormat="1" ht="287.25" customHeight="1" thickBot="1" x14ac:dyDescent="0.3">
      <c r="A69" s="51" t="s">
        <v>404</v>
      </c>
      <c r="B69" s="48" t="s">
        <v>405</v>
      </c>
      <c r="C69" s="51">
        <v>3</v>
      </c>
      <c r="D69" s="63" t="s">
        <v>414</v>
      </c>
      <c r="E69" s="63" t="s">
        <v>398</v>
      </c>
      <c r="F69" s="63" t="s">
        <v>399</v>
      </c>
      <c r="G69" s="54" t="s">
        <v>400</v>
      </c>
      <c r="H69" s="48" t="s">
        <v>121</v>
      </c>
      <c r="I69" s="48" t="s">
        <v>415</v>
      </c>
      <c r="J69" s="130">
        <v>44986</v>
      </c>
      <c r="K69" s="130">
        <v>45169</v>
      </c>
      <c r="L69" s="91">
        <v>45090</v>
      </c>
      <c r="M69" s="65" t="s">
        <v>286</v>
      </c>
      <c r="N69" s="62" t="s">
        <v>401</v>
      </c>
      <c r="O69" s="108">
        <v>0.5</v>
      </c>
      <c r="P69" s="109" t="s">
        <v>293</v>
      </c>
      <c r="Q69" s="62" t="s">
        <v>402</v>
      </c>
      <c r="R69" s="51" t="s">
        <v>37</v>
      </c>
      <c r="S69" s="165"/>
    </row>
    <row r="70" spans="1:33" ht="27.75" customHeight="1" thickBot="1" x14ac:dyDescent="0.3">
      <c r="A70" s="402"/>
      <c r="B70" s="403"/>
      <c r="C70" s="403"/>
      <c r="D70" s="403"/>
      <c r="E70" s="403"/>
      <c r="F70" s="403"/>
      <c r="G70" s="403"/>
      <c r="H70" s="403"/>
      <c r="I70" s="403"/>
      <c r="J70" s="403"/>
      <c r="K70" s="403"/>
      <c r="L70" s="403"/>
      <c r="M70" s="403"/>
      <c r="N70" s="403"/>
      <c r="O70" s="403"/>
      <c r="P70" s="403"/>
      <c r="Q70" s="403"/>
      <c r="R70" s="404"/>
      <c r="S70" s="152"/>
    </row>
    <row r="71" spans="1:33" ht="59.25" customHeight="1" x14ac:dyDescent="0.25">
      <c r="A71" s="9"/>
      <c r="B71" s="9"/>
      <c r="C71" s="38"/>
      <c r="D71" s="9"/>
      <c r="E71" s="9"/>
      <c r="F71" s="9"/>
      <c r="G71" s="9"/>
      <c r="H71" s="9"/>
      <c r="I71" s="9"/>
      <c r="J71" s="9"/>
      <c r="K71" s="9"/>
      <c r="L71" s="9"/>
      <c r="M71" s="9"/>
      <c r="N71" s="9"/>
      <c r="O71" s="9"/>
      <c r="P71" s="34"/>
      <c r="Q71" s="9"/>
      <c r="R71" s="38"/>
      <c r="S71" s="152"/>
    </row>
    <row r="72" spans="1:33" s="9" customFormat="1" ht="15.75" x14ac:dyDescent="0.25">
      <c r="A72" s="432" t="s">
        <v>269</v>
      </c>
      <c r="B72" s="432"/>
      <c r="C72" s="167"/>
      <c r="D72" s="432" t="s">
        <v>416</v>
      </c>
      <c r="E72" s="432"/>
      <c r="F72" s="432" t="s">
        <v>417</v>
      </c>
      <c r="G72" s="432"/>
      <c r="H72" s="432" t="s">
        <v>418</v>
      </c>
      <c r="I72" s="432"/>
      <c r="P72" s="34"/>
      <c r="Q72" s="168"/>
      <c r="R72" s="38"/>
      <c r="S72" s="169"/>
      <c r="T72" s="169"/>
      <c r="U72" s="169"/>
      <c r="V72" s="169"/>
      <c r="W72" s="169"/>
      <c r="X72" s="169"/>
      <c r="Y72" s="169"/>
      <c r="Z72" s="169"/>
      <c r="AA72" s="169"/>
      <c r="AB72" s="169"/>
      <c r="AC72" s="169"/>
      <c r="AD72" s="169"/>
      <c r="AE72" s="169"/>
      <c r="AF72" s="169"/>
      <c r="AG72" s="169"/>
    </row>
    <row r="73" spans="1:33" s="9" customFormat="1" ht="15.75" x14ac:dyDescent="0.25">
      <c r="A73" s="170" t="s">
        <v>293</v>
      </c>
      <c r="B73" s="45">
        <f>+COUNTIF($P$6:$P$69,"ABIERTA")</f>
        <v>20</v>
      </c>
      <c r="C73" s="167"/>
      <c r="D73" s="170" t="s">
        <v>293</v>
      </c>
      <c r="E73" s="45">
        <f>+COUNTIF($P$6:$P$32,"ABIERTA")</f>
        <v>9</v>
      </c>
      <c r="F73" s="170" t="s">
        <v>293</v>
      </c>
      <c r="G73" s="45">
        <f>+COUNTIF($P$35:$P$60,"ABIERTA")</f>
        <v>7</v>
      </c>
      <c r="H73" s="170" t="s">
        <v>293</v>
      </c>
      <c r="I73" s="45">
        <f>+COUNTIF($P$63:$P$69,"ABIERTA")</f>
        <v>4</v>
      </c>
      <c r="P73" s="34"/>
      <c r="Q73" s="168"/>
      <c r="R73" s="38"/>
      <c r="S73" s="169"/>
      <c r="T73" s="169"/>
      <c r="U73" s="169"/>
      <c r="V73" s="169"/>
      <c r="W73" s="169"/>
      <c r="X73" s="169"/>
      <c r="Y73" s="169"/>
      <c r="Z73" s="169"/>
      <c r="AA73" s="169"/>
      <c r="AB73" s="169"/>
      <c r="AC73" s="169"/>
      <c r="AD73" s="169"/>
      <c r="AE73" s="169"/>
      <c r="AF73" s="169"/>
      <c r="AG73" s="169"/>
    </row>
    <row r="74" spans="1:33" s="9" customFormat="1" ht="15.75" x14ac:dyDescent="0.25">
      <c r="A74" s="170" t="s">
        <v>35</v>
      </c>
      <c r="B74" s="45">
        <f>+COUNTIF($P$6:$P$69,"CUMPLIDA - EFECTIVA")</f>
        <v>6</v>
      </c>
      <c r="C74" s="167"/>
      <c r="D74" s="170" t="s">
        <v>35</v>
      </c>
      <c r="E74" s="45">
        <f>+COUNTIF($P$6:$P$32,"CUMPLIDA - EFECTIVA")</f>
        <v>5</v>
      </c>
      <c r="F74" s="170" t="s">
        <v>35</v>
      </c>
      <c r="G74" s="45">
        <f>+COUNTIF($P$35:$P$60,"CUMPLIDA - EFECTIVA")</f>
        <v>1</v>
      </c>
      <c r="H74" s="170" t="s">
        <v>35</v>
      </c>
      <c r="I74" s="45">
        <f>+COUNTIF($P$63:$P$69,"CUMPLIDA - EFECTIVA")</f>
        <v>0</v>
      </c>
      <c r="P74" s="34"/>
      <c r="Q74" s="168"/>
      <c r="R74" s="38"/>
      <c r="S74" s="169"/>
      <c r="T74" s="169"/>
      <c r="U74" s="169"/>
      <c r="V74" s="169"/>
      <c r="W74" s="169"/>
      <c r="X74" s="169"/>
      <c r="Y74" s="169"/>
      <c r="Z74" s="169"/>
      <c r="AA74" s="169"/>
      <c r="AB74" s="169"/>
      <c r="AC74" s="169"/>
      <c r="AD74" s="169"/>
      <c r="AE74" s="169"/>
      <c r="AF74" s="169"/>
      <c r="AG74" s="169"/>
    </row>
    <row r="75" spans="1:33" s="9" customFormat="1" ht="15.75" x14ac:dyDescent="0.25">
      <c r="A75" s="170" t="s">
        <v>419</v>
      </c>
      <c r="B75" s="45">
        <f>+COUNTIF($P$6:$P$69,"CUMPLIDA - PENDIENTE EFECTIVIDAD")</f>
        <v>14</v>
      </c>
      <c r="C75" s="167"/>
      <c r="D75" s="170" t="s">
        <v>419</v>
      </c>
      <c r="E75" s="45">
        <f>+COUNTIF($P$6:$P$32,"CUMPLIDA - PENDIENTE EFECTIVIDAD")</f>
        <v>6</v>
      </c>
      <c r="F75" s="170" t="s">
        <v>419</v>
      </c>
      <c r="G75" s="45">
        <f>+COUNTIF($P$35:$P$60,"CUMPLIDA - PENDIENTE EFECTIVIDAD")</f>
        <v>7</v>
      </c>
      <c r="H75" s="170" t="s">
        <v>419</v>
      </c>
      <c r="I75" s="45">
        <f>+COUNTIF($P$63:$P$69,"CUMPLIDA - PENDIENTE EFECTIVIDAD")</f>
        <v>1</v>
      </c>
      <c r="P75" s="34"/>
      <c r="Q75" s="168"/>
      <c r="R75" s="38"/>
      <c r="S75" s="169"/>
      <c r="T75" s="169"/>
      <c r="U75" s="169"/>
      <c r="V75" s="169"/>
      <c r="W75" s="169"/>
      <c r="X75" s="169"/>
      <c r="Y75" s="169"/>
      <c r="Z75" s="169"/>
      <c r="AA75" s="169"/>
      <c r="AB75" s="169"/>
      <c r="AC75" s="169"/>
      <c r="AD75" s="169"/>
      <c r="AE75" s="169"/>
      <c r="AF75" s="169"/>
      <c r="AG75" s="169"/>
    </row>
    <row r="76" spans="1:33" s="9" customFormat="1" ht="15.75" x14ac:dyDescent="0.25">
      <c r="A76" s="170" t="s">
        <v>420</v>
      </c>
      <c r="B76" s="45">
        <f>+COUNTIF($P$6:$P$69,"CUMPLIDA - INEFECTIVA")</f>
        <v>0</v>
      </c>
      <c r="C76" s="167"/>
      <c r="D76" s="170" t="s">
        <v>420</v>
      </c>
      <c r="E76" s="45">
        <f>+COUNTIF($P$6:$P$32,"CUMPLIDA - INEFECTIVA")</f>
        <v>0</v>
      </c>
      <c r="F76" s="170" t="s">
        <v>420</v>
      </c>
      <c r="G76" s="45">
        <f>+COUNTIF($P$35:$P$60,"CUMPLIDA - INEFECTIVA")</f>
        <v>0</v>
      </c>
      <c r="H76" s="170" t="s">
        <v>420</v>
      </c>
      <c r="I76" s="45">
        <f>+COUNTIF($P$63:$P$69,"CUMPLIDA - INEFECTIVA")</f>
        <v>0</v>
      </c>
      <c r="P76" s="34"/>
      <c r="Q76" s="168"/>
      <c r="R76" s="38"/>
      <c r="S76" s="169"/>
      <c r="T76" s="169"/>
      <c r="U76" s="169"/>
      <c r="V76" s="169"/>
      <c r="W76" s="169"/>
      <c r="X76" s="169"/>
      <c r="Y76" s="169"/>
      <c r="Z76" s="169"/>
      <c r="AA76" s="169"/>
      <c r="AB76" s="169"/>
      <c r="AC76" s="169"/>
      <c r="AD76" s="169"/>
      <c r="AE76" s="169"/>
      <c r="AF76" s="169"/>
      <c r="AG76" s="169"/>
    </row>
    <row r="77" spans="1:33" s="9" customFormat="1" ht="15.75" x14ac:dyDescent="0.25">
      <c r="A77" s="170" t="s">
        <v>272</v>
      </c>
      <c r="B77" s="45">
        <f>+COUNTIF($P$6:$P$69,"INCUMPLIDA - VENCIDA")</f>
        <v>3</v>
      </c>
      <c r="C77" s="167"/>
      <c r="D77" s="170" t="s">
        <v>272</v>
      </c>
      <c r="E77" s="45">
        <f>+COUNTIF($P$6:$P$32,"INCUMPLIDA - VENCIDA")</f>
        <v>0</v>
      </c>
      <c r="F77" s="170" t="s">
        <v>272</v>
      </c>
      <c r="G77" s="45">
        <f>+COUNTIF($P$35:$P$60,"INCUMPLIDA - VENCIDA")</f>
        <v>3</v>
      </c>
      <c r="H77" s="170" t="s">
        <v>272</v>
      </c>
      <c r="I77" s="45">
        <f>+COUNTIF($P$63:$P$69,"INCUMPLIDA - VENCIDA")</f>
        <v>0</v>
      </c>
      <c r="P77" s="34"/>
      <c r="Q77" s="168"/>
      <c r="R77" s="38"/>
      <c r="S77" s="169"/>
      <c r="T77" s="169"/>
      <c r="U77" s="169"/>
      <c r="V77" s="169"/>
      <c r="W77" s="169"/>
      <c r="X77" s="169"/>
      <c r="Y77" s="169"/>
      <c r="Z77" s="169"/>
      <c r="AA77" s="169"/>
      <c r="AB77" s="169"/>
      <c r="AC77" s="169"/>
      <c r="AD77" s="169"/>
      <c r="AE77" s="169"/>
      <c r="AF77" s="169"/>
      <c r="AG77" s="169"/>
    </row>
    <row r="78" spans="1:33" s="9" customFormat="1" ht="15.75" x14ac:dyDescent="0.25">
      <c r="A78" s="170" t="s">
        <v>239</v>
      </c>
      <c r="B78" s="45">
        <f>+COUNTIF($P$6:$P$69,"INCALIFICABLE")</f>
        <v>0</v>
      </c>
      <c r="C78" s="167"/>
      <c r="D78" s="170" t="s">
        <v>239</v>
      </c>
      <c r="E78" s="45">
        <f>+COUNTIF($P$6:$P$32,"INCALIFICABLE")</f>
        <v>0</v>
      </c>
      <c r="F78" s="170" t="s">
        <v>239</v>
      </c>
      <c r="G78" s="45">
        <f>+COUNTIF($P$35:$P$60,"INCALIFICABLE")</f>
        <v>0</v>
      </c>
      <c r="H78" s="170" t="s">
        <v>239</v>
      </c>
      <c r="I78" s="45">
        <f>+COUNTIF($P$63:$P$69,"INCALIFICABLE")</f>
        <v>0</v>
      </c>
      <c r="P78" s="34"/>
      <c r="Q78" s="168"/>
      <c r="R78" s="38"/>
      <c r="S78" s="169"/>
      <c r="T78" s="169"/>
      <c r="U78" s="169"/>
      <c r="V78" s="169"/>
      <c r="W78" s="169"/>
      <c r="X78" s="169"/>
      <c r="Y78" s="169"/>
      <c r="Z78" s="169"/>
      <c r="AA78" s="169"/>
      <c r="AB78" s="169"/>
      <c r="AC78" s="169"/>
      <c r="AD78" s="169"/>
      <c r="AE78" s="169"/>
      <c r="AF78" s="169"/>
      <c r="AG78" s="169"/>
    </row>
    <row r="79" spans="1:33" s="9" customFormat="1" ht="15.75" x14ac:dyDescent="0.25">
      <c r="A79" s="171" t="s">
        <v>273</v>
      </c>
      <c r="B79" s="172">
        <v>39</v>
      </c>
      <c r="C79" s="167"/>
      <c r="D79" s="171" t="s">
        <v>273</v>
      </c>
      <c r="E79" s="172">
        <f>SUM(E73:E78)</f>
        <v>20</v>
      </c>
      <c r="F79" s="171" t="s">
        <v>273</v>
      </c>
      <c r="G79" s="172">
        <f>SUM(G73:G78)</f>
        <v>18</v>
      </c>
      <c r="H79" s="171" t="s">
        <v>273</v>
      </c>
      <c r="I79" s="172">
        <f>SUM(I73:I78)</f>
        <v>5</v>
      </c>
      <c r="P79" s="34"/>
      <c r="Q79" s="168"/>
      <c r="R79" s="38"/>
      <c r="S79" s="169"/>
      <c r="T79" s="169"/>
      <c r="U79" s="169"/>
      <c r="V79" s="169"/>
      <c r="W79" s="169"/>
      <c r="X79" s="169"/>
      <c r="Y79" s="169"/>
      <c r="Z79" s="169"/>
      <c r="AA79" s="169"/>
      <c r="AB79" s="169"/>
      <c r="AC79" s="169"/>
      <c r="AD79" s="169"/>
      <c r="AE79" s="169"/>
      <c r="AF79" s="169"/>
      <c r="AG79" s="169"/>
    </row>
    <row r="80" spans="1:33" s="9" customFormat="1" ht="15.75" x14ac:dyDescent="0.25">
      <c r="A80" s="167"/>
      <c r="B80" s="167"/>
      <c r="C80" s="167"/>
      <c r="D80" s="173"/>
      <c r="E80" s="173"/>
      <c r="F80" s="173"/>
      <c r="G80" s="174"/>
      <c r="H80" s="173"/>
      <c r="I80" s="174"/>
      <c r="P80" s="34"/>
      <c r="Q80" s="168"/>
      <c r="R80" s="38"/>
      <c r="S80" s="169"/>
      <c r="T80" s="169"/>
      <c r="U80" s="169"/>
      <c r="V80" s="169"/>
      <c r="W80" s="169"/>
      <c r="X80" s="169"/>
      <c r="Y80" s="169"/>
      <c r="Z80" s="169"/>
      <c r="AA80" s="169"/>
      <c r="AB80" s="169"/>
      <c r="AC80" s="169"/>
      <c r="AD80" s="169"/>
      <c r="AE80" s="169"/>
      <c r="AF80" s="169"/>
      <c r="AG80" s="169"/>
    </row>
    <row r="81" spans="1:33" s="9" customFormat="1" ht="15.75" x14ac:dyDescent="0.25">
      <c r="A81" s="432" t="s">
        <v>274</v>
      </c>
      <c r="B81" s="432"/>
      <c r="C81" s="167"/>
      <c r="D81" s="432" t="s">
        <v>246</v>
      </c>
      <c r="E81" s="432"/>
      <c r="F81" s="432" t="s">
        <v>246</v>
      </c>
      <c r="G81" s="432"/>
      <c r="H81" s="432" t="s">
        <v>246</v>
      </c>
      <c r="I81" s="432"/>
      <c r="P81" s="34"/>
      <c r="Q81" s="168"/>
      <c r="R81" s="38"/>
      <c r="S81" s="169"/>
      <c r="T81" s="169"/>
      <c r="U81" s="169"/>
      <c r="V81" s="169"/>
      <c r="W81" s="169"/>
      <c r="X81" s="169"/>
      <c r="Y81" s="169"/>
      <c r="Z81" s="169"/>
      <c r="AA81" s="169"/>
      <c r="AB81" s="169"/>
      <c r="AC81" s="169"/>
      <c r="AD81" s="169"/>
      <c r="AE81" s="169"/>
      <c r="AF81" s="169"/>
      <c r="AG81" s="169"/>
    </row>
    <row r="82" spans="1:33" s="9" customFormat="1" ht="15.75" x14ac:dyDescent="0.25">
      <c r="A82" s="45" t="s">
        <v>421</v>
      </c>
      <c r="B82" s="45">
        <f>+COUNTIF($R$6:$R$69,"ABIERTO")</f>
        <v>16</v>
      </c>
      <c r="C82" s="167"/>
      <c r="D82" s="175" t="s">
        <v>37</v>
      </c>
      <c r="E82" s="45">
        <f>+COUNTIF($R$6:$R$32,"ABIERTO")</f>
        <v>5</v>
      </c>
      <c r="F82" s="175" t="s">
        <v>37</v>
      </c>
      <c r="G82" s="45">
        <f>+COUNTIF($R$35:$R$60,"ABIERTO")</f>
        <v>8</v>
      </c>
      <c r="H82" s="175" t="s">
        <v>37</v>
      </c>
      <c r="I82" s="45">
        <f>+COUNTIF($R$63:$R$69,"ABIERTO")</f>
        <v>3</v>
      </c>
      <c r="P82" s="34"/>
      <c r="Q82" s="168"/>
      <c r="R82" s="38"/>
      <c r="S82" s="169"/>
      <c r="T82" s="169"/>
      <c r="U82" s="169"/>
      <c r="V82" s="169"/>
      <c r="W82" s="169"/>
      <c r="X82" s="169"/>
      <c r="Y82" s="169"/>
      <c r="Z82" s="169"/>
      <c r="AA82" s="169"/>
      <c r="AB82" s="169"/>
      <c r="AC82" s="169"/>
      <c r="AD82" s="169"/>
      <c r="AE82" s="169"/>
      <c r="AF82" s="169"/>
      <c r="AG82" s="169"/>
    </row>
    <row r="83" spans="1:33" s="9" customFormat="1" ht="15.75" x14ac:dyDescent="0.25">
      <c r="A83" s="45" t="s">
        <v>422</v>
      </c>
      <c r="B83" s="45">
        <f>+COUNTIF($R$6:$R$69,"CERRADO")</f>
        <v>3</v>
      </c>
      <c r="C83" s="167"/>
      <c r="D83" s="175" t="s">
        <v>104</v>
      </c>
      <c r="E83" s="45">
        <f>+COUNTIF($R$6:$R32,"CERRADO")</f>
        <v>3</v>
      </c>
      <c r="F83" s="175" t="s">
        <v>104</v>
      </c>
      <c r="G83" s="45">
        <f>+COUNTIF($R$35:$R60,"CERRADO")</f>
        <v>0</v>
      </c>
      <c r="H83" s="175" t="s">
        <v>104</v>
      </c>
      <c r="I83" s="45">
        <f>+COUNTIF($R$63:$R69,"CERRADO")</f>
        <v>0</v>
      </c>
      <c r="P83" s="34"/>
      <c r="Q83" s="168"/>
      <c r="R83" s="38"/>
      <c r="S83" s="169"/>
      <c r="T83" s="169"/>
      <c r="U83" s="169"/>
      <c r="V83" s="169"/>
      <c r="W83" s="169"/>
      <c r="X83" s="169"/>
      <c r="Y83" s="169"/>
      <c r="Z83" s="169"/>
      <c r="AA83" s="169"/>
      <c r="AB83" s="169"/>
      <c r="AC83" s="169"/>
      <c r="AD83" s="169"/>
      <c r="AE83" s="169"/>
      <c r="AF83" s="169"/>
      <c r="AG83" s="169"/>
    </row>
    <row r="84" spans="1:33" s="9" customFormat="1" ht="15.75" x14ac:dyDescent="0.25">
      <c r="A84" s="172" t="s">
        <v>273</v>
      </c>
      <c r="B84" s="172">
        <f>B82+B83</f>
        <v>19</v>
      </c>
      <c r="C84" s="167"/>
      <c r="D84" s="171" t="s">
        <v>273</v>
      </c>
      <c r="E84" s="172">
        <f>SUM(E82:E83)</f>
        <v>8</v>
      </c>
      <c r="F84" s="171" t="s">
        <v>273</v>
      </c>
      <c r="G84" s="172">
        <f>SUM(G82:G83)</f>
        <v>8</v>
      </c>
      <c r="H84" s="171" t="s">
        <v>273</v>
      </c>
      <c r="I84" s="172">
        <f>SUM(I82:I83)</f>
        <v>3</v>
      </c>
      <c r="P84" s="34"/>
      <c r="Q84" s="168"/>
      <c r="R84" s="38"/>
      <c r="S84" s="169"/>
      <c r="T84" s="169"/>
      <c r="U84" s="169"/>
      <c r="V84" s="169"/>
      <c r="W84" s="169"/>
      <c r="X84" s="169"/>
      <c r="Y84" s="169"/>
      <c r="Z84" s="169"/>
      <c r="AA84" s="169"/>
      <c r="AB84" s="169"/>
      <c r="AC84" s="169"/>
      <c r="AD84" s="169"/>
      <c r="AE84" s="169"/>
      <c r="AF84" s="169"/>
      <c r="AG84" s="169"/>
    </row>
  </sheetData>
  <sheetProtection autoFilter="0"/>
  <autoFilter ref="A4:R60"/>
  <mergeCells count="135">
    <mergeCell ref="A81:B81"/>
    <mergeCell ref="D81:E81"/>
    <mergeCell ref="F81:G81"/>
    <mergeCell ref="H81:I81"/>
    <mergeCell ref="A66:R66"/>
    <mergeCell ref="A68:R68"/>
    <mergeCell ref="A70:R70"/>
    <mergeCell ref="A72:B72"/>
    <mergeCell ref="D72:E72"/>
    <mergeCell ref="F72:G72"/>
    <mergeCell ref="H72:I72"/>
    <mergeCell ref="A57:R57"/>
    <mergeCell ref="A59:R59"/>
    <mergeCell ref="A61:R61"/>
    <mergeCell ref="A62:R62"/>
    <mergeCell ref="A63:A65"/>
    <mergeCell ref="B63:B65"/>
    <mergeCell ref="C63:C65"/>
    <mergeCell ref="D63:D65"/>
    <mergeCell ref="R63:R65"/>
    <mergeCell ref="A54:R54"/>
    <mergeCell ref="A55:A56"/>
    <mergeCell ref="B55:B56"/>
    <mergeCell ref="C55:C56"/>
    <mergeCell ref="D55:D56"/>
    <mergeCell ref="R55:R56"/>
    <mergeCell ref="A51:R51"/>
    <mergeCell ref="A52:A53"/>
    <mergeCell ref="B52:B53"/>
    <mergeCell ref="C52:C53"/>
    <mergeCell ref="D52:D53"/>
    <mergeCell ref="R52:R53"/>
    <mergeCell ref="A47:R47"/>
    <mergeCell ref="A48:A50"/>
    <mergeCell ref="B48:B50"/>
    <mergeCell ref="C48:C50"/>
    <mergeCell ref="D48:D50"/>
    <mergeCell ref="Q48:Q50"/>
    <mergeCell ref="R48:R50"/>
    <mergeCell ref="I45:I46"/>
    <mergeCell ref="J45:J46"/>
    <mergeCell ref="K45:K46"/>
    <mergeCell ref="L45:L46"/>
    <mergeCell ref="M45:M46"/>
    <mergeCell ref="O45:O46"/>
    <mergeCell ref="A43:R43"/>
    <mergeCell ref="A44:A46"/>
    <mergeCell ref="B44:B46"/>
    <mergeCell ref="C44:C46"/>
    <mergeCell ref="D44:D46"/>
    <mergeCell ref="R44:R46"/>
    <mergeCell ref="E45:E46"/>
    <mergeCell ref="F45:F46"/>
    <mergeCell ref="G45:G46"/>
    <mergeCell ref="H45:H46"/>
    <mergeCell ref="P45:P46"/>
    <mergeCell ref="Q45:Q46"/>
    <mergeCell ref="A38:R38"/>
    <mergeCell ref="A39:A42"/>
    <mergeCell ref="B39:B42"/>
    <mergeCell ref="C39:C42"/>
    <mergeCell ref="D39:D42"/>
    <mergeCell ref="R39:R42"/>
    <mergeCell ref="A33:R33"/>
    <mergeCell ref="A34:R34"/>
    <mergeCell ref="A35:A37"/>
    <mergeCell ref="B35:B37"/>
    <mergeCell ref="C35:C37"/>
    <mergeCell ref="D35:D37"/>
    <mergeCell ref="R35:R37"/>
    <mergeCell ref="A30:R30"/>
    <mergeCell ref="A31:A32"/>
    <mergeCell ref="B31:B32"/>
    <mergeCell ref="C31:C32"/>
    <mergeCell ref="D31:D32"/>
    <mergeCell ref="R31:R32"/>
    <mergeCell ref="A25:R25"/>
    <mergeCell ref="A27:R27"/>
    <mergeCell ref="A28:A29"/>
    <mergeCell ref="B28:B29"/>
    <mergeCell ref="C28:C29"/>
    <mergeCell ref="D28:D29"/>
    <mergeCell ref="R28:R29"/>
    <mergeCell ref="A21:R21"/>
    <mergeCell ref="A22:A24"/>
    <mergeCell ref="B22:B24"/>
    <mergeCell ref="C22:C24"/>
    <mergeCell ref="D22:D24"/>
    <mergeCell ref="Q22:Q24"/>
    <mergeCell ref="R22:R24"/>
    <mergeCell ref="A17:R17"/>
    <mergeCell ref="A18:A20"/>
    <mergeCell ref="B18:B20"/>
    <mergeCell ref="C18:C20"/>
    <mergeCell ref="D18:D20"/>
    <mergeCell ref="R18:R20"/>
    <mergeCell ref="A13:R13"/>
    <mergeCell ref="A14:A16"/>
    <mergeCell ref="B14:B16"/>
    <mergeCell ref="C14:C16"/>
    <mergeCell ref="D14:D16"/>
    <mergeCell ref="R14:R16"/>
    <mergeCell ref="A9:R9"/>
    <mergeCell ref="A10:A12"/>
    <mergeCell ref="B10:B12"/>
    <mergeCell ref="C10:C12"/>
    <mergeCell ref="D10:D12"/>
    <mergeCell ref="R10:R12"/>
    <mergeCell ref="A5:R5"/>
    <mergeCell ref="A6:A8"/>
    <mergeCell ref="B6:B8"/>
    <mergeCell ref="C6:C8"/>
    <mergeCell ref="D6:D8"/>
    <mergeCell ref="R6:R8"/>
    <mergeCell ref="G3:G4"/>
    <mergeCell ref="H3:H4"/>
    <mergeCell ref="I3:I4"/>
    <mergeCell ref="J3:J4"/>
    <mergeCell ref="K3:K4"/>
    <mergeCell ref="L3:R3"/>
    <mergeCell ref="A3:A4"/>
    <mergeCell ref="B3:B4"/>
    <mergeCell ref="C3:C4"/>
    <mergeCell ref="D3:D4"/>
    <mergeCell ref="E3:E4"/>
    <mergeCell ref="F3:F4"/>
    <mergeCell ref="A1:D1"/>
    <mergeCell ref="E1:O1"/>
    <mergeCell ref="P1:R1"/>
    <mergeCell ref="A2:B2"/>
    <mergeCell ref="C2:D2"/>
    <mergeCell ref="E2:I2"/>
    <mergeCell ref="J2:M2"/>
    <mergeCell ref="N2:O2"/>
    <mergeCell ref="P2:R2"/>
  </mergeCells>
  <dataValidations count="1">
    <dataValidation type="list" allowBlank="1" showInputMessage="1" showErrorMessage="1" sqref="H63:H65 H70:H71 H85:H1048576">
      <formula1>#REF!</formula1>
    </dataValidation>
  </dataValidations>
  <pageMargins left="0.39370078740157483" right="0.39370078740157483" top="0.39370078740157483" bottom="0.39370078740157483" header="0.31496062992125984" footer="0.31496062992125984"/>
  <pageSetup paperSize="5" scale="70" orientation="landscape" verticalDpi="599" r:id="rId1"/>
  <drawing r:id="rId2"/>
  <extLst>
    <ext xmlns:x14="http://schemas.microsoft.com/office/spreadsheetml/2009/9/main" uri="{78C0D931-6437-407d-A8EE-F0AAD7539E65}">
      <x14:conditionalFormattings>
        <x14:conditionalFormatting xmlns:xm="http://schemas.microsoft.com/office/excel/2006/main">
          <x14:cfRule type="containsText" priority="3" operator="containsText" id="{DD3AF484-E2AF-4004-93F3-A94FB5A434D0}">
            <xm:f>NOT(ISERROR(SEARCH($A$78,P1)))</xm:f>
            <xm:f>$A$78</xm:f>
            <x14:dxf>
              <fill>
                <patternFill>
                  <bgColor rgb="FFFF0000"/>
                </patternFill>
              </fill>
            </x14:dxf>
          </x14:cfRule>
          <x14:cfRule type="containsText" priority="4" operator="containsText" id="{DF4EF8D1-4322-4F04-9EC7-CFDA932FA307}">
            <xm:f>NOT(ISERROR(SEARCH($A$77,P1)))</xm:f>
            <xm:f>$A$77</xm:f>
            <x14:dxf>
              <fill>
                <patternFill>
                  <bgColor rgb="FFFF0000"/>
                </patternFill>
              </fill>
            </x14:dxf>
          </x14:cfRule>
          <x14:cfRule type="containsText" priority="5" operator="containsText" id="{AA8046DD-4617-463F-8B00-1D5093B7C0ED}">
            <xm:f>NOT(ISERROR(SEARCH($A$76,P1)))</xm:f>
            <xm:f>$A$76</xm:f>
            <x14:dxf>
              <fill>
                <patternFill>
                  <bgColor rgb="FFFFC000"/>
                </patternFill>
              </fill>
            </x14:dxf>
          </x14:cfRule>
          <x14:cfRule type="containsText" priority="6" operator="containsText" id="{B131E0D7-6526-4E87-8F1E-AAEC51B37D2E}">
            <xm:f>NOT(ISERROR(SEARCH($A$75,P1)))</xm:f>
            <xm:f>$A$75</xm:f>
            <x14:dxf>
              <fill>
                <patternFill>
                  <bgColor theme="8" tint="0.59996337778862885"/>
                </patternFill>
              </fill>
            </x14:dxf>
          </x14:cfRule>
          <x14:cfRule type="containsText" priority="7" operator="containsText" id="{6B0C2308-5F2F-441D-B4BA-9721C7E8BBDD}">
            <xm:f>NOT(ISERROR(SEARCH($A$74,P1)))</xm:f>
            <xm:f>$A$74</xm:f>
            <x14:dxf>
              <fill>
                <patternFill>
                  <bgColor theme="9" tint="0.39994506668294322"/>
                </patternFill>
              </fill>
            </x14:dxf>
          </x14:cfRule>
          <x14:cfRule type="containsText" priority="8" operator="containsText" id="{22F96DC5-1B5A-451F-9331-D06262739E6F}">
            <xm:f>NOT(ISERROR(SEARCH($A$73,P1)))</xm:f>
            <xm:f>$A$73</xm:f>
            <x14:dxf>
              <fill>
                <patternFill>
                  <bgColor theme="0"/>
                </patternFill>
              </fill>
            </x14:dxf>
          </x14:cfRule>
          <xm:sqref>P1:P1048576</xm:sqref>
        </x14:conditionalFormatting>
        <x14:conditionalFormatting xmlns:xm="http://schemas.microsoft.com/office/excel/2006/main">
          <x14:cfRule type="containsText" priority="1" operator="containsText" id="{4C55FCE5-34F3-434C-89E1-09012147030F}">
            <xm:f>NOT(ISERROR(SEARCH($D$83,R1)))</xm:f>
            <xm:f>$D$83</xm:f>
            <x14:dxf>
              <fill>
                <patternFill>
                  <bgColor theme="9" tint="0.39994506668294322"/>
                </patternFill>
              </fill>
            </x14:dxf>
          </x14:cfRule>
          <x14:cfRule type="containsText" priority="2" operator="containsText" id="{EDF660E7-573C-4E32-9512-0AE9103969DD}">
            <xm:f>NOT(ISERROR(SEARCH($D$82,R1)))</xm:f>
            <xm:f>$D$82</xm:f>
            <x14:dxf>
              <fill>
                <patternFill>
                  <bgColor theme="0"/>
                </patternFill>
              </fill>
            </x14:dxf>
          </x14:cfRule>
          <xm:sqref>R1:R1048576</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14:formula1>
            <xm:f>'[11]1.COM'!#REF!</xm:f>
          </x14:formula1>
          <xm:sqref>R67 R10:R12 R14:R16 R18:R20 R22:R24 R26 R28:R29 P31:P32 R35 R39:R42 R44:R46 P19:P20 R52:R53 R55:R56 R58 R60 R63:R65 R6:R8 R69 P53 P15:P16 P58 P7:P8 P64:P65 P26 P28:P29 P67 P11:P12 P60 P39:P41 R48:R50 P56 R31:R32 P36:P37 P50 P44 P24 P69</xm:sqref>
        </x14:dataValidation>
        <x14:dataValidation type="list" allowBlank="1" showInputMessage="1" showErrorMessage="1">
          <x14:formula1>
            <xm:f>'[12]1.COM'!#REF!</xm:f>
          </x14:formula1>
          <xm:sqref>P6 P48:P49 P10 P14 P45 P42 P52 P35 P18 P55 P22:P23 P63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92"/>
  <sheetViews>
    <sheetView zoomScale="70" zoomScaleNormal="70" workbookViewId="0">
      <selection sqref="A1:D1"/>
    </sheetView>
  </sheetViews>
  <sheetFormatPr baseColWidth="10" defaultColWidth="11.42578125" defaultRowHeight="15.75" outlineLevelRow="2" x14ac:dyDescent="0.25"/>
  <cols>
    <col min="1" max="1" width="22.7109375" style="1" customWidth="1"/>
    <col min="2" max="2" width="18.7109375" style="1" customWidth="1"/>
    <col min="3" max="3" width="17.7109375" style="1" customWidth="1"/>
    <col min="4" max="4" width="39.140625" style="236" customWidth="1"/>
    <col min="5" max="5" width="43.140625" style="236" customWidth="1"/>
    <col min="6" max="6" width="50.28515625" style="1" customWidth="1"/>
    <col min="7" max="7" width="28.7109375" style="1" customWidth="1"/>
    <col min="8" max="8" width="26.28515625" style="1" customWidth="1"/>
    <col min="9" max="9" width="40.28515625" style="1" customWidth="1"/>
    <col min="10" max="10" width="16.28515625" style="1" customWidth="1"/>
    <col min="11" max="11" width="24.28515625" style="1" customWidth="1"/>
    <col min="12" max="12" width="16.5703125" style="1" bestFit="1" customWidth="1"/>
    <col min="13" max="13" width="16.5703125" style="1" customWidth="1"/>
    <col min="14" max="14" width="96" style="235" customWidth="1"/>
    <col min="15" max="15" width="32.7109375" customWidth="1"/>
    <col min="16" max="16" width="17" style="42" customWidth="1"/>
    <col min="17" max="17" width="101.5703125" style="1" customWidth="1"/>
    <col min="18" max="18" width="24.85546875" style="1" customWidth="1"/>
    <col min="19" max="16384" width="11.42578125" style="1"/>
  </cols>
  <sheetData>
    <row r="1" spans="1:21 16384:16384" ht="57" customHeight="1" x14ac:dyDescent="0.25">
      <c r="A1" s="433"/>
      <c r="B1" s="433"/>
      <c r="C1" s="433"/>
      <c r="D1" s="433"/>
      <c r="E1" s="434" t="s">
        <v>0</v>
      </c>
      <c r="F1" s="435"/>
      <c r="G1" s="435"/>
      <c r="H1" s="435"/>
      <c r="I1" s="435"/>
      <c r="J1" s="435"/>
      <c r="K1" s="435"/>
      <c r="L1" s="435"/>
      <c r="M1" s="435"/>
      <c r="N1" s="435"/>
      <c r="O1" s="436"/>
      <c r="P1" s="437"/>
      <c r="Q1" s="438"/>
      <c r="R1" s="439"/>
      <c r="XFD1" s="1" t="s">
        <v>293</v>
      </c>
    </row>
    <row r="2" spans="1:21 16384:16384" ht="27.75" customHeight="1" x14ac:dyDescent="0.25">
      <c r="A2" s="440" t="s">
        <v>1</v>
      </c>
      <c r="B2" s="441"/>
      <c r="C2" s="442" t="s">
        <v>2</v>
      </c>
      <c r="D2" s="443"/>
      <c r="E2" s="440" t="s">
        <v>3</v>
      </c>
      <c r="F2" s="444"/>
      <c r="G2" s="444"/>
      <c r="H2" s="444"/>
      <c r="I2" s="441"/>
      <c r="J2" s="445">
        <v>6</v>
      </c>
      <c r="K2" s="445"/>
      <c r="L2" s="445"/>
      <c r="M2" s="445"/>
      <c r="N2" s="440" t="s">
        <v>4</v>
      </c>
      <c r="O2" s="441"/>
      <c r="P2" s="446" t="s">
        <v>5</v>
      </c>
      <c r="Q2" s="447"/>
      <c r="R2" s="448"/>
      <c r="XFD2" s="177" t="s">
        <v>423</v>
      </c>
    </row>
    <row r="3" spans="1:21 16384:16384" s="2" customFormat="1" ht="59.25" customHeight="1" x14ac:dyDescent="0.25">
      <c r="A3" s="453" t="s">
        <v>6</v>
      </c>
      <c r="B3" s="453" t="s">
        <v>7</v>
      </c>
      <c r="C3" s="453" t="s">
        <v>8</v>
      </c>
      <c r="D3" s="453" t="s">
        <v>9</v>
      </c>
      <c r="E3" s="453" t="s">
        <v>10</v>
      </c>
      <c r="F3" s="453" t="s">
        <v>11</v>
      </c>
      <c r="G3" s="453" t="s">
        <v>12</v>
      </c>
      <c r="H3" s="453" t="s">
        <v>13</v>
      </c>
      <c r="I3" s="453" t="s">
        <v>14</v>
      </c>
      <c r="J3" s="453" t="s">
        <v>15</v>
      </c>
      <c r="K3" s="453" t="s">
        <v>16</v>
      </c>
      <c r="L3" s="455" t="s">
        <v>17</v>
      </c>
      <c r="M3" s="455"/>
      <c r="N3" s="455"/>
      <c r="O3" s="455"/>
      <c r="P3" s="455"/>
      <c r="Q3" s="455"/>
      <c r="R3" s="455"/>
      <c r="U3" s="1"/>
      <c r="XFD3" s="177" t="s">
        <v>424</v>
      </c>
    </row>
    <row r="4" spans="1:21 16384:16384" s="2" customFormat="1" ht="93.95" customHeight="1" thickBot="1" x14ac:dyDescent="0.3">
      <c r="A4" s="454"/>
      <c r="B4" s="454"/>
      <c r="C4" s="454"/>
      <c r="D4" s="454"/>
      <c r="E4" s="454"/>
      <c r="F4" s="454"/>
      <c r="G4" s="454"/>
      <c r="H4" s="454"/>
      <c r="I4" s="454"/>
      <c r="J4" s="454"/>
      <c r="K4" s="454"/>
      <c r="L4" s="178" t="s">
        <v>18</v>
      </c>
      <c r="M4" s="178" t="s">
        <v>19</v>
      </c>
      <c r="N4" s="178" t="s">
        <v>20</v>
      </c>
      <c r="O4" s="178" t="s">
        <v>21</v>
      </c>
      <c r="P4" s="178" t="s">
        <v>22</v>
      </c>
      <c r="Q4" s="178" t="s">
        <v>23</v>
      </c>
      <c r="R4" s="179" t="s">
        <v>24</v>
      </c>
      <c r="XFD4" s="177" t="s">
        <v>48</v>
      </c>
    </row>
    <row r="5" spans="1:21 16384:16384" ht="34.5" customHeight="1" thickBot="1" x14ac:dyDescent="0.3">
      <c r="A5" s="449" t="s">
        <v>425</v>
      </c>
      <c r="B5" s="450"/>
      <c r="C5" s="450"/>
      <c r="D5" s="450"/>
      <c r="E5" s="450"/>
      <c r="F5" s="450"/>
      <c r="G5" s="450"/>
      <c r="H5" s="450"/>
      <c r="I5" s="450"/>
      <c r="J5" s="450"/>
      <c r="K5" s="450"/>
      <c r="L5" s="450"/>
      <c r="M5" s="450"/>
      <c r="N5" s="450"/>
      <c r="O5" s="450"/>
      <c r="P5" s="450"/>
      <c r="Q5" s="450"/>
      <c r="R5" s="451"/>
      <c r="XFD5" s="177" t="s">
        <v>271</v>
      </c>
    </row>
    <row r="6" spans="1:21 16384:16384" ht="177.75" customHeight="1" outlineLevel="1" x14ac:dyDescent="0.25">
      <c r="A6" s="389" t="s">
        <v>426</v>
      </c>
      <c r="B6" s="410" t="s">
        <v>427</v>
      </c>
      <c r="C6" s="389">
        <v>1</v>
      </c>
      <c r="D6" s="452" t="s">
        <v>428</v>
      </c>
      <c r="E6" s="180" t="s">
        <v>429</v>
      </c>
      <c r="F6" s="63" t="s">
        <v>430</v>
      </c>
      <c r="G6" s="180" t="s">
        <v>431</v>
      </c>
      <c r="H6" s="51" t="s">
        <v>31</v>
      </c>
      <c r="I6" s="63" t="s">
        <v>432</v>
      </c>
      <c r="J6" s="181" t="s">
        <v>433</v>
      </c>
      <c r="K6" s="181">
        <v>43465</v>
      </c>
      <c r="L6" s="182">
        <v>43682</v>
      </c>
      <c r="M6" s="183" t="s">
        <v>316</v>
      </c>
      <c r="N6" s="184" t="s">
        <v>434</v>
      </c>
      <c r="O6" s="185">
        <v>1</v>
      </c>
      <c r="P6" s="94" t="s">
        <v>423</v>
      </c>
      <c r="Q6" s="183" t="s">
        <v>435</v>
      </c>
      <c r="R6" s="401" t="s">
        <v>104</v>
      </c>
      <c r="XFD6" s="186" t="s">
        <v>239</v>
      </c>
    </row>
    <row r="7" spans="1:21 16384:16384" ht="351" customHeight="1" outlineLevel="1" x14ac:dyDescent="0.25">
      <c r="A7" s="389"/>
      <c r="B7" s="410"/>
      <c r="C7" s="389"/>
      <c r="D7" s="452"/>
      <c r="E7" s="187" t="s">
        <v>436</v>
      </c>
      <c r="F7" s="72" t="s">
        <v>437</v>
      </c>
      <c r="G7" s="187" t="s">
        <v>438</v>
      </c>
      <c r="H7" s="71" t="s">
        <v>31</v>
      </c>
      <c r="I7" s="72" t="s">
        <v>439</v>
      </c>
      <c r="J7" s="17">
        <v>43404</v>
      </c>
      <c r="K7" s="17" t="s">
        <v>440</v>
      </c>
      <c r="L7" s="188">
        <v>44056</v>
      </c>
      <c r="M7" s="7" t="s">
        <v>33</v>
      </c>
      <c r="N7" s="11" t="s">
        <v>441</v>
      </c>
      <c r="O7" s="13">
        <v>1</v>
      </c>
      <c r="P7" s="121" t="s">
        <v>423</v>
      </c>
      <c r="Q7" s="7" t="s">
        <v>435</v>
      </c>
      <c r="R7" s="401"/>
      <c r="XFD7" s="186" t="s">
        <v>37</v>
      </c>
    </row>
    <row r="8" spans="1:21 16384:16384" ht="139.5" customHeight="1" outlineLevel="1" thickBot="1" x14ac:dyDescent="0.3">
      <c r="A8" s="389"/>
      <c r="B8" s="410"/>
      <c r="C8" s="389"/>
      <c r="D8" s="452"/>
      <c r="E8" s="189" t="s">
        <v>442</v>
      </c>
      <c r="F8" s="62" t="s">
        <v>443</v>
      </c>
      <c r="G8" s="189" t="s">
        <v>444</v>
      </c>
      <c r="H8" s="49" t="s">
        <v>41</v>
      </c>
      <c r="I8" s="62" t="s">
        <v>445</v>
      </c>
      <c r="J8" s="190">
        <v>43480</v>
      </c>
      <c r="K8" s="190" t="s">
        <v>446</v>
      </c>
      <c r="L8" s="191">
        <v>44323</v>
      </c>
      <c r="M8" s="192" t="s">
        <v>447</v>
      </c>
      <c r="N8" s="193" t="s">
        <v>448</v>
      </c>
      <c r="O8" s="194">
        <v>1</v>
      </c>
      <c r="P8" s="142" t="s">
        <v>423</v>
      </c>
      <c r="Q8" s="195" t="s">
        <v>435</v>
      </c>
      <c r="R8" s="401"/>
      <c r="XFD8" s="186" t="s">
        <v>104</v>
      </c>
    </row>
    <row r="9" spans="1:21 16384:16384" s="196" customFormat="1" ht="15" customHeight="1" thickBot="1" x14ac:dyDescent="0.3">
      <c r="A9" s="456"/>
      <c r="B9" s="457"/>
      <c r="C9" s="457"/>
      <c r="D9" s="457"/>
      <c r="E9" s="457"/>
      <c r="F9" s="457"/>
      <c r="G9" s="457"/>
      <c r="H9" s="457"/>
      <c r="I9" s="457"/>
      <c r="J9" s="457"/>
      <c r="K9" s="457"/>
      <c r="L9" s="457"/>
      <c r="M9" s="457"/>
      <c r="N9" s="457"/>
      <c r="O9" s="457"/>
      <c r="P9" s="457"/>
      <c r="Q9" s="457"/>
      <c r="R9" s="458"/>
    </row>
    <row r="10" spans="1:21 16384:16384" ht="408.75" customHeight="1" outlineLevel="1" x14ac:dyDescent="0.25">
      <c r="A10" s="389" t="s">
        <v>426</v>
      </c>
      <c r="B10" s="410" t="s">
        <v>427</v>
      </c>
      <c r="C10" s="389">
        <v>2</v>
      </c>
      <c r="D10" s="452" t="s">
        <v>449</v>
      </c>
      <c r="E10" s="180" t="s">
        <v>436</v>
      </c>
      <c r="F10" s="63" t="s">
        <v>450</v>
      </c>
      <c r="G10" s="180" t="s">
        <v>438</v>
      </c>
      <c r="H10" s="51" t="s">
        <v>31</v>
      </c>
      <c r="I10" s="63" t="s">
        <v>439</v>
      </c>
      <c r="J10" s="181">
        <v>43404</v>
      </c>
      <c r="K10" s="181" t="s">
        <v>440</v>
      </c>
      <c r="L10" s="182">
        <v>44056</v>
      </c>
      <c r="M10" s="183" t="s">
        <v>33</v>
      </c>
      <c r="N10" s="197" t="s">
        <v>441</v>
      </c>
      <c r="O10" s="198">
        <v>1</v>
      </c>
      <c r="P10" s="94" t="s">
        <v>423</v>
      </c>
      <c r="Q10" s="183" t="s">
        <v>451</v>
      </c>
      <c r="R10" s="401" t="s">
        <v>104</v>
      </c>
    </row>
    <row r="11" spans="1:21 16384:16384" ht="275.25" customHeight="1" outlineLevel="1" thickBot="1" x14ac:dyDescent="0.3">
      <c r="A11" s="389"/>
      <c r="B11" s="410"/>
      <c r="C11" s="389"/>
      <c r="D11" s="452"/>
      <c r="E11" s="189" t="s">
        <v>442</v>
      </c>
      <c r="F11" s="62" t="s">
        <v>452</v>
      </c>
      <c r="G11" s="189" t="s">
        <v>444</v>
      </c>
      <c r="H11" s="49" t="s">
        <v>31</v>
      </c>
      <c r="I11" s="62" t="s">
        <v>445</v>
      </c>
      <c r="J11" s="190">
        <v>43480</v>
      </c>
      <c r="K11" s="190" t="s">
        <v>446</v>
      </c>
      <c r="L11" s="191">
        <v>44323</v>
      </c>
      <c r="M11" s="192" t="s">
        <v>447</v>
      </c>
      <c r="N11" s="193" t="s">
        <v>448</v>
      </c>
      <c r="O11" s="194">
        <v>1</v>
      </c>
      <c r="P11" s="142" t="s">
        <v>423</v>
      </c>
      <c r="Q11" s="195" t="s">
        <v>451</v>
      </c>
      <c r="R11" s="401"/>
    </row>
    <row r="12" spans="1:21 16384:16384" s="196" customFormat="1" ht="15" customHeight="1" thickBot="1" x14ac:dyDescent="0.3">
      <c r="A12" s="456"/>
      <c r="B12" s="457"/>
      <c r="C12" s="457"/>
      <c r="D12" s="457"/>
      <c r="E12" s="457"/>
      <c r="F12" s="457"/>
      <c r="G12" s="457"/>
      <c r="H12" s="457"/>
      <c r="I12" s="457"/>
      <c r="J12" s="457"/>
      <c r="K12" s="457"/>
      <c r="L12" s="457"/>
      <c r="M12" s="457"/>
      <c r="N12" s="457"/>
      <c r="O12" s="457"/>
      <c r="P12" s="457"/>
      <c r="Q12" s="457"/>
      <c r="R12" s="458"/>
    </row>
    <row r="13" spans="1:21 16384:16384" ht="394.5" customHeight="1" outlineLevel="1" x14ac:dyDescent="0.25">
      <c r="A13" s="389" t="s">
        <v>426</v>
      </c>
      <c r="B13" s="410" t="s">
        <v>427</v>
      </c>
      <c r="C13" s="389">
        <v>3</v>
      </c>
      <c r="D13" s="452" t="s">
        <v>453</v>
      </c>
      <c r="E13" s="459" t="s">
        <v>454</v>
      </c>
      <c r="F13" s="63" t="s">
        <v>455</v>
      </c>
      <c r="G13" s="180" t="s">
        <v>438</v>
      </c>
      <c r="H13" s="51" t="s">
        <v>31</v>
      </c>
      <c r="I13" s="63" t="s">
        <v>439</v>
      </c>
      <c r="J13" s="181">
        <v>43404</v>
      </c>
      <c r="K13" s="181" t="s">
        <v>456</v>
      </c>
      <c r="L13" s="182">
        <v>44056</v>
      </c>
      <c r="M13" s="183" t="s">
        <v>33</v>
      </c>
      <c r="N13" s="197" t="s">
        <v>441</v>
      </c>
      <c r="O13" s="198">
        <v>1</v>
      </c>
      <c r="P13" s="94" t="s">
        <v>423</v>
      </c>
      <c r="Q13" s="183" t="s">
        <v>451</v>
      </c>
      <c r="R13" s="401" t="s">
        <v>104</v>
      </c>
    </row>
    <row r="14" spans="1:21 16384:16384" ht="139.5" customHeight="1" outlineLevel="1" thickBot="1" x14ac:dyDescent="0.3">
      <c r="A14" s="389"/>
      <c r="B14" s="410"/>
      <c r="C14" s="389"/>
      <c r="D14" s="452"/>
      <c r="E14" s="459"/>
      <c r="F14" s="62" t="s">
        <v>457</v>
      </c>
      <c r="G14" s="189" t="s">
        <v>444</v>
      </c>
      <c r="H14" s="49" t="s">
        <v>41</v>
      </c>
      <c r="I14" s="62" t="s">
        <v>439</v>
      </c>
      <c r="J14" s="190">
        <v>43480</v>
      </c>
      <c r="K14" s="190">
        <v>43524</v>
      </c>
      <c r="L14" s="191">
        <v>44323</v>
      </c>
      <c r="M14" s="192" t="s">
        <v>447</v>
      </c>
      <c r="N14" s="193" t="s">
        <v>448</v>
      </c>
      <c r="O14" s="194">
        <v>1</v>
      </c>
      <c r="P14" s="142" t="s">
        <v>423</v>
      </c>
      <c r="Q14" s="195" t="s">
        <v>451</v>
      </c>
      <c r="R14" s="401"/>
    </row>
    <row r="15" spans="1:21 16384:16384" s="196" customFormat="1" ht="15" customHeight="1" thickBot="1" x14ac:dyDescent="0.3">
      <c r="A15" s="456"/>
      <c r="B15" s="457"/>
      <c r="C15" s="457"/>
      <c r="D15" s="457"/>
      <c r="E15" s="457"/>
      <c r="F15" s="457"/>
      <c r="G15" s="457"/>
      <c r="H15" s="457"/>
      <c r="I15" s="457"/>
      <c r="J15" s="457"/>
      <c r="K15" s="457"/>
      <c r="L15" s="457"/>
      <c r="M15" s="457"/>
      <c r="N15" s="457"/>
      <c r="O15" s="457"/>
      <c r="P15" s="457"/>
      <c r="Q15" s="457"/>
      <c r="R15" s="458"/>
    </row>
    <row r="16" spans="1:21 16384:16384" ht="123.95" customHeight="1" outlineLevel="1" x14ac:dyDescent="0.25">
      <c r="A16" s="389" t="s">
        <v>426</v>
      </c>
      <c r="B16" s="410" t="s">
        <v>427</v>
      </c>
      <c r="C16" s="389">
        <v>4</v>
      </c>
      <c r="D16" s="452" t="s">
        <v>458</v>
      </c>
      <c r="E16" s="452" t="s">
        <v>459</v>
      </c>
      <c r="F16" s="63" t="s">
        <v>460</v>
      </c>
      <c r="G16" s="180" t="s">
        <v>461</v>
      </c>
      <c r="H16" s="51" t="s">
        <v>41</v>
      </c>
      <c r="I16" s="63" t="s">
        <v>462</v>
      </c>
      <c r="J16" s="181">
        <v>43374</v>
      </c>
      <c r="K16" s="181">
        <v>43465</v>
      </c>
      <c r="L16" s="182">
        <v>43682</v>
      </c>
      <c r="M16" s="183" t="s">
        <v>316</v>
      </c>
      <c r="N16" s="184" t="s">
        <v>463</v>
      </c>
      <c r="O16" s="185">
        <v>1</v>
      </c>
      <c r="P16" s="94" t="s">
        <v>423</v>
      </c>
      <c r="Q16" s="183" t="s">
        <v>464</v>
      </c>
      <c r="R16" s="401" t="s">
        <v>104</v>
      </c>
    </row>
    <row r="17" spans="1:19" ht="209.25" customHeight="1" outlineLevel="1" thickBot="1" x14ac:dyDescent="0.3">
      <c r="A17" s="389"/>
      <c r="B17" s="410"/>
      <c r="C17" s="389"/>
      <c r="D17" s="452"/>
      <c r="E17" s="452"/>
      <c r="F17" s="62" t="s">
        <v>465</v>
      </c>
      <c r="G17" s="189" t="s">
        <v>466</v>
      </c>
      <c r="H17" s="49" t="s">
        <v>41</v>
      </c>
      <c r="I17" s="62" t="s">
        <v>467</v>
      </c>
      <c r="J17" s="190">
        <v>43405</v>
      </c>
      <c r="K17" s="190">
        <v>43465</v>
      </c>
      <c r="L17" s="199">
        <v>43682</v>
      </c>
      <c r="M17" s="195" t="s">
        <v>316</v>
      </c>
      <c r="N17" s="193" t="s">
        <v>448</v>
      </c>
      <c r="O17" s="200">
        <v>1</v>
      </c>
      <c r="P17" s="142" t="s">
        <v>423</v>
      </c>
      <c r="Q17" s="195" t="s">
        <v>464</v>
      </c>
      <c r="R17" s="401"/>
    </row>
    <row r="18" spans="1:19" s="196" customFormat="1" ht="15" customHeight="1" thickBot="1" x14ac:dyDescent="0.3">
      <c r="A18" s="456"/>
      <c r="B18" s="457"/>
      <c r="C18" s="457"/>
      <c r="D18" s="457"/>
      <c r="E18" s="457"/>
      <c r="F18" s="457"/>
      <c r="G18" s="457"/>
      <c r="H18" s="457"/>
      <c r="I18" s="457"/>
      <c r="J18" s="457"/>
      <c r="K18" s="457"/>
      <c r="L18" s="457"/>
      <c r="M18" s="457"/>
      <c r="N18" s="457"/>
      <c r="O18" s="457"/>
      <c r="P18" s="457"/>
      <c r="Q18" s="457"/>
      <c r="R18" s="458"/>
    </row>
    <row r="19" spans="1:19" ht="322.5" customHeight="1" outlineLevel="1" thickBot="1" x14ac:dyDescent="0.3">
      <c r="A19" s="50" t="s">
        <v>426</v>
      </c>
      <c r="B19" s="89" t="s">
        <v>427</v>
      </c>
      <c r="C19" s="50">
        <v>5</v>
      </c>
      <c r="D19" s="201" t="s">
        <v>468</v>
      </c>
      <c r="E19" s="460" t="s">
        <v>469</v>
      </c>
      <c r="F19" s="461"/>
      <c r="G19" s="461"/>
      <c r="H19" s="461"/>
      <c r="I19" s="461"/>
      <c r="J19" s="461"/>
      <c r="K19" s="462"/>
      <c r="L19" s="202">
        <v>44056</v>
      </c>
      <c r="M19" s="203" t="s">
        <v>447</v>
      </c>
      <c r="N19" s="201" t="s">
        <v>470</v>
      </c>
      <c r="O19" s="204" t="s">
        <v>471</v>
      </c>
      <c r="P19" s="205" t="s">
        <v>423</v>
      </c>
      <c r="Q19" s="206" t="s">
        <v>472</v>
      </c>
      <c r="R19" s="207" t="s">
        <v>104</v>
      </c>
    </row>
    <row r="20" spans="1:19" s="196" customFormat="1" thickBot="1" x14ac:dyDescent="0.3">
      <c r="A20" s="463"/>
      <c r="B20" s="464"/>
      <c r="C20" s="464"/>
      <c r="D20" s="464"/>
      <c r="E20" s="464"/>
      <c r="F20" s="464"/>
      <c r="G20" s="464"/>
      <c r="H20" s="464"/>
      <c r="I20" s="464"/>
      <c r="J20" s="464"/>
      <c r="K20" s="464"/>
      <c r="L20" s="464"/>
      <c r="M20" s="464"/>
      <c r="N20" s="464"/>
      <c r="O20" s="464"/>
      <c r="P20" s="464"/>
      <c r="Q20" s="464"/>
      <c r="R20" s="465"/>
    </row>
    <row r="21" spans="1:19" ht="33" customHeight="1" thickBot="1" x14ac:dyDescent="0.3">
      <c r="A21" s="466" t="s">
        <v>473</v>
      </c>
      <c r="B21" s="467"/>
      <c r="C21" s="467"/>
      <c r="D21" s="467"/>
      <c r="E21" s="467"/>
      <c r="F21" s="467"/>
      <c r="G21" s="467"/>
      <c r="H21" s="467"/>
      <c r="I21" s="467"/>
      <c r="J21" s="467"/>
      <c r="K21" s="467"/>
      <c r="L21" s="467"/>
      <c r="M21" s="467"/>
      <c r="N21" s="467"/>
      <c r="O21" s="467"/>
      <c r="P21" s="467"/>
      <c r="Q21" s="467"/>
      <c r="R21" s="468"/>
    </row>
    <row r="22" spans="1:19" ht="344.45" customHeight="1" outlineLevel="1" thickBot="1" x14ac:dyDescent="0.3">
      <c r="A22" s="50" t="s">
        <v>474</v>
      </c>
      <c r="B22" s="89" t="s">
        <v>427</v>
      </c>
      <c r="C22" s="50">
        <v>1</v>
      </c>
      <c r="D22" s="201" t="s">
        <v>475</v>
      </c>
      <c r="E22" s="201" t="s">
        <v>476</v>
      </c>
      <c r="F22" s="201" t="s">
        <v>477</v>
      </c>
      <c r="G22" s="204" t="s">
        <v>478</v>
      </c>
      <c r="H22" s="50" t="s">
        <v>31</v>
      </c>
      <c r="I22" s="89" t="s">
        <v>479</v>
      </c>
      <c r="J22" s="208">
        <v>44835</v>
      </c>
      <c r="K22" s="208">
        <v>45107</v>
      </c>
      <c r="L22" s="163">
        <v>45104</v>
      </c>
      <c r="M22" s="209" t="s">
        <v>480</v>
      </c>
      <c r="N22" s="210" t="s">
        <v>481</v>
      </c>
      <c r="O22" s="211">
        <v>1</v>
      </c>
      <c r="P22" s="205" t="s">
        <v>48</v>
      </c>
      <c r="Q22" s="212" t="s">
        <v>482</v>
      </c>
      <c r="R22" s="207" t="s">
        <v>37</v>
      </c>
      <c r="S22" s="40"/>
    </row>
    <row r="23" spans="1:19" s="196" customFormat="1" thickBot="1" x14ac:dyDescent="0.3">
      <c r="A23" s="456"/>
      <c r="B23" s="457"/>
      <c r="C23" s="457"/>
      <c r="D23" s="457"/>
      <c r="E23" s="457"/>
      <c r="F23" s="457"/>
      <c r="G23" s="457"/>
      <c r="H23" s="457"/>
      <c r="I23" s="457"/>
      <c r="J23" s="457"/>
      <c r="K23" s="457"/>
      <c r="L23" s="457"/>
      <c r="M23" s="457"/>
      <c r="N23" s="457"/>
      <c r="O23" s="457"/>
      <c r="P23" s="457"/>
      <c r="Q23" s="457"/>
      <c r="R23" s="458"/>
    </row>
    <row r="24" spans="1:19" ht="399" customHeight="1" outlineLevel="2" thickBot="1" x14ac:dyDescent="0.3">
      <c r="A24" s="50" t="s">
        <v>474</v>
      </c>
      <c r="B24" s="89" t="s">
        <v>427</v>
      </c>
      <c r="C24" s="50">
        <v>2</v>
      </c>
      <c r="D24" s="201" t="s">
        <v>483</v>
      </c>
      <c r="E24" s="201" t="s">
        <v>484</v>
      </c>
      <c r="F24" s="201" t="s">
        <v>485</v>
      </c>
      <c r="G24" s="204" t="s">
        <v>486</v>
      </c>
      <c r="H24" s="50" t="s">
        <v>31</v>
      </c>
      <c r="I24" s="89" t="s">
        <v>479</v>
      </c>
      <c r="J24" s="208">
        <v>44927</v>
      </c>
      <c r="K24" s="208">
        <v>45350</v>
      </c>
      <c r="L24" s="163">
        <v>45104</v>
      </c>
      <c r="M24" s="209" t="s">
        <v>480</v>
      </c>
      <c r="N24" s="210" t="s">
        <v>487</v>
      </c>
      <c r="O24" s="213">
        <v>0</v>
      </c>
      <c r="P24" s="205" t="s">
        <v>293</v>
      </c>
      <c r="Q24" s="210" t="s">
        <v>488</v>
      </c>
      <c r="R24" s="207" t="s">
        <v>37</v>
      </c>
    </row>
    <row r="25" spans="1:19" s="196" customFormat="1" thickBot="1" x14ac:dyDescent="0.3">
      <c r="A25" s="456"/>
      <c r="B25" s="457"/>
      <c r="C25" s="457"/>
      <c r="D25" s="457"/>
      <c r="E25" s="457"/>
      <c r="F25" s="457"/>
      <c r="G25" s="457"/>
      <c r="H25" s="457"/>
      <c r="I25" s="457"/>
      <c r="J25" s="457"/>
      <c r="K25" s="457"/>
      <c r="L25" s="457"/>
      <c r="M25" s="457"/>
      <c r="N25" s="457"/>
      <c r="O25" s="457"/>
      <c r="P25" s="457"/>
      <c r="Q25" s="457"/>
      <c r="R25" s="458"/>
    </row>
    <row r="26" spans="1:19" ht="303.75" customHeight="1" outlineLevel="1" thickBot="1" x14ac:dyDescent="0.3">
      <c r="A26" s="50" t="s">
        <v>474</v>
      </c>
      <c r="B26" s="89" t="s">
        <v>427</v>
      </c>
      <c r="C26" s="50">
        <v>3</v>
      </c>
      <c r="D26" s="201" t="s">
        <v>489</v>
      </c>
      <c r="E26" s="201" t="s">
        <v>490</v>
      </c>
      <c r="F26" s="201" t="s">
        <v>491</v>
      </c>
      <c r="G26" s="204" t="s">
        <v>492</v>
      </c>
      <c r="H26" s="50" t="s">
        <v>31</v>
      </c>
      <c r="I26" s="89" t="s">
        <v>479</v>
      </c>
      <c r="J26" s="208">
        <v>44835</v>
      </c>
      <c r="K26" s="208">
        <v>45107</v>
      </c>
      <c r="L26" s="163">
        <v>45104</v>
      </c>
      <c r="M26" s="209" t="s">
        <v>480</v>
      </c>
      <c r="N26" s="210" t="s">
        <v>493</v>
      </c>
      <c r="O26" s="211">
        <v>0.5</v>
      </c>
      <c r="P26" s="205" t="s">
        <v>424</v>
      </c>
      <c r="Q26" s="212" t="s">
        <v>494</v>
      </c>
      <c r="R26" s="207" t="s">
        <v>37</v>
      </c>
    </row>
    <row r="27" spans="1:19" s="196" customFormat="1" thickBot="1" x14ac:dyDescent="0.3">
      <c r="A27" s="456"/>
      <c r="B27" s="457"/>
      <c r="C27" s="457"/>
      <c r="D27" s="457"/>
      <c r="E27" s="457"/>
      <c r="F27" s="457"/>
      <c r="G27" s="457"/>
      <c r="H27" s="457"/>
      <c r="I27" s="457"/>
      <c r="J27" s="457"/>
      <c r="K27" s="457"/>
      <c r="L27" s="457"/>
      <c r="M27" s="457"/>
      <c r="N27" s="457"/>
      <c r="O27" s="457"/>
      <c r="P27" s="457"/>
      <c r="Q27" s="457"/>
      <c r="R27" s="458"/>
    </row>
    <row r="28" spans="1:19" ht="390" outlineLevel="1" x14ac:dyDescent="0.25">
      <c r="A28" s="389" t="s">
        <v>474</v>
      </c>
      <c r="B28" s="410" t="s">
        <v>427</v>
      </c>
      <c r="C28" s="389">
        <v>4</v>
      </c>
      <c r="D28" s="452" t="s">
        <v>495</v>
      </c>
      <c r="E28" s="180" t="s">
        <v>496</v>
      </c>
      <c r="F28" s="180" t="s">
        <v>497</v>
      </c>
      <c r="G28" s="214" t="s">
        <v>498</v>
      </c>
      <c r="H28" s="51" t="s">
        <v>31</v>
      </c>
      <c r="I28" s="63" t="s">
        <v>499</v>
      </c>
      <c r="J28" s="181">
        <v>43752</v>
      </c>
      <c r="K28" s="181">
        <v>43830</v>
      </c>
      <c r="L28" s="215">
        <v>44025</v>
      </c>
      <c r="M28" s="184" t="s">
        <v>447</v>
      </c>
      <c r="N28" s="61" t="s">
        <v>500</v>
      </c>
      <c r="O28" s="216">
        <v>1</v>
      </c>
      <c r="P28" s="94" t="s">
        <v>423</v>
      </c>
      <c r="Q28" s="197" t="s">
        <v>501</v>
      </c>
      <c r="R28" s="401" t="s">
        <v>104</v>
      </c>
    </row>
    <row r="29" spans="1:19" ht="409.6" customHeight="1" outlineLevel="1" thickBot="1" x14ac:dyDescent="0.3">
      <c r="A29" s="389"/>
      <c r="B29" s="410"/>
      <c r="C29" s="389"/>
      <c r="D29" s="452"/>
      <c r="E29" s="189" t="s">
        <v>502</v>
      </c>
      <c r="F29" s="189" t="s">
        <v>503</v>
      </c>
      <c r="G29" s="217" t="s">
        <v>504</v>
      </c>
      <c r="H29" s="49" t="s">
        <v>31</v>
      </c>
      <c r="I29" s="62" t="s">
        <v>505</v>
      </c>
      <c r="J29" s="190">
        <v>43752</v>
      </c>
      <c r="K29" s="190">
        <v>43830</v>
      </c>
      <c r="L29" s="151">
        <v>43915</v>
      </c>
      <c r="M29" s="192" t="s">
        <v>447</v>
      </c>
      <c r="N29" s="60" t="s">
        <v>506</v>
      </c>
      <c r="O29" s="218">
        <v>1</v>
      </c>
      <c r="P29" s="142" t="s">
        <v>423</v>
      </c>
      <c r="Q29" s="193" t="s">
        <v>501</v>
      </c>
      <c r="R29" s="401"/>
    </row>
    <row r="30" spans="1:19" s="196" customFormat="1" thickBot="1" x14ac:dyDescent="0.3">
      <c r="A30" s="456"/>
      <c r="B30" s="457"/>
      <c r="C30" s="457"/>
      <c r="D30" s="457"/>
      <c r="E30" s="457"/>
      <c r="F30" s="457"/>
      <c r="G30" s="457"/>
      <c r="H30" s="457"/>
      <c r="I30" s="457"/>
      <c r="J30" s="457"/>
      <c r="K30" s="457"/>
      <c r="L30" s="457"/>
      <c r="M30" s="457"/>
      <c r="N30" s="457"/>
      <c r="O30" s="457"/>
      <c r="P30" s="457"/>
      <c r="Q30" s="457"/>
      <c r="R30" s="458"/>
    </row>
    <row r="31" spans="1:19" ht="120" outlineLevel="1" x14ac:dyDescent="0.25">
      <c r="A31" s="389" t="s">
        <v>474</v>
      </c>
      <c r="B31" s="410" t="s">
        <v>427</v>
      </c>
      <c r="C31" s="389">
        <v>5</v>
      </c>
      <c r="D31" s="452" t="s">
        <v>507</v>
      </c>
      <c r="E31" s="180" t="s">
        <v>508</v>
      </c>
      <c r="F31" s="180" t="s">
        <v>509</v>
      </c>
      <c r="G31" s="214" t="s">
        <v>510</v>
      </c>
      <c r="H31" s="51" t="s">
        <v>31</v>
      </c>
      <c r="I31" s="63" t="s">
        <v>511</v>
      </c>
      <c r="J31" s="181">
        <v>43759</v>
      </c>
      <c r="K31" s="181">
        <v>43830</v>
      </c>
      <c r="L31" s="215">
        <v>44056</v>
      </c>
      <c r="M31" s="219" t="s">
        <v>33</v>
      </c>
      <c r="N31" s="219" t="s">
        <v>512</v>
      </c>
      <c r="O31" s="216">
        <v>1</v>
      </c>
      <c r="P31" s="94" t="s">
        <v>423</v>
      </c>
      <c r="Q31" s="219" t="s">
        <v>513</v>
      </c>
      <c r="R31" s="401" t="s">
        <v>104</v>
      </c>
    </row>
    <row r="32" spans="1:19" ht="409.5" outlineLevel="1" x14ac:dyDescent="0.25">
      <c r="A32" s="389"/>
      <c r="B32" s="410"/>
      <c r="C32" s="389"/>
      <c r="D32" s="452"/>
      <c r="E32" s="187" t="s">
        <v>514</v>
      </c>
      <c r="F32" s="187" t="s">
        <v>515</v>
      </c>
      <c r="G32" s="220" t="s">
        <v>510</v>
      </c>
      <c r="H32" s="71" t="s">
        <v>31</v>
      </c>
      <c r="I32" s="72" t="s">
        <v>511</v>
      </c>
      <c r="J32" s="17">
        <v>43759</v>
      </c>
      <c r="K32" s="17">
        <v>43830</v>
      </c>
      <c r="L32" s="221">
        <v>44056</v>
      </c>
      <c r="M32" s="14" t="s">
        <v>33</v>
      </c>
      <c r="N32" s="5" t="s">
        <v>516</v>
      </c>
      <c r="O32" s="15">
        <v>1</v>
      </c>
      <c r="P32" s="121" t="s">
        <v>423</v>
      </c>
      <c r="Q32" s="14" t="s">
        <v>513</v>
      </c>
      <c r="R32" s="401"/>
    </row>
    <row r="33" spans="1:19" ht="120.75" outlineLevel="1" thickBot="1" x14ac:dyDescent="0.3">
      <c r="A33" s="425"/>
      <c r="B33" s="430"/>
      <c r="C33" s="425"/>
      <c r="D33" s="469"/>
      <c r="E33" s="187" t="s">
        <v>517</v>
      </c>
      <c r="F33" s="187" t="s">
        <v>518</v>
      </c>
      <c r="G33" s="220" t="s">
        <v>519</v>
      </c>
      <c r="H33" s="71" t="s">
        <v>31</v>
      </c>
      <c r="I33" s="72" t="s">
        <v>520</v>
      </c>
      <c r="J33" s="17">
        <v>43759</v>
      </c>
      <c r="K33" s="17">
        <v>43830</v>
      </c>
      <c r="L33" s="221">
        <v>44056</v>
      </c>
      <c r="M33" s="14" t="s">
        <v>33</v>
      </c>
      <c r="N33" s="5" t="s">
        <v>521</v>
      </c>
      <c r="O33" s="15">
        <v>1</v>
      </c>
      <c r="P33" s="121" t="s">
        <v>423</v>
      </c>
      <c r="Q33" s="14" t="s">
        <v>513</v>
      </c>
      <c r="R33" s="470"/>
    </row>
    <row r="34" spans="1:19" s="196" customFormat="1" thickBot="1" x14ac:dyDescent="0.3">
      <c r="A34" s="463"/>
      <c r="B34" s="464"/>
      <c r="C34" s="464"/>
      <c r="D34" s="464"/>
      <c r="E34" s="464"/>
      <c r="F34" s="464"/>
      <c r="G34" s="464"/>
      <c r="H34" s="464"/>
      <c r="I34" s="464"/>
      <c r="J34" s="464"/>
      <c r="K34" s="464"/>
      <c r="L34" s="464"/>
      <c r="M34" s="464"/>
      <c r="N34" s="464"/>
      <c r="O34" s="464"/>
      <c r="P34" s="464"/>
      <c r="Q34" s="464"/>
      <c r="R34" s="465"/>
    </row>
    <row r="35" spans="1:19" s="222" customFormat="1" ht="36.75" customHeight="1" thickBot="1" x14ac:dyDescent="0.3">
      <c r="A35" s="471" t="s">
        <v>522</v>
      </c>
      <c r="B35" s="472"/>
      <c r="C35" s="472"/>
      <c r="D35" s="472"/>
      <c r="E35" s="472"/>
      <c r="F35" s="472"/>
      <c r="G35" s="472"/>
      <c r="H35" s="472"/>
      <c r="I35" s="472"/>
      <c r="J35" s="472"/>
      <c r="K35" s="472"/>
      <c r="L35" s="472"/>
      <c r="M35" s="472"/>
      <c r="N35" s="472"/>
      <c r="O35" s="472"/>
      <c r="P35" s="472"/>
      <c r="Q35" s="472"/>
      <c r="R35" s="473"/>
    </row>
    <row r="36" spans="1:19" ht="313.5" customHeight="1" thickBot="1" x14ac:dyDescent="0.3">
      <c r="A36" s="47" t="s">
        <v>523</v>
      </c>
      <c r="B36" s="47" t="s">
        <v>427</v>
      </c>
      <c r="C36" s="47">
        <v>1</v>
      </c>
      <c r="D36" s="47" t="s">
        <v>524</v>
      </c>
      <c r="E36" s="89" t="s">
        <v>525</v>
      </c>
      <c r="F36" s="89" t="s">
        <v>526</v>
      </c>
      <c r="G36" s="47" t="s">
        <v>527</v>
      </c>
      <c r="H36" s="47" t="s">
        <v>121</v>
      </c>
      <c r="I36" s="47" t="s">
        <v>479</v>
      </c>
      <c r="J36" s="90">
        <v>44835</v>
      </c>
      <c r="K36" s="114">
        <v>45107</v>
      </c>
      <c r="L36" s="163">
        <v>45104</v>
      </c>
      <c r="M36" s="209" t="s">
        <v>480</v>
      </c>
      <c r="N36" s="210" t="s">
        <v>481</v>
      </c>
      <c r="O36" s="223">
        <v>1</v>
      </c>
      <c r="P36" s="205" t="s">
        <v>48</v>
      </c>
      <c r="Q36" s="212" t="s">
        <v>482</v>
      </c>
      <c r="R36" s="207" t="s">
        <v>37</v>
      </c>
    </row>
    <row r="37" spans="1:19" ht="22.5" customHeight="1" thickBot="1" x14ac:dyDescent="0.3">
      <c r="A37" s="456"/>
      <c r="B37" s="457"/>
      <c r="C37" s="457"/>
      <c r="D37" s="457"/>
      <c r="E37" s="457"/>
      <c r="F37" s="457"/>
      <c r="G37" s="457"/>
      <c r="H37" s="457"/>
      <c r="I37" s="457"/>
      <c r="J37" s="457"/>
      <c r="K37" s="457"/>
      <c r="L37" s="457"/>
      <c r="M37" s="457"/>
      <c r="N37" s="457"/>
      <c r="O37" s="457"/>
      <c r="P37" s="457"/>
      <c r="Q37" s="457"/>
      <c r="R37" s="458"/>
    </row>
    <row r="38" spans="1:19" ht="197.45" customHeight="1" thickBot="1" x14ac:dyDescent="0.3">
      <c r="A38" s="47" t="s">
        <v>523</v>
      </c>
      <c r="B38" s="47" t="s">
        <v>427</v>
      </c>
      <c r="C38" s="47">
        <v>2</v>
      </c>
      <c r="D38" s="47" t="s">
        <v>528</v>
      </c>
      <c r="E38" s="89" t="s">
        <v>529</v>
      </c>
      <c r="F38" s="89" t="s">
        <v>530</v>
      </c>
      <c r="G38" s="89" t="s">
        <v>531</v>
      </c>
      <c r="H38" s="47" t="s">
        <v>121</v>
      </c>
      <c r="I38" s="47" t="s">
        <v>532</v>
      </c>
      <c r="J38" s="163">
        <v>44958</v>
      </c>
      <c r="K38" s="163">
        <v>45230</v>
      </c>
      <c r="L38" s="163">
        <v>45105</v>
      </c>
      <c r="M38" s="209" t="s">
        <v>480</v>
      </c>
      <c r="N38" s="210" t="s">
        <v>533</v>
      </c>
      <c r="O38" s="223">
        <v>0</v>
      </c>
      <c r="P38" s="205" t="s">
        <v>293</v>
      </c>
      <c r="Q38" s="210" t="s">
        <v>534</v>
      </c>
      <c r="R38" s="207" t="s">
        <v>37</v>
      </c>
    </row>
    <row r="39" spans="1:19" ht="18.95" customHeight="1" thickBot="1" x14ac:dyDescent="0.3">
      <c r="A39" s="456"/>
      <c r="B39" s="457"/>
      <c r="C39" s="457"/>
      <c r="D39" s="457"/>
      <c r="E39" s="457"/>
      <c r="F39" s="457"/>
      <c r="G39" s="457"/>
      <c r="H39" s="457"/>
      <c r="I39" s="457"/>
      <c r="J39" s="457"/>
      <c r="K39" s="457"/>
      <c r="L39" s="457"/>
      <c r="M39" s="457"/>
      <c r="N39" s="457"/>
      <c r="O39" s="457"/>
      <c r="P39" s="457"/>
      <c r="Q39" s="457"/>
      <c r="R39" s="458"/>
    </row>
    <row r="40" spans="1:19" ht="169.5" customHeight="1" x14ac:dyDescent="0.25">
      <c r="A40" s="428" t="s">
        <v>523</v>
      </c>
      <c r="B40" s="428" t="s">
        <v>427</v>
      </c>
      <c r="C40" s="425">
        <v>3</v>
      </c>
      <c r="D40" s="410" t="s">
        <v>535</v>
      </c>
      <c r="E40" s="410" t="s">
        <v>536</v>
      </c>
      <c r="F40" s="63" t="s">
        <v>537</v>
      </c>
      <c r="G40" s="63" t="s">
        <v>538</v>
      </c>
      <c r="H40" s="48" t="s">
        <v>121</v>
      </c>
      <c r="I40" s="428" t="s">
        <v>539</v>
      </c>
      <c r="J40" s="224" t="s">
        <v>540</v>
      </c>
      <c r="K40" s="65">
        <v>45230</v>
      </c>
      <c r="L40" s="65">
        <v>45105</v>
      </c>
      <c r="M40" s="183" t="s">
        <v>480</v>
      </c>
      <c r="N40" s="225" t="s">
        <v>541</v>
      </c>
      <c r="O40" s="226">
        <v>0</v>
      </c>
      <c r="P40" s="94" t="s">
        <v>293</v>
      </c>
      <c r="Q40" s="227" t="s">
        <v>542</v>
      </c>
      <c r="R40" s="401" t="s">
        <v>37</v>
      </c>
    </row>
    <row r="41" spans="1:19" ht="107.25" customHeight="1" x14ac:dyDescent="0.25">
      <c r="A41" s="429"/>
      <c r="B41" s="429"/>
      <c r="C41" s="426"/>
      <c r="D41" s="410"/>
      <c r="E41" s="430"/>
      <c r="F41" s="72" t="s">
        <v>543</v>
      </c>
      <c r="G41" s="72" t="s">
        <v>544</v>
      </c>
      <c r="H41" s="19" t="s">
        <v>545</v>
      </c>
      <c r="I41" s="429"/>
      <c r="J41" s="23">
        <v>44927</v>
      </c>
      <c r="K41" s="23">
        <v>45230</v>
      </c>
      <c r="L41" s="23">
        <v>45105</v>
      </c>
      <c r="M41" s="7" t="s">
        <v>480</v>
      </c>
      <c r="N41" s="228" t="s">
        <v>546</v>
      </c>
      <c r="O41" s="229">
        <v>0</v>
      </c>
      <c r="P41" s="121" t="s">
        <v>293</v>
      </c>
      <c r="Q41" s="73" t="s">
        <v>547</v>
      </c>
      <c r="R41" s="401"/>
    </row>
    <row r="42" spans="1:19" ht="222.75" customHeight="1" thickBot="1" x14ac:dyDescent="0.3">
      <c r="A42" s="411"/>
      <c r="B42" s="411"/>
      <c r="C42" s="427"/>
      <c r="D42" s="410"/>
      <c r="E42" s="62" t="s">
        <v>548</v>
      </c>
      <c r="F42" s="62" t="s">
        <v>549</v>
      </c>
      <c r="G42" s="62" t="s">
        <v>550</v>
      </c>
      <c r="H42" s="46" t="s">
        <v>545</v>
      </c>
      <c r="I42" s="411"/>
      <c r="J42" s="64">
        <v>44835</v>
      </c>
      <c r="K42" s="64">
        <v>45107</v>
      </c>
      <c r="L42" s="64">
        <v>45104</v>
      </c>
      <c r="M42" s="195" t="s">
        <v>480</v>
      </c>
      <c r="N42" s="230" t="s">
        <v>481</v>
      </c>
      <c r="O42" s="231">
        <v>1</v>
      </c>
      <c r="P42" s="142" t="s">
        <v>48</v>
      </c>
      <c r="Q42" s="141" t="s">
        <v>551</v>
      </c>
      <c r="R42" s="401"/>
    </row>
    <row r="43" spans="1:19" ht="20.100000000000001" customHeight="1" thickBot="1" x14ac:dyDescent="0.3">
      <c r="A43" s="456"/>
      <c r="B43" s="457"/>
      <c r="C43" s="457"/>
      <c r="D43" s="457"/>
      <c r="E43" s="457"/>
      <c r="F43" s="457"/>
      <c r="G43" s="457"/>
      <c r="H43" s="457"/>
      <c r="I43" s="457"/>
      <c r="J43" s="457"/>
      <c r="K43" s="457"/>
      <c r="L43" s="457"/>
      <c r="M43" s="457"/>
      <c r="N43" s="457"/>
      <c r="O43" s="457"/>
      <c r="P43" s="457"/>
      <c r="Q43" s="457"/>
      <c r="R43" s="458"/>
    </row>
    <row r="44" spans="1:19" ht="409.5" x14ac:dyDescent="0.25">
      <c r="A44" s="428" t="s">
        <v>523</v>
      </c>
      <c r="B44" s="428" t="s">
        <v>427</v>
      </c>
      <c r="C44" s="425">
        <v>4</v>
      </c>
      <c r="D44" s="428" t="s">
        <v>552</v>
      </c>
      <c r="E44" s="390" t="s">
        <v>484</v>
      </c>
      <c r="F44" s="63" t="s">
        <v>553</v>
      </c>
      <c r="G44" s="48" t="s">
        <v>554</v>
      </c>
      <c r="H44" s="48" t="s">
        <v>121</v>
      </c>
      <c r="I44" s="48" t="s">
        <v>479</v>
      </c>
      <c r="J44" s="48" t="s">
        <v>555</v>
      </c>
      <c r="K44" s="131">
        <v>45107</v>
      </c>
      <c r="L44" s="65">
        <v>45104</v>
      </c>
      <c r="M44" s="183" t="s">
        <v>480</v>
      </c>
      <c r="N44" s="225" t="s">
        <v>556</v>
      </c>
      <c r="O44" s="198">
        <v>0.71</v>
      </c>
      <c r="P44" s="94" t="s">
        <v>293</v>
      </c>
      <c r="Q44" s="225" t="s">
        <v>557</v>
      </c>
      <c r="R44" s="401" t="s">
        <v>37</v>
      </c>
      <c r="S44" s="1">
        <f>5/7</f>
        <v>0.7142857142857143</v>
      </c>
    </row>
    <row r="45" spans="1:19" ht="408.75" customHeight="1" thickBot="1" x14ac:dyDescent="0.3">
      <c r="A45" s="411"/>
      <c r="B45" s="411"/>
      <c r="C45" s="427"/>
      <c r="D45" s="411"/>
      <c r="E45" s="390"/>
      <c r="F45" s="62" t="s">
        <v>558</v>
      </c>
      <c r="G45" s="46" t="s">
        <v>559</v>
      </c>
      <c r="H45" s="46" t="s">
        <v>121</v>
      </c>
      <c r="I45" s="46" t="s">
        <v>479</v>
      </c>
      <c r="J45" s="106">
        <v>44835</v>
      </c>
      <c r="K45" s="106">
        <v>45350</v>
      </c>
      <c r="L45" s="64">
        <v>45104</v>
      </c>
      <c r="M45" s="195" t="s">
        <v>480</v>
      </c>
      <c r="N45" s="230" t="s">
        <v>560</v>
      </c>
      <c r="O45" s="218">
        <v>0</v>
      </c>
      <c r="P45" s="142" t="s">
        <v>293</v>
      </c>
      <c r="Q45" s="230" t="s">
        <v>561</v>
      </c>
      <c r="R45" s="401"/>
    </row>
    <row r="46" spans="1:19" ht="24" customHeight="1" thickBot="1" x14ac:dyDescent="0.3">
      <c r="A46" s="456"/>
      <c r="B46" s="457"/>
      <c r="C46" s="457"/>
      <c r="D46" s="457"/>
      <c r="E46" s="457"/>
      <c r="F46" s="457"/>
      <c r="G46" s="457"/>
      <c r="H46" s="457"/>
      <c r="I46" s="457"/>
      <c r="J46" s="457"/>
      <c r="K46" s="457"/>
      <c r="L46" s="457"/>
      <c r="M46" s="457"/>
      <c r="N46" s="457"/>
      <c r="O46" s="457"/>
      <c r="P46" s="457"/>
      <c r="Q46" s="457"/>
      <c r="R46" s="458"/>
    </row>
    <row r="47" spans="1:19" ht="236.45" customHeight="1" thickBot="1" x14ac:dyDescent="0.3">
      <c r="A47" s="47" t="s">
        <v>523</v>
      </c>
      <c r="B47" s="47" t="s">
        <v>427</v>
      </c>
      <c r="C47" s="50">
        <v>5</v>
      </c>
      <c r="D47" s="47" t="s">
        <v>562</v>
      </c>
      <c r="E47" s="53" t="s">
        <v>563</v>
      </c>
      <c r="F47" s="89" t="s">
        <v>564</v>
      </c>
      <c r="G47" s="47" t="s">
        <v>550</v>
      </c>
      <c r="H47" s="47" t="s">
        <v>121</v>
      </c>
      <c r="I47" s="47" t="s">
        <v>479</v>
      </c>
      <c r="J47" s="90">
        <v>44835</v>
      </c>
      <c r="K47" s="90">
        <v>45107</v>
      </c>
      <c r="L47" s="163">
        <v>45104</v>
      </c>
      <c r="M47" s="209" t="s">
        <v>480</v>
      </c>
      <c r="N47" s="230" t="s">
        <v>481</v>
      </c>
      <c r="O47" s="231">
        <v>1</v>
      </c>
      <c r="P47" s="142" t="s">
        <v>48</v>
      </c>
      <c r="Q47" s="141" t="s">
        <v>551</v>
      </c>
      <c r="R47" s="207" t="s">
        <v>37</v>
      </c>
    </row>
    <row r="48" spans="1:19" ht="17.45" customHeight="1" thickBot="1" x14ac:dyDescent="0.3">
      <c r="A48" s="456"/>
      <c r="B48" s="457"/>
      <c r="C48" s="457"/>
      <c r="D48" s="457"/>
      <c r="E48" s="457"/>
      <c r="F48" s="457"/>
      <c r="G48" s="457"/>
      <c r="H48" s="457"/>
      <c r="I48" s="457"/>
      <c r="J48" s="457"/>
      <c r="K48" s="457"/>
      <c r="L48" s="457"/>
      <c r="M48" s="457"/>
      <c r="N48" s="457"/>
      <c r="O48" s="457"/>
      <c r="P48" s="457"/>
      <c r="Q48" s="457"/>
      <c r="R48" s="458"/>
    </row>
    <row r="49" spans="1:18" ht="215.45" customHeight="1" thickBot="1" x14ac:dyDescent="0.3">
      <c r="A49" s="47" t="s">
        <v>523</v>
      </c>
      <c r="B49" s="47" t="s">
        <v>427</v>
      </c>
      <c r="C49" s="50">
        <v>6</v>
      </c>
      <c r="D49" s="47" t="s">
        <v>565</v>
      </c>
      <c r="E49" s="89" t="s">
        <v>529</v>
      </c>
      <c r="F49" s="89" t="s">
        <v>566</v>
      </c>
      <c r="G49" s="47" t="s">
        <v>531</v>
      </c>
      <c r="H49" s="47" t="s">
        <v>121</v>
      </c>
      <c r="I49" s="47" t="s">
        <v>532</v>
      </c>
      <c r="J49" s="163">
        <v>44958</v>
      </c>
      <c r="K49" s="163">
        <v>45230</v>
      </c>
      <c r="L49" s="163">
        <v>45105</v>
      </c>
      <c r="M49" s="209" t="s">
        <v>480</v>
      </c>
      <c r="N49" s="210" t="s">
        <v>533</v>
      </c>
      <c r="O49" s="223">
        <v>0</v>
      </c>
      <c r="P49" s="205" t="s">
        <v>293</v>
      </c>
      <c r="Q49" s="210" t="s">
        <v>534</v>
      </c>
      <c r="R49" s="207" t="s">
        <v>37</v>
      </c>
    </row>
    <row r="50" spans="1:18" ht="16.5" customHeight="1" thickBot="1" x14ac:dyDescent="0.3">
      <c r="A50" s="456"/>
      <c r="B50" s="457"/>
      <c r="C50" s="457"/>
      <c r="D50" s="457"/>
      <c r="E50" s="457"/>
      <c r="F50" s="457"/>
      <c r="G50" s="457"/>
      <c r="H50" s="457"/>
      <c r="I50" s="457"/>
      <c r="J50" s="457"/>
      <c r="K50" s="457"/>
      <c r="L50" s="457"/>
      <c r="M50" s="457"/>
      <c r="N50" s="457"/>
      <c r="O50" s="457"/>
      <c r="P50" s="457"/>
      <c r="Q50" s="457"/>
      <c r="R50" s="458"/>
    </row>
    <row r="51" spans="1:18" ht="234.95" customHeight="1" x14ac:dyDescent="0.25">
      <c r="A51" s="428" t="s">
        <v>523</v>
      </c>
      <c r="B51" s="428" t="s">
        <v>427</v>
      </c>
      <c r="C51" s="425">
        <v>7</v>
      </c>
      <c r="D51" s="474" t="s">
        <v>567</v>
      </c>
      <c r="E51" s="410" t="s">
        <v>568</v>
      </c>
      <c r="F51" s="63" t="s">
        <v>569</v>
      </c>
      <c r="G51" s="63" t="s">
        <v>570</v>
      </c>
      <c r="H51" s="48" t="s">
        <v>291</v>
      </c>
      <c r="I51" s="48" t="s">
        <v>532</v>
      </c>
      <c r="J51" s="65">
        <v>44927</v>
      </c>
      <c r="K51" s="65">
        <v>45199</v>
      </c>
      <c r="L51" s="65">
        <v>45105</v>
      </c>
      <c r="M51" s="183" t="s">
        <v>480</v>
      </c>
      <c r="N51" s="225" t="s">
        <v>571</v>
      </c>
      <c r="O51" s="226">
        <v>0</v>
      </c>
      <c r="P51" s="94" t="s">
        <v>293</v>
      </c>
      <c r="Q51" s="225" t="s">
        <v>572</v>
      </c>
      <c r="R51" s="401" t="s">
        <v>37</v>
      </c>
    </row>
    <row r="52" spans="1:18" ht="219.75" customHeight="1" thickBot="1" x14ac:dyDescent="0.3">
      <c r="A52" s="411"/>
      <c r="B52" s="411"/>
      <c r="C52" s="427"/>
      <c r="D52" s="474"/>
      <c r="E52" s="410"/>
      <c r="F52" s="62" t="s">
        <v>573</v>
      </c>
      <c r="G52" s="62" t="s">
        <v>574</v>
      </c>
      <c r="H52" s="46" t="s">
        <v>291</v>
      </c>
      <c r="I52" s="46" t="s">
        <v>532</v>
      </c>
      <c r="J52" s="64">
        <v>44927</v>
      </c>
      <c r="K52" s="64">
        <v>45337</v>
      </c>
      <c r="L52" s="64">
        <v>45105</v>
      </c>
      <c r="M52" s="195" t="s">
        <v>480</v>
      </c>
      <c r="N52" s="230" t="s">
        <v>575</v>
      </c>
      <c r="O52" s="231">
        <v>0.25</v>
      </c>
      <c r="P52" s="142" t="s">
        <v>293</v>
      </c>
      <c r="Q52" s="230" t="s">
        <v>576</v>
      </c>
      <c r="R52" s="401"/>
    </row>
    <row r="53" spans="1:18" ht="18.600000000000001" customHeight="1" thickBot="1" x14ac:dyDescent="0.3">
      <c r="A53" s="463"/>
      <c r="B53" s="464"/>
      <c r="C53" s="464"/>
      <c r="D53" s="464"/>
      <c r="E53" s="464"/>
      <c r="F53" s="464"/>
      <c r="G53" s="464"/>
      <c r="H53" s="464"/>
      <c r="I53" s="464"/>
      <c r="J53" s="464"/>
      <c r="K53" s="464"/>
      <c r="L53" s="464"/>
      <c r="M53" s="464"/>
      <c r="N53" s="464"/>
      <c r="O53" s="464"/>
      <c r="P53" s="464"/>
      <c r="Q53" s="464"/>
      <c r="R53" s="465"/>
    </row>
    <row r="54" spans="1:18" ht="33.75" customHeight="1" thickBot="1" x14ac:dyDescent="0.3">
      <c r="A54" s="405" t="s">
        <v>577</v>
      </c>
      <c r="B54" s="406"/>
      <c r="C54" s="406"/>
      <c r="D54" s="406"/>
      <c r="E54" s="406"/>
      <c r="F54" s="406"/>
      <c r="G54" s="406"/>
      <c r="H54" s="406"/>
      <c r="I54" s="406"/>
      <c r="J54" s="406"/>
      <c r="K54" s="406"/>
      <c r="L54" s="406"/>
      <c r="M54" s="406"/>
      <c r="N54" s="406"/>
      <c r="O54" s="406"/>
      <c r="P54" s="406"/>
      <c r="Q54" s="406"/>
      <c r="R54" s="407"/>
    </row>
    <row r="55" spans="1:18" ht="239.45" customHeight="1" thickBot="1" x14ac:dyDescent="0.3">
      <c r="A55" s="47" t="s">
        <v>578</v>
      </c>
      <c r="B55" s="47" t="s">
        <v>427</v>
      </c>
      <c r="C55" s="50">
        <v>1</v>
      </c>
      <c r="D55" s="89" t="s">
        <v>579</v>
      </c>
      <c r="E55" s="89" t="s">
        <v>525</v>
      </c>
      <c r="F55" s="89" t="s">
        <v>580</v>
      </c>
      <c r="G55" s="47" t="s">
        <v>527</v>
      </c>
      <c r="H55" s="47" t="s">
        <v>121</v>
      </c>
      <c r="I55" s="47" t="s">
        <v>532</v>
      </c>
      <c r="J55" s="163">
        <v>44835</v>
      </c>
      <c r="K55" s="163">
        <v>45107</v>
      </c>
      <c r="L55" s="163">
        <v>45104</v>
      </c>
      <c r="M55" s="209" t="s">
        <v>480</v>
      </c>
      <c r="N55" s="230" t="s">
        <v>481</v>
      </c>
      <c r="O55" s="231">
        <v>1</v>
      </c>
      <c r="P55" s="142" t="s">
        <v>48</v>
      </c>
      <c r="Q55" s="141" t="s">
        <v>551</v>
      </c>
      <c r="R55" s="207" t="s">
        <v>37</v>
      </c>
    </row>
    <row r="56" spans="1:18" ht="18" customHeight="1" thickBot="1" x14ac:dyDescent="0.3">
      <c r="A56" s="456"/>
      <c r="B56" s="457"/>
      <c r="C56" s="457"/>
      <c r="D56" s="457"/>
      <c r="E56" s="457"/>
      <c r="F56" s="457"/>
      <c r="G56" s="457"/>
      <c r="H56" s="457"/>
      <c r="I56" s="457"/>
      <c r="J56" s="457"/>
      <c r="K56" s="457"/>
      <c r="L56" s="457"/>
      <c r="M56" s="457"/>
      <c r="N56" s="457"/>
      <c r="O56" s="457"/>
      <c r="P56" s="457"/>
      <c r="Q56" s="457"/>
      <c r="R56" s="458"/>
    </row>
    <row r="57" spans="1:18" ht="396.95" customHeight="1" thickBot="1" x14ac:dyDescent="0.3">
      <c r="A57" s="47" t="s">
        <v>578</v>
      </c>
      <c r="B57" s="47" t="s">
        <v>427</v>
      </c>
      <c r="C57" s="50">
        <v>2</v>
      </c>
      <c r="D57" s="47" t="s">
        <v>581</v>
      </c>
      <c r="E57" s="89" t="s">
        <v>525</v>
      </c>
      <c r="F57" s="89" t="s">
        <v>582</v>
      </c>
      <c r="G57" s="89" t="s">
        <v>583</v>
      </c>
      <c r="H57" s="232" t="s">
        <v>121</v>
      </c>
      <c r="I57" s="47" t="s">
        <v>532</v>
      </c>
      <c r="J57" s="163">
        <v>44835</v>
      </c>
      <c r="K57" s="163">
        <v>45107</v>
      </c>
      <c r="L57" s="163">
        <v>45104</v>
      </c>
      <c r="M57" s="209" t="s">
        <v>480</v>
      </c>
      <c r="N57" s="225" t="s">
        <v>556</v>
      </c>
      <c r="O57" s="198">
        <v>0.71</v>
      </c>
      <c r="P57" s="94" t="s">
        <v>293</v>
      </c>
      <c r="Q57" s="225" t="s">
        <v>557</v>
      </c>
      <c r="R57" s="207" t="s">
        <v>37</v>
      </c>
    </row>
    <row r="58" spans="1:18" ht="16.5" customHeight="1" thickBot="1" x14ac:dyDescent="0.3">
      <c r="A58" s="456"/>
      <c r="B58" s="457"/>
      <c r="C58" s="457"/>
      <c r="D58" s="457"/>
      <c r="E58" s="457"/>
      <c r="F58" s="457"/>
      <c r="G58" s="457"/>
      <c r="H58" s="457"/>
      <c r="I58" s="457"/>
      <c r="J58" s="457"/>
      <c r="K58" s="457"/>
      <c r="L58" s="457"/>
      <c r="M58" s="457"/>
      <c r="N58" s="457"/>
      <c r="O58" s="457"/>
      <c r="P58" s="457"/>
      <c r="Q58" s="457"/>
      <c r="R58" s="458"/>
    </row>
    <row r="59" spans="1:18" ht="284.10000000000002" customHeight="1" thickBot="1" x14ac:dyDescent="0.3">
      <c r="A59" s="47" t="s">
        <v>578</v>
      </c>
      <c r="B59" s="47" t="s">
        <v>427</v>
      </c>
      <c r="C59" s="50">
        <v>3</v>
      </c>
      <c r="D59" s="53" t="s">
        <v>584</v>
      </c>
      <c r="E59" s="89" t="s">
        <v>490</v>
      </c>
      <c r="F59" s="89" t="s">
        <v>491</v>
      </c>
      <c r="G59" s="89" t="s">
        <v>585</v>
      </c>
      <c r="H59" s="47" t="s">
        <v>121</v>
      </c>
      <c r="I59" s="47" t="s">
        <v>532</v>
      </c>
      <c r="J59" s="163">
        <v>44835</v>
      </c>
      <c r="K59" s="163">
        <v>45107</v>
      </c>
      <c r="L59" s="163">
        <v>45104</v>
      </c>
      <c r="M59" s="209" t="s">
        <v>480</v>
      </c>
      <c r="N59" s="210" t="s">
        <v>493</v>
      </c>
      <c r="O59" s="211">
        <v>0.5</v>
      </c>
      <c r="P59" s="205" t="s">
        <v>424</v>
      </c>
      <c r="Q59" s="212" t="s">
        <v>494</v>
      </c>
      <c r="R59" s="207" t="s">
        <v>37</v>
      </c>
    </row>
    <row r="60" spans="1:18" ht="15" customHeight="1" thickBot="1" x14ac:dyDescent="0.3">
      <c r="A60" s="456"/>
      <c r="B60" s="457"/>
      <c r="C60" s="457"/>
      <c r="D60" s="457"/>
      <c r="E60" s="457"/>
      <c r="F60" s="457"/>
      <c r="G60" s="457"/>
      <c r="H60" s="457"/>
      <c r="I60" s="457"/>
      <c r="J60" s="457"/>
      <c r="K60" s="457"/>
      <c r="L60" s="457"/>
      <c r="M60" s="457"/>
      <c r="N60" s="457"/>
      <c r="O60" s="457"/>
      <c r="P60" s="457"/>
      <c r="Q60" s="457"/>
      <c r="R60" s="458"/>
    </row>
    <row r="61" spans="1:18" x14ac:dyDescent="0.25">
      <c r="A61" s="9"/>
      <c r="B61" s="9"/>
      <c r="C61" s="9"/>
      <c r="D61" s="233"/>
      <c r="E61" s="233"/>
      <c r="F61" s="9"/>
      <c r="G61" s="9"/>
      <c r="H61" s="9"/>
      <c r="I61" s="9"/>
      <c r="J61" s="9"/>
      <c r="K61" s="9"/>
      <c r="L61" s="9"/>
      <c r="M61" s="9"/>
      <c r="N61" s="234"/>
      <c r="O61" s="9"/>
      <c r="P61" s="37"/>
      <c r="Q61" s="9"/>
      <c r="R61" s="9"/>
    </row>
    <row r="62" spans="1:18" x14ac:dyDescent="0.25">
      <c r="A62" s="9"/>
      <c r="B62" s="9"/>
      <c r="C62" s="9"/>
      <c r="D62" s="233"/>
      <c r="E62" s="233"/>
      <c r="F62" s="9"/>
      <c r="G62" s="9"/>
      <c r="H62" s="9"/>
      <c r="I62" s="9"/>
      <c r="J62" s="9"/>
      <c r="K62" s="9"/>
      <c r="L62" s="9"/>
      <c r="M62" s="9"/>
      <c r="N62" s="234"/>
      <c r="O62" s="9"/>
      <c r="P62" s="37"/>
      <c r="Q62" s="9"/>
      <c r="R62" s="9"/>
    </row>
    <row r="63" spans="1:18" x14ac:dyDescent="0.25">
      <c r="A63" s="9"/>
      <c r="B63" s="9"/>
      <c r="C63" s="9"/>
      <c r="D63" s="233"/>
      <c r="E63" s="233"/>
      <c r="F63" s="9"/>
      <c r="G63" s="9"/>
      <c r="H63" s="9"/>
      <c r="I63" s="9"/>
      <c r="J63" s="9"/>
      <c r="K63" s="9"/>
      <c r="L63" s="9"/>
      <c r="M63" s="9"/>
      <c r="N63" s="234"/>
      <c r="O63" s="9"/>
      <c r="P63" s="37"/>
      <c r="Q63" s="9"/>
      <c r="R63" s="9"/>
    </row>
    <row r="64" spans="1:18" x14ac:dyDescent="0.25">
      <c r="A64" s="9"/>
      <c r="B64" s="9"/>
      <c r="C64" s="9"/>
      <c r="D64" s="233"/>
      <c r="E64" s="233"/>
      <c r="F64" s="9"/>
      <c r="G64" s="9"/>
      <c r="H64" s="9"/>
      <c r="I64" s="9"/>
      <c r="J64" s="9"/>
      <c r="K64" s="9"/>
      <c r="L64" s="9"/>
      <c r="M64" s="9"/>
      <c r="N64" s="234"/>
      <c r="O64" s="9"/>
      <c r="P64" s="37"/>
      <c r="Q64" s="9"/>
      <c r="R64" s="9"/>
    </row>
    <row r="65" spans="1:18" x14ac:dyDescent="0.25">
      <c r="A65" s="9"/>
      <c r="B65" s="9"/>
      <c r="C65" s="9"/>
      <c r="D65" s="233"/>
      <c r="E65" s="233"/>
      <c r="F65" s="9"/>
      <c r="G65" s="9"/>
      <c r="H65" s="9"/>
      <c r="I65" s="9"/>
      <c r="J65" s="9"/>
      <c r="K65" s="9"/>
      <c r="L65" s="9"/>
      <c r="M65" s="9"/>
      <c r="N65" s="234"/>
      <c r="O65" s="9"/>
      <c r="P65" s="37"/>
      <c r="Q65" s="9"/>
      <c r="R65" s="9"/>
    </row>
    <row r="80" spans="1:18" x14ac:dyDescent="0.25">
      <c r="A80" s="432" t="s">
        <v>269</v>
      </c>
      <c r="B80" s="432"/>
      <c r="C80" s="167"/>
      <c r="D80" s="432" t="s">
        <v>586</v>
      </c>
      <c r="E80" s="432"/>
      <c r="F80" s="432" t="s">
        <v>587</v>
      </c>
      <c r="G80" s="432"/>
      <c r="H80" s="432" t="s">
        <v>588</v>
      </c>
      <c r="I80" s="432"/>
      <c r="J80" s="432" t="s">
        <v>589</v>
      </c>
      <c r="K80" s="432"/>
    </row>
    <row r="81" spans="1:11" x14ac:dyDescent="0.25">
      <c r="A81" s="170" t="s">
        <v>293</v>
      </c>
      <c r="B81" s="45">
        <f>+COUNTIF($P$6:$P$69,"ABIERTA")</f>
        <v>10</v>
      </c>
      <c r="C81" s="167"/>
      <c r="D81" s="170" t="s">
        <v>293</v>
      </c>
      <c r="E81" s="45">
        <f>+COUNTIF($P$6:$P$19,"ABIERTA")</f>
        <v>0</v>
      </c>
      <c r="F81" s="170" t="s">
        <v>293</v>
      </c>
      <c r="G81" s="45">
        <f>+COUNTIF($P$22:$P$33,"ABIERTA")</f>
        <v>1</v>
      </c>
      <c r="H81" s="170" t="s">
        <v>293</v>
      </c>
      <c r="I81" s="45">
        <f>+COUNTIF($P$36:$P$52,"ABIERTA")</f>
        <v>8</v>
      </c>
      <c r="J81" s="170" t="s">
        <v>293</v>
      </c>
      <c r="K81" s="45">
        <f>+COUNTIF($P$55:$P$69,"ABIERTA")</f>
        <v>1</v>
      </c>
    </row>
    <row r="82" spans="1:11" x14ac:dyDescent="0.25">
      <c r="A82" s="170" t="s">
        <v>35</v>
      </c>
      <c r="B82" s="45">
        <f>+COUNTIF($P$6:$P$69,"CUMPLIDA - EFECTIVA")</f>
        <v>0</v>
      </c>
      <c r="C82" s="167"/>
      <c r="D82" s="170" t="s">
        <v>35</v>
      </c>
      <c r="E82" s="45">
        <f>+COUNTIF($P$6:$P$19,"CUMPLIDA - EFECTIVA ")</f>
        <v>10</v>
      </c>
      <c r="F82" s="170" t="s">
        <v>35</v>
      </c>
      <c r="G82" s="45">
        <f>+COUNTIF($P$22:$P$33,"CUMPLIDA - EFECTIVA ")</f>
        <v>5</v>
      </c>
      <c r="H82" s="170" t="s">
        <v>35</v>
      </c>
      <c r="I82" s="45">
        <f>+COUNTIF($P$36:$P$52,"CUMPLIDA - EFECTIVA ")</f>
        <v>0</v>
      </c>
      <c r="J82" s="170" t="s">
        <v>35</v>
      </c>
      <c r="K82" s="45">
        <f>+COUNTIF($P$55:$P$69,"CUMPLIDA - EFECTIVA")</f>
        <v>0</v>
      </c>
    </row>
    <row r="83" spans="1:11" x14ac:dyDescent="0.25">
      <c r="A83" s="170" t="s">
        <v>419</v>
      </c>
      <c r="B83" s="45">
        <f>+COUNTIF($P$6:$P$69,"CUMPLIDA - PENDIENTE EFECTIVIDAD")</f>
        <v>5</v>
      </c>
      <c r="C83" s="167"/>
      <c r="D83" s="170" t="s">
        <v>419</v>
      </c>
      <c r="E83" s="45">
        <f>+COUNTIF($P$6:$P$19,"CUMPLIDA - PENDIENTE EFECTIVIDAD")</f>
        <v>0</v>
      </c>
      <c r="F83" s="170" t="s">
        <v>419</v>
      </c>
      <c r="G83" s="45">
        <f>+COUNTIF($P$22:$P$33,"CUMPLIDA - PENDIENTE EFECTIVIDAD")</f>
        <v>1</v>
      </c>
      <c r="H83" s="170" t="s">
        <v>419</v>
      </c>
      <c r="I83" s="45">
        <f>+COUNTIF($P$36:$P$52,"CUMPLIDA - PENDIENTE EFECTIVIDAD")</f>
        <v>3</v>
      </c>
      <c r="J83" s="170" t="s">
        <v>419</v>
      </c>
      <c r="K83" s="45">
        <f>+COUNTIF($P$55:$P$69,"CUMPLIDA - PENDIENTE EFECTIVIDAD")</f>
        <v>1</v>
      </c>
    </row>
    <row r="84" spans="1:11" x14ac:dyDescent="0.25">
      <c r="A84" s="170" t="s">
        <v>420</v>
      </c>
      <c r="B84" s="45">
        <f>+COUNTIF($P$6:$P$69,"CUMPLIDA - INEFECTIVA")</f>
        <v>0</v>
      </c>
      <c r="C84" s="167"/>
      <c r="D84" s="170" t="s">
        <v>420</v>
      </c>
      <c r="E84" s="45">
        <f>+COUNTIF($P$6:$P$19,"CUMPLIDA - INEFECTIVA")</f>
        <v>0</v>
      </c>
      <c r="F84" s="170" t="s">
        <v>420</v>
      </c>
      <c r="G84" s="45">
        <f>+COUNTIF($P$22:$P$33,"CUMPLIDA - INEFECTIVA")</f>
        <v>0</v>
      </c>
      <c r="H84" s="170" t="s">
        <v>420</v>
      </c>
      <c r="I84" s="45">
        <f>+COUNTIF($P$36:$P$52,"CUMPLIDA - INEFECTIVA")</f>
        <v>0</v>
      </c>
      <c r="J84" s="170" t="s">
        <v>420</v>
      </c>
      <c r="K84" s="45">
        <f>+COUNTIF($P$55:$P$69,"CUMPLIDA - INEFECTIVA")</f>
        <v>0</v>
      </c>
    </row>
    <row r="85" spans="1:11" x14ac:dyDescent="0.25">
      <c r="A85" s="170" t="s">
        <v>272</v>
      </c>
      <c r="B85" s="45">
        <f>+COUNTIF($P$6:$P$69,"INCUMPLIDA - VENCIDA")</f>
        <v>0</v>
      </c>
      <c r="C85" s="167"/>
      <c r="D85" s="170" t="s">
        <v>272</v>
      </c>
      <c r="E85" s="45">
        <f>+COUNTIF($P$6:$P$19,"INCUMPLIDA - VENCIDA")</f>
        <v>0</v>
      </c>
      <c r="F85" s="170" t="s">
        <v>272</v>
      </c>
      <c r="G85" s="45">
        <f>+COUNTIF($P$22:$P$33,"INCUMPLIDA . VENCIDA")</f>
        <v>1</v>
      </c>
      <c r="H85" s="170" t="s">
        <v>272</v>
      </c>
      <c r="I85" s="45">
        <f>+COUNTIF($P$36:$P$52,"INCUMPLIDA . VENCIDA")</f>
        <v>0</v>
      </c>
      <c r="J85" s="170" t="s">
        <v>272</v>
      </c>
      <c r="K85" s="45">
        <f>+COUNTIF($P$55:$P$69,"INCUMPLIDA . VENCIDA")</f>
        <v>1</v>
      </c>
    </row>
    <row r="86" spans="1:11" x14ac:dyDescent="0.25">
      <c r="A86" s="170" t="s">
        <v>239</v>
      </c>
      <c r="B86" s="45">
        <f>+COUNTIF($P$6:$P$69,"INCALIFICABLE")</f>
        <v>0</v>
      </c>
      <c r="C86" s="167"/>
      <c r="D86" s="170" t="s">
        <v>239</v>
      </c>
      <c r="E86" s="45">
        <f>+COUNTIF($P$6:$P$19,"INCALIFICABLE")</f>
        <v>0</v>
      </c>
      <c r="F86" s="170" t="s">
        <v>239</v>
      </c>
      <c r="G86" s="45">
        <f>+COUNTIF($P$22:$P$33,"INCALIFICABLE")</f>
        <v>0</v>
      </c>
      <c r="H86" s="170" t="s">
        <v>239</v>
      </c>
      <c r="I86" s="45">
        <f>+COUNTIF($P$36:$P$52,"INCALIFICABLE")</f>
        <v>0</v>
      </c>
      <c r="J86" s="170" t="s">
        <v>239</v>
      </c>
      <c r="K86" s="45">
        <f>+COUNTIF($P$55:$P$69,"INCALIFICABLE")</f>
        <v>0</v>
      </c>
    </row>
    <row r="87" spans="1:11" x14ac:dyDescent="0.25">
      <c r="A87" s="171" t="s">
        <v>273</v>
      </c>
      <c r="B87" s="172">
        <v>39</v>
      </c>
      <c r="C87" s="167"/>
      <c r="D87" s="171" t="s">
        <v>273</v>
      </c>
      <c r="E87" s="172">
        <f>SUM(E81:E86)</f>
        <v>10</v>
      </c>
      <c r="F87" s="171" t="s">
        <v>273</v>
      </c>
      <c r="G87" s="172">
        <f>SUM(G81:G86)</f>
        <v>8</v>
      </c>
      <c r="H87" s="171" t="s">
        <v>273</v>
      </c>
      <c r="I87" s="172">
        <f>SUM(I81:I86)</f>
        <v>11</v>
      </c>
      <c r="J87" s="171" t="s">
        <v>273</v>
      </c>
      <c r="K87" s="172">
        <f>SUM(K81:K86)</f>
        <v>3</v>
      </c>
    </row>
    <row r="88" spans="1:11" x14ac:dyDescent="0.25">
      <c r="A88" s="167"/>
      <c r="B88" s="167"/>
      <c r="C88" s="167"/>
      <c r="D88" s="173"/>
      <c r="E88" s="173"/>
      <c r="F88" s="173"/>
      <c r="G88" s="174"/>
      <c r="H88" s="173"/>
      <c r="I88" s="174"/>
      <c r="J88" s="173"/>
      <c r="K88" s="174"/>
    </row>
    <row r="89" spans="1:11" x14ac:dyDescent="0.25">
      <c r="A89" s="432" t="s">
        <v>274</v>
      </c>
      <c r="B89" s="432"/>
      <c r="C89" s="167"/>
      <c r="D89" s="432" t="s">
        <v>246</v>
      </c>
      <c r="E89" s="432"/>
      <c r="F89" s="432" t="s">
        <v>246</v>
      </c>
      <c r="G89" s="432"/>
      <c r="H89" s="432" t="s">
        <v>246</v>
      </c>
      <c r="I89" s="432"/>
      <c r="J89" s="432" t="s">
        <v>246</v>
      </c>
      <c r="K89" s="432"/>
    </row>
    <row r="90" spans="1:11" x14ac:dyDescent="0.25">
      <c r="A90" s="45" t="s">
        <v>421</v>
      </c>
      <c r="B90" s="45">
        <f>+COUNTIF($R$6:$R$69,"ABIERTO")</f>
        <v>13</v>
      </c>
      <c r="C90" s="167"/>
      <c r="D90" s="175" t="s">
        <v>37</v>
      </c>
      <c r="E90" s="45">
        <f>+COUNTIF($R$6:$R$19,"ABIERTO")</f>
        <v>0</v>
      </c>
      <c r="F90" s="175" t="s">
        <v>37</v>
      </c>
      <c r="G90" s="45">
        <f>+COUNTIF($R$22:$R$33,"ABIERTO")</f>
        <v>3</v>
      </c>
      <c r="H90" s="175" t="s">
        <v>37</v>
      </c>
      <c r="I90" s="45">
        <f>+COUNTIF($R$36:$R$52,"ABIERTO")</f>
        <v>7</v>
      </c>
      <c r="J90" s="175" t="s">
        <v>37</v>
      </c>
      <c r="K90" s="45">
        <f>+COUNTIF($R$55:$R$69,"ABIERTO")</f>
        <v>3</v>
      </c>
    </row>
    <row r="91" spans="1:11" x14ac:dyDescent="0.25">
      <c r="A91" s="45" t="s">
        <v>422</v>
      </c>
      <c r="B91" s="45">
        <f>+COUNTIF($R$6:$R$69,"CERRADO")</f>
        <v>7</v>
      </c>
      <c r="C91" s="167"/>
      <c r="D91" s="175" t="s">
        <v>104</v>
      </c>
      <c r="E91" s="45">
        <f>+COUNTIF($R$6:$R19,"CERRADO")</f>
        <v>5</v>
      </c>
      <c r="F91" s="175" t="s">
        <v>104</v>
      </c>
      <c r="G91" s="45">
        <f>+COUNTIF($R$22:$R33,"CERRADO")</f>
        <v>2</v>
      </c>
      <c r="H91" s="175" t="s">
        <v>104</v>
      </c>
      <c r="I91" s="45">
        <f>+COUNTIF($R$36:$R52,"CERRADO")</f>
        <v>0</v>
      </c>
      <c r="J91" s="175" t="s">
        <v>104</v>
      </c>
      <c r="K91" s="45">
        <f>+COUNTIF($R$55:$R69,"CERRADO")</f>
        <v>0</v>
      </c>
    </row>
    <row r="92" spans="1:11" x14ac:dyDescent="0.25">
      <c r="A92" s="172" t="s">
        <v>273</v>
      </c>
      <c r="B92" s="172">
        <f>B90+B91</f>
        <v>20</v>
      </c>
      <c r="C92" s="167"/>
      <c r="D92" s="171" t="s">
        <v>273</v>
      </c>
      <c r="E92" s="172">
        <f>SUM(E90:E91)</f>
        <v>5</v>
      </c>
      <c r="F92" s="171" t="s">
        <v>273</v>
      </c>
      <c r="G92" s="172">
        <f>SUM(G90:G91)</f>
        <v>5</v>
      </c>
      <c r="H92" s="171" t="s">
        <v>273</v>
      </c>
      <c r="I92" s="172">
        <f>SUM(I90:I91)</f>
        <v>7</v>
      </c>
      <c r="J92" s="171" t="s">
        <v>273</v>
      </c>
      <c r="K92" s="172">
        <f>SUM(K90:K91)</f>
        <v>3</v>
      </c>
    </row>
  </sheetData>
  <dataConsolidate/>
  <mergeCells count="107">
    <mergeCell ref="A89:B89"/>
    <mergeCell ref="D89:E89"/>
    <mergeCell ref="F89:G89"/>
    <mergeCell ref="H89:I89"/>
    <mergeCell ref="J89:K89"/>
    <mergeCell ref="A53:R53"/>
    <mergeCell ref="A54:R54"/>
    <mergeCell ref="A56:R56"/>
    <mergeCell ref="A58:R58"/>
    <mergeCell ref="A60:R60"/>
    <mergeCell ref="A80:B80"/>
    <mergeCell ref="D80:E80"/>
    <mergeCell ref="F80:G80"/>
    <mergeCell ref="H80:I80"/>
    <mergeCell ref="J80:K80"/>
    <mergeCell ref="A46:R46"/>
    <mergeCell ref="A48:R48"/>
    <mergeCell ref="A50:R50"/>
    <mergeCell ref="A51:A52"/>
    <mergeCell ref="B51:B52"/>
    <mergeCell ref="C51:C52"/>
    <mergeCell ref="D51:D52"/>
    <mergeCell ref="E51:E52"/>
    <mergeCell ref="R51:R52"/>
    <mergeCell ref="R40:R42"/>
    <mergeCell ref="A43:R43"/>
    <mergeCell ref="A44:A45"/>
    <mergeCell ref="B44:B45"/>
    <mergeCell ref="C44:C45"/>
    <mergeCell ref="D44:D45"/>
    <mergeCell ref="E44:E45"/>
    <mergeCell ref="R44:R45"/>
    <mergeCell ref="A34:R34"/>
    <mergeCell ref="A35:R35"/>
    <mergeCell ref="A37:R37"/>
    <mergeCell ref="A39:R39"/>
    <mergeCell ref="A40:A42"/>
    <mergeCell ref="B40:B42"/>
    <mergeCell ref="C40:C42"/>
    <mergeCell ref="D40:D42"/>
    <mergeCell ref="E40:E41"/>
    <mergeCell ref="I40:I42"/>
    <mergeCell ref="A30:R30"/>
    <mergeCell ref="A31:A33"/>
    <mergeCell ref="B31:B33"/>
    <mergeCell ref="C31:C33"/>
    <mergeCell ref="D31:D33"/>
    <mergeCell ref="R31:R33"/>
    <mergeCell ref="A27:R27"/>
    <mergeCell ref="A28:A29"/>
    <mergeCell ref="B28:B29"/>
    <mergeCell ref="C28:C29"/>
    <mergeCell ref="D28:D29"/>
    <mergeCell ref="R28:R29"/>
    <mergeCell ref="A18:R18"/>
    <mergeCell ref="E19:K19"/>
    <mergeCell ref="A20:R20"/>
    <mergeCell ref="A21:R21"/>
    <mergeCell ref="A23:R23"/>
    <mergeCell ref="A25:R25"/>
    <mergeCell ref="A15:R15"/>
    <mergeCell ref="A16:A17"/>
    <mergeCell ref="B16:B17"/>
    <mergeCell ref="C16:C17"/>
    <mergeCell ref="D16:D17"/>
    <mergeCell ref="E16:E17"/>
    <mergeCell ref="R16:R17"/>
    <mergeCell ref="A12:R12"/>
    <mergeCell ref="A13:A14"/>
    <mergeCell ref="B13:B14"/>
    <mergeCell ref="C13:C14"/>
    <mergeCell ref="D13:D14"/>
    <mergeCell ref="E13:E14"/>
    <mergeCell ref="R13:R14"/>
    <mergeCell ref="A9:R9"/>
    <mergeCell ref="A10:A11"/>
    <mergeCell ref="B10:B11"/>
    <mergeCell ref="C10:C11"/>
    <mergeCell ref="D10:D11"/>
    <mergeCell ref="R10:R11"/>
    <mergeCell ref="A5:R5"/>
    <mergeCell ref="A6:A8"/>
    <mergeCell ref="B6:B8"/>
    <mergeCell ref="C6:C8"/>
    <mergeCell ref="D6:D8"/>
    <mergeCell ref="R6:R8"/>
    <mergeCell ref="G3:G4"/>
    <mergeCell ref="H3:H4"/>
    <mergeCell ref="I3:I4"/>
    <mergeCell ref="J3:J4"/>
    <mergeCell ref="K3:K4"/>
    <mergeCell ref="L3:R3"/>
    <mergeCell ref="A3:A4"/>
    <mergeCell ref="B3:B4"/>
    <mergeCell ref="C3:C4"/>
    <mergeCell ref="D3:D4"/>
    <mergeCell ref="E3:E4"/>
    <mergeCell ref="F3:F4"/>
    <mergeCell ref="A1:D1"/>
    <mergeCell ref="E1:O1"/>
    <mergeCell ref="P1:R1"/>
    <mergeCell ref="A2:B2"/>
    <mergeCell ref="C2:D2"/>
    <mergeCell ref="E2:I2"/>
    <mergeCell ref="J2:M2"/>
    <mergeCell ref="N2:O2"/>
    <mergeCell ref="P2:R2"/>
  </mergeCells>
  <conditionalFormatting sqref="P6">
    <cfRule type="containsText" dxfId="298" priority="239" operator="containsText" text="INCALIFICABLE">
      <formula>NOT(ISERROR(SEARCH("INCALIFICABLE",P6)))</formula>
    </cfRule>
    <cfRule type="containsText" dxfId="297" priority="240" operator="containsText" text="CUMPLIDA - EFECTIVA">
      <formula>NOT(ISERROR(SEARCH("CUMPLIDA - EFECTIVA",P6)))</formula>
    </cfRule>
    <cfRule type="containsText" dxfId="296" priority="243" operator="containsText" text="CUMPLIDA - INEFECTIVA">
      <formula>NOT(ISERROR(SEARCH("CUMPLIDA - INEFECTIVA",P6)))</formula>
    </cfRule>
    <cfRule type="containsText" dxfId="295" priority="244" operator="containsText" text="ABIERTA">
      <formula>NOT(ISERROR(SEARCH("ABIERTA",P6)))</formula>
    </cfRule>
    <cfRule type="containsText" dxfId="294" priority="245" operator="containsText" text="CUMPLIDA - PENDIENTE EFECTIVIDAD">
      <formula>NOT(ISERROR(SEARCH("CUMPLIDA - PENDIENTE EFECTIVIDAD",P6)))</formula>
    </cfRule>
    <cfRule type="containsText" dxfId="293" priority="246" operator="containsText" text="INCUMPLIDA - VENCIDA">
      <formula>NOT(ISERROR(SEARCH("INCUMPLIDA - VENCIDA",P6)))</formula>
    </cfRule>
  </conditionalFormatting>
  <conditionalFormatting sqref="R6">
    <cfRule type="containsText" dxfId="292" priority="226" operator="containsText" text="CERRADO">
      <formula>NOT(ISERROR(SEARCH("CERRADO",R6)))</formula>
    </cfRule>
    <cfRule type="containsText" dxfId="291" priority="241" operator="containsText" text="CERRADO">
      <formula>NOT(ISERROR(SEARCH("CERRADO",R6)))</formula>
    </cfRule>
    <cfRule type="containsText" dxfId="290" priority="242" operator="containsText" text="ABIERTO">
      <formula>NOT(ISERROR(SEARCH("ABIERTO",R6)))</formula>
    </cfRule>
  </conditionalFormatting>
  <conditionalFormatting sqref="P7">
    <cfRule type="containsText" dxfId="289" priority="233" operator="containsText" text="INCALIFICABLE">
      <formula>NOT(ISERROR(SEARCH("INCALIFICABLE",P7)))</formula>
    </cfRule>
    <cfRule type="containsText" dxfId="288" priority="234" operator="containsText" text="CUMPLIDA - EFECTIVA">
      <formula>NOT(ISERROR(SEARCH("CUMPLIDA - EFECTIVA",P7)))</formula>
    </cfRule>
    <cfRule type="containsText" dxfId="287" priority="235" operator="containsText" text="CUMPLIDA - INEFECTIVA">
      <formula>NOT(ISERROR(SEARCH("CUMPLIDA - INEFECTIVA",P7)))</formula>
    </cfRule>
    <cfRule type="containsText" dxfId="286" priority="236" operator="containsText" text="ABIERTA">
      <formula>NOT(ISERROR(SEARCH("ABIERTA",P7)))</formula>
    </cfRule>
    <cfRule type="containsText" dxfId="285" priority="237" operator="containsText" text="CUMPLIDA - PENDIENTE EFECTIVIDAD">
      <formula>NOT(ISERROR(SEARCH("CUMPLIDA - PENDIENTE EFECTIVIDAD",P7)))</formula>
    </cfRule>
    <cfRule type="containsText" dxfId="284" priority="238" operator="containsText" text="INCUMPLIDA - VENCIDA">
      <formula>NOT(ISERROR(SEARCH("INCUMPLIDA - VENCIDA",P7)))</formula>
    </cfRule>
  </conditionalFormatting>
  <conditionalFormatting sqref="P8">
    <cfRule type="containsText" dxfId="283" priority="227" operator="containsText" text="INCALIFICABLE">
      <formula>NOT(ISERROR(SEARCH("INCALIFICABLE",P8)))</formula>
    </cfRule>
    <cfRule type="containsText" dxfId="282" priority="228" operator="containsText" text="CUMPLIDA - EFECTIVA">
      <formula>NOT(ISERROR(SEARCH("CUMPLIDA - EFECTIVA",P8)))</formula>
    </cfRule>
    <cfRule type="containsText" dxfId="281" priority="229" operator="containsText" text="CUMPLIDA - INEFECTIVA">
      <formula>NOT(ISERROR(SEARCH("CUMPLIDA - INEFECTIVA",P8)))</formula>
    </cfRule>
    <cfRule type="containsText" dxfId="280" priority="230" operator="containsText" text="ABIERTA">
      <formula>NOT(ISERROR(SEARCH("ABIERTA",P8)))</formula>
    </cfRule>
    <cfRule type="containsText" dxfId="279" priority="231" operator="containsText" text="CUMPLIDA - PENDIENTE EFECTIVIDAD">
      <formula>NOT(ISERROR(SEARCH("CUMPLIDA - PENDIENTE EFECTIVIDAD",P8)))</formula>
    </cfRule>
    <cfRule type="containsText" dxfId="278" priority="232" operator="containsText" text="INCUMPLIDA - VENCIDA">
      <formula>NOT(ISERROR(SEARCH("INCUMPLIDA - VENCIDA",P8)))</formula>
    </cfRule>
  </conditionalFormatting>
  <conditionalFormatting sqref="P10">
    <cfRule type="containsText" dxfId="277" priority="220" operator="containsText" text="INCALIFICABLE">
      <formula>NOT(ISERROR(SEARCH("INCALIFICABLE",P10)))</formula>
    </cfRule>
    <cfRule type="containsText" dxfId="276" priority="221" operator="containsText" text="CUMPLIDA - EFECTIVA">
      <formula>NOT(ISERROR(SEARCH("CUMPLIDA - EFECTIVA",P10)))</formula>
    </cfRule>
    <cfRule type="containsText" dxfId="275" priority="222" operator="containsText" text="CUMPLIDA - INEFECTIVA">
      <formula>NOT(ISERROR(SEARCH("CUMPLIDA - INEFECTIVA",P10)))</formula>
    </cfRule>
    <cfRule type="containsText" dxfId="274" priority="223" operator="containsText" text="ABIERTA">
      <formula>NOT(ISERROR(SEARCH("ABIERTA",P10)))</formula>
    </cfRule>
    <cfRule type="containsText" dxfId="273" priority="224" operator="containsText" text="CUMPLIDA - PENDIENTE EFECTIVIDAD">
      <formula>NOT(ISERROR(SEARCH("CUMPLIDA - PENDIENTE EFECTIVIDAD",P10)))</formula>
    </cfRule>
    <cfRule type="containsText" dxfId="272" priority="225" operator="containsText" text="INCUMPLIDA - VENCIDA">
      <formula>NOT(ISERROR(SEARCH("INCUMPLIDA - VENCIDA",P10)))</formula>
    </cfRule>
  </conditionalFormatting>
  <conditionalFormatting sqref="P11">
    <cfRule type="containsText" dxfId="271" priority="214" operator="containsText" text="INCALIFICABLE">
      <formula>NOT(ISERROR(SEARCH("INCALIFICABLE",P11)))</formula>
    </cfRule>
    <cfRule type="containsText" dxfId="270" priority="215" operator="containsText" text="CUMPLIDA - EFECTIVA">
      <formula>NOT(ISERROR(SEARCH("CUMPLIDA - EFECTIVA",P11)))</formula>
    </cfRule>
    <cfRule type="containsText" dxfId="269" priority="216" operator="containsText" text="CUMPLIDA - INEFECTIVA">
      <formula>NOT(ISERROR(SEARCH("CUMPLIDA - INEFECTIVA",P11)))</formula>
    </cfRule>
    <cfRule type="containsText" dxfId="268" priority="217" operator="containsText" text="ABIERTA">
      <formula>NOT(ISERROR(SEARCH("ABIERTA",P11)))</formula>
    </cfRule>
    <cfRule type="containsText" dxfId="267" priority="218" operator="containsText" text="CUMPLIDA - PENDIENTE EFECTIVIDAD">
      <formula>NOT(ISERROR(SEARCH("CUMPLIDA - PENDIENTE EFECTIVIDAD",P11)))</formula>
    </cfRule>
    <cfRule type="containsText" dxfId="266" priority="219" operator="containsText" text="INCUMPLIDA - VENCIDA">
      <formula>NOT(ISERROR(SEARCH("INCUMPLIDA - VENCIDA",P11)))</formula>
    </cfRule>
  </conditionalFormatting>
  <conditionalFormatting sqref="P13">
    <cfRule type="containsText" dxfId="265" priority="208" operator="containsText" text="INCALIFICABLE">
      <formula>NOT(ISERROR(SEARCH("INCALIFICABLE",P13)))</formula>
    </cfRule>
    <cfRule type="containsText" dxfId="264" priority="209" operator="containsText" text="CUMPLIDA - EFECTIVA">
      <formula>NOT(ISERROR(SEARCH("CUMPLIDA - EFECTIVA",P13)))</formula>
    </cfRule>
    <cfRule type="containsText" dxfId="263" priority="210" operator="containsText" text="CUMPLIDA - INEFECTIVA">
      <formula>NOT(ISERROR(SEARCH("CUMPLIDA - INEFECTIVA",P13)))</formula>
    </cfRule>
    <cfRule type="containsText" dxfId="262" priority="211" operator="containsText" text="ABIERTA">
      <formula>NOT(ISERROR(SEARCH("ABIERTA",P13)))</formula>
    </cfRule>
    <cfRule type="containsText" dxfId="261" priority="212" operator="containsText" text="CUMPLIDA - PENDIENTE EFECTIVIDAD">
      <formula>NOT(ISERROR(SEARCH("CUMPLIDA - PENDIENTE EFECTIVIDAD",P13)))</formula>
    </cfRule>
    <cfRule type="containsText" dxfId="260" priority="213" operator="containsText" text="INCUMPLIDA - VENCIDA">
      <formula>NOT(ISERROR(SEARCH("INCUMPLIDA - VENCIDA",P13)))</formula>
    </cfRule>
  </conditionalFormatting>
  <conditionalFormatting sqref="P14">
    <cfRule type="containsText" dxfId="259" priority="202" operator="containsText" text="INCALIFICABLE">
      <formula>NOT(ISERROR(SEARCH("INCALIFICABLE",P14)))</formula>
    </cfRule>
    <cfRule type="containsText" dxfId="258" priority="203" operator="containsText" text="CUMPLIDA - EFECTIVA">
      <formula>NOT(ISERROR(SEARCH("CUMPLIDA - EFECTIVA",P14)))</formula>
    </cfRule>
    <cfRule type="containsText" dxfId="257" priority="204" operator="containsText" text="CUMPLIDA - INEFECTIVA">
      <formula>NOT(ISERROR(SEARCH("CUMPLIDA - INEFECTIVA",P14)))</formula>
    </cfRule>
    <cfRule type="containsText" dxfId="256" priority="205" operator="containsText" text="ABIERTA">
      <formula>NOT(ISERROR(SEARCH("ABIERTA",P14)))</formula>
    </cfRule>
    <cfRule type="containsText" dxfId="255" priority="206" operator="containsText" text="CUMPLIDA - PENDIENTE EFECTIVIDAD">
      <formula>NOT(ISERROR(SEARCH("CUMPLIDA - PENDIENTE EFECTIVIDAD",P14)))</formula>
    </cfRule>
    <cfRule type="containsText" dxfId="254" priority="207" operator="containsText" text="INCUMPLIDA - VENCIDA">
      <formula>NOT(ISERROR(SEARCH("INCUMPLIDA - VENCIDA",P14)))</formula>
    </cfRule>
  </conditionalFormatting>
  <conditionalFormatting sqref="P16">
    <cfRule type="containsText" dxfId="253" priority="196" operator="containsText" text="INCALIFICABLE">
      <formula>NOT(ISERROR(SEARCH("INCALIFICABLE",P16)))</formula>
    </cfRule>
    <cfRule type="containsText" dxfId="252" priority="197" operator="containsText" text="CUMPLIDA - EFECTIVA">
      <formula>NOT(ISERROR(SEARCH("CUMPLIDA - EFECTIVA",P16)))</formula>
    </cfRule>
    <cfRule type="containsText" dxfId="251" priority="198" operator="containsText" text="CUMPLIDA - INEFECTIVA">
      <formula>NOT(ISERROR(SEARCH("CUMPLIDA - INEFECTIVA",P16)))</formula>
    </cfRule>
    <cfRule type="containsText" dxfId="250" priority="199" operator="containsText" text="ABIERTA">
      <formula>NOT(ISERROR(SEARCH("ABIERTA",P16)))</formula>
    </cfRule>
    <cfRule type="containsText" dxfId="249" priority="200" operator="containsText" text="CUMPLIDA - PENDIENTE EFECTIVIDAD">
      <formula>NOT(ISERROR(SEARCH("CUMPLIDA - PENDIENTE EFECTIVIDAD",P16)))</formula>
    </cfRule>
    <cfRule type="containsText" dxfId="248" priority="201" operator="containsText" text="INCUMPLIDA - VENCIDA">
      <formula>NOT(ISERROR(SEARCH("INCUMPLIDA - VENCIDA",P16)))</formula>
    </cfRule>
  </conditionalFormatting>
  <conditionalFormatting sqref="P17">
    <cfRule type="containsText" dxfId="247" priority="190" operator="containsText" text="INCALIFICABLE">
      <formula>NOT(ISERROR(SEARCH("INCALIFICABLE",P17)))</formula>
    </cfRule>
    <cfRule type="containsText" dxfId="246" priority="191" operator="containsText" text="CUMPLIDA - EFECTIVA">
      <formula>NOT(ISERROR(SEARCH("CUMPLIDA - EFECTIVA",P17)))</formula>
    </cfRule>
    <cfRule type="containsText" dxfId="245" priority="192" operator="containsText" text="CUMPLIDA - INEFECTIVA">
      <formula>NOT(ISERROR(SEARCH("CUMPLIDA - INEFECTIVA",P17)))</formula>
    </cfRule>
    <cfRule type="containsText" dxfId="244" priority="193" operator="containsText" text="ABIERTA">
      <formula>NOT(ISERROR(SEARCH("ABIERTA",P17)))</formula>
    </cfRule>
    <cfRule type="containsText" dxfId="243" priority="194" operator="containsText" text="CUMPLIDA - PENDIENTE EFECTIVIDAD">
      <formula>NOT(ISERROR(SEARCH("CUMPLIDA - PENDIENTE EFECTIVIDAD",P17)))</formula>
    </cfRule>
    <cfRule type="containsText" dxfId="242" priority="195" operator="containsText" text="INCUMPLIDA - VENCIDA">
      <formula>NOT(ISERROR(SEARCH("INCUMPLIDA - VENCIDA",P17)))</formula>
    </cfRule>
  </conditionalFormatting>
  <conditionalFormatting sqref="P19">
    <cfRule type="containsText" dxfId="241" priority="184" operator="containsText" text="INCALIFICABLE">
      <formula>NOT(ISERROR(SEARCH("INCALIFICABLE",P19)))</formula>
    </cfRule>
    <cfRule type="containsText" dxfId="240" priority="185" operator="containsText" text="CUMPLIDA - EFECTIVA">
      <formula>NOT(ISERROR(SEARCH("CUMPLIDA - EFECTIVA",P19)))</formula>
    </cfRule>
    <cfRule type="containsText" dxfId="239" priority="186" operator="containsText" text="CUMPLIDA - INEFECTIVA">
      <formula>NOT(ISERROR(SEARCH("CUMPLIDA - INEFECTIVA",P19)))</formula>
    </cfRule>
    <cfRule type="containsText" dxfId="238" priority="187" operator="containsText" text="ABIERTA">
      <formula>NOT(ISERROR(SEARCH("ABIERTA",P19)))</formula>
    </cfRule>
    <cfRule type="containsText" dxfId="237" priority="188" operator="containsText" text="CUMPLIDA - PENDIENTE EFECTIVIDAD">
      <formula>NOT(ISERROR(SEARCH("CUMPLIDA - PENDIENTE EFECTIVIDAD",P19)))</formula>
    </cfRule>
    <cfRule type="containsText" dxfId="236" priority="189" operator="containsText" text="INCUMPLIDA - VENCIDA">
      <formula>NOT(ISERROR(SEARCH("INCUMPLIDA - VENCIDA",P19)))</formula>
    </cfRule>
  </conditionalFormatting>
  <conditionalFormatting sqref="P22">
    <cfRule type="containsText" dxfId="235" priority="178" operator="containsText" text="INCALIFICABLE">
      <formula>NOT(ISERROR(SEARCH("INCALIFICABLE",P22)))</formula>
    </cfRule>
    <cfRule type="containsText" dxfId="234" priority="179" operator="containsText" text="CUMPLIDA - EFECTIVA">
      <formula>NOT(ISERROR(SEARCH("CUMPLIDA - EFECTIVA",P22)))</formula>
    </cfRule>
    <cfRule type="containsText" dxfId="233" priority="180" operator="containsText" text="CUMPLIDA - INEFECTIVA">
      <formula>NOT(ISERROR(SEARCH("CUMPLIDA - INEFECTIVA",P22)))</formula>
    </cfRule>
    <cfRule type="containsText" dxfId="232" priority="181" operator="containsText" text="ABIERTA">
      <formula>NOT(ISERROR(SEARCH("ABIERTA",P22)))</formula>
    </cfRule>
    <cfRule type="containsText" dxfId="231" priority="182" operator="containsText" text="CUMPLIDA - PENDIENTE EFECTIVIDAD">
      <formula>NOT(ISERROR(SEARCH("CUMPLIDA - PENDIENTE EFECTIVIDAD",P22)))</formula>
    </cfRule>
    <cfRule type="containsText" dxfId="230" priority="183" operator="containsText" text="INCUMPLIDA - VENCIDA">
      <formula>NOT(ISERROR(SEARCH("INCUMPLIDA - VENCIDA",P22)))</formula>
    </cfRule>
  </conditionalFormatting>
  <conditionalFormatting sqref="P36">
    <cfRule type="containsText" dxfId="229" priority="166" operator="containsText" text="INCALIFICABLE">
      <formula>NOT(ISERROR(SEARCH("INCALIFICABLE",P36)))</formula>
    </cfRule>
    <cfRule type="containsText" dxfId="228" priority="167" operator="containsText" text="CUMPLIDA - EFECTIVA">
      <formula>NOT(ISERROR(SEARCH("CUMPLIDA - EFECTIVA",P36)))</formula>
    </cfRule>
    <cfRule type="containsText" dxfId="227" priority="168" operator="containsText" text="CUMPLIDA - INEFECTIVA">
      <formula>NOT(ISERROR(SEARCH("CUMPLIDA - INEFECTIVA",P36)))</formula>
    </cfRule>
    <cfRule type="containsText" dxfId="226" priority="169" operator="containsText" text="ABIERTA">
      <formula>NOT(ISERROR(SEARCH("ABIERTA",P36)))</formula>
    </cfRule>
    <cfRule type="containsText" dxfId="225" priority="170" operator="containsText" text="CUMPLIDA - PENDIENTE EFECTIVIDAD">
      <formula>NOT(ISERROR(SEARCH("CUMPLIDA - PENDIENTE EFECTIVIDAD",P36)))</formula>
    </cfRule>
    <cfRule type="containsText" dxfId="224" priority="171" operator="containsText" text="INCUMPLIDA - VENCIDA">
      <formula>NOT(ISERROR(SEARCH("INCUMPLIDA - VENCIDA",P36)))</formula>
    </cfRule>
  </conditionalFormatting>
  <conditionalFormatting sqref="P24">
    <cfRule type="containsText" dxfId="223" priority="172" operator="containsText" text="INCALIFICABLE">
      <formula>NOT(ISERROR(SEARCH("INCALIFICABLE",P24)))</formula>
    </cfRule>
    <cfRule type="containsText" dxfId="222" priority="173" operator="containsText" text="CUMPLIDA - EFECTIVA">
      <formula>NOT(ISERROR(SEARCH("CUMPLIDA - EFECTIVA",P24)))</formula>
    </cfRule>
    <cfRule type="containsText" dxfId="221" priority="174" operator="containsText" text="CUMPLIDA - INEFECTIVA">
      <formula>NOT(ISERROR(SEARCH("CUMPLIDA - INEFECTIVA",P24)))</formula>
    </cfRule>
    <cfRule type="containsText" dxfId="220" priority="175" operator="containsText" text="ABIERTA">
      <formula>NOT(ISERROR(SEARCH("ABIERTA",P24)))</formula>
    </cfRule>
    <cfRule type="containsText" dxfId="219" priority="176" operator="containsText" text="CUMPLIDA - PENDIENTE EFECTIVIDAD">
      <formula>NOT(ISERROR(SEARCH("CUMPLIDA - PENDIENTE EFECTIVIDAD",P24)))</formula>
    </cfRule>
    <cfRule type="containsText" dxfId="218" priority="177" operator="containsText" text="INCUMPLIDA - VENCIDA">
      <formula>NOT(ISERROR(SEARCH("INCUMPLIDA - VENCIDA",P24)))</formula>
    </cfRule>
  </conditionalFormatting>
  <conditionalFormatting sqref="R10">
    <cfRule type="containsText" dxfId="217" priority="163" operator="containsText" text="CERRADO">
      <formula>NOT(ISERROR(SEARCH("CERRADO",R10)))</formula>
    </cfRule>
    <cfRule type="containsText" dxfId="216" priority="164" operator="containsText" text="CERRADO">
      <formula>NOT(ISERROR(SEARCH("CERRADO",R10)))</formula>
    </cfRule>
    <cfRule type="containsText" dxfId="215" priority="165" operator="containsText" text="ABIERTO">
      <formula>NOT(ISERROR(SEARCH("ABIERTO",R10)))</formula>
    </cfRule>
  </conditionalFormatting>
  <conditionalFormatting sqref="R13">
    <cfRule type="containsText" dxfId="214" priority="160" operator="containsText" text="CERRADO">
      <formula>NOT(ISERROR(SEARCH("CERRADO",R13)))</formula>
    </cfRule>
    <cfRule type="containsText" dxfId="213" priority="161" operator="containsText" text="CERRADO">
      <formula>NOT(ISERROR(SEARCH("CERRADO",R13)))</formula>
    </cfRule>
    <cfRule type="containsText" dxfId="212" priority="162" operator="containsText" text="ABIERTO">
      <formula>NOT(ISERROR(SEARCH("ABIERTO",R13)))</formula>
    </cfRule>
  </conditionalFormatting>
  <conditionalFormatting sqref="R16">
    <cfRule type="containsText" dxfId="211" priority="157" operator="containsText" text="CERRADO">
      <formula>NOT(ISERROR(SEARCH("CERRADO",R16)))</formula>
    </cfRule>
    <cfRule type="containsText" dxfId="210" priority="158" operator="containsText" text="CERRADO">
      <formula>NOT(ISERROR(SEARCH("CERRADO",R16)))</formula>
    </cfRule>
    <cfRule type="containsText" dxfId="209" priority="159" operator="containsText" text="ABIERTO">
      <formula>NOT(ISERROR(SEARCH("ABIERTO",R16)))</formula>
    </cfRule>
  </conditionalFormatting>
  <conditionalFormatting sqref="R19">
    <cfRule type="containsText" dxfId="208" priority="154" operator="containsText" text="CERRADO">
      <formula>NOT(ISERROR(SEARCH("CERRADO",R19)))</formula>
    </cfRule>
    <cfRule type="containsText" dxfId="207" priority="155" operator="containsText" text="CERRADO">
      <formula>NOT(ISERROR(SEARCH("CERRADO",R19)))</formula>
    </cfRule>
    <cfRule type="containsText" dxfId="206" priority="156" operator="containsText" text="ABIERTO">
      <formula>NOT(ISERROR(SEARCH("ABIERTO",R19)))</formula>
    </cfRule>
  </conditionalFormatting>
  <conditionalFormatting sqref="R22">
    <cfRule type="containsText" dxfId="205" priority="151" operator="containsText" text="CERRADO">
      <formula>NOT(ISERROR(SEARCH("CERRADO",R22)))</formula>
    </cfRule>
    <cfRule type="containsText" dxfId="204" priority="152" operator="containsText" text="CERRADO">
      <formula>NOT(ISERROR(SEARCH("CERRADO",R22)))</formula>
    </cfRule>
    <cfRule type="containsText" dxfId="203" priority="153" operator="containsText" text="ABIERTO">
      <formula>NOT(ISERROR(SEARCH("ABIERTO",R22)))</formula>
    </cfRule>
  </conditionalFormatting>
  <conditionalFormatting sqref="R36">
    <cfRule type="containsText" dxfId="202" priority="148" operator="containsText" text="CERRADO">
      <formula>NOT(ISERROR(SEARCH("CERRADO",R36)))</formula>
    </cfRule>
    <cfRule type="containsText" dxfId="201" priority="149" operator="containsText" text="CERRADO">
      <formula>NOT(ISERROR(SEARCH("CERRADO",R36)))</formula>
    </cfRule>
    <cfRule type="containsText" dxfId="200" priority="150" operator="containsText" text="ABIERTO">
      <formula>NOT(ISERROR(SEARCH("ABIERTO",R36)))</formula>
    </cfRule>
  </conditionalFormatting>
  <conditionalFormatting sqref="R38">
    <cfRule type="containsText" dxfId="199" priority="145" operator="containsText" text="CERRADO">
      <formula>NOT(ISERROR(SEARCH("CERRADO",R38)))</formula>
    </cfRule>
    <cfRule type="containsText" dxfId="198" priority="146" operator="containsText" text="CERRADO">
      <formula>NOT(ISERROR(SEARCH("CERRADO",R38)))</formula>
    </cfRule>
    <cfRule type="containsText" dxfId="197" priority="147" operator="containsText" text="ABIERTO">
      <formula>NOT(ISERROR(SEARCH("ABIERTO",R38)))</formula>
    </cfRule>
  </conditionalFormatting>
  <conditionalFormatting sqref="R40:R41">
    <cfRule type="containsText" dxfId="196" priority="142" operator="containsText" text="CERRADO">
      <formula>NOT(ISERROR(SEARCH("CERRADO",R40)))</formula>
    </cfRule>
    <cfRule type="containsText" dxfId="195" priority="143" operator="containsText" text="CERRADO">
      <formula>NOT(ISERROR(SEARCH("CERRADO",R40)))</formula>
    </cfRule>
    <cfRule type="containsText" dxfId="194" priority="144" operator="containsText" text="ABIERTO">
      <formula>NOT(ISERROR(SEARCH("ABIERTO",R40)))</formula>
    </cfRule>
  </conditionalFormatting>
  <conditionalFormatting sqref="R44">
    <cfRule type="containsText" dxfId="193" priority="139" operator="containsText" text="CERRADO">
      <formula>NOT(ISERROR(SEARCH("CERRADO",R44)))</formula>
    </cfRule>
    <cfRule type="containsText" dxfId="192" priority="140" operator="containsText" text="CERRADO">
      <formula>NOT(ISERROR(SEARCH("CERRADO",R44)))</formula>
    </cfRule>
    <cfRule type="containsText" dxfId="191" priority="141" operator="containsText" text="ABIERTO">
      <formula>NOT(ISERROR(SEARCH("ABIERTO",R44)))</formula>
    </cfRule>
  </conditionalFormatting>
  <conditionalFormatting sqref="R47">
    <cfRule type="containsText" dxfId="190" priority="136" operator="containsText" text="CERRADO">
      <formula>NOT(ISERROR(SEARCH("CERRADO",R47)))</formula>
    </cfRule>
    <cfRule type="containsText" dxfId="189" priority="137" operator="containsText" text="CERRADO">
      <formula>NOT(ISERROR(SEARCH("CERRADO",R47)))</formula>
    </cfRule>
    <cfRule type="containsText" dxfId="188" priority="138" operator="containsText" text="ABIERTO">
      <formula>NOT(ISERROR(SEARCH("ABIERTO",R47)))</formula>
    </cfRule>
  </conditionalFormatting>
  <conditionalFormatting sqref="R49">
    <cfRule type="containsText" dxfId="187" priority="133" operator="containsText" text="CERRADO">
      <formula>NOT(ISERROR(SEARCH("CERRADO",R49)))</formula>
    </cfRule>
    <cfRule type="containsText" dxfId="186" priority="134" operator="containsText" text="CERRADO">
      <formula>NOT(ISERROR(SEARCH("CERRADO",R49)))</formula>
    </cfRule>
    <cfRule type="containsText" dxfId="185" priority="135" operator="containsText" text="ABIERTO">
      <formula>NOT(ISERROR(SEARCH("ABIERTO",R49)))</formula>
    </cfRule>
  </conditionalFormatting>
  <conditionalFormatting sqref="R51">
    <cfRule type="containsText" dxfId="184" priority="130" operator="containsText" text="CERRADO">
      <formula>NOT(ISERROR(SEARCH("CERRADO",R51)))</formula>
    </cfRule>
    <cfRule type="containsText" dxfId="183" priority="131" operator="containsText" text="CERRADO">
      <formula>NOT(ISERROR(SEARCH("CERRADO",R51)))</formula>
    </cfRule>
    <cfRule type="containsText" dxfId="182" priority="132" operator="containsText" text="ABIERTO">
      <formula>NOT(ISERROR(SEARCH("ABIERTO",R51)))</formula>
    </cfRule>
  </conditionalFormatting>
  <conditionalFormatting sqref="R55">
    <cfRule type="containsText" dxfId="181" priority="127" operator="containsText" text="CERRADO">
      <formula>NOT(ISERROR(SEARCH("CERRADO",R55)))</formula>
    </cfRule>
    <cfRule type="containsText" dxfId="180" priority="128" operator="containsText" text="CERRADO">
      <formula>NOT(ISERROR(SEARCH("CERRADO",R55)))</formula>
    </cfRule>
    <cfRule type="containsText" dxfId="179" priority="129" operator="containsText" text="ABIERTO">
      <formula>NOT(ISERROR(SEARCH("ABIERTO",R55)))</formula>
    </cfRule>
  </conditionalFormatting>
  <conditionalFormatting sqref="R57">
    <cfRule type="containsText" dxfId="178" priority="124" operator="containsText" text="CERRADO">
      <formula>NOT(ISERROR(SEARCH("CERRADO",R57)))</formula>
    </cfRule>
    <cfRule type="containsText" dxfId="177" priority="125" operator="containsText" text="CERRADO">
      <formula>NOT(ISERROR(SEARCH("CERRADO",R57)))</formula>
    </cfRule>
    <cfRule type="containsText" dxfId="176" priority="126" operator="containsText" text="ABIERTO">
      <formula>NOT(ISERROR(SEARCH("ABIERTO",R57)))</formula>
    </cfRule>
  </conditionalFormatting>
  <conditionalFormatting sqref="P38">
    <cfRule type="containsText" dxfId="175" priority="118" operator="containsText" text="INCALIFICABLE">
      <formula>NOT(ISERROR(SEARCH("INCALIFICABLE",P38)))</formula>
    </cfRule>
    <cfRule type="containsText" dxfId="174" priority="119" operator="containsText" text="CUMPLIDA - EFECTIVA">
      <formula>NOT(ISERROR(SEARCH("CUMPLIDA - EFECTIVA",P38)))</formula>
    </cfRule>
    <cfRule type="containsText" dxfId="173" priority="120" operator="containsText" text="CUMPLIDA - INEFECTIVA">
      <formula>NOT(ISERROR(SEARCH("CUMPLIDA - INEFECTIVA",P38)))</formula>
    </cfRule>
    <cfRule type="containsText" dxfId="172" priority="121" operator="containsText" text="ABIERTA">
      <formula>NOT(ISERROR(SEARCH("ABIERTA",P38)))</formula>
    </cfRule>
    <cfRule type="containsText" dxfId="171" priority="122" operator="containsText" text="CUMPLIDA - PENDIENTE EFECTIVIDAD">
      <formula>NOT(ISERROR(SEARCH("CUMPLIDA - PENDIENTE EFECTIVIDAD",P38)))</formula>
    </cfRule>
    <cfRule type="containsText" dxfId="170" priority="123" operator="containsText" text="INCUMPLIDA - VENCIDA">
      <formula>NOT(ISERROR(SEARCH("INCUMPLIDA - VENCIDA",P38)))</formula>
    </cfRule>
  </conditionalFormatting>
  <conditionalFormatting sqref="P40:P41">
    <cfRule type="containsText" dxfId="169" priority="112" operator="containsText" text="INCALIFICABLE">
      <formula>NOT(ISERROR(SEARCH("INCALIFICABLE",P40)))</formula>
    </cfRule>
    <cfRule type="containsText" dxfId="168" priority="113" operator="containsText" text="CUMPLIDA - EFECTIVA">
      <formula>NOT(ISERROR(SEARCH("CUMPLIDA - EFECTIVA",P40)))</formula>
    </cfRule>
    <cfRule type="containsText" dxfId="167" priority="114" operator="containsText" text="CUMPLIDA - INEFECTIVA">
      <formula>NOT(ISERROR(SEARCH("CUMPLIDA - INEFECTIVA",P40)))</formula>
    </cfRule>
    <cfRule type="containsText" dxfId="166" priority="115" operator="containsText" text="ABIERTA">
      <formula>NOT(ISERROR(SEARCH("ABIERTA",P40)))</formula>
    </cfRule>
    <cfRule type="containsText" dxfId="165" priority="116" operator="containsText" text="CUMPLIDA - PENDIENTE EFECTIVIDAD">
      <formula>NOT(ISERROR(SEARCH("CUMPLIDA - PENDIENTE EFECTIVIDAD",P40)))</formula>
    </cfRule>
    <cfRule type="containsText" dxfId="164" priority="117" operator="containsText" text="INCUMPLIDA - VENCIDA">
      <formula>NOT(ISERROR(SEARCH("INCUMPLIDA - VENCIDA",P40)))</formula>
    </cfRule>
  </conditionalFormatting>
  <conditionalFormatting sqref="P51">
    <cfRule type="containsText" dxfId="163" priority="106" operator="containsText" text="INCALIFICABLE">
      <formula>NOT(ISERROR(SEARCH("INCALIFICABLE",P51)))</formula>
    </cfRule>
    <cfRule type="containsText" dxfId="162" priority="107" operator="containsText" text="CUMPLIDA - EFECTIVA">
      <formula>NOT(ISERROR(SEARCH("CUMPLIDA - EFECTIVA",P51)))</formula>
    </cfRule>
    <cfRule type="containsText" dxfId="161" priority="108" operator="containsText" text="CUMPLIDA - INEFECTIVA">
      <formula>NOT(ISERROR(SEARCH("CUMPLIDA - INEFECTIVA",P51)))</formula>
    </cfRule>
    <cfRule type="containsText" dxfId="160" priority="109" operator="containsText" text="ABIERTA">
      <formula>NOT(ISERROR(SEARCH("ABIERTA",P51)))</formula>
    </cfRule>
    <cfRule type="containsText" dxfId="159" priority="110" operator="containsText" text="CUMPLIDA - PENDIENTE EFECTIVIDAD">
      <formula>NOT(ISERROR(SEARCH("CUMPLIDA - PENDIENTE EFECTIVIDAD",P51)))</formula>
    </cfRule>
    <cfRule type="containsText" dxfId="158" priority="111" operator="containsText" text="INCUMPLIDA - VENCIDA">
      <formula>NOT(ISERROR(SEARCH("INCUMPLIDA - VENCIDA",P51)))</formula>
    </cfRule>
  </conditionalFormatting>
  <conditionalFormatting sqref="P28">
    <cfRule type="containsText" dxfId="157" priority="100" operator="containsText" text="INCALIFICABLE">
      <formula>NOT(ISERROR(SEARCH("INCALIFICABLE",P28)))</formula>
    </cfRule>
    <cfRule type="containsText" dxfId="156" priority="101" operator="containsText" text="CUMPLIDA - EFECTIVA">
      <formula>NOT(ISERROR(SEARCH("CUMPLIDA - EFECTIVA",P28)))</formula>
    </cfRule>
    <cfRule type="containsText" dxfId="155" priority="102" operator="containsText" text="CUMPLIDA - INEFECTIVA">
      <formula>NOT(ISERROR(SEARCH("CUMPLIDA - INEFECTIVA",P28)))</formula>
    </cfRule>
    <cfRule type="containsText" dxfId="154" priority="103" operator="containsText" text="ABIERTA">
      <formula>NOT(ISERROR(SEARCH("ABIERTA",P28)))</formula>
    </cfRule>
    <cfRule type="containsText" dxfId="153" priority="104" operator="containsText" text="CUMPLIDA - PENDIENTE EFECTIVIDAD">
      <formula>NOT(ISERROR(SEARCH("CUMPLIDA - PENDIENTE EFECTIVIDAD",P28)))</formula>
    </cfRule>
    <cfRule type="containsText" dxfId="152" priority="105" operator="containsText" text="INCUMPLIDA - VENCIDA">
      <formula>NOT(ISERROR(SEARCH("INCUMPLIDA - VENCIDA",P28)))</formula>
    </cfRule>
  </conditionalFormatting>
  <conditionalFormatting sqref="P29">
    <cfRule type="containsText" dxfId="151" priority="94" operator="containsText" text="INCALIFICABLE">
      <formula>NOT(ISERROR(SEARCH("INCALIFICABLE",P29)))</formula>
    </cfRule>
    <cfRule type="containsText" dxfId="150" priority="95" operator="containsText" text="CUMPLIDA - EFECTIVA">
      <formula>NOT(ISERROR(SEARCH("CUMPLIDA - EFECTIVA",P29)))</formula>
    </cfRule>
    <cfRule type="containsText" dxfId="149" priority="96" operator="containsText" text="CUMPLIDA - INEFECTIVA">
      <formula>NOT(ISERROR(SEARCH("CUMPLIDA - INEFECTIVA",P29)))</formula>
    </cfRule>
    <cfRule type="containsText" dxfId="148" priority="97" operator="containsText" text="ABIERTA">
      <formula>NOT(ISERROR(SEARCH("ABIERTA",P29)))</formula>
    </cfRule>
    <cfRule type="containsText" dxfId="147" priority="98" operator="containsText" text="CUMPLIDA - PENDIENTE EFECTIVIDAD">
      <formula>NOT(ISERROR(SEARCH("CUMPLIDA - PENDIENTE EFECTIVIDAD",P29)))</formula>
    </cfRule>
    <cfRule type="containsText" dxfId="146" priority="99" operator="containsText" text="INCUMPLIDA - VENCIDA">
      <formula>NOT(ISERROR(SEARCH("INCUMPLIDA - VENCIDA",P29)))</formula>
    </cfRule>
  </conditionalFormatting>
  <conditionalFormatting sqref="P31">
    <cfRule type="containsText" dxfId="145" priority="88" operator="containsText" text="INCALIFICABLE">
      <formula>NOT(ISERROR(SEARCH("INCALIFICABLE",P31)))</formula>
    </cfRule>
    <cfRule type="containsText" dxfId="144" priority="89" operator="containsText" text="CUMPLIDA - EFECTIVA">
      <formula>NOT(ISERROR(SEARCH("CUMPLIDA - EFECTIVA",P31)))</formula>
    </cfRule>
    <cfRule type="containsText" dxfId="143" priority="90" operator="containsText" text="CUMPLIDA - INEFECTIVA">
      <formula>NOT(ISERROR(SEARCH("CUMPLIDA - INEFECTIVA",P31)))</formula>
    </cfRule>
    <cfRule type="containsText" dxfId="142" priority="91" operator="containsText" text="ABIERTA">
      <formula>NOT(ISERROR(SEARCH("ABIERTA",P31)))</formula>
    </cfRule>
    <cfRule type="containsText" dxfId="141" priority="92" operator="containsText" text="CUMPLIDA - PENDIENTE EFECTIVIDAD">
      <formula>NOT(ISERROR(SEARCH("CUMPLIDA - PENDIENTE EFECTIVIDAD",P31)))</formula>
    </cfRule>
    <cfRule type="containsText" dxfId="140" priority="93" operator="containsText" text="INCUMPLIDA - VENCIDA">
      <formula>NOT(ISERROR(SEARCH("INCUMPLIDA - VENCIDA",P31)))</formula>
    </cfRule>
  </conditionalFormatting>
  <conditionalFormatting sqref="P32">
    <cfRule type="containsText" dxfId="139" priority="82" operator="containsText" text="INCALIFICABLE">
      <formula>NOT(ISERROR(SEARCH("INCALIFICABLE",P32)))</formula>
    </cfRule>
    <cfRule type="containsText" dxfId="138" priority="83" operator="containsText" text="CUMPLIDA - EFECTIVA">
      <formula>NOT(ISERROR(SEARCH("CUMPLIDA - EFECTIVA",P32)))</formula>
    </cfRule>
    <cfRule type="containsText" dxfId="137" priority="84" operator="containsText" text="CUMPLIDA - INEFECTIVA">
      <formula>NOT(ISERROR(SEARCH("CUMPLIDA - INEFECTIVA",P32)))</formula>
    </cfRule>
    <cfRule type="containsText" dxfId="136" priority="85" operator="containsText" text="ABIERTA">
      <formula>NOT(ISERROR(SEARCH("ABIERTA",P32)))</formula>
    </cfRule>
    <cfRule type="containsText" dxfId="135" priority="86" operator="containsText" text="CUMPLIDA - PENDIENTE EFECTIVIDAD">
      <formula>NOT(ISERROR(SEARCH("CUMPLIDA - PENDIENTE EFECTIVIDAD",P32)))</formula>
    </cfRule>
    <cfRule type="containsText" dxfId="134" priority="87" operator="containsText" text="INCUMPLIDA - VENCIDA">
      <formula>NOT(ISERROR(SEARCH("INCUMPLIDA - VENCIDA",P32)))</formula>
    </cfRule>
  </conditionalFormatting>
  <conditionalFormatting sqref="P33">
    <cfRule type="containsText" dxfId="133" priority="76" operator="containsText" text="INCALIFICABLE">
      <formula>NOT(ISERROR(SEARCH("INCALIFICABLE",P33)))</formula>
    </cfRule>
    <cfRule type="containsText" dxfId="132" priority="77" operator="containsText" text="CUMPLIDA - EFECTIVA">
      <formula>NOT(ISERROR(SEARCH("CUMPLIDA - EFECTIVA",P33)))</formula>
    </cfRule>
    <cfRule type="containsText" dxfId="131" priority="78" operator="containsText" text="CUMPLIDA - INEFECTIVA">
      <formula>NOT(ISERROR(SEARCH("CUMPLIDA - INEFECTIVA",P33)))</formula>
    </cfRule>
    <cfRule type="containsText" dxfId="130" priority="79" operator="containsText" text="ABIERTA">
      <formula>NOT(ISERROR(SEARCH("ABIERTA",P33)))</formula>
    </cfRule>
    <cfRule type="containsText" dxfId="129" priority="80" operator="containsText" text="CUMPLIDA - PENDIENTE EFECTIVIDAD">
      <formula>NOT(ISERROR(SEARCH("CUMPLIDA - PENDIENTE EFECTIVIDAD",P33)))</formula>
    </cfRule>
    <cfRule type="containsText" dxfId="128" priority="81" operator="containsText" text="INCUMPLIDA - VENCIDA">
      <formula>NOT(ISERROR(SEARCH("INCUMPLIDA - VENCIDA",P33)))</formula>
    </cfRule>
  </conditionalFormatting>
  <conditionalFormatting sqref="R28">
    <cfRule type="containsText" dxfId="127" priority="73" operator="containsText" text="CERRADO">
      <formula>NOT(ISERROR(SEARCH("CERRADO",R28)))</formula>
    </cfRule>
    <cfRule type="containsText" dxfId="126" priority="74" operator="containsText" text="CERRADO">
      <formula>NOT(ISERROR(SEARCH("CERRADO",R28)))</formula>
    </cfRule>
    <cfRule type="containsText" dxfId="125" priority="75" operator="containsText" text="ABIERTO">
      <formula>NOT(ISERROR(SEARCH("ABIERTO",R28)))</formula>
    </cfRule>
  </conditionalFormatting>
  <conditionalFormatting sqref="R31">
    <cfRule type="containsText" dxfId="124" priority="70" operator="containsText" text="CERRADO">
      <formula>NOT(ISERROR(SEARCH("CERRADO",R31)))</formula>
    </cfRule>
    <cfRule type="containsText" dxfId="123" priority="71" operator="containsText" text="CERRADO">
      <formula>NOT(ISERROR(SEARCH("CERRADO",R31)))</formula>
    </cfRule>
    <cfRule type="containsText" dxfId="122" priority="72" operator="containsText" text="ABIERTO">
      <formula>NOT(ISERROR(SEARCH("ABIERTO",R31)))</formula>
    </cfRule>
  </conditionalFormatting>
  <conditionalFormatting sqref="P52">
    <cfRule type="containsText" dxfId="121" priority="64" operator="containsText" text="INCALIFICABLE">
      <formula>NOT(ISERROR(SEARCH("INCALIFICABLE",P52)))</formula>
    </cfRule>
    <cfRule type="containsText" dxfId="120" priority="65" operator="containsText" text="CUMPLIDA - EFECTIVA">
      <formula>NOT(ISERROR(SEARCH("CUMPLIDA - EFECTIVA",P52)))</formula>
    </cfRule>
    <cfRule type="containsText" dxfId="119" priority="66" operator="containsText" text="CUMPLIDA - INEFECTIVA">
      <formula>NOT(ISERROR(SEARCH("CUMPLIDA - INEFECTIVA",P52)))</formula>
    </cfRule>
    <cfRule type="containsText" dxfId="118" priority="67" operator="containsText" text="ABIERTA">
      <formula>NOT(ISERROR(SEARCH("ABIERTA",P52)))</formula>
    </cfRule>
    <cfRule type="containsText" dxfId="117" priority="68" operator="containsText" text="CUMPLIDA - PENDIENTE EFECTIVIDAD">
      <formula>NOT(ISERROR(SEARCH("CUMPLIDA - PENDIENTE EFECTIVIDAD",P52)))</formula>
    </cfRule>
    <cfRule type="containsText" dxfId="116" priority="69" operator="containsText" text="INCUMPLIDA - VENCIDA">
      <formula>NOT(ISERROR(SEARCH("INCUMPLIDA - VENCIDA",P52)))</formula>
    </cfRule>
  </conditionalFormatting>
  <conditionalFormatting sqref="R59">
    <cfRule type="containsText" dxfId="115" priority="61" operator="containsText" text="CERRADO">
      <formula>NOT(ISERROR(SEARCH("CERRADO",R59)))</formula>
    </cfRule>
    <cfRule type="containsText" dxfId="114" priority="62" operator="containsText" text="CERRADO">
      <formula>NOT(ISERROR(SEARCH("CERRADO",R59)))</formula>
    </cfRule>
    <cfRule type="containsText" dxfId="113" priority="63" operator="containsText" text="ABIERTO">
      <formula>NOT(ISERROR(SEARCH("ABIERTO",R59)))</formula>
    </cfRule>
  </conditionalFormatting>
  <conditionalFormatting sqref="P26">
    <cfRule type="containsText" dxfId="112" priority="55" operator="containsText" text="INCALIFICABLE">
      <formula>NOT(ISERROR(SEARCH("INCALIFICABLE",P26)))</formula>
    </cfRule>
    <cfRule type="containsText" dxfId="111" priority="56" operator="containsText" text="CUMPLIDA - EFECTIVA">
      <formula>NOT(ISERROR(SEARCH("CUMPLIDA - EFECTIVA",P26)))</formula>
    </cfRule>
    <cfRule type="containsText" dxfId="110" priority="57" operator="containsText" text="CUMPLIDA - INEFECTIVA">
      <formula>NOT(ISERROR(SEARCH("CUMPLIDA - INEFECTIVA",P26)))</formula>
    </cfRule>
    <cfRule type="containsText" dxfId="109" priority="58" operator="containsText" text="ABIERTA">
      <formula>NOT(ISERROR(SEARCH("ABIERTA",P26)))</formula>
    </cfRule>
    <cfRule type="containsText" dxfId="108" priority="59" operator="containsText" text="CUMPLIDA - PENDIENTE EFECTIVIDAD">
      <formula>NOT(ISERROR(SEARCH("CUMPLIDA - PENDIENTE EFECTIVIDAD",P26)))</formula>
    </cfRule>
    <cfRule type="containsText" dxfId="107" priority="60" operator="containsText" text="INCUMPLIDA - VENCIDA">
      <formula>NOT(ISERROR(SEARCH("INCUMPLIDA - VENCIDA",P26)))</formula>
    </cfRule>
  </conditionalFormatting>
  <conditionalFormatting sqref="R26">
    <cfRule type="containsText" dxfId="106" priority="52" operator="containsText" text="CERRADO">
      <formula>NOT(ISERROR(SEARCH("CERRADO",R26)))</formula>
    </cfRule>
    <cfRule type="containsText" dxfId="105" priority="53" operator="containsText" text="CERRADO">
      <formula>NOT(ISERROR(SEARCH("CERRADO",R26)))</formula>
    </cfRule>
    <cfRule type="containsText" dxfId="104" priority="54" operator="containsText" text="ABIERTO">
      <formula>NOT(ISERROR(SEARCH("ABIERTO",R26)))</formula>
    </cfRule>
  </conditionalFormatting>
  <conditionalFormatting sqref="P44">
    <cfRule type="containsText" dxfId="103" priority="46" operator="containsText" text="INCALIFICABLE">
      <formula>NOT(ISERROR(SEARCH("INCALIFICABLE",P44)))</formula>
    </cfRule>
    <cfRule type="containsText" dxfId="102" priority="47" operator="containsText" text="CUMPLIDA - EFECTIVA">
      <formula>NOT(ISERROR(SEARCH("CUMPLIDA - EFECTIVA",P44)))</formula>
    </cfRule>
    <cfRule type="containsText" dxfId="101" priority="48" operator="containsText" text="CUMPLIDA - INEFECTIVA">
      <formula>NOT(ISERROR(SEARCH("CUMPLIDA - INEFECTIVA",P44)))</formula>
    </cfRule>
    <cfRule type="containsText" dxfId="100" priority="49" operator="containsText" text="ABIERTA">
      <formula>NOT(ISERROR(SEARCH("ABIERTA",P44)))</formula>
    </cfRule>
    <cfRule type="containsText" dxfId="99" priority="50" operator="containsText" text="CUMPLIDA - PENDIENTE EFECTIVIDAD">
      <formula>NOT(ISERROR(SEARCH("CUMPLIDA - PENDIENTE EFECTIVIDAD",P44)))</formula>
    </cfRule>
    <cfRule type="containsText" dxfId="98" priority="51" operator="containsText" text="INCUMPLIDA - VENCIDA">
      <formula>NOT(ISERROR(SEARCH("INCUMPLIDA - VENCIDA",P44)))</formula>
    </cfRule>
  </conditionalFormatting>
  <conditionalFormatting sqref="R24">
    <cfRule type="containsText" dxfId="97" priority="43" operator="containsText" text="CERRADO">
      <formula>NOT(ISERROR(SEARCH("CERRADO",R24)))</formula>
    </cfRule>
    <cfRule type="containsText" dxfId="96" priority="44" operator="containsText" text="CERRADO">
      <formula>NOT(ISERROR(SEARCH("CERRADO",R24)))</formula>
    </cfRule>
    <cfRule type="containsText" dxfId="95" priority="45" operator="containsText" text="ABIERTO">
      <formula>NOT(ISERROR(SEARCH("ABIERTO",R24)))</formula>
    </cfRule>
  </conditionalFormatting>
  <conditionalFormatting sqref="P45">
    <cfRule type="containsText" dxfId="94" priority="37" operator="containsText" text="INCALIFICABLE">
      <formula>NOT(ISERROR(SEARCH("INCALIFICABLE",P45)))</formula>
    </cfRule>
    <cfRule type="containsText" dxfId="93" priority="38" operator="containsText" text="CUMPLIDA - EFECTIVA">
      <formula>NOT(ISERROR(SEARCH("CUMPLIDA - EFECTIVA",P45)))</formula>
    </cfRule>
    <cfRule type="containsText" dxfId="92" priority="39" operator="containsText" text="CUMPLIDA - INEFECTIVA">
      <formula>NOT(ISERROR(SEARCH("CUMPLIDA - INEFECTIVA",P45)))</formula>
    </cfRule>
    <cfRule type="containsText" dxfId="91" priority="40" operator="containsText" text="ABIERTA">
      <formula>NOT(ISERROR(SEARCH("ABIERTA",P45)))</formula>
    </cfRule>
    <cfRule type="containsText" dxfId="90" priority="41" operator="containsText" text="CUMPLIDA - PENDIENTE EFECTIVIDAD">
      <formula>NOT(ISERROR(SEARCH("CUMPLIDA - PENDIENTE EFECTIVIDAD",P45)))</formula>
    </cfRule>
    <cfRule type="containsText" dxfId="89" priority="42" operator="containsText" text="INCUMPLIDA - VENCIDA">
      <formula>NOT(ISERROR(SEARCH("INCUMPLIDA - VENCIDA",P45)))</formula>
    </cfRule>
  </conditionalFormatting>
  <conditionalFormatting sqref="P42">
    <cfRule type="containsText" dxfId="88" priority="31" operator="containsText" text="INCALIFICABLE">
      <formula>NOT(ISERROR(SEARCH("INCALIFICABLE",P42)))</formula>
    </cfRule>
    <cfRule type="containsText" dxfId="87" priority="32" operator="containsText" text="CUMPLIDA - EFECTIVA">
      <formula>NOT(ISERROR(SEARCH("CUMPLIDA - EFECTIVA",P42)))</formula>
    </cfRule>
    <cfRule type="containsText" dxfId="86" priority="33" operator="containsText" text="CUMPLIDA - INEFECTIVA">
      <formula>NOT(ISERROR(SEARCH("CUMPLIDA - INEFECTIVA",P42)))</formula>
    </cfRule>
    <cfRule type="containsText" dxfId="85" priority="34" operator="containsText" text="ABIERTA">
      <formula>NOT(ISERROR(SEARCH("ABIERTA",P42)))</formula>
    </cfRule>
    <cfRule type="containsText" dxfId="84" priority="35" operator="containsText" text="CUMPLIDA - PENDIENTE EFECTIVIDAD">
      <formula>NOT(ISERROR(SEARCH("CUMPLIDA - PENDIENTE EFECTIVIDAD",P42)))</formula>
    </cfRule>
    <cfRule type="containsText" dxfId="83" priority="36" operator="containsText" text="INCUMPLIDA - VENCIDA">
      <formula>NOT(ISERROR(SEARCH("INCUMPLIDA - VENCIDA",P42)))</formula>
    </cfRule>
  </conditionalFormatting>
  <conditionalFormatting sqref="P47">
    <cfRule type="containsText" dxfId="82" priority="25" operator="containsText" text="INCALIFICABLE">
      <formula>NOT(ISERROR(SEARCH("INCALIFICABLE",P47)))</formula>
    </cfRule>
    <cfRule type="containsText" dxfId="81" priority="26" operator="containsText" text="CUMPLIDA - EFECTIVA">
      <formula>NOT(ISERROR(SEARCH("CUMPLIDA - EFECTIVA",P47)))</formula>
    </cfRule>
    <cfRule type="containsText" dxfId="80" priority="27" operator="containsText" text="CUMPLIDA - INEFECTIVA">
      <formula>NOT(ISERROR(SEARCH("CUMPLIDA - INEFECTIVA",P47)))</formula>
    </cfRule>
    <cfRule type="containsText" dxfId="79" priority="28" operator="containsText" text="ABIERTA">
      <formula>NOT(ISERROR(SEARCH("ABIERTA",P47)))</formula>
    </cfRule>
    <cfRule type="containsText" dxfId="78" priority="29" operator="containsText" text="CUMPLIDA - PENDIENTE EFECTIVIDAD">
      <formula>NOT(ISERROR(SEARCH("CUMPLIDA - PENDIENTE EFECTIVIDAD",P47)))</formula>
    </cfRule>
    <cfRule type="containsText" dxfId="77" priority="30" operator="containsText" text="INCUMPLIDA - VENCIDA">
      <formula>NOT(ISERROR(SEARCH("INCUMPLIDA - VENCIDA",P47)))</formula>
    </cfRule>
  </conditionalFormatting>
  <conditionalFormatting sqref="P49">
    <cfRule type="containsText" dxfId="76" priority="19" operator="containsText" text="INCALIFICABLE">
      <formula>NOT(ISERROR(SEARCH("INCALIFICABLE",P49)))</formula>
    </cfRule>
    <cfRule type="containsText" dxfId="75" priority="20" operator="containsText" text="CUMPLIDA - EFECTIVA">
      <formula>NOT(ISERROR(SEARCH("CUMPLIDA - EFECTIVA",P49)))</formula>
    </cfRule>
    <cfRule type="containsText" dxfId="74" priority="21" operator="containsText" text="CUMPLIDA - INEFECTIVA">
      <formula>NOT(ISERROR(SEARCH("CUMPLIDA - INEFECTIVA",P49)))</formula>
    </cfRule>
    <cfRule type="containsText" dxfId="73" priority="22" operator="containsText" text="ABIERTA">
      <formula>NOT(ISERROR(SEARCH("ABIERTA",P49)))</formula>
    </cfRule>
    <cfRule type="containsText" dxfId="72" priority="23" operator="containsText" text="CUMPLIDA - PENDIENTE EFECTIVIDAD">
      <formula>NOT(ISERROR(SEARCH("CUMPLIDA - PENDIENTE EFECTIVIDAD",P49)))</formula>
    </cfRule>
    <cfRule type="containsText" dxfId="71" priority="24" operator="containsText" text="INCUMPLIDA - VENCIDA">
      <formula>NOT(ISERROR(SEARCH("INCUMPLIDA - VENCIDA",P49)))</formula>
    </cfRule>
  </conditionalFormatting>
  <conditionalFormatting sqref="P55">
    <cfRule type="containsText" dxfId="70" priority="13" operator="containsText" text="INCALIFICABLE">
      <formula>NOT(ISERROR(SEARCH("INCALIFICABLE",P55)))</formula>
    </cfRule>
    <cfRule type="containsText" dxfId="69" priority="14" operator="containsText" text="CUMPLIDA - EFECTIVA">
      <formula>NOT(ISERROR(SEARCH("CUMPLIDA - EFECTIVA",P55)))</formula>
    </cfRule>
    <cfRule type="containsText" dxfId="68" priority="15" operator="containsText" text="CUMPLIDA - INEFECTIVA">
      <formula>NOT(ISERROR(SEARCH("CUMPLIDA - INEFECTIVA",P55)))</formula>
    </cfRule>
    <cfRule type="containsText" dxfId="67" priority="16" operator="containsText" text="ABIERTA">
      <formula>NOT(ISERROR(SEARCH("ABIERTA",P55)))</formula>
    </cfRule>
    <cfRule type="containsText" dxfId="66" priority="17" operator="containsText" text="CUMPLIDA - PENDIENTE EFECTIVIDAD">
      <formula>NOT(ISERROR(SEARCH("CUMPLIDA - PENDIENTE EFECTIVIDAD",P55)))</formula>
    </cfRule>
    <cfRule type="containsText" dxfId="65" priority="18" operator="containsText" text="INCUMPLIDA - VENCIDA">
      <formula>NOT(ISERROR(SEARCH("INCUMPLIDA - VENCIDA",P55)))</formula>
    </cfRule>
  </conditionalFormatting>
  <conditionalFormatting sqref="P57">
    <cfRule type="containsText" dxfId="64" priority="7" operator="containsText" text="INCALIFICABLE">
      <formula>NOT(ISERROR(SEARCH("INCALIFICABLE",P57)))</formula>
    </cfRule>
    <cfRule type="containsText" dxfId="63" priority="8" operator="containsText" text="CUMPLIDA - EFECTIVA">
      <formula>NOT(ISERROR(SEARCH("CUMPLIDA - EFECTIVA",P57)))</formula>
    </cfRule>
    <cfRule type="containsText" dxfId="62" priority="9" operator="containsText" text="CUMPLIDA - INEFECTIVA">
      <formula>NOT(ISERROR(SEARCH("CUMPLIDA - INEFECTIVA",P57)))</formula>
    </cfRule>
    <cfRule type="containsText" dxfId="61" priority="10" operator="containsText" text="ABIERTA">
      <formula>NOT(ISERROR(SEARCH("ABIERTA",P57)))</formula>
    </cfRule>
    <cfRule type="containsText" dxfId="60" priority="11" operator="containsText" text="CUMPLIDA - PENDIENTE EFECTIVIDAD">
      <formula>NOT(ISERROR(SEARCH("CUMPLIDA - PENDIENTE EFECTIVIDAD",P57)))</formula>
    </cfRule>
    <cfRule type="containsText" dxfId="59" priority="12" operator="containsText" text="INCUMPLIDA - VENCIDA">
      <formula>NOT(ISERROR(SEARCH("INCUMPLIDA - VENCIDA",P57)))</formula>
    </cfRule>
  </conditionalFormatting>
  <conditionalFormatting sqref="P59">
    <cfRule type="containsText" dxfId="58" priority="1" operator="containsText" text="INCALIFICABLE">
      <formula>NOT(ISERROR(SEARCH("INCALIFICABLE",P59)))</formula>
    </cfRule>
    <cfRule type="containsText" dxfId="57" priority="2" stopIfTrue="1" operator="containsText" text="CUMPLIDA - EFECTIVA">
      <formula>NOT(ISERROR(SEARCH("CUMPLIDA - EFECTIVA",P59)))</formula>
    </cfRule>
    <cfRule type="containsText" dxfId="56" priority="3" operator="containsText" text="CUMPLIDA - INEFECTIVA">
      <formula>NOT(ISERROR(SEARCH("CUMPLIDA - INEFECTIVA",P59)))</formula>
    </cfRule>
    <cfRule type="containsText" dxfId="55" priority="4" operator="containsText" text="ABIERTA">
      <formula>NOT(ISERROR(SEARCH("ABIERTA",P59)))</formula>
    </cfRule>
    <cfRule type="containsText" dxfId="54" priority="5" operator="containsText" text="CUMPLIDA - PENDIENTE EFECTIVIDAD">
      <formula>NOT(ISERROR(SEARCH("CUMPLIDA - PENDIENTE EFECTIVIDAD",P59)))</formula>
    </cfRule>
    <cfRule type="containsText" dxfId="53" priority="6" operator="containsText" text="INCUMPLIDA - VENCIDA">
      <formula>NOT(ISERROR(SEARCH("INCUMPLIDA - VENCIDA",P59)))</formula>
    </cfRule>
  </conditionalFormatting>
  <dataValidations count="3">
    <dataValidation type="list" allowBlank="1" showInputMessage="1" showErrorMessage="1" sqref="H16:H17 H24 H28:H29 H26 H6:H8 H13:H14 H10:H11 H31:H33 H22 H61:H79 H93:H1048576">
      <formula1>$N$1:$N$3</formula1>
    </dataValidation>
    <dataValidation type="list" allowBlank="1" showInputMessage="1" showErrorMessage="1" sqref="P16:P17 P6:P8 P10:P11 P13:P14 P19 P44:P45 P28:P29 P57 P36 P22 P24 P38 P31:P33 P49 P40:P42 P51:P52 P26 P55 P47 P59">
      <formula1>$XFD$1:$XFD$6</formula1>
    </dataValidation>
    <dataValidation type="list" allowBlank="1" showInputMessage="1" showErrorMessage="1" sqref="R6 R57 R10 R13 R19 R22 R26 R16 R28 R59 R36 R38 R44 R47 R49 R51 R55 R31 R40:R41 R24">
      <formula1>$XFD$7:$XFD$8</formula1>
    </dataValidation>
  </dataValidations>
  <printOptions horizontalCentered="1"/>
  <pageMargins left="0.39370078740157483" right="0.39370078740157483" top="0.39370078740157483" bottom="0.39370078740157483" header="0.31496062992125984" footer="0"/>
  <pageSetup paperSize="120" scale="36" fitToHeight="0" orientation="landscape" r:id="rId1"/>
  <headerFooter>
    <oddHeader>Preparado por Iván Arturo Márquez Rincón &amp;D&amp;RPágina &amp;P</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1"/>
  <sheetViews>
    <sheetView showGridLines="0" zoomScale="55" zoomScaleNormal="55" zoomScaleSheetLayoutView="90" workbookViewId="0">
      <selection activeCell="E10" sqref="E10"/>
    </sheetView>
  </sheetViews>
  <sheetFormatPr baseColWidth="10" defaultColWidth="11.42578125" defaultRowHeight="59.25" customHeight="1" x14ac:dyDescent="0.25"/>
  <cols>
    <col min="1" max="1" width="26.7109375" style="1" customWidth="1"/>
    <col min="2" max="2" width="18.7109375" style="1" customWidth="1"/>
    <col min="3" max="3" width="11.7109375" style="1" customWidth="1"/>
    <col min="4" max="4" width="39.5703125" style="1" customWidth="1"/>
    <col min="5" max="5" width="40.7109375" style="1" customWidth="1"/>
    <col min="6" max="6" width="55.28515625" style="1" customWidth="1"/>
    <col min="7" max="7" width="23.7109375" style="1" customWidth="1"/>
    <col min="8" max="8" width="19.42578125" style="1" customWidth="1"/>
    <col min="9" max="9" width="16.5703125" style="1" customWidth="1"/>
    <col min="10" max="10" width="14.5703125" style="1" customWidth="1"/>
    <col min="11" max="11" width="17.28515625" style="1" customWidth="1"/>
    <col min="12" max="12" width="19.5703125" style="1" customWidth="1"/>
    <col min="13" max="13" width="18.7109375" style="40" customWidth="1"/>
    <col min="14" max="14" width="139.28515625" style="1" customWidth="1"/>
    <col min="15" max="15" width="20.42578125" style="41" customWidth="1"/>
    <col min="16" max="16" width="25.5703125" style="259" customWidth="1"/>
    <col min="17" max="17" width="161.28515625" style="40" customWidth="1"/>
    <col min="18" max="18" width="21.28515625" style="43" customWidth="1"/>
    <col min="19" max="19" width="51.7109375" style="1" hidden="1" customWidth="1"/>
    <col min="20" max="16384" width="11.42578125" style="1"/>
  </cols>
  <sheetData>
    <row r="1" spans="1:26" ht="57" customHeight="1" x14ac:dyDescent="0.25">
      <c r="A1" s="433"/>
      <c r="B1" s="433"/>
      <c r="C1" s="433"/>
      <c r="D1" s="433"/>
      <c r="E1" s="434" t="s">
        <v>0</v>
      </c>
      <c r="F1" s="435"/>
      <c r="G1" s="435"/>
      <c r="H1" s="435"/>
      <c r="I1" s="435"/>
      <c r="J1" s="435"/>
      <c r="K1" s="435"/>
      <c r="L1" s="435"/>
      <c r="M1" s="435"/>
      <c r="N1" s="435"/>
      <c r="O1" s="436"/>
      <c r="P1" s="437"/>
      <c r="Q1" s="438"/>
      <c r="R1" s="439"/>
    </row>
    <row r="2" spans="1:26" ht="27.75" customHeight="1" x14ac:dyDescent="0.25">
      <c r="A2" s="440" t="s">
        <v>1</v>
      </c>
      <c r="B2" s="441"/>
      <c r="C2" s="442" t="s">
        <v>2</v>
      </c>
      <c r="D2" s="443"/>
      <c r="E2" s="440" t="s">
        <v>3</v>
      </c>
      <c r="F2" s="444"/>
      <c r="G2" s="444"/>
      <c r="H2" s="444"/>
      <c r="I2" s="441"/>
      <c r="J2" s="445">
        <v>6</v>
      </c>
      <c r="K2" s="445"/>
      <c r="L2" s="445"/>
      <c r="M2" s="445"/>
      <c r="N2" s="440" t="s">
        <v>4</v>
      </c>
      <c r="O2" s="441"/>
      <c r="P2" s="446" t="s">
        <v>5</v>
      </c>
      <c r="Q2" s="447"/>
      <c r="R2" s="448"/>
    </row>
    <row r="3" spans="1:26" s="2" customFormat="1" ht="59.25" customHeight="1" x14ac:dyDescent="0.25">
      <c r="A3" s="453" t="s">
        <v>6</v>
      </c>
      <c r="B3" s="453" t="s">
        <v>7</v>
      </c>
      <c r="C3" s="453" t="s">
        <v>8</v>
      </c>
      <c r="D3" s="453" t="s">
        <v>9</v>
      </c>
      <c r="E3" s="453" t="s">
        <v>10</v>
      </c>
      <c r="F3" s="453" t="s">
        <v>11</v>
      </c>
      <c r="G3" s="453" t="s">
        <v>12</v>
      </c>
      <c r="H3" s="453" t="s">
        <v>13</v>
      </c>
      <c r="I3" s="453" t="s">
        <v>14</v>
      </c>
      <c r="J3" s="453" t="s">
        <v>15</v>
      </c>
      <c r="K3" s="453" t="s">
        <v>16</v>
      </c>
      <c r="L3" s="455" t="s">
        <v>17</v>
      </c>
      <c r="M3" s="455"/>
      <c r="N3" s="455"/>
      <c r="O3" s="455"/>
      <c r="P3" s="455"/>
      <c r="Q3" s="455"/>
      <c r="R3" s="455"/>
      <c r="U3" s="1"/>
    </row>
    <row r="4" spans="1:26" s="2" customFormat="1" ht="94.15" customHeight="1" thickBot="1" x14ac:dyDescent="0.3">
      <c r="A4" s="454"/>
      <c r="B4" s="454"/>
      <c r="C4" s="454"/>
      <c r="D4" s="454"/>
      <c r="E4" s="454"/>
      <c r="F4" s="454"/>
      <c r="G4" s="454"/>
      <c r="H4" s="454"/>
      <c r="I4" s="454"/>
      <c r="J4" s="454"/>
      <c r="K4" s="454"/>
      <c r="L4" s="178" t="s">
        <v>18</v>
      </c>
      <c r="M4" s="178" t="s">
        <v>19</v>
      </c>
      <c r="N4" s="178" t="s">
        <v>20</v>
      </c>
      <c r="O4" s="178" t="s">
        <v>21</v>
      </c>
      <c r="P4" s="178" t="s">
        <v>22</v>
      </c>
      <c r="Q4" s="178" t="s">
        <v>23</v>
      </c>
      <c r="R4" s="179" t="s">
        <v>24</v>
      </c>
    </row>
    <row r="5" spans="1:26" s="2" customFormat="1" ht="49.5" customHeight="1" thickBot="1" x14ac:dyDescent="0.3">
      <c r="A5" s="386" t="s">
        <v>590</v>
      </c>
      <c r="B5" s="387"/>
      <c r="C5" s="387"/>
      <c r="D5" s="387"/>
      <c r="E5" s="387"/>
      <c r="F5" s="387"/>
      <c r="G5" s="387"/>
      <c r="H5" s="387"/>
      <c r="I5" s="387"/>
      <c r="J5" s="387"/>
      <c r="K5" s="387"/>
      <c r="L5" s="387"/>
      <c r="M5" s="387"/>
      <c r="N5" s="387"/>
      <c r="O5" s="387"/>
      <c r="P5" s="387"/>
      <c r="Q5" s="387"/>
      <c r="R5" s="388"/>
    </row>
    <row r="6" spans="1:26" s="2" customFormat="1" ht="239.65" customHeight="1" x14ac:dyDescent="0.25">
      <c r="A6" s="425" t="s">
        <v>25</v>
      </c>
      <c r="B6" s="476" t="s">
        <v>26</v>
      </c>
      <c r="C6" s="425">
        <v>1</v>
      </c>
      <c r="D6" s="477" t="s">
        <v>27</v>
      </c>
      <c r="E6" s="68" t="s">
        <v>28</v>
      </c>
      <c r="F6" s="63" t="s">
        <v>29</v>
      </c>
      <c r="G6" s="63" t="s">
        <v>30</v>
      </c>
      <c r="H6" s="51" t="s">
        <v>31</v>
      </c>
      <c r="I6" s="68" t="s">
        <v>32</v>
      </c>
      <c r="J6" s="91">
        <v>43646</v>
      </c>
      <c r="K6" s="91">
        <v>43830</v>
      </c>
      <c r="L6" s="237">
        <v>44057</v>
      </c>
      <c r="M6" s="61" t="s">
        <v>33</v>
      </c>
      <c r="N6" s="61" t="s">
        <v>34</v>
      </c>
      <c r="O6" s="238">
        <v>1</v>
      </c>
      <c r="P6" s="94" t="s">
        <v>35</v>
      </c>
      <c r="Q6" s="183" t="s">
        <v>36</v>
      </c>
      <c r="R6" s="480" t="s">
        <v>104</v>
      </c>
      <c r="S6" s="8"/>
      <c r="T6" s="9"/>
      <c r="U6" s="9"/>
      <c r="V6" s="9"/>
      <c r="W6" s="9"/>
      <c r="X6" s="9"/>
      <c r="Y6" s="9"/>
      <c r="Z6" s="9"/>
    </row>
    <row r="7" spans="1:26" s="2" customFormat="1" ht="96.6" customHeight="1" x14ac:dyDescent="0.25">
      <c r="A7" s="426"/>
      <c r="B7" s="476"/>
      <c r="C7" s="426"/>
      <c r="D7" s="478"/>
      <c r="E7" s="478" t="s">
        <v>38</v>
      </c>
      <c r="F7" s="72" t="s">
        <v>39</v>
      </c>
      <c r="G7" s="72" t="s">
        <v>40</v>
      </c>
      <c r="H7" s="71" t="s">
        <v>41</v>
      </c>
      <c r="I7" s="66" t="s">
        <v>32</v>
      </c>
      <c r="J7" s="3">
        <v>43646</v>
      </c>
      <c r="K7" s="3">
        <v>43799</v>
      </c>
      <c r="L7" s="10">
        <v>44057</v>
      </c>
      <c r="M7" s="11" t="s">
        <v>33</v>
      </c>
      <c r="N7" s="12" t="s">
        <v>42</v>
      </c>
      <c r="O7" s="13">
        <v>1</v>
      </c>
      <c r="P7" s="121" t="s">
        <v>35</v>
      </c>
      <c r="Q7" s="7" t="s">
        <v>36</v>
      </c>
      <c r="R7" s="480"/>
      <c r="S7" s="8"/>
      <c r="T7" s="9"/>
      <c r="U7" s="9"/>
      <c r="V7" s="9"/>
      <c r="W7" s="9"/>
      <c r="X7" s="9"/>
      <c r="Y7" s="9"/>
      <c r="Z7" s="9"/>
    </row>
    <row r="8" spans="1:26" s="2" customFormat="1" ht="96.6" customHeight="1" thickBot="1" x14ac:dyDescent="0.3">
      <c r="A8" s="427"/>
      <c r="B8" s="476"/>
      <c r="C8" s="427"/>
      <c r="D8" s="479"/>
      <c r="E8" s="479"/>
      <c r="F8" s="62" t="s">
        <v>43</v>
      </c>
      <c r="G8" s="62" t="s">
        <v>44</v>
      </c>
      <c r="H8" s="49" t="s">
        <v>41</v>
      </c>
      <c r="I8" s="67" t="s">
        <v>45</v>
      </c>
      <c r="J8" s="107">
        <v>43800</v>
      </c>
      <c r="K8" s="107">
        <v>43830</v>
      </c>
      <c r="L8" s="243">
        <v>44057</v>
      </c>
      <c r="M8" s="193" t="s">
        <v>33</v>
      </c>
      <c r="N8" s="192" t="s">
        <v>46</v>
      </c>
      <c r="O8" s="194">
        <v>1</v>
      </c>
      <c r="P8" s="142" t="s">
        <v>35</v>
      </c>
      <c r="Q8" s="195" t="s">
        <v>36</v>
      </c>
      <c r="R8" s="480"/>
      <c r="S8" s="8"/>
      <c r="T8" s="9"/>
      <c r="U8" s="9"/>
      <c r="V8" s="9"/>
      <c r="W8" s="9"/>
      <c r="X8" s="9"/>
      <c r="Y8" s="9"/>
      <c r="Z8" s="9"/>
    </row>
    <row r="9" spans="1:26" s="2" customFormat="1" ht="16.5" thickBot="1" x14ac:dyDescent="0.3">
      <c r="A9" s="395"/>
      <c r="B9" s="396"/>
      <c r="C9" s="396"/>
      <c r="D9" s="396"/>
      <c r="E9" s="396"/>
      <c r="F9" s="396"/>
      <c r="G9" s="396"/>
      <c r="H9" s="396"/>
      <c r="I9" s="396"/>
      <c r="J9" s="396"/>
      <c r="K9" s="396"/>
      <c r="L9" s="396"/>
      <c r="M9" s="396"/>
      <c r="N9" s="396"/>
      <c r="O9" s="396"/>
      <c r="P9" s="396"/>
      <c r="Q9" s="396"/>
      <c r="R9" s="397"/>
      <c r="S9" s="239"/>
      <c r="T9" s="9"/>
      <c r="U9" s="9"/>
      <c r="V9" s="9"/>
      <c r="W9" s="9"/>
      <c r="X9" s="9"/>
      <c r="Y9" s="9"/>
      <c r="Z9" s="9"/>
    </row>
    <row r="10" spans="1:26" s="2" customFormat="1" ht="409.15" customHeight="1" x14ac:dyDescent="0.25">
      <c r="A10" s="425" t="s">
        <v>25</v>
      </c>
      <c r="B10" s="477" t="s">
        <v>26</v>
      </c>
      <c r="C10" s="425">
        <v>2</v>
      </c>
      <c r="D10" s="430" t="s">
        <v>47</v>
      </c>
      <c r="E10" s="68" t="s">
        <v>28</v>
      </c>
      <c r="F10" s="63" t="s">
        <v>29</v>
      </c>
      <c r="G10" s="63" t="s">
        <v>30</v>
      </c>
      <c r="H10" s="51" t="s">
        <v>31</v>
      </c>
      <c r="I10" s="68" t="s">
        <v>32</v>
      </c>
      <c r="J10" s="91">
        <v>43646</v>
      </c>
      <c r="K10" s="91">
        <v>43830</v>
      </c>
      <c r="L10" s="237" t="s">
        <v>257</v>
      </c>
      <c r="M10" s="61" t="s">
        <v>222</v>
      </c>
      <c r="N10" s="61" t="s">
        <v>591</v>
      </c>
      <c r="O10" s="238">
        <v>1</v>
      </c>
      <c r="P10" s="94" t="s">
        <v>35</v>
      </c>
      <c r="Q10" s="483" t="s">
        <v>595</v>
      </c>
      <c r="R10" s="480" t="s">
        <v>104</v>
      </c>
      <c r="S10" s="8" t="s">
        <v>255</v>
      </c>
      <c r="T10" s="9"/>
      <c r="U10" s="9"/>
      <c r="V10" s="9"/>
      <c r="W10" s="9"/>
      <c r="X10" s="9"/>
      <c r="Y10" s="9"/>
      <c r="Z10" s="9"/>
    </row>
    <row r="11" spans="1:26" s="2" customFormat="1" ht="409.5" customHeight="1" x14ac:dyDescent="0.25">
      <c r="A11" s="426"/>
      <c r="B11" s="478"/>
      <c r="C11" s="426"/>
      <c r="D11" s="431"/>
      <c r="E11" s="478" t="s">
        <v>49</v>
      </c>
      <c r="F11" s="72" t="s">
        <v>50</v>
      </c>
      <c r="G11" s="72" t="s">
        <v>51</v>
      </c>
      <c r="H11" s="71" t="s">
        <v>41</v>
      </c>
      <c r="I11" s="66" t="s">
        <v>32</v>
      </c>
      <c r="J11" s="3">
        <v>43646</v>
      </c>
      <c r="K11" s="3">
        <v>43830</v>
      </c>
      <c r="L11" s="4" t="s">
        <v>257</v>
      </c>
      <c r="M11" s="5" t="s">
        <v>222</v>
      </c>
      <c r="N11" s="5" t="s">
        <v>259</v>
      </c>
      <c r="O11" s="13">
        <v>1</v>
      </c>
      <c r="P11" s="121" t="s">
        <v>35</v>
      </c>
      <c r="Q11" s="484"/>
      <c r="R11" s="480"/>
      <c r="S11" s="8" t="s">
        <v>255</v>
      </c>
      <c r="T11" s="9"/>
      <c r="U11" s="9"/>
      <c r="V11" s="9"/>
      <c r="W11" s="9"/>
      <c r="X11" s="9"/>
      <c r="Y11" s="9"/>
      <c r="Z11" s="9"/>
    </row>
    <row r="12" spans="1:26" s="2" customFormat="1" ht="409.15" customHeight="1" x14ac:dyDescent="0.25">
      <c r="A12" s="426"/>
      <c r="B12" s="478"/>
      <c r="C12" s="426"/>
      <c r="D12" s="431"/>
      <c r="E12" s="478"/>
      <c r="F12" s="72" t="s">
        <v>52</v>
      </c>
      <c r="G12" s="72" t="s">
        <v>53</v>
      </c>
      <c r="H12" s="71" t="s">
        <v>41</v>
      </c>
      <c r="I12" s="66" t="s">
        <v>32</v>
      </c>
      <c r="J12" s="3">
        <v>43831</v>
      </c>
      <c r="K12" s="3">
        <v>43905</v>
      </c>
      <c r="L12" s="4" t="s">
        <v>258</v>
      </c>
      <c r="M12" s="5" t="s">
        <v>216</v>
      </c>
      <c r="N12" s="5" t="s">
        <v>260</v>
      </c>
      <c r="O12" s="15">
        <v>1</v>
      </c>
      <c r="P12" s="121" t="s">
        <v>35</v>
      </c>
      <c r="Q12" s="485"/>
      <c r="R12" s="482"/>
      <c r="S12" s="75" t="s">
        <v>55</v>
      </c>
      <c r="T12" s="9"/>
      <c r="U12" s="9"/>
      <c r="V12" s="9"/>
      <c r="W12" s="9"/>
      <c r="X12" s="9"/>
      <c r="Y12" s="9"/>
      <c r="Z12" s="9"/>
    </row>
    <row r="13" spans="1:26" s="2" customFormat="1" ht="15.75" x14ac:dyDescent="0.25">
      <c r="A13" s="422"/>
      <c r="B13" s="423"/>
      <c r="C13" s="423"/>
      <c r="D13" s="423"/>
      <c r="E13" s="423"/>
      <c r="F13" s="423"/>
      <c r="G13" s="423"/>
      <c r="H13" s="423"/>
      <c r="I13" s="423"/>
      <c r="J13" s="423"/>
      <c r="K13" s="423"/>
      <c r="L13" s="423"/>
      <c r="M13" s="423"/>
      <c r="N13" s="423"/>
      <c r="O13" s="423"/>
      <c r="P13" s="423"/>
      <c r="Q13" s="423"/>
      <c r="R13" s="424"/>
      <c r="S13" s="16"/>
      <c r="T13" s="9"/>
      <c r="U13" s="9"/>
      <c r="V13" s="9"/>
      <c r="W13" s="9"/>
      <c r="X13" s="9"/>
      <c r="Y13" s="9"/>
      <c r="Z13" s="9"/>
    </row>
    <row r="14" spans="1:26" s="2" customFormat="1" ht="407.45" customHeight="1" x14ac:dyDescent="0.25">
      <c r="A14" s="426" t="s">
        <v>25</v>
      </c>
      <c r="B14" s="478" t="s">
        <v>26</v>
      </c>
      <c r="C14" s="426">
        <v>3</v>
      </c>
      <c r="D14" s="431" t="s">
        <v>56</v>
      </c>
      <c r="E14" s="66" t="s">
        <v>57</v>
      </c>
      <c r="F14" s="66" t="s">
        <v>58</v>
      </c>
      <c r="G14" s="66" t="s">
        <v>59</v>
      </c>
      <c r="H14" s="71" t="s">
        <v>41</v>
      </c>
      <c r="I14" s="66" t="s">
        <v>32</v>
      </c>
      <c r="J14" s="3">
        <v>43646</v>
      </c>
      <c r="K14" s="3">
        <v>43830</v>
      </c>
      <c r="L14" s="17" t="s">
        <v>215</v>
      </c>
      <c r="M14" s="5" t="s">
        <v>216</v>
      </c>
      <c r="N14" s="5" t="s">
        <v>217</v>
      </c>
      <c r="O14" s="18">
        <v>1</v>
      </c>
      <c r="P14" s="121" t="s">
        <v>35</v>
      </c>
      <c r="Q14" s="409" t="s">
        <v>596</v>
      </c>
      <c r="R14" s="481" t="s">
        <v>104</v>
      </c>
      <c r="S14" s="486" t="s">
        <v>60</v>
      </c>
      <c r="T14" s="9"/>
      <c r="U14" s="9"/>
      <c r="V14" s="9"/>
      <c r="W14" s="9"/>
      <c r="X14" s="9"/>
      <c r="Y14" s="9"/>
      <c r="Z14" s="9"/>
    </row>
    <row r="15" spans="1:26" s="2" customFormat="1" ht="407.45" customHeight="1" thickBot="1" x14ac:dyDescent="0.3">
      <c r="A15" s="427"/>
      <c r="B15" s="479"/>
      <c r="C15" s="427"/>
      <c r="D15" s="479"/>
      <c r="E15" s="67" t="s">
        <v>61</v>
      </c>
      <c r="F15" s="67" t="s">
        <v>62</v>
      </c>
      <c r="G15" s="67" t="s">
        <v>63</v>
      </c>
      <c r="H15" s="49" t="s">
        <v>31</v>
      </c>
      <c r="I15" s="67" t="s">
        <v>64</v>
      </c>
      <c r="J15" s="107">
        <v>43646</v>
      </c>
      <c r="K15" s="107">
        <v>43830</v>
      </c>
      <c r="L15" s="190" t="s">
        <v>215</v>
      </c>
      <c r="M15" s="60" t="s">
        <v>216</v>
      </c>
      <c r="N15" s="60" t="s">
        <v>218</v>
      </c>
      <c r="O15" s="218">
        <v>1</v>
      </c>
      <c r="P15" s="142" t="s">
        <v>35</v>
      </c>
      <c r="Q15" s="410"/>
      <c r="R15" s="480"/>
      <c r="S15" s="486"/>
      <c r="T15" s="9"/>
      <c r="U15" s="9"/>
      <c r="V15" s="9"/>
      <c r="W15" s="9"/>
      <c r="X15" s="9"/>
      <c r="Y15" s="9"/>
      <c r="Z15" s="9"/>
    </row>
    <row r="16" spans="1:26" s="2" customFormat="1" ht="16.5" thickBot="1" x14ac:dyDescent="0.3">
      <c r="A16" s="395"/>
      <c r="B16" s="396"/>
      <c r="C16" s="396"/>
      <c r="D16" s="396"/>
      <c r="E16" s="396"/>
      <c r="F16" s="396"/>
      <c r="G16" s="396"/>
      <c r="H16" s="396"/>
      <c r="I16" s="396"/>
      <c r="J16" s="396"/>
      <c r="K16" s="396"/>
      <c r="L16" s="396"/>
      <c r="M16" s="396"/>
      <c r="N16" s="396"/>
      <c r="O16" s="396"/>
      <c r="P16" s="396"/>
      <c r="Q16" s="396"/>
      <c r="R16" s="397"/>
      <c r="S16" s="240"/>
      <c r="T16" s="9"/>
      <c r="U16" s="9"/>
      <c r="V16" s="9"/>
      <c r="W16" s="9"/>
      <c r="X16" s="9"/>
      <c r="Y16" s="9"/>
      <c r="Z16" s="9"/>
    </row>
    <row r="17" spans="1:26" s="2" customFormat="1" ht="409.6" customHeight="1" x14ac:dyDescent="0.25">
      <c r="A17" s="425" t="s">
        <v>25</v>
      </c>
      <c r="B17" s="477" t="s">
        <v>26</v>
      </c>
      <c r="C17" s="425">
        <v>4</v>
      </c>
      <c r="D17" s="430" t="s">
        <v>65</v>
      </c>
      <c r="E17" s="477" t="s">
        <v>66</v>
      </c>
      <c r="F17" s="248" t="s">
        <v>67</v>
      </c>
      <c r="G17" s="68" t="s">
        <v>68</v>
      </c>
      <c r="H17" s="51" t="s">
        <v>41</v>
      </c>
      <c r="I17" s="68" t="s">
        <v>32</v>
      </c>
      <c r="J17" s="91">
        <v>43646</v>
      </c>
      <c r="K17" s="91">
        <v>43830</v>
      </c>
      <c r="L17" s="181" t="s">
        <v>219</v>
      </c>
      <c r="M17" s="61" t="s">
        <v>222</v>
      </c>
      <c r="N17" s="61" t="s">
        <v>223</v>
      </c>
      <c r="O17" s="216">
        <v>1</v>
      </c>
      <c r="P17" s="94" t="s">
        <v>35</v>
      </c>
      <c r="Q17" s="483" t="s">
        <v>597</v>
      </c>
      <c r="R17" s="480" t="s">
        <v>104</v>
      </c>
      <c r="S17" s="8" t="s">
        <v>255</v>
      </c>
      <c r="T17" s="9"/>
      <c r="U17" s="9"/>
      <c r="V17" s="9"/>
      <c r="W17" s="9"/>
      <c r="X17" s="9"/>
      <c r="Y17" s="9"/>
      <c r="Z17" s="9"/>
    </row>
    <row r="18" spans="1:26" s="2" customFormat="1" ht="409.6" customHeight="1" x14ac:dyDescent="0.25">
      <c r="A18" s="426"/>
      <c r="B18" s="478"/>
      <c r="C18" s="426"/>
      <c r="D18" s="478"/>
      <c r="E18" s="478"/>
      <c r="F18" s="66" t="s">
        <v>69</v>
      </c>
      <c r="G18" s="66" t="s">
        <v>70</v>
      </c>
      <c r="H18" s="71" t="s">
        <v>41</v>
      </c>
      <c r="I18" s="66" t="s">
        <v>32</v>
      </c>
      <c r="J18" s="3">
        <v>43646</v>
      </c>
      <c r="K18" s="3">
        <v>43830</v>
      </c>
      <c r="L18" s="17" t="s">
        <v>220</v>
      </c>
      <c r="M18" s="5" t="s">
        <v>216</v>
      </c>
      <c r="N18" s="5" t="s">
        <v>224</v>
      </c>
      <c r="O18" s="15">
        <v>1</v>
      </c>
      <c r="P18" s="121" t="s">
        <v>35</v>
      </c>
      <c r="Q18" s="483"/>
      <c r="R18" s="480"/>
      <c r="S18" s="487" t="s">
        <v>60</v>
      </c>
      <c r="T18" s="9"/>
      <c r="U18" s="9"/>
      <c r="V18" s="9"/>
      <c r="W18" s="9"/>
      <c r="X18" s="9"/>
      <c r="Y18" s="9"/>
      <c r="Z18" s="9"/>
    </row>
    <row r="19" spans="1:26" s="2" customFormat="1" ht="323.45" customHeight="1" thickBot="1" x14ac:dyDescent="0.3">
      <c r="A19" s="427"/>
      <c r="B19" s="479"/>
      <c r="C19" s="427"/>
      <c r="D19" s="479"/>
      <c r="E19" s="67" t="s">
        <v>61</v>
      </c>
      <c r="F19" s="67" t="s">
        <v>71</v>
      </c>
      <c r="G19" s="67" t="s">
        <v>63</v>
      </c>
      <c r="H19" s="49" t="s">
        <v>31</v>
      </c>
      <c r="I19" s="67" t="s">
        <v>64</v>
      </c>
      <c r="J19" s="107">
        <v>43646</v>
      </c>
      <c r="K19" s="107">
        <v>43830</v>
      </c>
      <c r="L19" s="190" t="s">
        <v>221</v>
      </c>
      <c r="M19" s="60" t="s">
        <v>216</v>
      </c>
      <c r="N19" s="60" t="s">
        <v>225</v>
      </c>
      <c r="O19" s="218">
        <v>1</v>
      </c>
      <c r="P19" s="142" t="s">
        <v>35</v>
      </c>
      <c r="Q19" s="483"/>
      <c r="R19" s="480"/>
      <c r="S19" s="487"/>
      <c r="T19" s="9"/>
      <c r="U19" s="9"/>
      <c r="V19" s="9"/>
      <c r="W19" s="9"/>
      <c r="X19" s="9"/>
      <c r="Y19" s="9"/>
      <c r="Z19" s="9"/>
    </row>
    <row r="20" spans="1:26" s="2" customFormat="1" ht="16.5" thickBot="1" x14ac:dyDescent="0.3">
      <c r="A20" s="395"/>
      <c r="B20" s="396"/>
      <c r="C20" s="396"/>
      <c r="D20" s="396"/>
      <c r="E20" s="396"/>
      <c r="F20" s="396"/>
      <c r="G20" s="396"/>
      <c r="H20" s="396"/>
      <c r="I20" s="396"/>
      <c r="J20" s="396"/>
      <c r="K20" s="396"/>
      <c r="L20" s="396"/>
      <c r="M20" s="396"/>
      <c r="N20" s="396"/>
      <c r="O20" s="396"/>
      <c r="P20" s="396"/>
      <c r="Q20" s="396"/>
      <c r="R20" s="397"/>
      <c r="S20" s="241"/>
      <c r="T20" s="9"/>
      <c r="U20" s="9"/>
      <c r="V20" s="9"/>
      <c r="W20" s="9"/>
      <c r="X20" s="9"/>
      <c r="Y20" s="9"/>
      <c r="Z20" s="9"/>
    </row>
    <row r="21" spans="1:26" s="2" customFormat="1" ht="409.15" customHeight="1" x14ac:dyDescent="0.25">
      <c r="A21" s="425" t="s">
        <v>25</v>
      </c>
      <c r="B21" s="477" t="s">
        <v>26</v>
      </c>
      <c r="C21" s="425">
        <v>5</v>
      </c>
      <c r="D21" s="488" t="s">
        <v>72</v>
      </c>
      <c r="E21" s="477" t="s">
        <v>61</v>
      </c>
      <c r="F21" s="68" t="s">
        <v>73</v>
      </c>
      <c r="G21" s="68" t="s">
        <v>74</v>
      </c>
      <c r="H21" s="51" t="s">
        <v>41</v>
      </c>
      <c r="I21" s="63" t="s">
        <v>32</v>
      </c>
      <c r="J21" s="91">
        <v>43646</v>
      </c>
      <c r="K21" s="91">
        <v>43830</v>
      </c>
      <c r="L21" s="181" t="s">
        <v>261</v>
      </c>
      <c r="M21" s="61" t="s">
        <v>216</v>
      </c>
      <c r="N21" s="61" t="s">
        <v>264</v>
      </c>
      <c r="O21" s="238">
        <v>1</v>
      </c>
      <c r="P21" s="94" t="s">
        <v>35</v>
      </c>
      <c r="Q21" s="430" t="s">
        <v>598</v>
      </c>
      <c r="R21" s="480" t="s">
        <v>104</v>
      </c>
      <c r="S21" s="44" t="s">
        <v>75</v>
      </c>
      <c r="T21" s="9"/>
      <c r="U21" s="9"/>
      <c r="V21" s="9"/>
      <c r="W21" s="9"/>
      <c r="X21" s="9"/>
      <c r="Y21" s="9"/>
      <c r="Z21" s="9"/>
    </row>
    <row r="22" spans="1:26" s="2" customFormat="1" ht="409.15" customHeight="1" x14ac:dyDescent="0.25">
      <c r="A22" s="426"/>
      <c r="B22" s="478"/>
      <c r="C22" s="426"/>
      <c r="D22" s="489"/>
      <c r="E22" s="478"/>
      <c r="F22" s="66" t="s">
        <v>76</v>
      </c>
      <c r="G22" s="66" t="s">
        <v>63</v>
      </c>
      <c r="H22" s="71" t="s">
        <v>31</v>
      </c>
      <c r="I22" s="66" t="s">
        <v>64</v>
      </c>
      <c r="J22" s="3">
        <v>43646</v>
      </c>
      <c r="K22" s="3">
        <v>43830</v>
      </c>
      <c r="L22" s="17" t="s">
        <v>262</v>
      </c>
      <c r="M22" s="5" t="s">
        <v>216</v>
      </c>
      <c r="N22" s="5" t="s">
        <v>265</v>
      </c>
      <c r="O22" s="15">
        <v>1</v>
      </c>
      <c r="P22" s="121" t="s">
        <v>35</v>
      </c>
      <c r="Q22" s="431"/>
      <c r="R22" s="480"/>
      <c r="S22" s="44" t="s">
        <v>77</v>
      </c>
      <c r="T22" s="9"/>
      <c r="U22" s="9"/>
      <c r="V22" s="9"/>
      <c r="W22" s="9"/>
      <c r="X22" s="9"/>
      <c r="Y22" s="9"/>
      <c r="Z22" s="9"/>
    </row>
    <row r="23" spans="1:26" s="2" customFormat="1" ht="409.15" customHeight="1" x14ac:dyDescent="0.25">
      <c r="A23" s="426"/>
      <c r="B23" s="478"/>
      <c r="C23" s="426"/>
      <c r="D23" s="489"/>
      <c r="E23" s="478" t="s">
        <v>78</v>
      </c>
      <c r="F23" s="74" t="s">
        <v>79</v>
      </c>
      <c r="G23" s="66" t="s">
        <v>80</v>
      </c>
      <c r="H23" s="71" t="s">
        <v>31</v>
      </c>
      <c r="I23" s="66" t="s">
        <v>64</v>
      </c>
      <c r="J23" s="3">
        <v>43646</v>
      </c>
      <c r="K23" s="3">
        <v>43830</v>
      </c>
      <c r="L23" s="17" t="s">
        <v>263</v>
      </c>
      <c r="M23" s="5" t="s">
        <v>222</v>
      </c>
      <c r="N23" s="5" t="s">
        <v>266</v>
      </c>
      <c r="O23" s="6">
        <v>1</v>
      </c>
      <c r="P23" s="121" t="s">
        <v>35</v>
      </c>
      <c r="Q23" s="431"/>
      <c r="R23" s="480"/>
      <c r="S23" s="8"/>
      <c r="T23" s="9"/>
      <c r="U23" s="9"/>
      <c r="V23" s="9"/>
      <c r="W23" s="9"/>
      <c r="X23" s="9"/>
      <c r="Y23" s="9"/>
      <c r="Z23" s="9"/>
    </row>
    <row r="24" spans="1:26" s="2" customFormat="1" ht="409.15" customHeight="1" thickBot="1" x14ac:dyDescent="0.3">
      <c r="A24" s="427"/>
      <c r="B24" s="479"/>
      <c r="C24" s="427"/>
      <c r="D24" s="490"/>
      <c r="E24" s="479"/>
      <c r="F24" s="244" t="s">
        <v>81</v>
      </c>
      <c r="G24" s="67" t="s">
        <v>82</v>
      </c>
      <c r="H24" s="49" t="s">
        <v>31</v>
      </c>
      <c r="I24" s="62" t="s">
        <v>83</v>
      </c>
      <c r="J24" s="107">
        <v>43646</v>
      </c>
      <c r="K24" s="107">
        <v>43830</v>
      </c>
      <c r="L24" s="190" t="s">
        <v>256</v>
      </c>
      <c r="M24" s="60" t="s">
        <v>222</v>
      </c>
      <c r="N24" s="60" t="s">
        <v>267</v>
      </c>
      <c r="O24" s="245">
        <v>1</v>
      </c>
      <c r="P24" s="142" t="s">
        <v>35</v>
      </c>
      <c r="Q24" s="409"/>
      <c r="R24" s="480"/>
      <c r="S24" s="8"/>
      <c r="T24" s="9"/>
      <c r="U24" s="9"/>
      <c r="V24" s="9"/>
      <c r="W24" s="9"/>
      <c r="X24" s="9"/>
      <c r="Y24" s="9"/>
      <c r="Z24" s="9"/>
    </row>
    <row r="25" spans="1:26" s="2" customFormat="1" ht="16.5" thickBot="1" x14ac:dyDescent="0.3">
      <c r="A25" s="395"/>
      <c r="B25" s="396"/>
      <c r="C25" s="396"/>
      <c r="D25" s="396"/>
      <c r="E25" s="396"/>
      <c r="F25" s="396"/>
      <c r="G25" s="396"/>
      <c r="H25" s="396"/>
      <c r="I25" s="396"/>
      <c r="J25" s="396"/>
      <c r="K25" s="396"/>
      <c r="L25" s="396"/>
      <c r="M25" s="396"/>
      <c r="N25" s="396"/>
      <c r="O25" s="396"/>
      <c r="P25" s="396"/>
      <c r="Q25" s="396"/>
      <c r="R25" s="397"/>
      <c r="S25" s="239"/>
      <c r="T25" s="9"/>
      <c r="U25" s="9"/>
      <c r="V25" s="9"/>
      <c r="W25" s="9"/>
      <c r="X25" s="9"/>
      <c r="Y25" s="9"/>
      <c r="Z25" s="9"/>
    </row>
    <row r="26" spans="1:26" s="2" customFormat="1" ht="325.14999999999998" customHeight="1" x14ac:dyDescent="0.25">
      <c r="A26" s="425" t="s">
        <v>25</v>
      </c>
      <c r="B26" s="477" t="s">
        <v>26</v>
      </c>
      <c r="C26" s="425">
        <v>6</v>
      </c>
      <c r="D26" s="477" t="s">
        <v>84</v>
      </c>
      <c r="E26" s="68" t="s">
        <v>85</v>
      </c>
      <c r="F26" s="68" t="s">
        <v>86</v>
      </c>
      <c r="G26" s="68" t="s">
        <v>87</v>
      </c>
      <c r="H26" s="51" t="s">
        <v>31</v>
      </c>
      <c r="I26" s="68" t="s">
        <v>83</v>
      </c>
      <c r="J26" s="91">
        <v>43646</v>
      </c>
      <c r="K26" s="91">
        <v>43830</v>
      </c>
      <c r="L26" s="249" t="s">
        <v>219</v>
      </c>
      <c r="M26" s="61" t="s">
        <v>216</v>
      </c>
      <c r="N26" s="61" t="s">
        <v>226</v>
      </c>
      <c r="O26" s="198">
        <v>1</v>
      </c>
      <c r="P26" s="94" t="s">
        <v>35</v>
      </c>
      <c r="Q26" s="483" t="s">
        <v>599</v>
      </c>
      <c r="R26" s="480" t="s">
        <v>104</v>
      </c>
      <c r="S26" s="491" t="s">
        <v>88</v>
      </c>
      <c r="T26" s="9"/>
      <c r="U26" s="9"/>
      <c r="V26" s="9"/>
      <c r="W26" s="9"/>
      <c r="X26" s="9"/>
      <c r="Y26" s="9"/>
      <c r="Z26" s="9"/>
    </row>
    <row r="27" spans="1:26" s="2" customFormat="1" ht="325.14999999999998" customHeight="1" x14ac:dyDescent="0.25">
      <c r="A27" s="426"/>
      <c r="B27" s="478"/>
      <c r="C27" s="426"/>
      <c r="D27" s="478"/>
      <c r="E27" s="478" t="s">
        <v>89</v>
      </c>
      <c r="F27" s="66" t="s">
        <v>90</v>
      </c>
      <c r="G27" s="66" t="s">
        <v>91</v>
      </c>
      <c r="H27" s="71" t="s">
        <v>31</v>
      </c>
      <c r="I27" s="66" t="s">
        <v>83</v>
      </c>
      <c r="J27" s="3">
        <v>43646</v>
      </c>
      <c r="K27" s="3">
        <v>43830</v>
      </c>
      <c r="L27" s="20" t="s">
        <v>219</v>
      </c>
      <c r="M27" s="5" t="s">
        <v>216</v>
      </c>
      <c r="N27" s="5" t="s">
        <v>227</v>
      </c>
      <c r="O27" s="13">
        <v>1</v>
      </c>
      <c r="P27" s="121" t="s">
        <v>35</v>
      </c>
      <c r="Q27" s="483"/>
      <c r="R27" s="480"/>
      <c r="S27" s="491"/>
      <c r="T27" s="9"/>
      <c r="U27" s="9"/>
      <c r="V27" s="9"/>
      <c r="W27" s="9"/>
      <c r="X27" s="9"/>
      <c r="Y27" s="9"/>
      <c r="Z27" s="9"/>
    </row>
    <row r="28" spans="1:26" s="2" customFormat="1" ht="325.14999999999998" customHeight="1" x14ac:dyDescent="0.25">
      <c r="A28" s="426"/>
      <c r="B28" s="478"/>
      <c r="C28" s="426"/>
      <c r="D28" s="478"/>
      <c r="E28" s="478"/>
      <c r="F28" s="66" t="s">
        <v>92</v>
      </c>
      <c r="G28" s="66" t="s">
        <v>93</v>
      </c>
      <c r="H28" s="71" t="s">
        <v>31</v>
      </c>
      <c r="I28" s="66" t="s">
        <v>32</v>
      </c>
      <c r="J28" s="3">
        <v>43646</v>
      </c>
      <c r="K28" s="3">
        <v>43830</v>
      </c>
      <c r="L28" s="20" t="s">
        <v>219</v>
      </c>
      <c r="M28" s="5" t="s">
        <v>216</v>
      </c>
      <c r="N28" s="5" t="s">
        <v>228</v>
      </c>
      <c r="O28" s="13">
        <v>1</v>
      </c>
      <c r="P28" s="121" t="s">
        <v>35</v>
      </c>
      <c r="Q28" s="483"/>
      <c r="R28" s="480"/>
      <c r="S28" s="491"/>
      <c r="T28" s="9"/>
      <c r="U28" s="9"/>
      <c r="V28" s="9"/>
      <c r="W28" s="9"/>
      <c r="X28" s="9"/>
      <c r="Y28" s="9"/>
      <c r="Z28" s="9"/>
    </row>
    <row r="29" spans="1:26" s="2" customFormat="1" ht="325.14999999999998" customHeight="1" thickBot="1" x14ac:dyDescent="0.3">
      <c r="A29" s="427"/>
      <c r="B29" s="479"/>
      <c r="C29" s="427"/>
      <c r="D29" s="479"/>
      <c r="E29" s="67" t="s">
        <v>94</v>
      </c>
      <c r="F29" s="67" t="s">
        <v>95</v>
      </c>
      <c r="G29" s="67" t="s">
        <v>96</v>
      </c>
      <c r="H29" s="49" t="s">
        <v>31</v>
      </c>
      <c r="I29" s="67" t="s">
        <v>97</v>
      </c>
      <c r="J29" s="107">
        <v>43646</v>
      </c>
      <c r="K29" s="107">
        <v>43830</v>
      </c>
      <c r="L29" s="246" t="s">
        <v>219</v>
      </c>
      <c r="M29" s="60" t="s">
        <v>216</v>
      </c>
      <c r="N29" s="60" t="s">
        <v>226</v>
      </c>
      <c r="O29" s="194">
        <v>1</v>
      </c>
      <c r="P29" s="142" t="s">
        <v>35</v>
      </c>
      <c r="Q29" s="483"/>
      <c r="R29" s="480"/>
      <c r="S29" s="491"/>
      <c r="T29" s="9"/>
      <c r="U29" s="9"/>
      <c r="V29" s="9"/>
      <c r="W29" s="9"/>
      <c r="X29" s="9"/>
      <c r="Y29" s="9"/>
      <c r="Z29" s="9"/>
    </row>
    <row r="30" spans="1:26" s="2" customFormat="1" ht="16.5" thickBot="1" x14ac:dyDescent="0.3">
      <c r="A30" s="395"/>
      <c r="B30" s="396"/>
      <c r="C30" s="396"/>
      <c r="D30" s="396"/>
      <c r="E30" s="396"/>
      <c r="F30" s="396"/>
      <c r="G30" s="396"/>
      <c r="H30" s="396"/>
      <c r="I30" s="396"/>
      <c r="J30" s="396"/>
      <c r="K30" s="396"/>
      <c r="L30" s="396"/>
      <c r="M30" s="396"/>
      <c r="N30" s="396"/>
      <c r="O30" s="396"/>
      <c r="P30" s="396"/>
      <c r="Q30" s="396"/>
      <c r="R30" s="397"/>
      <c r="S30" s="241"/>
      <c r="T30" s="9"/>
      <c r="U30" s="9"/>
      <c r="V30" s="9"/>
      <c r="W30" s="9"/>
      <c r="X30" s="9"/>
      <c r="Y30" s="9"/>
      <c r="Z30" s="9"/>
    </row>
    <row r="31" spans="1:26" s="2" customFormat="1" ht="127.15" customHeight="1" thickBot="1" x14ac:dyDescent="0.3">
      <c r="A31" s="124" t="s">
        <v>25</v>
      </c>
      <c r="B31" s="126" t="s">
        <v>26</v>
      </c>
      <c r="C31" s="50">
        <v>7</v>
      </c>
      <c r="D31" s="126" t="s">
        <v>98</v>
      </c>
      <c r="E31" s="89" t="s">
        <v>99</v>
      </c>
      <c r="F31" s="126" t="s">
        <v>100</v>
      </c>
      <c r="G31" s="126" t="s">
        <v>101</v>
      </c>
      <c r="H31" s="50" t="s">
        <v>41</v>
      </c>
      <c r="I31" s="126" t="s">
        <v>102</v>
      </c>
      <c r="J31" s="162">
        <v>43646</v>
      </c>
      <c r="K31" s="162">
        <v>43830</v>
      </c>
      <c r="L31" s="208">
        <v>44376</v>
      </c>
      <c r="M31" s="206" t="s">
        <v>54</v>
      </c>
      <c r="N31" s="89" t="s">
        <v>103</v>
      </c>
      <c r="O31" s="213">
        <v>1</v>
      </c>
      <c r="P31" s="205" t="s">
        <v>35</v>
      </c>
      <c r="Q31" s="206" t="s">
        <v>600</v>
      </c>
      <c r="R31" s="55" t="s">
        <v>104</v>
      </c>
      <c r="S31" s="16"/>
      <c r="T31" s="9"/>
      <c r="U31" s="9"/>
      <c r="V31" s="9"/>
      <c r="W31" s="9"/>
      <c r="X31" s="9"/>
      <c r="Y31" s="9"/>
      <c r="Z31" s="9"/>
    </row>
    <row r="32" spans="1:26" s="2" customFormat="1" ht="16.5" thickBot="1" x14ac:dyDescent="0.3">
      <c r="A32" s="395"/>
      <c r="B32" s="396"/>
      <c r="C32" s="396"/>
      <c r="D32" s="396"/>
      <c r="E32" s="396"/>
      <c r="F32" s="396"/>
      <c r="G32" s="396"/>
      <c r="H32" s="396"/>
      <c r="I32" s="396"/>
      <c r="J32" s="396"/>
      <c r="K32" s="396"/>
      <c r="L32" s="396"/>
      <c r="M32" s="396"/>
      <c r="N32" s="396"/>
      <c r="O32" s="396"/>
      <c r="P32" s="396"/>
      <c r="Q32" s="396"/>
      <c r="R32" s="397"/>
      <c r="S32" s="242"/>
      <c r="T32" s="9"/>
      <c r="U32" s="9"/>
      <c r="V32" s="9"/>
      <c r="W32" s="9"/>
      <c r="X32" s="9"/>
      <c r="Y32" s="9"/>
      <c r="Z32" s="9"/>
    </row>
    <row r="33" spans="1:26" s="2" customFormat="1" ht="100.9" customHeight="1" x14ac:dyDescent="0.25">
      <c r="A33" s="389" t="s">
        <v>25</v>
      </c>
      <c r="B33" s="492" t="s">
        <v>26</v>
      </c>
      <c r="C33" s="389">
        <v>8</v>
      </c>
      <c r="D33" s="492" t="s">
        <v>105</v>
      </c>
      <c r="E33" s="68" t="s">
        <v>106</v>
      </c>
      <c r="F33" s="68" t="s">
        <v>107</v>
      </c>
      <c r="G33" s="68" t="s">
        <v>108</v>
      </c>
      <c r="H33" s="51" t="s">
        <v>31</v>
      </c>
      <c r="I33" s="68" t="s">
        <v>64</v>
      </c>
      <c r="J33" s="91">
        <v>43636</v>
      </c>
      <c r="K33" s="91">
        <v>43707</v>
      </c>
      <c r="L33" s="181">
        <v>43917</v>
      </c>
      <c r="M33" s="61" t="s">
        <v>33</v>
      </c>
      <c r="N33" s="219" t="s">
        <v>109</v>
      </c>
      <c r="O33" s="238">
        <v>1</v>
      </c>
      <c r="P33" s="94" t="s">
        <v>35</v>
      </c>
      <c r="Q33" s="61" t="s">
        <v>110</v>
      </c>
      <c r="R33" s="480" t="s">
        <v>104</v>
      </c>
      <c r="S33" s="8"/>
      <c r="T33" s="9"/>
      <c r="U33" s="9"/>
      <c r="V33" s="9"/>
      <c r="W33" s="9"/>
      <c r="X33" s="9"/>
      <c r="Y33" s="9"/>
      <c r="Z33" s="9"/>
    </row>
    <row r="34" spans="1:26" s="2" customFormat="1" ht="100.5" customHeight="1" thickBot="1" x14ac:dyDescent="0.3">
      <c r="A34" s="389"/>
      <c r="B34" s="492"/>
      <c r="C34" s="389"/>
      <c r="D34" s="492"/>
      <c r="E34" s="67" t="s">
        <v>111</v>
      </c>
      <c r="F34" s="67" t="s">
        <v>112</v>
      </c>
      <c r="G34" s="67" t="s">
        <v>113</v>
      </c>
      <c r="H34" s="49" t="s">
        <v>31</v>
      </c>
      <c r="I34" s="67" t="s">
        <v>64</v>
      </c>
      <c r="J34" s="107">
        <v>43636</v>
      </c>
      <c r="K34" s="107">
        <v>43770</v>
      </c>
      <c r="L34" s="190">
        <v>43917</v>
      </c>
      <c r="M34" s="60" t="s">
        <v>33</v>
      </c>
      <c r="N34" s="247" t="s">
        <v>114</v>
      </c>
      <c r="O34" s="245">
        <v>1</v>
      </c>
      <c r="P34" s="142" t="s">
        <v>35</v>
      </c>
      <c r="Q34" s="60" t="s">
        <v>110</v>
      </c>
      <c r="R34" s="480"/>
      <c r="S34" s="8"/>
      <c r="T34" s="9"/>
      <c r="U34" s="9"/>
      <c r="V34" s="9"/>
      <c r="W34" s="9"/>
      <c r="X34" s="9"/>
      <c r="Y34" s="9"/>
      <c r="Z34" s="9"/>
    </row>
    <row r="35" spans="1:26" s="261" customFormat="1" ht="29.25" customHeight="1" thickBot="1" x14ac:dyDescent="0.3">
      <c r="A35" s="402"/>
      <c r="B35" s="403"/>
      <c r="C35" s="403"/>
      <c r="D35" s="403"/>
      <c r="E35" s="403"/>
      <c r="F35" s="403"/>
      <c r="G35" s="403"/>
      <c r="H35" s="403"/>
      <c r="I35" s="403"/>
      <c r="J35" s="403"/>
      <c r="K35" s="403"/>
      <c r="L35" s="403"/>
      <c r="M35" s="403"/>
      <c r="N35" s="403"/>
      <c r="O35" s="403"/>
      <c r="P35" s="403"/>
      <c r="Q35" s="403"/>
      <c r="R35" s="404"/>
      <c r="S35" s="21"/>
      <c r="T35" s="260"/>
      <c r="U35" s="260"/>
      <c r="V35" s="260"/>
      <c r="W35" s="260"/>
      <c r="X35" s="260"/>
      <c r="Y35" s="260"/>
      <c r="Z35" s="260"/>
    </row>
    <row r="36" spans="1:26" ht="45.75" customHeight="1" thickBot="1" x14ac:dyDescent="0.3">
      <c r="A36" s="466" t="s">
        <v>115</v>
      </c>
      <c r="B36" s="467"/>
      <c r="C36" s="467"/>
      <c r="D36" s="467"/>
      <c r="E36" s="467"/>
      <c r="F36" s="467"/>
      <c r="G36" s="467"/>
      <c r="H36" s="467"/>
      <c r="I36" s="467"/>
      <c r="J36" s="467"/>
      <c r="K36" s="467"/>
      <c r="L36" s="467"/>
      <c r="M36" s="467"/>
      <c r="N36" s="467"/>
      <c r="O36" s="467"/>
      <c r="P36" s="467"/>
      <c r="Q36" s="467"/>
      <c r="R36" s="468"/>
      <c r="S36" s="9"/>
      <c r="T36" s="9"/>
      <c r="U36" s="9"/>
      <c r="V36" s="9"/>
      <c r="W36" s="9"/>
      <c r="X36" s="9"/>
      <c r="Y36" s="9"/>
      <c r="Z36" s="9"/>
    </row>
    <row r="37" spans="1:26" s="26" customFormat="1" ht="408.6" customHeight="1" x14ac:dyDescent="0.25">
      <c r="A37" s="389" t="s">
        <v>116</v>
      </c>
      <c r="B37" s="390" t="s">
        <v>26</v>
      </c>
      <c r="C37" s="389">
        <v>1</v>
      </c>
      <c r="D37" s="410" t="s">
        <v>117</v>
      </c>
      <c r="E37" s="410" t="s">
        <v>118</v>
      </c>
      <c r="F37" s="63" t="s">
        <v>119</v>
      </c>
      <c r="G37" s="63" t="s">
        <v>120</v>
      </c>
      <c r="H37" s="390" t="s">
        <v>121</v>
      </c>
      <c r="I37" s="390" t="s">
        <v>122</v>
      </c>
      <c r="J37" s="251">
        <v>44397</v>
      </c>
      <c r="K37" s="251">
        <v>44561</v>
      </c>
      <c r="L37" s="65" t="s">
        <v>252</v>
      </c>
      <c r="M37" s="65" t="s">
        <v>200</v>
      </c>
      <c r="N37" s="95" t="s">
        <v>201</v>
      </c>
      <c r="O37" s="59">
        <v>1</v>
      </c>
      <c r="P37" s="94" t="s">
        <v>35</v>
      </c>
      <c r="Q37" s="410" t="s">
        <v>601</v>
      </c>
      <c r="R37" s="480" t="s">
        <v>104</v>
      </c>
      <c r="S37" s="25"/>
      <c r="T37" s="25"/>
      <c r="U37" s="25"/>
      <c r="V37" s="25"/>
      <c r="W37" s="25"/>
      <c r="X37" s="25"/>
      <c r="Y37" s="25"/>
      <c r="Z37" s="25"/>
    </row>
    <row r="38" spans="1:26" s="26" customFormat="1" ht="408.6" customHeight="1" x14ac:dyDescent="0.25">
      <c r="A38" s="389"/>
      <c r="B38" s="390"/>
      <c r="C38" s="389"/>
      <c r="D38" s="410"/>
      <c r="E38" s="410"/>
      <c r="F38" s="5" t="s">
        <v>123</v>
      </c>
      <c r="G38" s="16" t="s">
        <v>124</v>
      </c>
      <c r="H38" s="390"/>
      <c r="I38" s="390"/>
      <c r="J38" s="22">
        <v>44397</v>
      </c>
      <c r="K38" s="27" t="s">
        <v>125</v>
      </c>
      <c r="L38" s="23" t="s">
        <v>252</v>
      </c>
      <c r="M38" s="23" t="s">
        <v>200</v>
      </c>
      <c r="N38" s="103" t="s">
        <v>202</v>
      </c>
      <c r="O38" s="24">
        <v>1</v>
      </c>
      <c r="P38" s="121" t="s">
        <v>35</v>
      </c>
      <c r="Q38" s="410"/>
      <c r="R38" s="480"/>
      <c r="S38" s="25"/>
      <c r="T38" s="25"/>
      <c r="U38" s="25"/>
      <c r="V38" s="25"/>
      <c r="W38" s="25"/>
      <c r="X38" s="25"/>
      <c r="Y38" s="25"/>
      <c r="Z38" s="25"/>
    </row>
    <row r="39" spans="1:26" s="26" customFormat="1" ht="382.9" customHeight="1" x14ac:dyDescent="0.25">
      <c r="A39" s="389"/>
      <c r="B39" s="390"/>
      <c r="C39" s="389"/>
      <c r="D39" s="410"/>
      <c r="E39" s="410"/>
      <c r="F39" s="72" t="s">
        <v>126</v>
      </c>
      <c r="G39" s="16" t="s">
        <v>127</v>
      </c>
      <c r="H39" s="390"/>
      <c r="I39" s="390"/>
      <c r="J39" s="22">
        <v>44397</v>
      </c>
      <c r="K39" s="27" t="s">
        <v>128</v>
      </c>
      <c r="L39" s="23" t="s">
        <v>252</v>
      </c>
      <c r="M39" s="23" t="s">
        <v>200</v>
      </c>
      <c r="N39" s="103" t="s">
        <v>203</v>
      </c>
      <c r="O39" s="24">
        <v>1</v>
      </c>
      <c r="P39" s="121" t="s">
        <v>35</v>
      </c>
      <c r="Q39" s="410"/>
      <c r="R39" s="480"/>
      <c r="S39" s="25"/>
      <c r="T39" s="25"/>
      <c r="U39" s="25"/>
      <c r="V39" s="25"/>
      <c r="W39" s="25"/>
      <c r="X39" s="25"/>
      <c r="Y39" s="25"/>
      <c r="Z39" s="25"/>
    </row>
    <row r="40" spans="1:26" s="26" customFormat="1" ht="409.15" customHeight="1" x14ac:dyDescent="0.25">
      <c r="A40" s="389"/>
      <c r="B40" s="390"/>
      <c r="C40" s="389"/>
      <c r="D40" s="410"/>
      <c r="E40" s="430"/>
      <c r="F40" s="5" t="s">
        <v>247</v>
      </c>
      <c r="G40" s="16" t="s">
        <v>129</v>
      </c>
      <c r="H40" s="428"/>
      <c r="I40" s="428"/>
      <c r="J40" s="22">
        <v>44397</v>
      </c>
      <c r="K40" s="27" t="s">
        <v>130</v>
      </c>
      <c r="L40" s="23" t="s">
        <v>252</v>
      </c>
      <c r="M40" s="23" t="s">
        <v>200</v>
      </c>
      <c r="N40" s="103" t="s">
        <v>204</v>
      </c>
      <c r="O40" s="18">
        <v>1</v>
      </c>
      <c r="P40" s="121" t="s">
        <v>35</v>
      </c>
      <c r="Q40" s="410"/>
      <c r="R40" s="480"/>
      <c r="S40" s="25"/>
      <c r="T40" s="25"/>
      <c r="U40" s="25"/>
      <c r="V40" s="25"/>
      <c r="W40" s="25"/>
      <c r="X40" s="25"/>
      <c r="Y40" s="25"/>
      <c r="Z40" s="25"/>
    </row>
    <row r="41" spans="1:26" s="26" customFormat="1" ht="288.60000000000002" customHeight="1" x14ac:dyDescent="0.25">
      <c r="A41" s="389"/>
      <c r="B41" s="390"/>
      <c r="C41" s="389"/>
      <c r="D41" s="410"/>
      <c r="E41" s="72" t="s">
        <v>131</v>
      </c>
      <c r="F41" s="5" t="s">
        <v>132</v>
      </c>
      <c r="G41" s="76" t="s">
        <v>133</v>
      </c>
      <c r="H41" s="19" t="s">
        <v>121</v>
      </c>
      <c r="I41" s="19" t="s">
        <v>122</v>
      </c>
      <c r="J41" s="23">
        <v>44397</v>
      </c>
      <c r="K41" s="27" t="s">
        <v>128</v>
      </c>
      <c r="L41" s="23" t="s">
        <v>252</v>
      </c>
      <c r="M41" s="23" t="s">
        <v>200</v>
      </c>
      <c r="N41" s="103" t="s">
        <v>205</v>
      </c>
      <c r="O41" s="24">
        <v>1</v>
      </c>
      <c r="P41" s="121" t="s">
        <v>35</v>
      </c>
      <c r="Q41" s="430"/>
      <c r="R41" s="480"/>
      <c r="S41" s="25"/>
      <c r="T41" s="25"/>
      <c r="U41" s="25"/>
      <c r="V41" s="25"/>
      <c r="W41" s="25"/>
      <c r="X41" s="25"/>
      <c r="Y41" s="25"/>
      <c r="Z41" s="25"/>
    </row>
    <row r="42" spans="1:26" s="26" customFormat="1" ht="295.89999999999998" customHeight="1" x14ac:dyDescent="0.25">
      <c r="A42" s="389"/>
      <c r="B42" s="390"/>
      <c r="C42" s="389"/>
      <c r="D42" s="410"/>
      <c r="E42" s="409" t="s">
        <v>134</v>
      </c>
      <c r="F42" s="60" t="s">
        <v>135</v>
      </c>
      <c r="G42" s="52" t="s">
        <v>136</v>
      </c>
      <c r="H42" s="411" t="s">
        <v>121</v>
      </c>
      <c r="I42" s="411" t="s">
        <v>122</v>
      </c>
      <c r="J42" s="22">
        <v>44397</v>
      </c>
      <c r="K42" s="27" t="s">
        <v>137</v>
      </c>
      <c r="L42" s="23" t="s">
        <v>210</v>
      </c>
      <c r="M42" s="23" t="s">
        <v>200</v>
      </c>
      <c r="N42" s="103" t="s">
        <v>206</v>
      </c>
      <c r="O42" s="24">
        <v>1</v>
      </c>
      <c r="P42" s="121" t="s">
        <v>35</v>
      </c>
      <c r="Q42" s="409" t="s">
        <v>602</v>
      </c>
      <c r="R42" s="480"/>
      <c r="S42" s="25"/>
      <c r="T42" s="25"/>
      <c r="U42" s="25"/>
      <c r="V42" s="25"/>
      <c r="W42" s="25"/>
      <c r="X42" s="25"/>
      <c r="Y42" s="25"/>
      <c r="Z42" s="25"/>
    </row>
    <row r="43" spans="1:26" s="26" customFormat="1" ht="409.15" customHeight="1" thickBot="1" x14ac:dyDescent="0.3">
      <c r="A43" s="389"/>
      <c r="B43" s="390"/>
      <c r="C43" s="389"/>
      <c r="D43" s="410"/>
      <c r="E43" s="410"/>
      <c r="F43" s="60" t="s">
        <v>138</v>
      </c>
      <c r="G43" s="52" t="s">
        <v>139</v>
      </c>
      <c r="H43" s="390"/>
      <c r="I43" s="390"/>
      <c r="J43" s="252">
        <v>44397</v>
      </c>
      <c r="K43" s="57">
        <v>44561</v>
      </c>
      <c r="L43" s="64" t="s">
        <v>210</v>
      </c>
      <c r="M43" s="64" t="s">
        <v>200</v>
      </c>
      <c r="N43" s="110" t="s">
        <v>207</v>
      </c>
      <c r="O43" s="58">
        <v>1</v>
      </c>
      <c r="P43" s="142" t="s">
        <v>35</v>
      </c>
      <c r="Q43" s="410"/>
      <c r="R43" s="480"/>
      <c r="S43" s="25"/>
      <c r="T43" s="25"/>
      <c r="U43" s="25"/>
      <c r="V43" s="25"/>
      <c r="W43" s="25"/>
      <c r="X43" s="25"/>
      <c r="Y43" s="25"/>
      <c r="Z43" s="25"/>
    </row>
    <row r="44" spans="1:26" s="26" customFormat="1" ht="15.75" thickBot="1" x14ac:dyDescent="0.3">
      <c r="A44" s="395"/>
      <c r="B44" s="396"/>
      <c r="C44" s="396"/>
      <c r="D44" s="396"/>
      <c r="E44" s="396"/>
      <c r="F44" s="396"/>
      <c r="G44" s="396"/>
      <c r="H44" s="396"/>
      <c r="I44" s="396"/>
      <c r="J44" s="396"/>
      <c r="K44" s="396"/>
      <c r="L44" s="396"/>
      <c r="M44" s="396"/>
      <c r="N44" s="396"/>
      <c r="O44" s="396"/>
      <c r="P44" s="396"/>
      <c r="Q44" s="396"/>
      <c r="R44" s="397"/>
      <c r="S44" s="25"/>
      <c r="T44" s="25"/>
      <c r="U44" s="25"/>
      <c r="V44" s="25"/>
      <c r="W44" s="25"/>
      <c r="X44" s="25"/>
      <c r="Y44" s="25"/>
      <c r="Z44" s="25"/>
    </row>
    <row r="45" spans="1:26" s="26" customFormat="1" ht="409.15" customHeight="1" x14ac:dyDescent="0.25">
      <c r="A45" s="389" t="s">
        <v>116</v>
      </c>
      <c r="B45" s="390" t="s">
        <v>26</v>
      </c>
      <c r="C45" s="389">
        <v>2</v>
      </c>
      <c r="D45" s="493" t="s">
        <v>140</v>
      </c>
      <c r="E45" s="254" t="s">
        <v>141</v>
      </c>
      <c r="F45" s="63" t="s">
        <v>142</v>
      </c>
      <c r="G45" s="255" t="s">
        <v>143</v>
      </c>
      <c r="H45" s="56" t="s">
        <v>121</v>
      </c>
      <c r="I45" s="56" t="s">
        <v>122</v>
      </c>
      <c r="J45" s="65">
        <v>44397</v>
      </c>
      <c r="K45" s="256" t="s">
        <v>144</v>
      </c>
      <c r="L45" s="65" t="s">
        <v>210</v>
      </c>
      <c r="M45" s="65" t="s">
        <v>200</v>
      </c>
      <c r="N45" s="95" t="s">
        <v>208</v>
      </c>
      <c r="O45" s="59">
        <v>1</v>
      </c>
      <c r="P45" s="94" t="s">
        <v>35</v>
      </c>
      <c r="Q45" s="250" t="s">
        <v>603</v>
      </c>
      <c r="R45" s="480" t="s">
        <v>104</v>
      </c>
      <c r="S45" s="25"/>
      <c r="T45" s="25"/>
      <c r="U45" s="25"/>
      <c r="V45" s="25"/>
      <c r="W45" s="25"/>
      <c r="X45" s="25"/>
      <c r="Y45" s="25"/>
      <c r="Z45" s="25"/>
    </row>
    <row r="46" spans="1:26" s="26" customFormat="1" ht="408.6" customHeight="1" thickBot="1" x14ac:dyDescent="0.3">
      <c r="A46" s="389"/>
      <c r="B46" s="390"/>
      <c r="C46" s="389"/>
      <c r="D46" s="493"/>
      <c r="E46" s="62" t="s">
        <v>145</v>
      </c>
      <c r="F46" s="60" t="s">
        <v>146</v>
      </c>
      <c r="G46" s="30" t="s">
        <v>147</v>
      </c>
      <c r="H46" s="46" t="s">
        <v>121</v>
      </c>
      <c r="I46" s="46" t="s">
        <v>122</v>
      </c>
      <c r="J46" s="64">
        <v>44397</v>
      </c>
      <c r="K46" s="253" t="s">
        <v>128</v>
      </c>
      <c r="L46" s="64" t="s">
        <v>248</v>
      </c>
      <c r="M46" s="64" t="s">
        <v>200</v>
      </c>
      <c r="N46" s="110" t="s">
        <v>209</v>
      </c>
      <c r="O46" s="58">
        <v>1</v>
      </c>
      <c r="P46" s="142" t="s">
        <v>35</v>
      </c>
      <c r="Q46" s="62" t="s">
        <v>604</v>
      </c>
      <c r="R46" s="480"/>
      <c r="S46" s="25"/>
      <c r="T46" s="25"/>
      <c r="U46" s="25"/>
      <c r="V46" s="25"/>
      <c r="W46" s="25"/>
      <c r="X46" s="25"/>
      <c r="Y46" s="25"/>
      <c r="Z46" s="25"/>
    </row>
    <row r="47" spans="1:26" s="26" customFormat="1" ht="15.75" thickBot="1" x14ac:dyDescent="0.3">
      <c r="A47" s="395"/>
      <c r="B47" s="396"/>
      <c r="C47" s="396"/>
      <c r="D47" s="396"/>
      <c r="E47" s="396"/>
      <c r="F47" s="396"/>
      <c r="G47" s="396"/>
      <c r="H47" s="396"/>
      <c r="I47" s="396"/>
      <c r="J47" s="396"/>
      <c r="K47" s="396"/>
      <c r="L47" s="396"/>
      <c r="M47" s="396"/>
      <c r="N47" s="396"/>
      <c r="O47" s="396"/>
      <c r="P47" s="396"/>
      <c r="Q47" s="396"/>
      <c r="R47" s="397"/>
      <c r="S47" s="25"/>
      <c r="T47" s="25"/>
      <c r="U47" s="25"/>
      <c r="V47" s="25"/>
      <c r="W47" s="25"/>
      <c r="X47" s="25"/>
      <c r="Y47" s="25"/>
      <c r="Z47" s="25"/>
    </row>
    <row r="48" spans="1:26" s="26" customFormat="1" ht="409.15" customHeight="1" x14ac:dyDescent="0.25">
      <c r="A48" s="389" t="s">
        <v>116</v>
      </c>
      <c r="B48" s="390" t="s">
        <v>26</v>
      </c>
      <c r="C48" s="389">
        <v>3</v>
      </c>
      <c r="D48" s="410" t="s">
        <v>148</v>
      </c>
      <c r="E48" s="63" t="s">
        <v>149</v>
      </c>
      <c r="F48" s="61" t="s">
        <v>150</v>
      </c>
      <c r="G48" s="250" t="s">
        <v>151</v>
      </c>
      <c r="H48" s="48" t="s">
        <v>121</v>
      </c>
      <c r="I48" s="48" t="s">
        <v>122</v>
      </c>
      <c r="J48" s="65">
        <v>44397</v>
      </c>
      <c r="K48" s="256" t="s">
        <v>128</v>
      </c>
      <c r="L48" s="65" t="s">
        <v>211</v>
      </c>
      <c r="M48" s="65" t="s">
        <v>200</v>
      </c>
      <c r="N48" s="95" t="s">
        <v>214</v>
      </c>
      <c r="O48" s="59">
        <v>1</v>
      </c>
      <c r="P48" s="94" t="s">
        <v>35</v>
      </c>
      <c r="Q48" s="410" t="s">
        <v>605</v>
      </c>
      <c r="R48" s="480" t="s">
        <v>104</v>
      </c>
      <c r="S48" s="25"/>
      <c r="T48" s="25"/>
      <c r="U48" s="25"/>
      <c r="V48" s="25"/>
      <c r="W48" s="25"/>
      <c r="X48" s="25"/>
      <c r="Y48" s="25"/>
      <c r="Z48" s="25"/>
    </row>
    <row r="49" spans="1:26" ht="338.45" customHeight="1" x14ac:dyDescent="0.25">
      <c r="A49" s="389"/>
      <c r="B49" s="390"/>
      <c r="C49" s="389"/>
      <c r="D49" s="410"/>
      <c r="E49" s="72" t="s">
        <v>152</v>
      </c>
      <c r="F49" s="72" t="s">
        <v>153</v>
      </c>
      <c r="G49" s="29" t="s">
        <v>154</v>
      </c>
      <c r="H49" s="19" t="s">
        <v>121</v>
      </c>
      <c r="I49" s="19" t="s">
        <v>122</v>
      </c>
      <c r="J49" s="23">
        <v>44397</v>
      </c>
      <c r="K49" s="23">
        <v>44561</v>
      </c>
      <c r="L49" s="23" t="s">
        <v>211</v>
      </c>
      <c r="M49" s="23" t="s">
        <v>200</v>
      </c>
      <c r="N49" s="72" t="s">
        <v>213</v>
      </c>
      <c r="O49" s="24">
        <v>1</v>
      </c>
      <c r="P49" s="121" t="s">
        <v>35</v>
      </c>
      <c r="Q49" s="410"/>
      <c r="R49" s="480"/>
      <c r="S49" s="9"/>
      <c r="T49" s="9"/>
      <c r="U49" s="9"/>
      <c r="V49" s="9"/>
      <c r="W49" s="9"/>
      <c r="X49" s="9"/>
      <c r="Y49" s="9"/>
      <c r="Z49" s="9"/>
    </row>
    <row r="50" spans="1:26" ht="338.45" customHeight="1" thickBot="1" x14ac:dyDescent="0.3">
      <c r="A50" s="389"/>
      <c r="B50" s="390"/>
      <c r="C50" s="389"/>
      <c r="D50" s="410"/>
      <c r="E50" s="62" t="s">
        <v>155</v>
      </c>
      <c r="F50" s="62" t="s">
        <v>156</v>
      </c>
      <c r="G50" s="32" t="s">
        <v>157</v>
      </c>
      <c r="H50" s="46" t="s">
        <v>121</v>
      </c>
      <c r="I50" s="46" t="s">
        <v>122</v>
      </c>
      <c r="J50" s="64">
        <v>44397</v>
      </c>
      <c r="K50" s="253" t="s">
        <v>158</v>
      </c>
      <c r="L50" s="64" t="s">
        <v>211</v>
      </c>
      <c r="M50" s="64" t="s">
        <v>200</v>
      </c>
      <c r="N50" s="62" t="s">
        <v>212</v>
      </c>
      <c r="O50" s="108">
        <v>1</v>
      </c>
      <c r="P50" s="142" t="s">
        <v>35</v>
      </c>
      <c r="Q50" s="410"/>
      <c r="R50" s="480"/>
      <c r="S50" s="9"/>
      <c r="T50" s="9"/>
      <c r="U50" s="9"/>
      <c r="V50" s="9"/>
      <c r="W50" s="9"/>
      <c r="X50" s="9"/>
      <c r="Y50" s="9"/>
      <c r="Z50" s="9"/>
    </row>
    <row r="51" spans="1:26" ht="16.5" thickBot="1" x14ac:dyDescent="0.3">
      <c r="A51" s="395"/>
      <c r="B51" s="396"/>
      <c r="C51" s="396"/>
      <c r="D51" s="396"/>
      <c r="E51" s="396"/>
      <c r="F51" s="396"/>
      <c r="G51" s="396"/>
      <c r="H51" s="396"/>
      <c r="I51" s="396"/>
      <c r="J51" s="396"/>
      <c r="K51" s="396"/>
      <c r="L51" s="396"/>
      <c r="M51" s="396"/>
      <c r="N51" s="396"/>
      <c r="O51" s="396"/>
      <c r="P51" s="396"/>
      <c r="Q51" s="396"/>
      <c r="R51" s="397"/>
      <c r="S51" s="9"/>
      <c r="T51" s="9"/>
      <c r="U51" s="9"/>
      <c r="V51" s="9"/>
      <c r="W51" s="9"/>
      <c r="X51" s="9"/>
      <c r="Y51" s="9"/>
      <c r="Z51" s="9"/>
    </row>
    <row r="52" spans="1:26" ht="183" customHeight="1" x14ac:dyDescent="0.25">
      <c r="A52" s="389" t="s">
        <v>116</v>
      </c>
      <c r="B52" s="390" t="s">
        <v>26</v>
      </c>
      <c r="C52" s="389">
        <v>4</v>
      </c>
      <c r="D52" s="410" t="s">
        <v>159</v>
      </c>
      <c r="E52" s="254" t="s">
        <v>160</v>
      </c>
      <c r="F52" s="483" t="s">
        <v>161</v>
      </c>
      <c r="G52" s="410" t="s">
        <v>162</v>
      </c>
      <c r="H52" s="390" t="s">
        <v>121</v>
      </c>
      <c r="I52" s="390" t="s">
        <v>122</v>
      </c>
      <c r="J52" s="419">
        <v>44397</v>
      </c>
      <c r="K52" s="494" t="s">
        <v>163</v>
      </c>
      <c r="L52" s="65" t="s">
        <v>229</v>
      </c>
      <c r="M52" s="65" t="s">
        <v>200</v>
      </c>
      <c r="N52" s="410" t="s">
        <v>230</v>
      </c>
      <c r="O52" s="495">
        <v>1</v>
      </c>
      <c r="P52" s="413" t="s">
        <v>35</v>
      </c>
      <c r="Q52" s="410" t="s">
        <v>606</v>
      </c>
      <c r="R52" s="480" t="s">
        <v>104</v>
      </c>
      <c r="S52" s="9"/>
      <c r="T52" s="9"/>
      <c r="U52" s="9"/>
      <c r="V52" s="9"/>
      <c r="W52" s="9"/>
      <c r="X52" s="9"/>
      <c r="Y52" s="9"/>
      <c r="Z52" s="9"/>
    </row>
    <row r="53" spans="1:26" ht="183" customHeight="1" thickBot="1" x14ac:dyDescent="0.3">
      <c r="A53" s="389"/>
      <c r="B53" s="390"/>
      <c r="C53" s="389"/>
      <c r="D53" s="410"/>
      <c r="E53" s="33" t="s">
        <v>164</v>
      </c>
      <c r="F53" s="483"/>
      <c r="G53" s="410"/>
      <c r="H53" s="390"/>
      <c r="I53" s="390"/>
      <c r="J53" s="419"/>
      <c r="K53" s="494"/>
      <c r="L53" s="64" t="s">
        <v>229</v>
      </c>
      <c r="M53" s="64" t="s">
        <v>200</v>
      </c>
      <c r="N53" s="410"/>
      <c r="O53" s="495"/>
      <c r="P53" s="413"/>
      <c r="Q53" s="410"/>
      <c r="R53" s="480"/>
      <c r="S53" s="9"/>
      <c r="T53" s="9"/>
      <c r="U53" s="9"/>
      <c r="V53" s="9"/>
      <c r="W53" s="9"/>
      <c r="X53" s="9"/>
      <c r="Y53" s="9"/>
      <c r="Z53" s="9"/>
    </row>
    <row r="54" spans="1:26" ht="21" customHeight="1" thickBot="1" x14ac:dyDescent="0.3">
      <c r="A54" s="395"/>
      <c r="B54" s="396"/>
      <c r="C54" s="396"/>
      <c r="D54" s="396"/>
      <c r="E54" s="396"/>
      <c r="F54" s="396"/>
      <c r="G54" s="396"/>
      <c r="H54" s="396"/>
      <c r="I54" s="396"/>
      <c r="J54" s="396"/>
      <c r="K54" s="396"/>
      <c r="L54" s="396"/>
      <c r="M54" s="396"/>
      <c r="N54" s="396"/>
      <c r="O54" s="396"/>
      <c r="P54" s="396"/>
      <c r="Q54" s="396"/>
      <c r="R54" s="397"/>
      <c r="S54" s="9"/>
      <c r="T54" s="9"/>
      <c r="U54" s="9"/>
      <c r="V54" s="9"/>
      <c r="W54" s="9"/>
      <c r="X54" s="9"/>
      <c r="Y54" s="9"/>
      <c r="Z54" s="9"/>
    </row>
    <row r="55" spans="1:26" ht="364.15" customHeight="1" x14ac:dyDescent="0.25">
      <c r="A55" s="390" t="s">
        <v>116</v>
      </c>
      <c r="B55" s="390" t="s">
        <v>26</v>
      </c>
      <c r="C55" s="389">
        <v>5</v>
      </c>
      <c r="D55" s="410" t="s">
        <v>165</v>
      </c>
      <c r="E55" s="493" t="s">
        <v>166</v>
      </c>
      <c r="F55" s="206" t="s">
        <v>167</v>
      </c>
      <c r="G55" s="70" t="s">
        <v>168</v>
      </c>
      <c r="H55" s="47" t="s">
        <v>121</v>
      </c>
      <c r="I55" s="47" t="s">
        <v>122</v>
      </c>
      <c r="J55" s="163">
        <v>44397</v>
      </c>
      <c r="K55" s="256" t="s">
        <v>128</v>
      </c>
      <c r="L55" s="65" t="s">
        <v>248</v>
      </c>
      <c r="M55" s="65" t="s">
        <v>200</v>
      </c>
      <c r="N55" s="63" t="s">
        <v>249</v>
      </c>
      <c r="O55" s="59">
        <v>1</v>
      </c>
      <c r="P55" s="94" t="s">
        <v>35</v>
      </c>
      <c r="Q55" s="410" t="s">
        <v>607</v>
      </c>
      <c r="R55" s="480" t="s">
        <v>104</v>
      </c>
      <c r="S55" s="9"/>
      <c r="T55" s="9"/>
      <c r="U55" s="9"/>
      <c r="V55" s="9"/>
      <c r="W55" s="9"/>
      <c r="X55" s="9"/>
      <c r="Y55" s="9"/>
      <c r="Z55" s="9"/>
    </row>
    <row r="56" spans="1:26" ht="408.6" customHeight="1" thickBot="1" x14ac:dyDescent="0.3">
      <c r="A56" s="390"/>
      <c r="B56" s="390"/>
      <c r="C56" s="389"/>
      <c r="D56" s="410"/>
      <c r="E56" s="493"/>
      <c r="F56" s="60" t="s">
        <v>169</v>
      </c>
      <c r="G56" s="69" t="s">
        <v>170</v>
      </c>
      <c r="H56" s="46" t="s">
        <v>121</v>
      </c>
      <c r="I56" s="46" t="s">
        <v>122</v>
      </c>
      <c r="J56" s="64">
        <v>44397</v>
      </c>
      <c r="K56" s="253" t="s">
        <v>128</v>
      </c>
      <c r="L56" s="64" t="s">
        <v>248</v>
      </c>
      <c r="M56" s="64" t="s">
        <v>200</v>
      </c>
      <c r="N56" s="62" t="s">
        <v>250</v>
      </c>
      <c r="O56" s="58">
        <v>1</v>
      </c>
      <c r="P56" s="142" t="s">
        <v>35</v>
      </c>
      <c r="Q56" s="410"/>
      <c r="R56" s="480"/>
      <c r="S56" s="34"/>
      <c r="T56" s="9"/>
      <c r="U56" s="9"/>
      <c r="V56" s="9"/>
      <c r="W56" s="9"/>
      <c r="X56" s="9"/>
      <c r="Y56" s="9"/>
      <c r="Z56" s="9"/>
    </row>
    <row r="57" spans="1:26" ht="16.5" thickBot="1" x14ac:dyDescent="0.3">
      <c r="A57" s="395"/>
      <c r="B57" s="396"/>
      <c r="C57" s="396"/>
      <c r="D57" s="396"/>
      <c r="E57" s="396"/>
      <c r="F57" s="396"/>
      <c r="G57" s="396"/>
      <c r="H57" s="396"/>
      <c r="I57" s="396"/>
      <c r="J57" s="396"/>
      <c r="K57" s="396"/>
      <c r="L57" s="396"/>
      <c r="M57" s="396"/>
      <c r="N57" s="396"/>
      <c r="O57" s="396"/>
      <c r="P57" s="396"/>
      <c r="Q57" s="396"/>
      <c r="R57" s="397"/>
      <c r="S57" s="9"/>
      <c r="T57" s="9"/>
      <c r="U57" s="9"/>
      <c r="V57" s="9"/>
      <c r="W57" s="9"/>
      <c r="X57" s="9"/>
      <c r="Y57" s="9"/>
      <c r="Z57" s="9"/>
    </row>
    <row r="58" spans="1:26" ht="406.9" customHeight="1" x14ac:dyDescent="0.25">
      <c r="A58" s="390" t="s">
        <v>116</v>
      </c>
      <c r="B58" s="390" t="s">
        <v>26</v>
      </c>
      <c r="C58" s="389">
        <v>6</v>
      </c>
      <c r="D58" s="410" t="s">
        <v>171</v>
      </c>
      <c r="E58" s="254" t="s">
        <v>172</v>
      </c>
      <c r="F58" s="257" t="s">
        <v>173</v>
      </c>
      <c r="G58" s="54" t="s">
        <v>174</v>
      </c>
      <c r="H58" s="48" t="s">
        <v>121</v>
      </c>
      <c r="I58" s="48" t="s">
        <v>122</v>
      </c>
      <c r="J58" s="65">
        <v>44397</v>
      </c>
      <c r="K58" s="256" t="s">
        <v>125</v>
      </c>
      <c r="L58" s="65" t="s">
        <v>251</v>
      </c>
      <c r="M58" s="65" t="s">
        <v>200</v>
      </c>
      <c r="N58" s="63" t="s">
        <v>253</v>
      </c>
      <c r="O58" s="93">
        <v>1</v>
      </c>
      <c r="P58" s="94" t="s">
        <v>48</v>
      </c>
      <c r="Q58" s="63" t="s">
        <v>608</v>
      </c>
      <c r="R58" s="480" t="s">
        <v>37</v>
      </c>
      <c r="S58" s="9"/>
      <c r="T58" s="9"/>
      <c r="U58" s="9"/>
      <c r="V58" s="9"/>
      <c r="W58" s="9"/>
      <c r="X58" s="9"/>
      <c r="Y58" s="9"/>
      <c r="Z58" s="9"/>
    </row>
    <row r="59" spans="1:26" ht="409.15" customHeight="1" thickBot="1" x14ac:dyDescent="0.3">
      <c r="A59" s="390"/>
      <c r="B59" s="390"/>
      <c r="C59" s="389"/>
      <c r="D59" s="410"/>
      <c r="E59" s="62" t="s">
        <v>175</v>
      </c>
      <c r="F59" s="62" t="s">
        <v>176</v>
      </c>
      <c r="G59" s="69" t="s">
        <v>177</v>
      </c>
      <c r="H59" s="46" t="s">
        <v>121</v>
      </c>
      <c r="I59" s="46" t="s">
        <v>122</v>
      </c>
      <c r="J59" s="64">
        <v>44397</v>
      </c>
      <c r="K59" s="253" t="s">
        <v>178</v>
      </c>
      <c r="L59" s="64" t="s">
        <v>251</v>
      </c>
      <c r="M59" s="64" t="s">
        <v>200</v>
      </c>
      <c r="N59" s="62" t="s">
        <v>254</v>
      </c>
      <c r="O59" s="108">
        <v>1</v>
      </c>
      <c r="P59" s="142" t="s">
        <v>35</v>
      </c>
      <c r="Q59" s="62" t="s">
        <v>609</v>
      </c>
      <c r="R59" s="480"/>
      <c r="S59" s="9"/>
      <c r="T59" s="9"/>
      <c r="U59" s="9"/>
      <c r="V59" s="9"/>
      <c r="W59" s="9"/>
      <c r="X59" s="9"/>
      <c r="Y59" s="9"/>
      <c r="Z59" s="9"/>
    </row>
    <row r="60" spans="1:26" ht="16.5" thickBot="1" x14ac:dyDescent="0.3">
      <c r="A60" s="395"/>
      <c r="B60" s="396"/>
      <c r="C60" s="396"/>
      <c r="D60" s="396"/>
      <c r="E60" s="396"/>
      <c r="F60" s="396"/>
      <c r="G60" s="396"/>
      <c r="H60" s="396"/>
      <c r="I60" s="396"/>
      <c r="J60" s="396"/>
      <c r="K60" s="396"/>
      <c r="L60" s="396"/>
      <c r="M60" s="396"/>
      <c r="N60" s="396"/>
      <c r="O60" s="396"/>
      <c r="P60" s="396"/>
      <c r="Q60" s="396"/>
      <c r="R60" s="397"/>
      <c r="S60" s="9"/>
      <c r="T60" s="9"/>
      <c r="U60" s="9"/>
      <c r="V60" s="9"/>
      <c r="W60" s="9"/>
      <c r="X60" s="9"/>
      <c r="Y60" s="9"/>
      <c r="Z60" s="9"/>
    </row>
    <row r="61" spans="1:26" ht="153.75" customHeight="1" x14ac:dyDescent="0.25">
      <c r="A61" s="390" t="s">
        <v>116</v>
      </c>
      <c r="B61" s="390" t="s">
        <v>26</v>
      </c>
      <c r="C61" s="389">
        <v>7</v>
      </c>
      <c r="D61" s="410" t="s">
        <v>179</v>
      </c>
      <c r="E61" s="254" t="s">
        <v>180</v>
      </c>
      <c r="F61" s="63" t="s">
        <v>181</v>
      </c>
      <c r="G61" s="135" t="s">
        <v>182</v>
      </c>
      <c r="H61" s="47" t="s">
        <v>121</v>
      </c>
      <c r="I61" s="47" t="s">
        <v>122</v>
      </c>
      <c r="J61" s="163">
        <v>44397</v>
      </c>
      <c r="K61" s="163">
        <v>44561</v>
      </c>
      <c r="L61" s="85">
        <v>44817</v>
      </c>
      <c r="M61" s="85" t="s">
        <v>610</v>
      </c>
      <c r="N61" s="63" t="s">
        <v>183</v>
      </c>
      <c r="O61" s="59">
        <v>1</v>
      </c>
      <c r="P61" s="94" t="s">
        <v>35</v>
      </c>
      <c r="Q61" s="410" t="s">
        <v>184</v>
      </c>
      <c r="R61" s="480" t="s">
        <v>104</v>
      </c>
      <c r="S61" s="9"/>
      <c r="T61" s="9"/>
      <c r="U61" s="9"/>
      <c r="V61" s="9"/>
      <c r="W61" s="9"/>
      <c r="X61" s="9"/>
      <c r="Y61" s="9"/>
      <c r="Z61" s="9"/>
    </row>
    <row r="62" spans="1:26" ht="201" customHeight="1" x14ac:dyDescent="0.25">
      <c r="A62" s="390"/>
      <c r="B62" s="390"/>
      <c r="C62" s="389"/>
      <c r="D62" s="410"/>
      <c r="E62" s="28" t="s">
        <v>185</v>
      </c>
      <c r="F62" s="28" t="s">
        <v>186</v>
      </c>
      <c r="G62" s="35" t="s">
        <v>187</v>
      </c>
      <c r="H62" s="36" t="s">
        <v>121</v>
      </c>
      <c r="I62" s="36" t="s">
        <v>122</v>
      </c>
      <c r="J62" s="64">
        <v>44397</v>
      </c>
      <c r="K62" s="64">
        <v>44561</v>
      </c>
      <c r="L62" s="85">
        <v>44817</v>
      </c>
      <c r="M62" s="85" t="s">
        <v>611</v>
      </c>
      <c r="N62" s="72" t="s">
        <v>188</v>
      </c>
      <c r="O62" s="24">
        <v>1</v>
      </c>
      <c r="P62" s="121" t="s">
        <v>35</v>
      </c>
      <c r="Q62" s="410"/>
      <c r="R62" s="480"/>
      <c r="S62" s="9"/>
      <c r="T62" s="9"/>
      <c r="U62" s="9"/>
      <c r="V62" s="9"/>
      <c r="W62" s="9"/>
      <c r="X62" s="9"/>
      <c r="Y62" s="9"/>
      <c r="Z62" s="9"/>
    </row>
    <row r="63" spans="1:26" ht="96" customHeight="1" thickBot="1" x14ac:dyDescent="0.3">
      <c r="A63" s="390"/>
      <c r="B63" s="390"/>
      <c r="C63" s="389"/>
      <c r="D63" s="410"/>
      <c r="E63" s="33" t="s">
        <v>189</v>
      </c>
      <c r="F63" s="62" t="s">
        <v>190</v>
      </c>
      <c r="G63" s="52" t="s">
        <v>191</v>
      </c>
      <c r="H63" s="46" t="s">
        <v>121</v>
      </c>
      <c r="I63" s="46" t="s">
        <v>122</v>
      </c>
      <c r="J63" s="64">
        <v>44397</v>
      </c>
      <c r="K63" s="64">
        <v>44561</v>
      </c>
      <c r="L63" s="85">
        <v>44817</v>
      </c>
      <c r="M63" s="85" t="s">
        <v>612</v>
      </c>
      <c r="N63" s="62" t="s">
        <v>192</v>
      </c>
      <c r="O63" s="58">
        <v>1</v>
      </c>
      <c r="P63" s="142" t="s">
        <v>35</v>
      </c>
      <c r="Q63" s="410"/>
      <c r="R63" s="480"/>
      <c r="S63" s="9"/>
      <c r="T63" s="9"/>
      <c r="U63" s="9"/>
      <c r="V63" s="9"/>
      <c r="W63" s="9"/>
      <c r="X63" s="9"/>
      <c r="Y63" s="9"/>
      <c r="Z63" s="9"/>
    </row>
    <row r="64" spans="1:26" ht="16.5" thickBot="1" x14ac:dyDescent="0.3">
      <c r="A64" s="395"/>
      <c r="B64" s="396"/>
      <c r="C64" s="396"/>
      <c r="D64" s="396"/>
      <c r="E64" s="396"/>
      <c r="F64" s="396"/>
      <c r="G64" s="396"/>
      <c r="H64" s="396"/>
      <c r="I64" s="396"/>
      <c r="J64" s="396"/>
      <c r="K64" s="396"/>
      <c r="L64" s="396"/>
      <c r="M64" s="396"/>
      <c r="N64" s="396"/>
      <c r="O64" s="396"/>
      <c r="P64" s="396"/>
      <c r="Q64" s="396"/>
      <c r="R64" s="397"/>
      <c r="S64" s="9"/>
      <c r="T64" s="9"/>
      <c r="U64" s="9"/>
      <c r="V64" s="9"/>
      <c r="W64" s="9"/>
      <c r="X64" s="9"/>
      <c r="Y64" s="9"/>
      <c r="Z64" s="9"/>
    </row>
    <row r="65" spans="1:26" ht="150" customHeight="1" thickBot="1" x14ac:dyDescent="0.3">
      <c r="A65" s="48" t="s">
        <v>116</v>
      </c>
      <c r="B65" s="48" t="s">
        <v>26</v>
      </c>
      <c r="C65" s="51">
        <v>8</v>
      </c>
      <c r="D65" s="63" t="s">
        <v>193</v>
      </c>
      <c r="E65" s="254" t="s">
        <v>194</v>
      </c>
      <c r="F65" s="63" t="s">
        <v>195</v>
      </c>
      <c r="G65" s="63" t="s">
        <v>196</v>
      </c>
      <c r="H65" s="48" t="s">
        <v>121</v>
      </c>
      <c r="I65" s="48" t="s">
        <v>197</v>
      </c>
      <c r="J65" s="65">
        <v>44397</v>
      </c>
      <c r="K65" s="65">
        <v>44561</v>
      </c>
      <c r="L65" s="85">
        <v>44817</v>
      </c>
      <c r="M65" s="85" t="s">
        <v>612</v>
      </c>
      <c r="N65" s="63" t="s">
        <v>198</v>
      </c>
      <c r="O65" s="59">
        <v>1</v>
      </c>
      <c r="P65" s="94" t="s">
        <v>35</v>
      </c>
      <c r="Q65" s="63" t="s">
        <v>199</v>
      </c>
      <c r="R65" s="56" t="s">
        <v>104</v>
      </c>
      <c r="S65" s="9"/>
      <c r="T65" s="9"/>
      <c r="U65" s="9"/>
      <c r="V65" s="9"/>
      <c r="W65" s="9"/>
      <c r="X65" s="9"/>
      <c r="Y65" s="9"/>
      <c r="Z65" s="9"/>
    </row>
    <row r="66" spans="1:26" ht="16.5" thickBot="1" x14ac:dyDescent="0.3">
      <c r="A66" s="402"/>
      <c r="B66" s="403"/>
      <c r="C66" s="403"/>
      <c r="D66" s="403"/>
      <c r="E66" s="403"/>
      <c r="F66" s="403"/>
      <c r="G66" s="403"/>
      <c r="H66" s="403"/>
      <c r="I66" s="403"/>
      <c r="J66" s="403"/>
      <c r="K66" s="403"/>
      <c r="L66" s="403"/>
      <c r="M66" s="403"/>
      <c r="N66" s="403"/>
      <c r="O66" s="403"/>
      <c r="P66" s="403"/>
      <c r="Q66" s="403"/>
      <c r="R66" s="404"/>
      <c r="S66" s="9"/>
      <c r="T66" s="9"/>
      <c r="U66" s="9"/>
      <c r="V66" s="9"/>
      <c r="W66" s="9"/>
      <c r="X66" s="9"/>
      <c r="Y66" s="9"/>
      <c r="Z66" s="9"/>
    </row>
    <row r="67" spans="1:26" ht="15.75" x14ac:dyDescent="0.25">
      <c r="A67" s="9"/>
      <c r="B67" s="9"/>
      <c r="C67" s="9"/>
      <c r="D67" s="9"/>
      <c r="E67" s="9"/>
      <c r="F67" s="9"/>
      <c r="G67" s="9"/>
      <c r="H67" s="9"/>
      <c r="I67" s="9"/>
      <c r="J67" s="9"/>
      <c r="K67" s="9"/>
      <c r="L67" s="9"/>
      <c r="M67" s="34"/>
      <c r="N67" s="9"/>
      <c r="O67" s="39"/>
      <c r="P67" s="258"/>
      <c r="Q67" s="34"/>
      <c r="R67" s="38"/>
      <c r="S67" s="9"/>
      <c r="T67" s="9"/>
      <c r="U67" s="9"/>
      <c r="V67" s="9"/>
      <c r="W67" s="9"/>
      <c r="X67" s="9"/>
      <c r="Y67" s="9"/>
      <c r="Z67" s="9"/>
    </row>
    <row r="68" spans="1:26" ht="15.75" x14ac:dyDescent="0.25">
      <c r="A68" s="9"/>
      <c r="B68" s="9"/>
      <c r="C68" s="9"/>
      <c r="D68" s="9"/>
      <c r="E68" s="9"/>
      <c r="F68" s="9"/>
      <c r="G68" s="9"/>
      <c r="H68" s="9"/>
      <c r="I68" s="9"/>
      <c r="J68" s="9"/>
      <c r="K68" s="9"/>
      <c r="L68" s="9"/>
      <c r="M68" s="34"/>
      <c r="N68" s="9"/>
      <c r="O68" s="39"/>
      <c r="P68" s="258"/>
      <c r="Q68" s="34"/>
      <c r="R68" s="38"/>
      <c r="S68" s="9"/>
      <c r="T68" s="9"/>
      <c r="U68" s="9"/>
      <c r="V68" s="9"/>
      <c r="W68" s="9"/>
      <c r="X68" s="9"/>
      <c r="Y68" s="9"/>
      <c r="Z68" s="9"/>
    </row>
    <row r="69" spans="1:26" ht="15.75" x14ac:dyDescent="0.25">
      <c r="A69" s="77" t="s">
        <v>268</v>
      </c>
      <c r="B69" s="38"/>
      <c r="C69" s="38"/>
      <c r="D69" s="9"/>
      <c r="E69" s="9"/>
      <c r="F69" s="9"/>
      <c r="G69" s="9"/>
    </row>
    <row r="70" spans="1:26" ht="15.75" x14ac:dyDescent="0.25">
      <c r="A70" s="38"/>
      <c r="B70" s="38"/>
      <c r="C70" s="38"/>
      <c r="D70" s="9"/>
      <c r="E70" s="9"/>
      <c r="F70" s="9"/>
      <c r="G70" s="9"/>
    </row>
    <row r="71" spans="1:26" ht="15.75" x14ac:dyDescent="0.25">
      <c r="A71" s="475" t="s">
        <v>269</v>
      </c>
      <c r="B71" s="475"/>
      <c r="C71" s="9"/>
      <c r="D71" s="475" t="s">
        <v>276</v>
      </c>
      <c r="E71" s="475"/>
      <c r="F71" s="475" t="s">
        <v>275</v>
      </c>
      <c r="G71" s="475"/>
    </row>
    <row r="72" spans="1:26" ht="15.75" x14ac:dyDescent="0.25">
      <c r="A72" s="8" t="s">
        <v>270</v>
      </c>
      <c r="B72" s="31">
        <f>+COUNTIF($P$6:$P$100,A72)</f>
        <v>0</v>
      </c>
      <c r="C72" s="9"/>
      <c r="D72" s="8" t="s">
        <v>270</v>
      </c>
      <c r="E72" s="31">
        <f>+COUNTIF($P$6:$P$34,D72)</f>
        <v>0</v>
      </c>
      <c r="F72" s="8" t="s">
        <v>270</v>
      </c>
      <c r="G72" s="31">
        <f>+COUNTIF($P$37:$P$65,F72)</f>
        <v>0</v>
      </c>
    </row>
    <row r="73" spans="1:26" ht="15.75" x14ac:dyDescent="0.25">
      <c r="A73" s="8" t="s">
        <v>35</v>
      </c>
      <c r="B73" s="31">
        <f t="shared" ref="B73:B77" si="0">+COUNTIF($P$6:$P$100,A73)</f>
        <v>42</v>
      </c>
      <c r="C73" s="9"/>
      <c r="D73" s="8" t="s">
        <v>35</v>
      </c>
      <c r="E73" s="31">
        <f t="shared" ref="E73:E77" si="1">+COUNTIF($P$6:$P$34,D73)</f>
        <v>22</v>
      </c>
      <c r="F73" s="8" t="s">
        <v>35</v>
      </c>
      <c r="G73" s="31">
        <f t="shared" ref="G73:G77" si="2">+COUNTIF($P$37:$P$65,F73)</f>
        <v>20</v>
      </c>
    </row>
    <row r="74" spans="1:26" ht="15.75" x14ac:dyDescent="0.25">
      <c r="A74" s="8" t="s">
        <v>48</v>
      </c>
      <c r="B74" s="31">
        <f t="shared" si="0"/>
        <v>1</v>
      </c>
      <c r="C74" s="9"/>
      <c r="D74" s="8" t="s">
        <v>48</v>
      </c>
      <c r="E74" s="31">
        <f t="shared" si="1"/>
        <v>0</v>
      </c>
      <c r="F74" s="8" t="s">
        <v>48</v>
      </c>
      <c r="G74" s="31">
        <f t="shared" si="2"/>
        <v>1</v>
      </c>
    </row>
    <row r="75" spans="1:26" ht="15.75" x14ac:dyDescent="0.25">
      <c r="A75" s="8" t="s">
        <v>271</v>
      </c>
      <c r="B75" s="31">
        <f t="shared" si="0"/>
        <v>0</v>
      </c>
      <c r="C75" s="9"/>
      <c r="D75" s="8" t="s">
        <v>271</v>
      </c>
      <c r="E75" s="31">
        <f t="shared" si="1"/>
        <v>0</v>
      </c>
      <c r="F75" s="8" t="s">
        <v>271</v>
      </c>
      <c r="G75" s="31">
        <f t="shared" si="2"/>
        <v>0</v>
      </c>
    </row>
    <row r="76" spans="1:26" ht="15.75" x14ac:dyDescent="0.25">
      <c r="A76" s="8" t="s">
        <v>272</v>
      </c>
      <c r="B76" s="31">
        <f t="shared" si="0"/>
        <v>0</v>
      </c>
      <c r="C76" s="9"/>
      <c r="D76" s="8" t="s">
        <v>272</v>
      </c>
      <c r="E76" s="31">
        <f t="shared" si="1"/>
        <v>0</v>
      </c>
      <c r="F76" s="8" t="s">
        <v>272</v>
      </c>
      <c r="G76" s="31">
        <f t="shared" si="2"/>
        <v>0</v>
      </c>
    </row>
    <row r="77" spans="1:26" ht="15.75" x14ac:dyDescent="0.25">
      <c r="A77" s="8" t="s">
        <v>239</v>
      </c>
      <c r="B77" s="31">
        <f t="shared" si="0"/>
        <v>0</v>
      </c>
      <c r="C77" s="9"/>
      <c r="D77" s="8" t="s">
        <v>239</v>
      </c>
      <c r="E77" s="31">
        <f t="shared" si="1"/>
        <v>0</v>
      </c>
      <c r="F77" s="8" t="s">
        <v>239</v>
      </c>
      <c r="G77" s="31">
        <f t="shared" si="2"/>
        <v>0</v>
      </c>
    </row>
    <row r="78" spans="1:26" ht="15.75" x14ac:dyDescent="0.25">
      <c r="A78" s="78" t="s">
        <v>273</v>
      </c>
      <c r="B78" s="79">
        <f>SUM(B72:B77)</f>
        <v>43</v>
      </c>
      <c r="C78" s="9"/>
      <c r="D78" s="78" t="s">
        <v>273</v>
      </c>
      <c r="E78" s="79">
        <f>SUM(E72:E77)</f>
        <v>22</v>
      </c>
      <c r="F78" s="78" t="s">
        <v>273</v>
      </c>
      <c r="G78" s="79">
        <f>SUM(G72:G77)</f>
        <v>21</v>
      </c>
    </row>
    <row r="79" spans="1:26" ht="15.75" x14ac:dyDescent="0.25">
      <c r="A79" s="9"/>
      <c r="B79" s="9"/>
      <c r="C79" s="9"/>
      <c r="D79" s="80"/>
      <c r="E79" s="80"/>
      <c r="F79" s="80"/>
      <c r="G79" s="9"/>
    </row>
    <row r="80" spans="1:26" ht="15.75" x14ac:dyDescent="0.25">
      <c r="A80" s="475" t="s">
        <v>274</v>
      </c>
      <c r="B80" s="475"/>
      <c r="C80" s="9"/>
      <c r="D80" s="475" t="s">
        <v>246</v>
      </c>
      <c r="E80" s="475"/>
      <c r="F80" s="475" t="s">
        <v>246</v>
      </c>
      <c r="G80" s="475"/>
    </row>
    <row r="81" spans="1:7" ht="15.75" x14ac:dyDescent="0.25">
      <c r="A81" s="31" t="s">
        <v>37</v>
      </c>
      <c r="B81" s="31">
        <f>+COUNTIF($R$6:$R$100,"ABIERTO")</f>
        <v>1</v>
      </c>
      <c r="C81" s="9"/>
      <c r="D81" s="31" t="s">
        <v>37</v>
      </c>
      <c r="E81" s="31">
        <f>+COUNTIF($R$6:$R$36,D81)</f>
        <v>0</v>
      </c>
      <c r="F81" s="31" t="s">
        <v>37</v>
      </c>
      <c r="G81" s="31">
        <f>+COUNTIF($R$37:$R$65,F81)</f>
        <v>1</v>
      </c>
    </row>
    <row r="82" spans="1:7" ht="15.75" x14ac:dyDescent="0.25">
      <c r="A82" s="31" t="s">
        <v>104</v>
      </c>
      <c r="B82" s="31">
        <f>+COUNTIF($R$6:$R70,"CERRADO")</f>
        <v>15</v>
      </c>
      <c r="C82" s="9"/>
      <c r="D82" s="31" t="s">
        <v>104</v>
      </c>
      <c r="E82" s="31">
        <f>+COUNTIF($R$6:$R$36,D82)</f>
        <v>8</v>
      </c>
      <c r="F82" s="31" t="s">
        <v>104</v>
      </c>
      <c r="G82" s="31">
        <f>+COUNTIF($R$37:$R$65,F82)</f>
        <v>7</v>
      </c>
    </row>
    <row r="83" spans="1:7" ht="15.75" x14ac:dyDescent="0.25"/>
    <row r="84" spans="1:7" ht="15.75" x14ac:dyDescent="0.25"/>
    <row r="85" spans="1:7" ht="15.75" x14ac:dyDescent="0.25"/>
    <row r="86" spans="1:7" ht="15.75" x14ac:dyDescent="0.25"/>
    <row r="87" spans="1:7" ht="15.75" x14ac:dyDescent="0.25"/>
    <row r="88" spans="1:7" ht="15.75" x14ac:dyDescent="0.25"/>
    <row r="89" spans="1:7" ht="15.75" x14ac:dyDescent="0.25"/>
    <row r="90" spans="1:7" ht="15.75" x14ac:dyDescent="0.25"/>
    <row r="91" spans="1:7" ht="15.75" x14ac:dyDescent="0.25"/>
    <row r="92" spans="1:7" ht="15.75" x14ac:dyDescent="0.25"/>
    <row r="93" spans="1:7" ht="15.75" x14ac:dyDescent="0.25"/>
    <row r="94" spans="1:7" ht="15.75" x14ac:dyDescent="0.25"/>
    <row r="95" spans="1:7" ht="15.75" x14ac:dyDescent="0.25"/>
    <row r="96" spans="1:7" ht="15.75" x14ac:dyDescent="0.25"/>
    <row r="97" ht="15.75" x14ac:dyDescent="0.25"/>
    <row r="98" ht="15.75" x14ac:dyDescent="0.25"/>
    <row r="99" ht="15.75" x14ac:dyDescent="0.25"/>
    <row r="100" ht="15.75" x14ac:dyDescent="0.25"/>
    <row r="101" ht="15.75" x14ac:dyDescent="0.25"/>
  </sheetData>
  <mergeCells count="151">
    <mergeCell ref="A66:R66"/>
    <mergeCell ref="A64:R64"/>
    <mergeCell ref="A60:R60"/>
    <mergeCell ref="A61:A63"/>
    <mergeCell ref="B61:B63"/>
    <mergeCell ref="C61:C63"/>
    <mergeCell ref="D61:D63"/>
    <mergeCell ref="Q61:Q63"/>
    <mergeCell ref="R61:R63"/>
    <mergeCell ref="A57:R57"/>
    <mergeCell ref="A58:A59"/>
    <mergeCell ref="B58:B59"/>
    <mergeCell ref="C58:C59"/>
    <mergeCell ref="D58:D59"/>
    <mergeCell ref="R58:R59"/>
    <mergeCell ref="A54:R54"/>
    <mergeCell ref="A55:A56"/>
    <mergeCell ref="B55:B56"/>
    <mergeCell ref="C55:C56"/>
    <mergeCell ref="D55:D56"/>
    <mergeCell ref="E55:E56"/>
    <mergeCell ref="R55:R56"/>
    <mergeCell ref="K52:K53"/>
    <mergeCell ref="N52:N53"/>
    <mergeCell ref="O52:O53"/>
    <mergeCell ref="P52:P53"/>
    <mergeCell ref="Q55:Q56"/>
    <mergeCell ref="A51:R51"/>
    <mergeCell ref="A52:A53"/>
    <mergeCell ref="B52:B53"/>
    <mergeCell ref="C52:C53"/>
    <mergeCell ref="D52:D53"/>
    <mergeCell ref="F52:F53"/>
    <mergeCell ref="G52:G53"/>
    <mergeCell ref="H52:H53"/>
    <mergeCell ref="I52:I53"/>
    <mergeCell ref="J52:J53"/>
    <mergeCell ref="Q52:Q53"/>
    <mergeCell ref="R52:R53"/>
    <mergeCell ref="A47:R47"/>
    <mergeCell ref="A48:A50"/>
    <mergeCell ref="B48:B50"/>
    <mergeCell ref="C48:C50"/>
    <mergeCell ref="D48:D50"/>
    <mergeCell ref="R48:R50"/>
    <mergeCell ref="E42:E43"/>
    <mergeCell ref="H42:H43"/>
    <mergeCell ref="I42:I43"/>
    <mergeCell ref="A44:R44"/>
    <mergeCell ref="A45:A46"/>
    <mergeCell ref="B45:B46"/>
    <mergeCell ref="C45:C46"/>
    <mergeCell ref="D45:D46"/>
    <mergeCell ref="R45:R46"/>
    <mergeCell ref="Q48:Q50"/>
    <mergeCell ref="A35:R35"/>
    <mergeCell ref="A36:R36"/>
    <mergeCell ref="A37:A43"/>
    <mergeCell ref="B37:B43"/>
    <mergeCell ref="C37:C43"/>
    <mergeCell ref="D37:D43"/>
    <mergeCell ref="E37:E40"/>
    <mergeCell ref="H37:H40"/>
    <mergeCell ref="I37:I40"/>
    <mergeCell ref="R37:R43"/>
    <mergeCell ref="Q37:Q41"/>
    <mergeCell ref="Q42:Q43"/>
    <mergeCell ref="S26:S29"/>
    <mergeCell ref="E27:E28"/>
    <mergeCell ref="A30:R30"/>
    <mergeCell ref="A32:R32"/>
    <mergeCell ref="A33:A34"/>
    <mergeCell ref="B33:B34"/>
    <mergeCell ref="C33:C34"/>
    <mergeCell ref="D33:D34"/>
    <mergeCell ref="R33:R34"/>
    <mergeCell ref="Q26:Q29"/>
    <mergeCell ref="A25:R25"/>
    <mergeCell ref="A26:A29"/>
    <mergeCell ref="B26:B29"/>
    <mergeCell ref="C26:C29"/>
    <mergeCell ref="D26:D29"/>
    <mergeCell ref="R26:R29"/>
    <mergeCell ref="A20:R20"/>
    <mergeCell ref="A21:A24"/>
    <mergeCell ref="B21:B24"/>
    <mergeCell ref="C21:C24"/>
    <mergeCell ref="D21:D24"/>
    <mergeCell ref="E21:E22"/>
    <mergeCell ref="R21:R24"/>
    <mergeCell ref="E23:E24"/>
    <mergeCell ref="Q21:Q24"/>
    <mergeCell ref="S14:S15"/>
    <mergeCell ref="A16:R16"/>
    <mergeCell ref="A17:A19"/>
    <mergeCell ref="B17:B19"/>
    <mergeCell ref="C17:C19"/>
    <mergeCell ref="D17:D19"/>
    <mergeCell ref="E17:E18"/>
    <mergeCell ref="R17:R19"/>
    <mergeCell ref="S18:S19"/>
    <mergeCell ref="Q14:Q15"/>
    <mergeCell ref="Q17:Q19"/>
    <mergeCell ref="A13:R13"/>
    <mergeCell ref="A14:A15"/>
    <mergeCell ref="B14:B15"/>
    <mergeCell ref="C14:C15"/>
    <mergeCell ref="D14:D15"/>
    <mergeCell ref="R14:R15"/>
    <mergeCell ref="A9:R9"/>
    <mergeCell ref="A10:A12"/>
    <mergeCell ref="B10:B12"/>
    <mergeCell ref="C10:C12"/>
    <mergeCell ref="D10:D12"/>
    <mergeCell ref="R10:R12"/>
    <mergeCell ref="E11:E12"/>
    <mergeCell ref="Q10:Q12"/>
    <mergeCell ref="I3:I4"/>
    <mergeCell ref="J3:J4"/>
    <mergeCell ref="K3:K4"/>
    <mergeCell ref="L3:R3"/>
    <mergeCell ref="A3:A4"/>
    <mergeCell ref="B3:B4"/>
    <mergeCell ref="C3:C4"/>
    <mergeCell ref="D3:D4"/>
    <mergeCell ref="E3:E4"/>
    <mergeCell ref="F3:F4"/>
    <mergeCell ref="A71:B71"/>
    <mergeCell ref="D71:E71"/>
    <mergeCell ref="F71:G71"/>
    <mergeCell ref="A80:B80"/>
    <mergeCell ref="D80:E80"/>
    <mergeCell ref="F80:G80"/>
    <mergeCell ref="A1:D1"/>
    <mergeCell ref="E1:O1"/>
    <mergeCell ref="P1:R1"/>
    <mergeCell ref="A2:B2"/>
    <mergeCell ref="C2:D2"/>
    <mergeCell ref="E2:I2"/>
    <mergeCell ref="J2:M2"/>
    <mergeCell ref="N2:O2"/>
    <mergeCell ref="P2:R2"/>
    <mergeCell ref="A5:R5"/>
    <mergeCell ref="A6:A8"/>
    <mergeCell ref="B6:B8"/>
    <mergeCell ref="C6:C8"/>
    <mergeCell ref="D6:D8"/>
    <mergeCell ref="R6:R8"/>
    <mergeCell ref="E7:E8"/>
    <mergeCell ref="G3:G4"/>
    <mergeCell ref="H3:H4"/>
  </mergeCells>
  <dataValidations count="3">
    <dataValidation type="list" allowBlank="1" showInputMessage="1" showErrorMessage="1" sqref="H6:H8 H10:H12 H14:H15 H17:H19 H21:H24 H26:H29 H31 H33:H34">
      <formula1>$O$1:$O$3</formula1>
    </dataValidation>
    <dataValidation type="list" allowBlank="1" showInputMessage="1" showErrorMessage="1" sqref="P52">
      <formula1>$Q$1:$Q$5</formula1>
    </dataValidation>
    <dataValidation type="list" allowBlank="1" showInputMessage="1" showErrorMessage="1" sqref="H67:H1048576">
      <formula1>#REF!</formula1>
    </dataValidation>
  </dataValidations>
  <pageMargins left="0.39370078740157483" right="0.39370078740157483" top="0.39370078740157483" bottom="0.39370078740157483" header="0.31496062992125984" footer="0.31496062992125984"/>
  <pageSetup paperSize="5" scale="70" orientation="landscape" verticalDpi="599" r:id="rId1"/>
  <drawing r:id="rId2"/>
  <extLst>
    <ext xmlns:x14="http://schemas.microsoft.com/office/spreadsheetml/2009/9/main" uri="{78C0D931-6437-407d-A8EE-F0AAD7539E65}">
      <x14:conditionalFormattings>
        <x14:conditionalFormatting xmlns:xm="http://schemas.microsoft.com/office/excel/2006/main">
          <x14:cfRule type="containsText" priority="3" operator="containsText" id="{D936EC71-19AC-4A11-8681-100C21FC8E95}">
            <xm:f>NOT(ISERROR(SEARCH($A$76,P1)))</xm:f>
            <xm:f>$A$76</xm:f>
            <x14:dxf>
              <fill>
                <patternFill>
                  <bgColor rgb="FFFF0000"/>
                </patternFill>
              </fill>
            </x14:dxf>
          </x14:cfRule>
          <x14:cfRule type="containsText" priority="4" operator="containsText" id="{CC33EACE-2009-4F5C-9AF1-E515F890046D}">
            <xm:f>NOT(ISERROR(SEARCH($A$75,P1)))</xm:f>
            <xm:f>$A$75</xm:f>
            <x14:dxf>
              <fill>
                <patternFill>
                  <bgColor rgb="FFFFC000"/>
                </patternFill>
              </fill>
            </x14:dxf>
          </x14:cfRule>
          <x14:cfRule type="containsText" priority="5" operator="containsText" id="{AFBE0C19-575B-4581-A6BA-499921F5B522}">
            <xm:f>NOT(ISERROR(SEARCH($A$74,P1)))</xm:f>
            <xm:f>$A$74</xm:f>
            <x14:dxf>
              <fill>
                <patternFill>
                  <bgColor theme="8" tint="0.59996337778862885"/>
                </patternFill>
              </fill>
            </x14:dxf>
          </x14:cfRule>
          <x14:cfRule type="containsText" priority="6" stopIfTrue="1" operator="containsText" id="{86FC3420-6ADD-4806-80FA-FC10E3018EBF}">
            <xm:f>NOT(ISERROR(SEARCH($A$73,P1)))</xm:f>
            <xm:f>$A$73</xm:f>
            <x14:dxf>
              <fill>
                <patternFill>
                  <bgColor theme="9" tint="0.39994506668294322"/>
                </patternFill>
              </fill>
            </x14:dxf>
          </x14:cfRule>
          <x14:cfRule type="containsText" priority="7" operator="containsText" id="{5F49A788-54BC-4916-BA83-170D7059626F}">
            <xm:f>NOT(ISERROR(SEARCH($A$72,P1)))</xm:f>
            <xm:f>$A$72</xm:f>
            <x14:dxf>
              <fill>
                <patternFill>
                  <bgColor theme="0"/>
                </patternFill>
              </fill>
            </x14:dxf>
          </x14:cfRule>
          <xm:sqref>P1:P1048576</xm:sqref>
        </x14:conditionalFormatting>
        <x14:conditionalFormatting xmlns:xm="http://schemas.microsoft.com/office/excel/2006/main">
          <x14:cfRule type="containsText" priority="1" stopIfTrue="1" operator="containsText" id="{B38C642A-B715-4513-992E-9EA4865DFDA7}">
            <xm:f>NOT(ISERROR(SEARCH($A$82,R1)))</xm:f>
            <xm:f>$A$82</xm:f>
            <x14:dxf>
              <fill>
                <patternFill>
                  <bgColor theme="9" tint="0.39994506668294322"/>
                </patternFill>
              </fill>
            </x14:dxf>
          </x14:cfRule>
          <x14:cfRule type="containsText" priority="2" operator="containsText" id="{AC40D69D-DFD7-4505-A2D1-188C1D6B59B2}">
            <xm:f>NOT(ISERROR(SEARCH($A$81,R1)))</xm:f>
            <xm:f>$A$81</xm:f>
            <x14:dxf>
              <fill>
                <patternFill>
                  <bgColor theme="0"/>
                </patternFill>
              </fill>
            </x14:dxf>
          </x14:cfRule>
          <xm:sqref>R1:R1048576</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2"/>
  <sheetViews>
    <sheetView showGridLines="0" zoomScale="70" zoomScaleNormal="70" zoomScaleSheetLayoutView="90" workbookViewId="0">
      <selection sqref="A1:D1"/>
    </sheetView>
  </sheetViews>
  <sheetFormatPr baseColWidth="10" defaultColWidth="11.42578125" defaultRowHeight="59.25" customHeight="1" x14ac:dyDescent="0.25"/>
  <cols>
    <col min="1" max="1" width="17.140625" style="1" customWidth="1"/>
    <col min="2" max="2" width="20.140625" style="1" customWidth="1"/>
    <col min="3" max="3" width="15.5703125" style="1" customWidth="1"/>
    <col min="4" max="4" width="28.5703125" style="1" customWidth="1"/>
    <col min="5" max="5" width="34.85546875" style="1" customWidth="1"/>
    <col min="6" max="6" width="42.28515625" style="1" customWidth="1"/>
    <col min="7" max="7" width="29" style="1" customWidth="1"/>
    <col min="8" max="8" width="17.5703125" style="1" customWidth="1"/>
    <col min="9" max="9" width="16.5703125" style="1" customWidth="1"/>
    <col min="10" max="10" width="22.28515625" style="1" customWidth="1"/>
    <col min="11" max="11" width="15.7109375" style="1" customWidth="1"/>
    <col min="12" max="13" width="14.7109375" style="1" customWidth="1"/>
    <col min="14" max="14" width="91.5703125" style="1" customWidth="1"/>
    <col min="15" max="15" width="20.42578125" style="1" customWidth="1"/>
    <col min="16" max="16" width="28.28515625" style="1" customWidth="1"/>
    <col min="17" max="17" width="125.5703125" style="1" customWidth="1"/>
    <col min="18" max="18" width="21.28515625" style="1" customWidth="1"/>
    <col min="19" max="19" width="20" style="1" customWidth="1"/>
    <col min="20" max="16384" width="11.42578125" style="1"/>
  </cols>
  <sheetData>
    <row r="1" spans="1:21" ht="57" customHeight="1" x14ac:dyDescent="0.25">
      <c r="A1" s="433"/>
      <c r="B1" s="433"/>
      <c r="C1" s="433"/>
      <c r="D1" s="433"/>
      <c r="E1" s="434" t="s">
        <v>0</v>
      </c>
      <c r="F1" s="435"/>
      <c r="G1" s="435"/>
      <c r="H1" s="435"/>
      <c r="I1" s="435"/>
      <c r="J1" s="435"/>
      <c r="K1" s="435"/>
      <c r="L1" s="435"/>
      <c r="M1" s="435"/>
      <c r="N1" s="435"/>
      <c r="O1" s="436"/>
      <c r="P1" s="437"/>
      <c r="Q1" s="438"/>
      <c r="R1" s="439"/>
    </row>
    <row r="2" spans="1:21" ht="27.75" customHeight="1" x14ac:dyDescent="0.25">
      <c r="A2" s="440" t="s">
        <v>1</v>
      </c>
      <c r="B2" s="441"/>
      <c r="C2" s="442" t="s">
        <v>2</v>
      </c>
      <c r="D2" s="443"/>
      <c r="E2" s="440" t="s">
        <v>3</v>
      </c>
      <c r="F2" s="444"/>
      <c r="G2" s="444"/>
      <c r="H2" s="444"/>
      <c r="I2" s="441"/>
      <c r="J2" s="445">
        <v>6</v>
      </c>
      <c r="K2" s="445"/>
      <c r="L2" s="445"/>
      <c r="M2" s="445"/>
      <c r="N2" s="440" t="s">
        <v>4</v>
      </c>
      <c r="O2" s="441"/>
      <c r="P2" s="446" t="s">
        <v>5</v>
      </c>
      <c r="Q2" s="447"/>
      <c r="R2" s="448"/>
    </row>
    <row r="3" spans="1:21" s="2" customFormat="1" ht="59.25" customHeight="1" x14ac:dyDescent="0.25">
      <c r="A3" s="453" t="s">
        <v>6</v>
      </c>
      <c r="B3" s="453" t="s">
        <v>7</v>
      </c>
      <c r="C3" s="453" t="s">
        <v>8</v>
      </c>
      <c r="D3" s="453" t="s">
        <v>9</v>
      </c>
      <c r="E3" s="453" t="s">
        <v>10</v>
      </c>
      <c r="F3" s="453" t="s">
        <v>11</v>
      </c>
      <c r="G3" s="453" t="s">
        <v>12</v>
      </c>
      <c r="H3" s="453" t="s">
        <v>13</v>
      </c>
      <c r="I3" s="453" t="s">
        <v>14</v>
      </c>
      <c r="J3" s="453" t="s">
        <v>15</v>
      </c>
      <c r="K3" s="453" t="s">
        <v>16</v>
      </c>
      <c r="L3" s="455" t="s">
        <v>17</v>
      </c>
      <c r="M3" s="455"/>
      <c r="N3" s="455"/>
      <c r="O3" s="455"/>
      <c r="P3" s="455"/>
      <c r="Q3" s="455"/>
      <c r="R3" s="455"/>
      <c r="U3" s="1"/>
    </row>
    <row r="4" spans="1:21" s="2" customFormat="1" ht="93.95" customHeight="1" x14ac:dyDescent="0.25">
      <c r="A4" s="453"/>
      <c r="B4" s="453"/>
      <c r="C4" s="453"/>
      <c r="D4" s="453"/>
      <c r="E4" s="453"/>
      <c r="F4" s="453"/>
      <c r="G4" s="453"/>
      <c r="H4" s="453"/>
      <c r="I4" s="453"/>
      <c r="J4" s="453"/>
      <c r="K4" s="453"/>
      <c r="L4" s="83" t="s">
        <v>18</v>
      </c>
      <c r="M4" s="83" t="s">
        <v>19</v>
      </c>
      <c r="N4" s="83" t="s">
        <v>20</v>
      </c>
      <c r="O4" s="83" t="s">
        <v>21</v>
      </c>
      <c r="P4" s="83" t="s">
        <v>22</v>
      </c>
      <c r="Q4" s="83" t="s">
        <v>23</v>
      </c>
      <c r="R4" s="290" t="s">
        <v>24</v>
      </c>
    </row>
    <row r="5" spans="1:21" s="2" customFormat="1" ht="18" x14ac:dyDescent="0.25">
      <c r="A5" s="499" t="s">
        <v>613</v>
      </c>
      <c r="B5" s="500"/>
      <c r="C5" s="500"/>
      <c r="D5" s="500"/>
      <c r="E5" s="500"/>
      <c r="F5" s="500"/>
      <c r="G5" s="500"/>
      <c r="H5" s="500"/>
      <c r="I5" s="500"/>
      <c r="J5" s="500"/>
      <c r="K5" s="500"/>
      <c r="L5" s="500"/>
      <c r="M5" s="500"/>
      <c r="N5" s="500"/>
      <c r="O5" s="500"/>
      <c r="P5" s="500"/>
      <c r="Q5" s="500"/>
      <c r="R5" s="501"/>
    </row>
    <row r="6" spans="1:21" s="26" customFormat="1" ht="394.5" customHeight="1" x14ac:dyDescent="0.25">
      <c r="A6" s="8" t="s">
        <v>614</v>
      </c>
      <c r="B6" s="82" t="s">
        <v>615</v>
      </c>
      <c r="C6" s="81">
        <v>1</v>
      </c>
      <c r="D6" s="82" t="s">
        <v>616</v>
      </c>
      <c r="E6" s="82" t="s">
        <v>617</v>
      </c>
      <c r="F6" s="82" t="s">
        <v>618</v>
      </c>
      <c r="G6" s="82" t="s">
        <v>619</v>
      </c>
      <c r="H6" s="81" t="s">
        <v>31</v>
      </c>
      <c r="I6" s="82" t="s">
        <v>620</v>
      </c>
      <c r="J6" s="291">
        <v>43661</v>
      </c>
      <c r="K6" s="291">
        <v>43768</v>
      </c>
      <c r="L6" s="3">
        <v>44319</v>
      </c>
      <c r="M6" s="23" t="s">
        <v>621</v>
      </c>
      <c r="N6" s="103" t="s">
        <v>622</v>
      </c>
      <c r="O6" s="229">
        <v>1</v>
      </c>
      <c r="P6" s="292" t="s">
        <v>35</v>
      </c>
      <c r="Q6" s="23" t="s">
        <v>623</v>
      </c>
      <c r="R6" s="293" t="s">
        <v>104</v>
      </c>
    </row>
    <row r="7" spans="1:21" s="26" customFormat="1" ht="14.25" customHeight="1" thickBot="1" x14ac:dyDescent="0.3">
      <c r="A7" s="496"/>
      <c r="B7" s="497"/>
      <c r="C7" s="497"/>
      <c r="D7" s="497"/>
      <c r="E7" s="497"/>
      <c r="F7" s="497"/>
      <c r="G7" s="497"/>
      <c r="H7" s="497"/>
      <c r="I7" s="497"/>
      <c r="J7" s="497"/>
      <c r="K7" s="497"/>
      <c r="L7" s="497"/>
      <c r="M7" s="497"/>
      <c r="N7" s="497"/>
      <c r="O7" s="497"/>
      <c r="P7" s="497"/>
      <c r="Q7" s="497"/>
      <c r="R7" s="498"/>
    </row>
    <row r="8" spans="1:21" s="26" customFormat="1" ht="303" customHeight="1" x14ac:dyDescent="0.25">
      <c r="A8" s="504" t="s">
        <v>614</v>
      </c>
      <c r="B8" s="505" t="s">
        <v>615</v>
      </c>
      <c r="C8" s="504">
        <v>2</v>
      </c>
      <c r="D8" s="478" t="s">
        <v>624</v>
      </c>
      <c r="E8" s="478" t="s">
        <v>647</v>
      </c>
      <c r="F8" s="263" t="s">
        <v>648</v>
      </c>
      <c r="G8" s="263" t="s">
        <v>649</v>
      </c>
      <c r="H8" s="262" t="s">
        <v>291</v>
      </c>
      <c r="I8" s="262" t="s">
        <v>650</v>
      </c>
      <c r="J8" s="91" t="s">
        <v>651</v>
      </c>
      <c r="K8" s="91" t="s">
        <v>652</v>
      </c>
      <c r="L8" s="91">
        <v>45111</v>
      </c>
      <c r="M8" s="220" t="s">
        <v>286</v>
      </c>
      <c r="N8" s="16" t="s">
        <v>653</v>
      </c>
      <c r="O8" s="18">
        <v>0</v>
      </c>
      <c r="P8" s="502" t="s">
        <v>270</v>
      </c>
      <c r="Q8" s="503" t="s">
        <v>654</v>
      </c>
      <c r="R8" s="481" t="s">
        <v>37</v>
      </c>
    </row>
    <row r="9" spans="1:21" s="26" customFormat="1" ht="303" customHeight="1" x14ac:dyDescent="0.25">
      <c r="A9" s="425"/>
      <c r="B9" s="428"/>
      <c r="C9" s="425"/>
      <c r="D9" s="478"/>
      <c r="E9" s="478"/>
      <c r="F9" s="263" t="s">
        <v>655</v>
      </c>
      <c r="G9" s="263" t="s">
        <v>656</v>
      </c>
      <c r="H9" s="262" t="s">
        <v>291</v>
      </c>
      <c r="I9" s="262" t="s">
        <v>650</v>
      </c>
      <c r="J9" s="91" t="s">
        <v>651</v>
      </c>
      <c r="K9" s="91" t="s">
        <v>652</v>
      </c>
      <c r="L9" s="91">
        <v>45111</v>
      </c>
      <c r="M9" s="220" t="s">
        <v>286</v>
      </c>
      <c r="N9" s="16" t="s">
        <v>653</v>
      </c>
      <c r="O9" s="18">
        <v>0</v>
      </c>
      <c r="P9" s="502" t="s">
        <v>270</v>
      </c>
      <c r="Q9" s="503" t="s">
        <v>654</v>
      </c>
      <c r="R9" s="482"/>
    </row>
    <row r="10" spans="1:21" s="26" customFormat="1" ht="16.5" customHeight="1" x14ac:dyDescent="0.25">
      <c r="A10" s="496"/>
      <c r="B10" s="497"/>
      <c r="C10" s="497"/>
      <c r="D10" s="497"/>
      <c r="E10" s="497"/>
      <c r="F10" s="497"/>
      <c r="G10" s="497"/>
      <c r="H10" s="497"/>
      <c r="I10" s="497"/>
      <c r="J10" s="497"/>
      <c r="K10" s="497"/>
      <c r="L10" s="497"/>
      <c r="M10" s="497"/>
      <c r="N10" s="497"/>
      <c r="O10" s="497"/>
      <c r="P10" s="497"/>
      <c r="Q10" s="497"/>
      <c r="R10" s="498"/>
    </row>
    <row r="11" spans="1:21" s="26" customFormat="1" ht="243" customHeight="1" x14ac:dyDescent="0.25">
      <c r="A11" s="8" t="s">
        <v>614</v>
      </c>
      <c r="B11" s="82" t="s">
        <v>615</v>
      </c>
      <c r="C11" s="81">
        <v>3</v>
      </c>
      <c r="D11" s="82" t="s">
        <v>625</v>
      </c>
      <c r="E11" s="431" t="s">
        <v>626</v>
      </c>
      <c r="F11" s="431"/>
      <c r="G11" s="431"/>
      <c r="H11" s="431"/>
      <c r="I11" s="431"/>
      <c r="J11" s="431"/>
      <c r="K11" s="431"/>
      <c r="L11" s="3">
        <v>44319</v>
      </c>
      <c r="M11" s="23" t="s">
        <v>621</v>
      </c>
      <c r="N11" s="84" t="s">
        <v>627</v>
      </c>
      <c r="O11" s="229">
        <v>1</v>
      </c>
      <c r="P11" s="292" t="s">
        <v>35</v>
      </c>
      <c r="Q11" s="23" t="s">
        <v>623</v>
      </c>
      <c r="R11" s="293" t="s">
        <v>104</v>
      </c>
    </row>
    <row r="12" spans="1:21" s="26" customFormat="1" ht="19.5" customHeight="1" x14ac:dyDescent="0.25">
      <c r="A12" s="496"/>
      <c r="B12" s="497"/>
      <c r="C12" s="497"/>
      <c r="D12" s="497"/>
      <c r="E12" s="497"/>
      <c r="F12" s="497"/>
      <c r="G12" s="497"/>
      <c r="H12" s="497"/>
      <c r="I12" s="497"/>
      <c r="J12" s="497"/>
      <c r="K12" s="497"/>
      <c r="L12" s="497"/>
      <c r="M12" s="497"/>
      <c r="N12" s="497"/>
      <c r="O12" s="497"/>
      <c r="P12" s="497"/>
      <c r="Q12" s="497"/>
      <c r="R12" s="498"/>
    </row>
    <row r="13" spans="1:21" s="26" customFormat="1" ht="238.5" customHeight="1" x14ac:dyDescent="0.25">
      <c r="A13" s="8" t="s">
        <v>614</v>
      </c>
      <c r="B13" s="82" t="s">
        <v>615</v>
      </c>
      <c r="C13" s="81">
        <v>4</v>
      </c>
      <c r="D13" s="82" t="s">
        <v>628</v>
      </c>
      <c r="E13" s="82" t="s">
        <v>629</v>
      </c>
      <c r="F13" s="82" t="s">
        <v>630</v>
      </c>
      <c r="G13" s="82" t="s">
        <v>631</v>
      </c>
      <c r="H13" s="81" t="s">
        <v>41</v>
      </c>
      <c r="I13" s="82" t="s">
        <v>632</v>
      </c>
      <c r="J13" s="291">
        <v>43633</v>
      </c>
      <c r="K13" s="291">
        <v>43707</v>
      </c>
      <c r="L13" s="3">
        <v>44319</v>
      </c>
      <c r="M13" s="23" t="s">
        <v>621</v>
      </c>
      <c r="N13" s="84" t="s">
        <v>627</v>
      </c>
      <c r="O13" s="229">
        <v>1</v>
      </c>
      <c r="P13" s="292" t="s">
        <v>35</v>
      </c>
      <c r="Q13" s="23" t="s">
        <v>623</v>
      </c>
      <c r="R13" s="293" t="s">
        <v>104</v>
      </c>
    </row>
    <row r="14" spans="1:21" s="26" customFormat="1" ht="15.75" customHeight="1" x14ac:dyDescent="0.25">
      <c r="A14" s="496"/>
      <c r="B14" s="497"/>
      <c r="C14" s="497"/>
      <c r="D14" s="497"/>
      <c r="E14" s="497"/>
      <c r="F14" s="497"/>
      <c r="G14" s="497"/>
      <c r="H14" s="497"/>
      <c r="I14" s="497"/>
      <c r="J14" s="497"/>
      <c r="K14" s="497"/>
      <c r="L14" s="497"/>
      <c r="M14" s="497"/>
      <c r="N14" s="497"/>
      <c r="O14" s="497"/>
      <c r="P14" s="497"/>
      <c r="Q14" s="497"/>
      <c r="R14" s="498"/>
    </row>
    <row r="15" spans="1:21" s="26" customFormat="1" ht="250.5" customHeight="1" x14ac:dyDescent="0.25">
      <c r="A15" s="8" t="s">
        <v>614</v>
      </c>
      <c r="B15" s="82" t="s">
        <v>615</v>
      </c>
      <c r="C15" s="81">
        <v>5</v>
      </c>
      <c r="D15" s="82" t="s">
        <v>633</v>
      </c>
      <c r="E15" s="431" t="s">
        <v>626</v>
      </c>
      <c r="F15" s="431"/>
      <c r="G15" s="431"/>
      <c r="H15" s="431"/>
      <c r="I15" s="431"/>
      <c r="J15" s="431"/>
      <c r="K15" s="431"/>
      <c r="L15" s="3">
        <v>44319</v>
      </c>
      <c r="M15" s="23" t="s">
        <v>621</v>
      </c>
      <c r="N15" s="84" t="s">
        <v>627</v>
      </c>
      <c r="O15" s="229">
        <v>1</v>
      </c>
      <c r="P15" s="292" t="s">
        <v>35</v>
      </c>
      <c r="Q15" s="23" t="s">
        <v>623</v>
      </c>
      <c r="R15" s="293" t="s">
        <v>104</v>
      </c>
    </row>
    <row r="16" spans="1:21" s="26" customFormat="1" ht="15" customHeight="1" x14ac:dyDescent="0.25">
      <c r="A16" s="496"/>
      <c r="B16" s="497"/>
      <c r="C16" s="497"/>
      <c r="D16" s="497"/>
      <c r="E16" s="497"/>
      <c r="F16" s="497"/>
      <c r="G16" s="497"/>
      <c r="H16" s="497"/>
      <c r="I16" s="497"/>
      <c r="J16" s="497"/>
      <c r="K16" s="497"/>
      <c r="L16" s="497"/>
      <c r="M16" s="497"/>
      <c r="N16" s="497"/>
      <c r="O16" s="497"/>
      <c r="P16" s="497"/>
      <c r="Q16" s="497"/>
      <c r="R16" s="498"/>
    </row>
    <row r="17" spans="1:19" ht="409.5" customHeight="1" x14ac:dyDescent="0.25">
      <c r="A17" s="426" t="s">
        <v>614</v>
      </c>
      <c r="B17" s="478" t="s">
        <v>615</v>
      </c>
      <c r="C17" s="426">
        <v>6</v>
      </c>
      <c r="D17" s="478" t="s">
        <v>634</v>
      </c>
      <c r="E17" s="14" t="s">
        <v>635</v>
      </c>
      <c r="F17" s="14" t="s">
        <v>636</v>
      </c>
      <c r="G17" s="14" t="s">
        <v>637</v>
      </c>
      <c r="H17" s="294" t="s">
        <v>31</v>
      </c>
      <c r="I17" s="14" t="s">
        <v>638</v>
      </c>
      <c r="J17" s="221">
        <v>43660</v>
      </c>
      <c r="K17" s="221">
        <v>43920</v>
      </c>
      <c r="L17" s="3">
        <v>44319</v>
      </c>
      <c r="M17" s="23" t="s">
        <v>621</v>
      </c>
      <c r="N17" s="60" t="s">
        <v>645</v>
      </c>
      <c r="O17" s="295">
        <v>0</v>
      </c>
      <c r="P17" s="292" t="s">
        <v>272</v>
      </c>
      <c r="Q17" s="29" t="s">
        <v>639</v>
      </c>
      <c r="R17" s="481" t="s">
        <v>37</v>
      </c>
      <c r="S17" s="296"/>
    </row>
    <row r="18" spans="1:19" ht="309" customHeight="1" x14ac:dyDescent="0.25">
      <c r="A18" s="426"/>
      <c r="B18" s="478"/>
      <c r="C18" s="426"/>
      <c r="D18" s="478"/>
      <c r="E18" s="82" t="s">
        <v>640</v>
      </c>
      <c r="F18" s="82" t="s">
        <v>641</v>
      </c>
      <c r="G18" s="82" t="s">
        <v>642</v>
      </c>
      <c r="H18" s="81" t="s">
        <v>41</v>
      </c>
      <c r="I18" s="82" t="s">
        <v>643</v>
      </c>
      <c r="J18" s="291">
        <v>43663</v>
      </c>
      <c r="K18" s="291">
        <v>43769</v>
      </c>
      <c r="L18" s="3">
        <v>44319</v>
      </c>
      <c r="M18" s="23" t="s">
        <v>621</v>
      </c>
      <c r="N18" s="84" t="s">
        <v>644</v>
      </c>
      <c r="O18" s="229">
        <v>0</v>
      </c>
      <c r="P18" s="292" t="s">
        <v>272</v>
      </c>
      <c r="Q18" s="29" t="s">
        <v>639</v>
      </c>
      <c r="R18" s="482"/>
      <c r="S18" s="296"/>
    </row>
    <row r="19" spans="1:19" ht="15" customHeight="1" x14ac:dyDescent="0.25">
      <c r="A19" s="496"/>
      <c r="B19" s="497"/>
      <c r="C19" s="497"/>
      <c r="D19" s="497"/>
      <c r="E19" s="497"/>
      <c r="F19" s="497"/>
      <c r="G19" s="497"/>
      <c r="H19" s="497"/>
      <c r="I19" s="497"/>
      <c r="J19" s="497"/>
      <c r="K19" s="497"/>
      <c r="L19" s="497"/>
      <c r="M19" s="497"/>
      <c r="N19" s="497"/>
      <c r="O19" s="497"/>
      <c r="P19" s="497"/>
      <c r="Q19" s="497"/>
      <c r="R19" s="498"/>
    </row>
    <row r="20" spans="1:19" ht="59.25" customHeight="1" x14ac:dyDescent="0.25">
      <c r="A20" s="9"/>
      <c r="B20" s="9"/>
      <c r="C20" s="9"/>
      <c r="D20" s="9"/>
      <c r="E20" s="9"/>
      <c r="F20" s="9"/>
      <c r="G20" s="9"/>
      <c r="H20" s="9"/>
      <c r="I20" s="9"/>
      <c r="J20" s="9"/>
      <c r="K20" s="9"/>
      <c r="L20" s="9"/>
      <c r="M20" s="9"/>
      <c r="N20" s="9"/>
      <c r="O20" s="9"/>
      <c r="P20" s="9"/>
      <c r="Q20" s="9"/>
      <c r="R20" s="9"/>
    </row>
    <row r="21" spans="1:19" ht="59.25" customHeight="1" x14ac:dyDescent="0.25">
      <c r="A21" s="475" t="s">
        <v>269</v>
      </c>
      <c r="B21" s="475"/>
      <c r="C21" s="9"/>
      <c r="D21" s="475" t="s">
        <v>276</v>
      </c>
      <c r="E21" s="475"/>
      <c r="F21" s="9"/>
      <c r="G21" s="9"/>
      <c r="H21" s="9"/>
      <c r="I21" s="9"/>
      <c r="J21" s="9"/>
      <c r="K21" s="9"/>
      <c r="L21" s="9"/>
      <c r="M21" s="9"/>
      <c r="N21" s="9"/>
      <c r="O21" s="9"/>
      <c r="P21" s="9"/>
      <c r="Q21" s="9"/>
      <c r="R21" s="9"/>
    </row>
    <row r="22" spans="1:19" ht="59.25" customHeight="1" x14ac:dyDescent="0.25">
      <c r="A22" s="8" t="s">
        <v>270</v>
      </c>
      <c r="B22" s="31">
        <f>+COUNTIF($P$6:$P$101,A22)</f>
        <v>2</v>
      </c>
      <c r="C22" s="9"/>
      <c r="D22" s="8" t="s">
        <v>270</v>
      </c>
      <c r="E22" s="31">
        <f>+COUNTIF($P$6:$P$35,D22)</f>
        <v>2</v>
      </c>
      <c r="F22" s="9"/>
      <c r="G22" s="9"/>
      <c r="H22" s="9"/>
      <c r="I22" s="9"/>
      <c r="J22" s="9"/>
      <c r="K22" s="9"/>
      <c r="L22" s="9"/>
      <c r="M22" s="9"/>
      <c r="N22" s="9"/>
      <c r="O22" s="9"/>
      <c r="P22" s="9"/>
      <c r="Q22" s="9"/>
      <c r="R22" s="9"/>
    </row>
    <row r="23" spans="1:19" ht="59.25" customHeight="1" x14ac:dyDescent="0.25">
      <c r="A23" s="8" t="s">
        <v>35</v>
      </c>
      <c r="B23" s="31">
        <f t="shared" ref="B23:B27" si="0">+COUNTIF($P$6:$P$101,A23)</f>
        <v>4</v>
      </c>
      <c r="C23" s="9"/>
      <c r="D23" s="8" t="s">
        <v>35</v>
      </c>
      <c r="E23" s="31">
        <f t="shared" ref="E23:E27" si="1">+COUNTIF($P$6:$P$35,D23)</f>
        <v>4</v>
      </c>
      <c r="F23" s="9"/>
      <c r="G23" s="9"/>
      <c r="H23" s="9"/>
      <c r="I23" s="9"/>
      <c r="J23" s="9"/>
      <c r="K23" s="9"/>
      <c r="L23" s="9"/>
      <c r="M23" s="9"/>
      <c r="N23" s="9"/>
      <c r="O23" s="9"/>
      <c r="P23" s="9"/>
      <c r="Q23" s="9"/>
      <c r="R23" s="9"/>
    </row>
    <row r="24" spans="1:19" ht="59.25" customHeight="1" x14ac:dyDescent="0.25">
      <c r="A24" s="8" t="s">
        <v>48</v>
      </c>
      <c r="B24" s="31">
        <f t="shared" si="0"/>
        <v>0</v>
      </c>
      <c r="C24" s="9"/>
      <c r="D24" s="8" t="s">
        <v>48</v>
      </c>
      <c r="E24" s="31">
        <f t="shared" si="1"/>
        <v>0</v>
      </c>
      <c r="F24" s="9"/>
      <c r="G24" s="9"/>
      <c r="H24" s="9"/>
      <c r="I24" s="9"/>
      <c r="J24" s="9"/>
      <c r="K24" s="9"/>
      <c r="L24" s="9"/>
      <c r="M24" s="9"/>
      <c r="N24" s="9"/>
      <c r="O24" s="9"/>
      <c r="P24" s="9"/>
      <c r="Q24" s="9"/>
      <c r="R24" s="9"/>
    </row>
    <row r="25" spans="1:19" ht="59.25" customHeight="1" x14ac:dyDescent="0.25">
      <c r="A25" s="8" t="s">
        <v>271</v>
      </c>
      <c r="B25" s="31">
        <f t="shared" si="0"/>
        <v>0</v>
      </c>
      <c r="C25" s="9"/>
      <c r="D25" s="8" t="s">
        <v>271</v>
      </c>
      <c r="E25" s="31">
        <f t="shared" si="1"/>
        <v>0</v>
      </c>
      <c r="F25" s="9"/>
      <c r="G25" s="9"/>
      <c r="H25" s="9"/>
      <c r="I25" s="9"/>
      <c r="J25" s="9"/>
      <c r="K25" s="9"/>
      <c r="L25" s="9"/>
      <c r="M25" s="9"/>
      <c r="N25" s="9"/>
      <c r="O25" s="9"/>
      <c r="P25" s="9"/>
      <c r="Q25" s="9"/>
      <c r="R25" s="9"/>
    </row>
    <row r="26" spans="1:19" ht="59.25" customHeight="1" x14ac:dyDescent="0.25">
      <c r="A26" s="8" t="s">
        <v>272</v>
      </c>
      <c r="B26" s="31">
        <f t="shared" si="0"/>
        <v>2</v>
      </c>
      <c r="C26" s="9"/>
      <c r="D26" s="8" t="s">
        <v>272</v>
      </c>
      <c r="E26" s="31">
        <f t="shared" si="1"/>
        <v>2</v>
      </c>
      <c r="F26" s="9"/>
      <c r="G26" s="9"/>
      <c r="H26" s="9"/>
      <c r="I26" s="9"/>
      <c r="J26" s="9"/>
      <c r="K26" s="9"/>
      <c r="L26" s="9"/>
      <c r="M26" s="9"/>
      <c r="N26" s="9"/>
      <c r="O26" s="9"/>
      <c r="P26" s="9"/>
      <c r="Q26" s="9"/>
      <c r="R26" s="9"/>
    </row>
    <row r="27" spans="1:19" ht="59.25" customHeight="1" x14ac:dyDescent="0.25">
      <c r="A27" s="8" t="s">
        <v>239</v>
      </c>
      <c r="B27" s="31">
        <f t="shared" si="0"/>
        <v>0</v>
      </c>
      <c r="C27" s="9"/>
      <c r="D27" s="8" t="s">
        <v>239</v>
      </c>
      <c r="E27" s="31">
        <f t="shared" si="1"/>
        <v>0</v>
      </c>
      <c r="F27" s="9"/>
      <c r="G27" s="9"/>
      <c r="H27" s="9"/>
      <c r="I27" s="9"/>
      <c r="J27" s="9"/>
      <c r="K27" s="9"/>
      <c r="L27" s="9"/>
      <c r="M27" s="9"/>
      <c r="N27" s="9"/>
      <c r="O27" s="9"/>
      <c r="P27" s="9"/>
      <c r="Q27" s="9"/>
      <c r="R27" s="9"/>
    </row>
    <row r="28" spans="1:19" ht="59.25" customHeight="1" x14ac:dyDescent="0.25">
      <c r="A28" s="78" t="s">
        <v>273</v>
      </c>
      <c r="B28" s="79">
        <f>SUM(B22:B27)</f>
        <v>8</v>
      </c>
      <c r="C28" s="9"/>
      <c r="D28" s="78" t="s">
        <v>273</v>
      </c>
      <c r="E28" s="79">
        <f>SUM(E22:E27)</f>
        <v>8</v>
      </c>
      <c r="F28" s="9"/>
      <c r="G28" s="9"/>
      <c r="H28" s="9"/>
      <c r="I28" s="9"/>
      <c r="J28" s="9"/>
      <c r="K28" s="9"/>
      <c r="L28" s="9"/>
      <c r="M28" s="9"/>
      <c r="N28" s="9"/>
      <c r="O28" s="9"/>
      <c r="P28" s="9"/>
      <c r="Q28" s="9"/>
      <c r="R28" s="9"/>
    </row>
    <row r="29" spans="1:19" ht="59.25" customHeight="1" x14ac:dyDescent="0.25">
      <c r="A29" s="9"/>
      <c r="B29" s="9"/>
      <c r="C29" s="9"/>
      <c r="D29" s="80"/>
      <c r="E29" s="80"/>
      <c r="F29" s="9"/>
      <c r="G29" s="9"/>
      <c r="H29" s="9"/>
      <c r="I29" s="9"/>
      <c r="J29" s="9"/>
      <c r="K29" s="9"/>
      <c r="L29" s="9"/>
      <c r="M29" s="9"/>
      <c r="N29" s="9"/>
      <c r="O29" s="9"/>
      <c r="P29" s="9"/>
      <c r="Q29" s="9"/>
      <c r="R29" s="9"/>
    </row>
    <row r="30" spans="1:19" ht="59.25" customHeight="1" x14ac:dyDescent="0.25">
      <c r="A30" s="475" t="s">
        <v>274</v>
      </c>
      <c r="B30" s="475"/>
      <c r="C30" s="9"/>
      <c r="D30" s="475" t="s">
        <v>246</v>
      </c>
      <c r="E30" s="475"/>
      <c r="F30" s="9"/>
      <c r="G30" s="9"/>
      <c r="H30" s="9"/>
      <c r="I30" s="9"/>
      <c r="J30" s="9"/>
      <c r="K30" s="9"/>
      <c r="L30" s="9"/>
      <c r="M30" s="9"/>
      <c r="N30" s="9"/>
      <c r="O30" s="9"/>
      <c r="P30" s="9"/>
      <c r="Q30" s="9"/>
      <c r="R30" s="9"/>
    </row>
    <row r="31" spans="1:19" ht="59.25" customHeight="1" x14ac:dyDescent="0.25">
      <c r="A31" s="31" t="s">
        <v>37</v>
      </c>
      <c r="B31" s="31">
        <f>+COUNTIF($R$6:$R$101,"ABIERTO")</f>
        <v>2</v>
      </c>
      <c r="C31" s="9"/>
      <c r="D31" s="31" t="s">
        <v>37</v>
      </c>
      <c r="E31" s="31">
        <f>+COUNTIF($R$6:$R$37,D31)</f>
        <v>2</v>
      </c>
      <c r="F31" s="9"/>
      <c r="G31" s="9"/>
      <c r="H31" s="9"/>
      <c r="I31" s="9"/>
      <c r="J31" s="9"/>
      <c r="K31" s="9"/>
      <c r="L31" s="9"/>
      <c r="M31" s="9"/>
      <c r="N31" s="9"/>
      <c r="O31" s="9"/>
      <c r="P31" s="9"/>
      <c r="Q31" s="9"/>
      <c r="R31" s="9"/>
    </row>
    <row r="32" spans="1:19" ht="59.25" customHeight="1" x14ac:dyDescent="0.25">
      <c r="A32" s="31" t="s">
        <v>104</v>
      </c>
      <c r="B32" s="31">
        <f>+COUNTIF($R$6:$R20,"CERRADO")</f>
        <v>4</v>
      </c>
      <c r="C32" s="9"/>
      <c r="D32" s="31" t="s">
        <v>104</v>
      </c>
      <c r="E32" s="31">
        <f>+COUNTIF($R$6:$R$37,D32)</f>
        <v>4</v>
      </c>
      <c r="F32" s="9"/>
      <c r="G32" s="9"/>
      <c r="H32" s="9"/>
      <c r="I32" s="9"/>
      <c r="J32" s="9"/>
      <c r="K32" s="9"/>
      <c r="L32" s="9"/>
      <c r="M32" s="9"/>
      <c r="N32" s="9"/>
      <c r="O32" s="9"/>
      <c r="P32" s="9"/>
      <c r="Q32" s="9"/>
      <c r="R32" s="9"/>
    </row>
  </sheetData>
  <mergeCells count="45">
    <mergeCell ref="A1:D1"/>
    <mergeCell ref="E1:O1"/>
    <mergeCell ref="P1:R1"/>
    <mergeCell ref="A2:B2"/>
    <mergeCell ref="C2:D2"/>
    <mergeCell ref="E2:I2"/>
    <mergeCell ref="J2:M2"/>
    <mergeCell ref="N2:O2"/>
    <mergeCell ref="P2:R2"/>
    <mergeCell ref="A12:R12"/>
    <mergeCell ref="G3:G4"/>
    <mergeCell ref="H3:H4"/>
    <mergeCell ref="I3:I4"/>
    <mergeCell ref="J3:J4"/>
    <mergeCell ref="K3:K4"/>
    <mergeCell ref="L3:R3"/>
    <mergeCell ref="A3:A4"/>
    <mergeCell ref="B3:B4"/>
    <mergeCell ref="C3:C4"/>
    <mergeCell ref="D3:D4"/>
    <mergeCell ref="E3:E4"/>
    <mergeCell ref="F3:F4"/>
    <mergeCell ref="A8:A9"/>
    <mergeCell ref="B8:B9"/>
    <mergeCell ref="C8:C9"/>
    <mergeCell ref="A5:R5"/>
    <mergeCell ref="A7:R7"/>
    <mergeCell ref="A10:R10"/>
    <mergeCell ref="E11:K11"/>
    <mergeCell ref="D8:D9"/>
    <mergeCell ref="E8:E9"/>
    <mergeCell ref="R8:R9"/>
    <mergeCell ref="A14:R14"/>
    <mergeCell ref="E15:K15"/>
    <mergeCell ref="A16:R16"/>
    <mergeCell ref="A17:A18"/>
    <mergeCell ref="B17:B18"/>
    <mergeCell ref="C17:C18"/>
    <mergeCell ref="D17:D18"/>
    <mergeCell ref="R17:R18"/>
    <mergeCell ref="A21:B21"/>
    <mergeCell ref="D21:E21"/>
    <mergeCell ref="A30:B30"/>
    <mergeCell ref="D30:E30"/>
    <mergeCell ref="A19:R19"/>
  </mergeCells>
  <conditionalFormatting sqref="P6">
    <cfRule type="containsText" dxfId="45" priority="176" operator="containsText" text="CUMPLIDA - INEFECTIVA">
      <formula>NOT(ISERROR(SEARCH("CUMPLIDA - INEFECTIVA",P6)))</formula>
    </cfRule>
    <cfRule type="containsText" dxfId="44" priority="177" operator="containsText" text="ABIERTA">
      <formula>NOT(ISERROR(SEARCH("ABIERTA",P6)))</formula>
    </cfRule>
    <cfRule type="containsText" dxfId="43" priority="178" operator="containsText" text="CUMPLIDA - PENDIENTE EFECTIVIDAD">
      <formula>NOT(ISERROR(SEARCH("CUMPLIDA - PENDIENTE EFECTIVIDAD",P6)))</formula>
    </cfRule>
    <cfRule type="containsText" dxfId="42" priority="179" operator="containsText" text="INCUMPLIDA - VENCIDA">
      <formula>NOT(ISERROR(SEARCH("INCUMPLIDA - VENCIDA",P6)))</formula>
    </cfRule>
    <cfRule type="containsText" dxfId="41" priority="180" stopIfTrue="1" operator="containsText" text="CUMPLIDA - EFECTIVA">
      <formula>NOT(ISERROR(SEARCH("CUMPLIDA - EFECTIVA",P6)))</formula>
    </cfRule>
  </conditionalFormatting>
  <conditionalFormatting sqref="P11">
    <cfRule type="containsText" dxfId="40" priority="166" operator="containsText" text="CUMPLIDA - INEFECTIVA">
      <formula>NOT(ISERROR(SEARCH("CUMPLIDA - INEFECTIVA",P11)))</formula>
    </cfRule>
    <cfRule type="containsText" dxfId="39" priority="167" operator="containsText" text="ABIERTA">
      <formula>NOT(ISERROR(SEARCH("ABIERTA",P11)))</formula>
    </cfRule>
    <cfRule type="containsText" dxfId="38" priority="168" operator="containsText" text="CUMPLIDA - PENDIENTE EFECTIVIDAD">
      <formula>NOT(ISERROR(SEARCH("CUMPLIDA - PENDIENTE EFECTIVIDAD",P11)))</formula>
    </cfRule>
    <cfRule type="containsText" dxfId="37" priority="169" operator="containsText" text="INCUMPLIDA - VENCIDA">
      <formula>NOT(ISERROR(SEARCH("INCUMPLIDA - VENCIDA",P11)))</formula>
    </cfRule>
    <cfRule type="containsText" dxfId="36" priority="170" stopIfTrue="1" operator="containsText" text="CUMPLIDA - EFECTIVA">
      <formula>NOT(ISERROR(SEARCH("CUMPLIDA - EFECTIVA",P11)))</formula>
    </cfRule>
  </conditionalFormatting>
  <conditionalFormatting sqref="P13">
    <cfRule type="containsText" dxfId="35" priority="161" operator="containsText" text="CUMPLIDA - INEFECTIVA">
      <formula>NOT(ISERROR(SEARCH("CUMPLIDA - INEFECTIVA",P13)))</formula>
    </cfRule>
    <cfRule type="containsText" dxfId="34" priority="162" operator="containsText" text="ABIERTA">
      <formula>NOT(ISERROR(SEARCH("ABIERTA",P13)))</formula>
    </cfRule>
    <cfRule type="containsText" dxfId="33" priority="163" operator="containsText" text="CUMPLIDA - PENDIENTE EFECTIVIDAD">
      <formula>NOT(ISERROR(SEARCH("CUMPLIDA - PENDIENTE EFECTIVIDAD",P13)))</formula>
    </cfRule>
    <cfRule type="containsText" dxfId="32" priority="164" operator="containsText" text="INCUMPLIDA - VENCIDA">
      <formula>NOT(ISERROR(SEARCH("INCUMPLIDA - VENCIDA",P13)))</formula>
    </cfRule>
    <cfRule type="containsText" dxfId="31" priority="165" stopIfTrue="1" operator="containsText" text="CUMPLIDA - EFECTIVA">
      <formula>NOT(ISERROR(SEARCH("CUMPLIDA - EFECTIVA",P13)))</formula>
    </cfRule>
  </conditionalFormatting>
  <conditionalFormatting sqref="P15">
    <cfRule type="containsText" dxfId="30" priority="156" operator="containsText" text="CUMPLIDA - INEFECTIVA">
      <formula>NOT(ISERROR(SEARCH("CUMPLIDA - INEFECTIVA",P15)))</formula>
    </cfRule>
    <cfRule type="containsText" dxfId="29" priority="157" operator="containsText" text="ABIERTA">
      <formula>NOT(ISERROR(SEARCH("ABIERTA",P15)))</formula>
    </cfRule>
    <cfRule type="containsText" dxfId="28" priority="158" operator="containsText" text="CUMPLIDA - PENDIENTE EFECTIVIDAD">
      <formula>NOT(ISERROR(SEARCH("CUMPLIDA - PENDIENTE EFECTIVIDAD",P15)))</formula>
    </cfRule>
    <cfRule type="containsText" dxfId="27" priority="159" operator="containsText" text="INCUMPLIDA - VENCIDA">
      <formula>NOT(ISERROR(SEARCH("INCUMPLIDA - VENCIDA",P15)))</formula>
    </cfRule>
    <cfRule type="containsText" dxfId="26" priority="160" stopIfTrue="1" operator="containsText" text="CUMPLIDA - EFECTIVA">
      <formula>NOT(ISERROR(SEARCH("CUMPLIDA - EFECTIVA",P15)))</formula>
    </cfRule>
  </conditionalFormatting>
  <conditionalFormatting sqref="P17">
    <cfRule type="containsText" dxfId="25" priority="151" operator="containsText" text="CUMPLIDA - INEFECTIVA">
      <formula>NOT(ISERROR(SEARCH("CUMPLIDA - INEFECTIVA",P17)))</formula>
    </cfRule>
    <cfRule type="containsText" dxfId="24" priority="152" operator="containsText" text="ABIERTA">
      <formula>NOT(ISERROR(SEARCH("ABIERTA",P17)))</formula>
    </cfRule>
    <cfRule type="containsText" dxfId="23" priority="153" operator="containsText" text="CUMPLIDA - PENDIENTE EFECTIVIDAD">
      <formula>NOT(ISERROR(SEARCH("CUMPLIDA - PENDIENTE EFECTIVIDAD",P17)))</formula>
    </cfRule>
    <cfRule type="containsText" dxfId="22" priority="154" operator="containsText" text="INCUMPLIDA - VENCIDA">
      <formula>NOT(ISERROR(SEARCH("INCUMPLIDA - VENCIDA",P17)))</formula>
    </cfRule>
    <cfRule type="containsText" dxfId="21" priority="155" stopIfTrue="1" operator="containsText" text="CUMPLIDA - EFECTIVA">
      <formula>NOT(ISERROR(SEARCH("CUMPLIDA - EFECTIVA",P17)))</formula>
    </cfRule>
  </conditionalFormatting>
  <conditionalFormatting sqref="P18">
    <cfRule type="containsText" dxfId="20" priority="146" operator="containsText" text="CUMPLIDA - INEFECTIVA">
      <formula>NOT(ISERROR(SEARCH("CUMPLIDA - INEFECTIVA",P18)))</formula>
    </cfRule>
    <cfRule type="containsText" dxfId="19" priority="147" operator="containsText" text="ABIERTA">
      <formula>NOT(ISERROR(SEARCH("ABIERTA",P18)))</formula>
    </cfRule>
    <cfRule type="containsText" dxfId="18" priority="148" operator="containsText" text="CUMPLIDA - PENDIENTE EFECTIVIDAD">
      <formula>NOT(ISERROR(SEARCH("CUMPLIDA - PENDIENTE EFECTIVIDAD",P18)))</formula>
    </cfRule>
    <cfRule type="containsText" dxfId="17" priority="149" operator="containsText" text="INCUMPLIDA - VENCIDA">
      <formula>NOT(ISERROR(SEARCH("INCUMPLIDA - VENCIDA",P18)))</formula>
    </cfRule>
    <cfRule type="containsText" dxfId="16" priority="150" stopIfTrue="1" operator="containsText" text="CUMPLIDA - EFECTIVA">
      <formula>NOT(ISERROR(SEARCH("CUMPLIDA - EFECTIVA",P18)))</formula>
    </cfRule>
  </conditionalFormatting>
  <conditionalFormatting sqref="R13">
    <cfRule type="containsText" dxfId="15" priority="11" operator="containsText" text="CERRADO">
      <formula>NOT(ISERROR(SEARCH("CERRADO",R13)))</formula>
    </cfRule>
    <cfRule type="containsText" dxfId="14" priority="12" operator="containsText" text="ABIERTO">
      <formula>NOT(ISERROR(SEARCH("ABIERTO",R13)))</formula>
    </cfRule>
  </conditionalFormatting>
  <conditionalFormatting sqref="R11">
    <cfRule type="containsText" dxfId="13" priority="13" operator="containsText" text="CERRADO">
      <formula>NOT(ISERROR(SEARCH("CERRADO",R11)))</formula>
    </cfRule>
    <cfRule type="containsText" dxfId="12" priority="14" operator="containsText" text="ABIERTO">
      <formula>NOT(ISERROR(SEARCH("ABIERTO",R11)))</formula>
    </cfRule>
  </conditionalFormatting>
  <conditionalFormatting sqref="R6">
    <cfRule type="containsText" dxfId="11" priority="15" operator="containsText" text="CERRADO">
      <formula>NOT(ISERROR(SEARCH("CERRADO",R6)))</formula>
    </cfRule>
    <cfRule type="containsText" dxfId="10" priority="16" operator="containsText" text="ABIERTO">
      <formula>NOT(ISERROR(SEARCH("ABIERTO",R6)))</formula>
    </cfRule>
  </conditionalFormatting>
  <conditionalFormatting sqref="R15">
    <cfRule type="containsText" dxfId="9" priority="9" operator="containsText" text="CERRADO">
      <formula>NOT(ISERROR(SEARCH("CERRADO",R15)))</formula>
    </cfRule>
    <cfRule type="containsText" dxfId="8" priority="10" operator="containsText" text="ABIERTO">
      <formula>NOT(ISERROR(SEARCH("ABIERTO",R15)))</formula>
    </cfRule>
  </conditionalFormatting>
  <conditionalFormatting sqref="R17">
    <cfRule type="containsText" dxfId="7" priority="7" operator="containsText" text="CERRADO">
      <formula>NOT(ISERROR(SEARCH("CERRADO",R17)))</formula>
    </cfRule>
    <cfRule type="containsText" dxfId="6" priority="8" operator="containsText" text="ABIERTO">
      <formula>NOT(ISERROR(SEARCH("ABIERTO",R17)))</formula>
    </cfRule>
  </conditionalFormatting>
  <conditionalFormatting sqref="R8">
    <cfRule type="containsText" dxfId="5" priority="5" operator="containsText" text="CERRADO">
      <formula>NOT(ISERROR(SEARCH("CERRADO",R8)))</formula>
    </cfRule>
    <cfRule type="containsText" dxfId="4" priority="6" operator="containsText" text="ABIERTO">
      <formula>NOT(ISERROR(SEARCH("ABIERTO",R8)))</formula>
    </cfRule>
  </conditionalFormatting>
  <conditionalFormatting sqref="P8">
    <cfRule type="containsText" dxfId="3" priority="3" operator="containsText" text="CUMPLIDA - EFECTIVA">
      <formula>NOT(ISERROR(SEARCH("CUMPLIDA - EFECTIVA",P8)))</formula>
    </cfRule>
    <cfRule type="containsText" dxfId="2" priority="4" operator="containsText" text="CUMPLIDA - EFECTIVA">
      <formula>NOT(ISERROR(SEARCH("CUMPLIDA - EFECTIVA",P8)))</formula>
    </cfRule>
  </conditionalFormatting>
  <conditionalFormatting sqref="P9">
    <cfRule type="containsText" dxfId="1" priority="1" operator="containsText" text="CUMPLIDA - EFECTIVA">
      <formula>NOT(ISERROR(SEARCH("CUMPLIDA - EFECTIVA",P9)))</formula>
    </cfRule>
    <cfRule type="containsText" dxfId="0" priority="2" operator="containsText" text="CUMPLIDA - EFECTIVA">
      <formula>NOT(ISERROR(SEARCH("CUMPLIDA - EFECTIVA",P9)))</formula>
    </cfRule>
  </conditionalFormatting>
  <dataValidations count="3">
    <dataValidation type="list" allowBlank="1" showInputMessage="1" showErrorMessage="1" sqref="H6 H13 H17:H18">
      <formula1>$O$1:$O$3</formula1>
    </dataValidation>
    <dataValidation type="list" allowBlank="1" showInputMessage="1" showErrorMessage="1" sqref="H20:H1048576">
      <formula1>#REF!</formula1>
    </dataValidation>
    <dataValidation type="list" allowBlank="1" showInputMessage="1" showErrorMessage="1" sqref="P1:P1048576">
      <formula1>$A$22:$A$27</formula1>
    </dataValidation>
  </dataValidations>
  <pageMargins left="0.39370078740157483" right="0.39370078740157483" top="0.39370078740157483" bottom="0.39370078740157483" header="0.31496062992125984" footer="0.31496062992125984"/>
  <pageSetup paperSize="5" scale="70" orientation="landscape" verticalDpi="599"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'[12]1.COM'!#REF!</xm:f>
          </x14:formula1>
          <xm:sqref>R6 R17 R11 R13 R15</xm:sqref>
        </x14:dataValidation>
        <x14:dataValidation type="list" allowBlank="1" showInputMessage="1" showErrorMessage="1">
          <x14:formula1>
            <xm:f>'[13]1.COM'!#REF!</xm:f>
          </x14:formula1>
          <xm:sqref>R8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vt:i4>
      </vt:variant>
    </vt:vector>
  </HeadingPairs>
  <TitlesOfParts>
    <vt:vector size="13" baseType="lpstr">
      <vt:lpstr>INDICE</vt:lpstr>
      <vt:lpstr>7.ECC</vt:lpstr>
      <vt:lpstr>10.SCP</vt:lpstr>
      <vt:lpstr>19.PAA</vt:lpstr>
      <vt:lpstr>17.BcoPry</vt:lpstr>
      <vt:lpstr>'7.ECC'!_Hlk109682311</vt:lpstr>
      <vt:lpstr>'7.ECC'!_Hlk109685006</vt:lpstr>
      <vt:lpstr>'10.SCP'!_Hlk71698944</vt:lpstr>
      <vt:lpstr>'10.SCP'!Área_de_impresión</vt:lpstr>
      <vt:lpstr>'17.BcoPry'!Área_de_impresión</vt:lpstr>
      <vt:lpstr>'19.PAA'!Área_de_impresión</vt:lpstr>
      <vt:lpstr>'7.ECC'!Área_de_impresión</vt:lpstr>
      <vt:lpstr>'10.SCP'!Títulos_a_imprimir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Tania Peralta</dc:creator>
  <cp:lastModifiedBy>Maicol Stiven Zipamocha Murcia</cp:lastModifiedBy>
  <dcterms:created xsi:type="dcterms:W3CDTF">2023-06-06T14:57:11Z</dcterms:created>
  <dcterms:modified xsi:type="dcterms:W3CDTF">2023-07-12T19:31:08Z</dcterms:modified>
</cp:coreProperties>
</file>