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icol.zipamocha\OneDrive - Agencia de Desarrollo Rural-ADR\2023\5. SEGUIMIENTO PLANES DE MEJORA\C-COMUNICACIÓN\Vicepresidencia de Gestión contractual\"/>
    </mc:Choice>
  </mc:AlternateContent>
  <bookViews>
    <workbookView xWindow="0" yWindow="0" windowWidth="28800" windowHeight="11235"/>
  </bookViews>
  <sheets>
    <sheet name="INDICE" sheetId="3" r:id="rId1"/>
    <sheet name="13.GCO" sheetId="1" r:id="rId2"/>
    <sheet name="22.SUP-CTOs" sheetId="2" r:id="rId3"/>
  </sheets>
  <externalReferences>
    <externalReference r:id="rId4"/>
    <externalReference r:id="rId5"/>
    <externalReference r:id="rId6"/>
    <externalReference r:id="rId7"/>
    <externalReference r:id="rId8"/>
    <externalReference r:id="rId9"/>
  </externalReferences>
  <definedNames>
    <definedName name="_1_SE" localSheetId="1">#REF!</definedName>
    <definedName name="_1_SE" localSheetId="2">#REF!</definedName>
    <definedName name="_1_SE" localSheetId="0">#REF!</definedName>
    <definedName name="_1_SE">#REF!</definedName>
    <definedName name="_xlnm._FilterDatabase" localSheetId="0" hidden="1">INDICE!$A$7:$O$7</definedName>
    <definedName name="A" localSheetId="1">#REF!</definedName>
    <definedName name="A" localSheetId="2">#REF!</definedName>
    <definedName name="A" localSheetId="0">#REF!</definedName>
    <definedName name="A">#REF!</definedName>
    <definedName name="AA" localSheetId="1">#REF!</definedName>
    <definedName name="AA" localSheetId="2">#REF!</definedName>
    <definedName name="AA" localSheetId="0">#REF!</definedName>
    <definedName name="AA">#REF!</definedName>
    <definedName name="accion" localSheetId="1">#REF!</definedName>
    <definedName name="accion" localSheetId="2">#REF!</definedName>
    <definedName name="accion" localSheetId="0">#REF!</definedName>
    <definedName name="accion">#REF!</definedName>
    <definedName name="ACCIONES" localSheetId="1">#REF!</definedName>
    <definedName name="ACCIONES" localSheetId="2">#REF!</definedName>
    <definedName name="ACCIONES" localSheetId="0">#REF!</definedName>
    <definedName name="ACCIONES">#REF!</definedName>
    <definedName name="ACTIVIDADES_DE_GESTION_Y_CONTROL" localSheetId="1">#REF!</definedName>
    <definedName name="ACTIVIDADES_DE_GESTION_Y_CONTROL" localSheetId="2">#REF!</definedName>
    <definedName name="ACTIVIDADES_DE_GESTION_Y_CONTROL" localSheetId="0">#REF!</definedName>
    <definedName name="ACTIVIDADES_DE_GESTION_Y_CONTROL">#REF!</definedName>
    <definedName name="AGENTE" localSheetId="1">#REF!</definedName>
    <definedName name="AGENTE" localSheetId="2">#REF!</definedName>
    <definedName name="AGENTE" localSheetId="0">#REF!</definedName>
    <definedName name="AGENTE">#REF!</definedName>
    <definedName name="_xlnm.Print_Area" localSheetId="1">'13.GCO'!$A$1:$R$15</definedName>
    <definedName name="_xlnm.Print_Area" localSheetId="2">'22.SUP-CTOs'!$A$1:$R$4</definedName>
    <definedName name="AREA_IMPACTO" localSheetId="1">#REF!</definedName>
    <definedName name="AREA_IMPACTO" localSheetId="2">#REF!</definedName>
    <definedName name="AREA_IMPACTO" localSheetId="0">#REF!</definedName>
    <definedName name="AREA_IMPACTO">#REF!</definedName>
    <definedName name="AREAS_IMPACTO" localSheetId="1">#REF!</definedName>
    <definedName name="AREAS_IMPACTO" localSheetId="2">#REF!</definedName>
    <definedName name="AREAS_IMPACTO" localSheetId="0">#REF!</definedName>
    <definedName name="AREAS_IMPACTO">#REF!</definedName>
    <definedName name="asdf" localSheetId="1">#REF!</definedName>
    <definedName name="asdf" localSheetId="2">#REF!</definedName>
    <definedName name="asdf" localSheetId="0">#REF!</definedName>
    <definedName name="asdf">#REF!</definedName>
    <definedName name="ASUNTOS_TECNICOS" localSheetId="1">#REF!</definedName>
    <definedName name="ASUNTOS_TECNICOS" localSheetId="2">#REF!</definedName>
    <definedName name="ASUNTOS_TECNICOS" localSheetId="0">#REF!</definedName>
    <definedName name="ASUNTOS_TECNICOS">#REF!</definedName>
    <definedName name="ASUNTOS_TECNOLOGICOS" localSheetId="1">#REF!</definedName>
    <definedName name="ASUNTOS_TECNOLOGICOS" localSheetId="2">#REF!</definedName>
    <definedName name="ASUNTOS_TECNOLOGICOS" localSheetId="0">#REF!</definedName>
    <definedName name="ASUNTOS_TECNOLOGICOS">#REF!</definedName>
    <definedName name="B" localSheetId="1">#REF!</definedName>
    <definedName name="B" localSheetId="2">#REF!</definedName>
    <definedName name="B" localSheetId="0">#REF!</definedName>
    <definedName name="B">#REF!</definedName>
    <definedName name="BASE_DE_ACTIVOS_Y_RECURSOS_DE_LA_ORGANIZACIÓN" localSheetId="1">#REF!</definedName>
    <definedName name="BASE_DE_ACTIVOS_Y_RECURSOS_DE_LA_ORGANIZACIÓN" localSheetId="2">#REF!</definedName>
    <definedName name="BASE_DE_ACTIVOS_Y_RECURSOS_DE_LA_ORGANIZACIÓN" localSheetId="0">#REF!</definedName>
    <definedName name="BASE_DE_ACTIVOS_Y_RECURSOS_DE_LA_ORGANIZACIÓN">#REF!</definedName>
    <definedName name="CALIF">'[1]BASE OCULTAR'!$C$6:$D$107</definedName>
    <definedName name="CALIFICACION" localSheetId="1">#REF!</definedName>
    <definedName name="CALIFICACION" localSheetId="2">#REF!</definedName>
    <definedName name="CALIFICACION" localSheetId="0">#REF!</definedName>
    <definedName name="CALIFICACION">#REF!</definedName>
    <definedName name="CANAL_DE_DISTRIBUCION">[2]DATOS!$C$16:$C$27</definedName>
    <definedName name="CAUSA" localSheetId="1">#REF!</definedName>
    <definedName name="CAUSA" localSheetId="2">#REF!</definedName>
    <definedName name="CAUSA" localSheetId="0">#REF!</definedName>
    <definedName name="CAUSA">#REF!</definedName>
    <definedName name="CAUSAS">[3]CAUSAS!$C$6:$O$11</definedName>
    <definedName name="CAUSASDERIESGO" localSheetId="1">#REF!</definedName>
    <definedName name="CAUSASDERIESGO" localSheetId="2">#REF!</definedName>
    <definedName name="CAUSASDERIESGO" localSheetId="0">#REF!</definedName>
    <definedName name="CAUSASDERIESGO">#REF!</definedName>
    <definedName name="CAUSASDERIESGO1" localSheetId="1">#REF!</definedName>
    <definedName name="CAUSASDERIESGO1" localSheetId="2">#REF!</definedName>
    <definedName name="CAUSASDERIESGO1" localSheetId="0">#REF!</definedName>
    <definedName name="CAUSASDERIESGO1">#REF!</definedName>
    <definedName name="CIRCUNSTANCIAS_ECONOMICAS_Y_DE_MERCADO" localSheetId="1">#REF!</definedName>
    <definedName name="CIRCUNSTANCIAS_ECONOMICAS_Y_DE_MERCADO" localSheetId="2">#REF!</definedName>
    <definedName name="CIRCUNSTANCIAS_ECONOMICAS_Y_DE_MERCADO" localSheetId="0">#REF!</definedName>
    <definedName name="CIRCUNSTANCIAS_ECONOMICAS_Y_DE_MERCADO">#REF!</definedName>
    <definedName name="CIRCUNSTANCIAS_ECONOMICAS_Y_DEL_ESTADO" localSheetId="1">#REF!</definedName>
    <definedName name="CIRCUNSTANCIAS_ECONOMICAS_Y_DEL_ESTADO" localSheetId="2">#REF!</definedName>
    <definedName name="CIRCUNSTANCIAS_ECONOMICAS_Y_DEL_ESTADO" localSheetId="0">#REF!</definedName>
    <definedName name="CIRCUNSTANCIAS_ECONOMICAS_Y_DEL_ESTADO">#REF!</definedName>
    <definedName name="CIRCUNSTANCIAS_POLITICAS_Y_LEGISLATIVAS" localSheetId="1">#REF!</definedName>
    <definedName name="CIRCUNSTANCIAS_POLITICAS_Y_LEGISLATIVAS" localSheetId="2">#REF!</definedName>
    <definedName name="CIRCUNSTANCIAS_POLITICAS_Y_LEGISLATIVAS" localSheetId="0">#REF!</definedName>
    <definedName name="CIRCUNSTANCIAS_POLITICAS_Y_LEGISLATIVAS">#REF!</definedName>
    <definedName name="CIRCUNSTANCIAS_POLITICAS_Y_LEGISSLATIVAS" localSheetId="1">#REF!</definedName>
    <definedName name="CIRCUNSTANCIAS_POLITICAS_Y_LEGISSLATIVAS" localSheetId="2">#REF!</definedName>
    <definedName name="CIRCUNSTANCIAS_POLITICAS_Y_LEGISSLATIVAS" localSheetId="0">#REF!</definedName>
    <definedName name="CIRCUNSTANCIAS_POLITICAS_Y_LEGISSLATIVAS">#REF!</definedName>
    <definedName name="CLAVE" localSheetId="1">#REF!</definedName>
    <definedName name="CLAVE" localSheetId="2">#REF!</definedName>
    <definedName name="CLAVE" localSheetId="0">#REF!</definedName>
    <definedName name="CLAVE">#REF!</definedName>
    <definedName name="CLAVECAUSA">[3]CAUSAS!$C$12:$O$12</definedName>
    <definedName name="CLAVECONT" localSheetId="1">#REF!</definedName>
    <definedName name="CLAVECONT" localSheetId="2">#REF!</definedName>
    <definedName name="CLAVECONT" localSheetId="0">#REF!</definedName>
    <definedName name="CLAVECONT">#REF!</definedName>
    <definedName name="CLAVECONTROL">'[3]NO BORRAR'!$B$41:$B$57</definedName>
    <definedName name="CLAVEOBJ" localSheetId="1">#REF!</definedName>
    <definedName name="CLAVEOBJ" localSheetId="2">#REF!</definedName>
    <definedName name="CLAVEOBJ" localSheetId="0">#REF!</definedName>
    <definedName name="CLAVEOBJ">#REF!</definedName>
    <definedName name="CLAVEPOL" localSheetId="1">#REF!</definedName>
    <definedName name="CLAVEPOL" localSheetId="2">#REF!</definedName>
    <definedName name="CLAVEPOL" localSheetId="0">#REF!</definedName>
    <definedName name="CLAVEPOL">#REF!</definedName>
    <definedName name="CLAVEPOLITICA">'[3]NO BORRAR'!$B$3:$B$17</definedName>
    <definedName name="CLAVEPROC" localSheetId="1">#REF!</definedName>
    <definedName name="CLAVEPROC" localSheetId="2">#REF!</definedName>
    <definedName name="CLAVEPROC" localSheetId="0">#REF!</definedName>
    <definedName name="CLAVEPROC">#REF!</definedName>
    <definedName name="CLAVEPROCEDIMIENTO">'[3]NO BORRAR'!$B$22:$B$38</definedName>
    <definedName name="CLAVERIESGO" localSheetId="1">#REF!</definedName>
    <definedName name="CLAVERIESGO" localSheetId="2">#REF!</definedName>
    <definedName name="CLAVERIESGO" localSheetId="0">#REF!</definedName>
    <definedName name="CLAVERIESGO">#REF!</definedName>
    <definedName name="CLIENTE" localSheetId="1">#REF!</definedName>
    <definedName name="CLIENTE" localSheetId="2">#REF!</definedName>
    <definedName name="CLIENTE" localSheetId="0">#REF!</definedName>
    <definedName name="CLIENTE">#REF!</definedName>
    <definedName name="CLIENTES" localSheetId="1">#REF!</definedName>
    <definedName name="CLIENTES" localSheetId="2">#REF!</definedName>
    <definedName name="CLIENTES" localSheetId="0">#REF!</definedName>
    <definedName name="CLIENTES">#REF!</definedName>
    <definedName name="CODIGO" localSheetId="1">#REF!</definedName>
    <definedName name="CODIGO" localSheetId="2">#REF!</definedName>
    <definedName name="CODIGO" localSheetId="0">#REF!</definedName>
    <definedName name="CODIGO">#REF!</definedName>
    <definedName name="CODIGO_RIESGO" localSheetId="1">#REF!</definedName>
    <definedName name="CODIGO_RIESGO" localSheetId="2">#REF!</definedName>
    <definedName name="CODIGO_RIESGO" localSheetId="0">#REF!</definedName>
    <definedName name="CODIGO_RIESGO">#REF!</definedName>
    <definedName name="CODIGO1" localSheetId="1">#REF!</definedName>
    <definedName name="CODIGO1" localSheetId="2">#REF!</definedName>
    <definedName name="CODIGO1" localSheetId="0">#REF!</definedName>
    <definedName name="CODIGO1">#REF!</definedName>
    <definedName name="COMPORTAMIENTO_HUMANO" localSheetId="1">#REF!</definedName>
    <definedName name="COMPORTAMIENTO_HUMANO" localSheetId="2">#REF!</definedName>
    <definedName name="COMPORTAMIENTO_HUMANO" localSheetId="0">#REF!</definedName>
    <definedName name="COMPORTAMIENTO_HUMANO">#REF!</definedName>
    <definedName name="COMPORTAMIENTO_ORGANIZACIONAL" localSheetId="1">#REF!</definedName>
    <definedName name="COMPORTAMIENTO_ORGANIZACIONAL" localSheetId="2">#REF!</definedName>
    <definedName name="COMPORTAMIENTO_ORGANIZACIONAL" localSheetId="0">#REF!</definedName>
    <definedName name="COMPORTAMIENTO_ORGANIZACIONAL">#REF!</definedName>
    <definedName name="CONFLICTOS_SOCIALES" localSheetId="1">#REF!</definedName>
    <definedName name="CONFLICTOS_SOCIALES" localSheetId="2">#REF!</definedName>
    <definedName name="CONFLICTOS_SOCIALES" localSheetId="0">#REF!</definedName>
    <definedName name="CONFLICTOS_SOCIALES">#REF!</definedName>
    <definedName name="CONTEXTO_ECONOMICO_DE_MERCADO" localSheetId="1">#REF!</definedName>
    <definedName name="CONTEXTO_ECONOMICO_DE_MERCADO" localSheetId="2">#REF!</definedName>
    <definedName name="CONTEXTO_ECONOMICO_DE_MERCADO" localSheetId="0">#REF!</definedName>
    <definedName name="CONTEXTO_ECONOMICO_DE_MERCADO">#REF!</definedName>
    <definedName name="CONTEXTO_POLITICO" localSheetId="1">#REF!</definedName>
    <definedName name="CONTEXTO_POLITICO" localSheetId="2">#REF!</definedName>
    <definedName name="CONTEXTO_POLITICO" localSheetId="0">#REF!</definedName>
    <definedName name="CONTEXTO_POLITICO">#REF!</definedName>
    <definedName name="CONTROL">'[3]NO BORRAR'!$C$41:$C$53</definedName>
    <definedName name="CONTROLES" localSheetId="1">#REF!</definedName>
    <definedName name="CONTROLES" localSheetId="2">#REF!</definedName>
    <definedName name="CONTROLES" localSheetId="0">#REF!</definedName>
    <definedName name="CONTROLES">#REF!</definedName>
    <definedName name="COSTO_DE_ACTIVIDADES" localSheetId="1">#REF!</definedName>
    <definedName name="COSTO_DE_ACTIVIDADES" localSheetId="2">#REF!</definedName>
    <definedName name="COSTO_DE_ACTIVIDADES" localSheetId="0">#REF!</definedName>
    <definedName name="COSTO_DE_ACTIVIDADES">#REF!</definedName>
    <definedName name="CRONOGRAMA_DE_ACTIVIDADES" localSheetId="1">#REF!</definedName>
    <definedName name="CRONOGRAMA_DE_ACTIVIDADES" localSheetId="2">#REF!</definedName>
    <definedName name="CRONOGRAMA_DE_ACTIVIDADES" localSheetId="0">#REF!</definedName>
    <definedName name="CRONOGRAMA_DE_ACTIVIDADES">#REF!</definedName>
    <definedName name="Cual_serà_el_nombre_del_procedimiento?" localSheetId="1">#REF!</definedName>
    <definedName name="Cual_serà_el_nombre_del_procedimiento?" localSheetId="2">#REF!</definedName>
    <definedName name="Cual_serà_el_nombre_del_procedimiento?" localSheetId="0">#REF!</definedName>
    <definedName name="Cual_serà_el_nombre_del_procedimiento?">#REF!</definedName>
    <definedName name="DAÑOS_A_ACTIVOS" localSheetId="1">#REF!</definedName>
    <definedName name="DAÑOS_A_ACTIVOS" localSheetId="2">#REF!</definedName>
    <definedName name="DAÑOS_A_ACTIVOS" localSheetId="0">#REF!</definedName>
    <definedName name="DAÑOS_A_ACTIVOS">#REF!</definedName>
    <definedName name="DESEMPEÑO" localSheetId="1">#REF!</definedName>
    <definedName name="DESEMPEÑO" localSheetId="2">#REF!</definedName>
    <definedName name="DESEMPEÑO" localSheetId="0">#REF!</definedName>
    <definedName name="DESEMPEÑO">#REF!</definedName>
    <definedName name="DIRECCION_ACTIVIDADES_MARITIMAS" localSheetId="1">#REF!</definedName>
    <definedName name="DIRECCION_ACTIVIDADES_MARITIMAS" localSheetId="2">#REF!</definedName>
    <definedName name="DIRECCION_ACTIVIDADES_MARITIMAS" localSheetId="0">#REF!</definedName>
    <definedName name="DIRECCION_ACTIVIDADES_MARITIMAS">#REF!</definedName>
    <definedName name="EFECTORIESGO1" localSheetId="1">#REF!</definedName>
    <definedName name="EFECTORIESGO1" localSheetId="2">#REF!</definedName>
    <definedName name="EFECTORIESGO1" localSheetId="0">#REF!</definedName>
    <definedName name="EFECTORIESGO1">#REF!</definedName>
    <definedName name="EJECUCION_Y__ADMINISTRACION_DEL_PROCESO" localSheetId="1">#REF!</definedName>
    <definedName name="EJECUCION_Y__ADMINISTRACION_DEL_PROCESO" localSheetId="2">#REF!</definedName>
    <definedName name="EJECUCION_Y__ADMINISTRACION_DEL_PROCESO" localSheetId="0">#REF!</definedName>
    <definedName name="EJECUCION_Y__ADMINISTRACION_DEL_PROCESO">#REF!</definedName>
    <definedName name="EJECUCION_Y_ADMINISTRACION_DEL_PROCESO" localSheetId="1">#REF!</definedName>
    <definedName name="EJECUCION_Y_ADMINISTRACION_DEL_PROCESO" localSheetId="2">#REF!</definedName>
    <definedName name="EJECUCION_Y_ADMINISTRACION_DEL_PROCESO" localSheetId="0">#REF!</definedName>
    <definedName name="EJECUCION_Y_ADMINISTRACION_DEL_PROCESO">#REF!</definedName>
    <definedName name="ENTORNO" localSheetId="1">#REF!</definedName>
    <definedName name="ENTORNO" localSheetId="2">#REF!</definedName>
    <definedName name="ENTORNO" localSheetId="0">#REF!</definedName>
    <definedName name="ENTORNO">#REF!</definedName>
    <definedName name="ESTABILIDAD_POLITICA" localSheetId="1">#REF!</definedName>
    <definedName name="ESTABILIDAD_POLITICA" localSheetId="2">#REF!</definedName>
    <definedName name="ESTABILIDAD_POLITICA" localSheetId="0">#REF!</definedName>
    <definedName name="ESTABILIDAD_POLITICA">#REF!</definedName>
    <definedName name="EVENTOS" localSheetId="1">#REF!</definedName>
    <definedName name="EVENTOS" localSheetId="2">#REF!</definedName>
    <definedName name="EVENTOS" localSheetId="0">#REF!</definedName>
    <definedName name="EVENTOS">#REF!</definedName>
    <definedName name="EVENTOS_NATUALES" localSheetId="1">#REF!</definedName>
    <definedName name="EVENTOS_NATUALES" localSheetId="2">#REF!</definedName>
    <definedName name="EVENTOS_NATUALES" localSheetId="0">#REF!</definedName>
    <definedName name="EVENTOS_NATUALES">#REF!</definedName>
    <definedName name="EVENTOS_NATURALES" localSheetId="1">#REF!</definedName>
    <definedName name="EVENTOS_NATURALES" localSheetId="2">#REF!</definedName>
    <definedName name="EVENTOS_NATURALES" localSheetId="0">#REF!</definedName>
    <definedName name="EVENTOS_NATURALES">#REF!</definedName>
    <definedName name="EVENTOS_NATURALES_" localSheetId="1">#REF!</definedName>
    <definedName name="EVENTOS_NATURALES_" localSheetId="2">#REF!</definedName>
    <definedName name="EVENTOS_NATURALES_" localSheetId="0">#REF!</definedName>
    <definedName name="EVENTOS_NATURALES_">#REF!</definedName>
    <definedName name="FACTOR">[2]DATOS!$A$16:$E$16</definedName>
    <definedName name="FACTOR_DEL_RIESGO">[4]FUENTES!$A$2:$A$10</definedName>
    <definedName name="FACTORES" localSheetId="1">#REF!</definedName>
    <definedName name="FACTORES" localSheetId="2">#REF!</definedName>
    <definedName name="FACTORES" localSheetId="0">#REF!</definedName>
    <definedName name="FACTORES">#REF!</definedName>
    <definedName name="FALLAS_TECNOLOGICAS" localSheetId="1">#REF!</definedName>
    <definedName name="FALLAS_TECNOLOGICAS" localSheetId="2">#REF!</definedName>
    <definedName name="FALLAS_TECNOLOGICAS" localSheetId="0">#REF!</definedName>
    <definedName name="FALLAS_TECNOLOGICAS">#REF!</definedName>
    <definedName name="FRAUD_EXTERNO" localSheetId="1">#REF!</definedName>
    <definedName name="FRAUD_EXTERNO" localSheetId="2">#REF!</definedName>
    <definedName name="FRAUD_EXTERNO" localSheetId="0">#REF!</definedName>
    <definedName name="FRAUD_EXTERNO">#REF!</definedName>
    <definedName name="FRAUDE_EXTERNO" localSheetId="1">#REF!</definedName>
    <definedName name="FRAUDE_EXTERNO" localSheetId="2">#REF!</definedName>
    <definedName name="FRAUDE_EXTERNO" localSheetId="0">#REF!</definedName>
    <definedName name="FRAUDE_EXTERNO">#REF!</definedName>
    <definedName name="FRAUDE_INTERNO" localSheetId="1">#REF!</definedName>
    <definedName name="FRAUDE_INTERNO" localSheetId="2">#REF!</definedName>
    <definedName name="FRAUDE_INTERNO" localSheetId="0">#REF!</definedName>
    <definedName name="FRAUDE_INTERNO">#REF!</definedName>
    <definedName name="FRECUENCIA" localSheetId="1">#REF!</definedName>
    <definedName name="FRECUENCIA" localSheetId="2">#REF!</definedName>
    <definedName name="FRECUENCIA" localSheetId="0">#REF!</definedName>
    <definedName name="FRECUENCIA">#REF!</definedName>
    <definedName name="FUENTE" localSheetId="1">#REF!</definedName>
    <definedName name="FUENTE" localSheetId="2">#REF!</definedName>
    <definedName name="FUENTE" localSheetId="0">#REF!</definedName>
    <definedName name="FUENTE">#REF!</definedName>
    <definedName name="FUENTES_DE_RIESGO" localSheetId="1">#REF!</definedName>
    <definedName name="FUENTES_DE_RIESGO" localSheetId="2">#REF!</definedName>
    <definedName name="FUENTES_DE_RIESGO" localSheetId="0">#REF!</definedName>
    <definedName name="FUENTES_DE_RIESGO">#REF!</definedName>
    <definedName name="FUENTES_RIESGO" localSheetId="1">#REF!</definedName>
    <definedName name="FUENTES_RIESGO" localSheetId="2">#REF!</definedName>
    <definedName name="FUENTES_RIESGO" localSheetId="0">#REF!</definedName>
    <definedName name="FUENTES_RIESGO">#REF!</definedName>
    <definedName name="GENTE" localSheetId="1">#REF!</definedName>
    <definedName name="GENTE" localSheetId="2">#REF!</definedName>
    <definedName name="GENTE" localSheetId="0">#REF!</definedName>
    <definedName name="GENTE">#REF!</definedName>
    <definedName name="GESTION" localSheetId="1">#REF!</definedName>
    <definedName name="GESTION" localSheetId="2">#REF!</definedName>
    <definedName name="GESTION" localSheetId="0">#REF!</definedName>
    <definedName name="GESTION">#REF!</definedName>
    <definedName name="GESTION_CONTROL" localSheetId="1">#REF!</definedName>
    <definedName name="GESTION_CONTROL" localSheetId="2">#REF!</definedName>
    <definedName name="GESTION_CONTROL" localSheetId="0">#REF!</definedName>
    <definedName name="GESTION_CONTROL">#REF!</definedName>
    <definedName name="GESTION_TECNICA" localSheetId="1">#REF!</definedName>
    <definedName name="GESTION_TECNICA" localSheetId="2">#REF!</definedName>
    <definedName name="GESTION_TECNICA" localSheetId="0">#REF!</definedName>
    <definedName name="GESTION_TECNICA">#REF!</definedName>
    <definedName name="GRAVEDAD" localSheetId="1">#REF!</definedName>
    <definedName name="GRAVEDAD" localSheetId="2">#REF!</definedName>
    <definedName name="GRAVEDAD" localSheetId="0">#REF!</definedName>
    <definedName name="GRAVEDAD">#REF!</definedName>
    <definedName name="IMPACTO" localSheetId="1">#REF!</definedName>
    <definedName name="IMPACTO" localSheetId="2">#REF!</definedName>
    <definedName name="IMPACTO" localSheetId="0">#REF!</definedName>
    <definedName name="IMPACTO">#REF!</definedName>
    <definedName name="IMPACTORIESGO" localSheetId="1">#REF!</definedName>
    <definedName name="IMPACTORIESGO" localSheetId="2">#REF!</definedName>
    <definedName name="IMPACTORIESGO" localSheetId="0">#REF!</definedName>
    <definedName name="IMPACTORIESGO">#REF!</definedName>
    <definedName name="INGRESOS_Y_DERECHOS" localSheetId="1">#REF!</definedName>
    <definedName name="INGRESOS_Y_DERECHOS" localSheetId="2">#REF!</definedName>
    <definedName name="INGRESOS_Y_DERECHOS" localSheetId="0">#REF!</definedName>
    <definedName name="INGRESOS_Y_DERECHOS">#REF!</definedName>
    <definedName name="INSTALACIONES" localSheetId="1">#REF!</definedName>
    <definedName name="INSTALACIONES" localSheetId="2">#REF!</definedName>
    <definedName name="INSTALACIONES" localSheetId="0">#REF!</definedName>
    <definedName name="INSTALACIONES">#REF!</definedName>
    <definedName name="INSTALACIONES_" localSheetId="1">#REF!</definedName>
    <definedName name="INSTALACIONES_" localSheetId="2">#REF!</definedName>
    <definedName name="INSTALACIONES_" localSheetId="0">#REF!</definedName>
    <definedName name="INSTALACIONES_">#REF!</definedName>
    <definedName name="INTANGIBLES" localSheetId="1">#REF!</definedName>
    <definedName name="INTANGIBLES" localSheetId="2">#REF!</definedName>
    <definedName name="INTANGIBLES" localSheetId="0">#REF!</definedName>
    <definedName name="INTANGIBLES">#REF!</definedName>
    <definedName name="LEGAL" localSheetId="1">#REF!</definedName>
    <definedName name="LEGAL" localSheetId="2">#REF!</definedName>
    <definedName name="LEGAL" localSheetId="0">#REF!</definedName>
    <definedName name="LEGAL">#REF!</definedName>
    <definedName name="LET" localSheetId="1">#REF!</definedName>
    <definedName name="LET" localSheetId="2">#REF!</definedName>
    <definedName name="LET" localSheetId="0">#REF!</definedName>
    <definedName name="LET">#REF!</definedName>
    <definedName name="MACROPROCESO" localSheetId="1">#REF!</definedName>
    <definedName name="MACROPROCESO" localSheetId="2">#REF!</definedName>
    <definedName name="MACROPROCESO" localSheetId="0">#REF!</definedName>
    <definedName name="MACROPROCESO">#REF!</definedName>
    <definedName name="MERCADO" localSheetId="1">#REF!</definedName>
    <definedName name="MERCADO" localSheetId="2">#REF!</definedName>
    <definedName name="MERCADO" localSheetId="0">#REF!</definedName>
    <definedName name="MERCADO">#REF!</definedName>
    <definedName name="NN" localSheetId="1">#REF!</definedName>
    <definedName name="NN" localSheetId="2">#REF!</definedName>
    <definedName name="NN" localSheetId="0">#REF!</definedName>
    <definedName name="NN">#REF!</definedName>
    <definedName name="NOMBRE_RIESGO" localSheetId="1">#REF!</definedName>
    <definedName name="NOMBRE_RIESGO" localSheetId="2">#REF!</definedName>
    <definedName name="NOMBRE_RIESGO" localSheetId="0">#REF!</definedName>
    <definedName name="NOMBRE_RIESGO">#REF!</definedName>
    <definedName name="NUM" localSheetId="1">#REF!</definedName>
    <definedName name="NUM" localSheetId="2">#REF!</definedName>
    <definedName name="NUM" localSheetId="0">#REF!</definedName>
    <definedName name="NUM">#REF!</definedName>
    <definedName name="OBJETIVOS" localSheetId="1">#REF!</definedName>
    <definedName name="OBJETIVOS" localSheetId="2">#REF!</definedName>
    <definedName name="OBJETIVOS" localSheetId="0">#REF!</definedName>
    <definedName name="OBJETIVOS">#REF!</definedName>
    <definedName name="OPERACIÓN">[2]DATOS!$E$16:$E$27</definedName>
    <definedName name="OTROS" localSheetId="1">#REF!</definedName>
    <definedName name="OTROS" localSheetId="2">#REF!</definedName>
    <definedName name="OTROS" localSheetId="0">#REF!</definedName>
    <definedName name="OTROS">#REF!</definedName>
    <definedName name="PERSONA" localSheetId="1">#REF!</definedName>
    <definedName name="PERSONA" localSheetId="2">#REF!</definedName>
    <definedName name="PERSONA" localSheetId="0">#REF!</definedName>
    <definedName name="PERSONA">#REF!</definedName>
    <definedName name="PERSONAS" localSheetId="1">#REF!</definedName>
    <definedName name="PERSONAS" localSheetId="2">#REF!</definedName>
    <definedName name="PERSONAS" localSheetId="0">#REF!</definedName>
    <definedName name="PERSONAS">#REF!</definedName>
    <definedName name="PESO" localSheetId="1">#REF!</definedName>
    <definedName name="PESO" localSheetId="2">#REF!</definedName>
    <definedName name="PESO" localSheetId="0">#REF!</definedName>
    <definedName name="PESO">#REF!</definedName>
    <definedName name="POLITICA">'[3]NO BORRAR'!$C$3:$C$17</definedName>
    <definedName name="POLITICAS_GUBERNAMENTALES" localSheetId="1">#REF!</definedName>
    <definedName name="POLITICAS_GUBERNAMENTALES" localSheetId="2">#REF!</definedName>
    <definedName name="POLITICAS_GUBERNAMENTALES" localSheetId="0">#REF!</definedName>
    <definedName name="POLITICAS_GUBERNAMENTALES">#REF!</definedName>
    <definedName name="PROCEDIMIENTO" localSheetId="1">#REF!</definedName>
    <definedName name="PROCEDIMIENTO" localSheetId="2">#REF!</definedName>
    <definedName name="PROCEDIMIENTO" localSheetId="0">#REF!</definedName>
    <definedName name="PROCEDIMIENTO">#REF!</definedName>
    <definedName name="PROCESO" localSheetId="1">#REF!</definedName>
    <definedName name="PROCESO" localSheetId="2">#REF!</definedName>
    <definedName name="PROCESO" localSheetId="0">#REF!</definedName>
    <definedName name="PROCESO">#REF!</definedName>
    <definedName name="PROCESOS">[2]DATOS!$A$4:$A$7</definedName>
    <definedName name="PRODUCTO">[2]DATOS!$D$16:$D$27</definedName>
    <definedName name="PUNTAJE" localSheetId="1">#REF!</definedName>
    <definedName name="PUNTAJE" localSheetId="2">#REF!</definedName>
    <definedName name="PUNTAJE" localSheetId="0">#REF!</definedName>
    <definedName name="PUNTAJE">#REF!</definedName>
    <definedName name="PUNTAJEF" localSheetId="1">#REF!</definedName>
    <definedName name="PUNTAJEF" localSheetId="2">#REF!</definedName>
    <definedName name="PUNTAJEF" localSheetId="0">#REF!</definedName>
    <definedName name="PUNTAJEF">#REF!</definedName>
    <definedName name="PUNTAJEG" localSheetId="1">#REF!</definedName>
    <definedName name="PUNTAJEG" localSheetId="2">#REF!</definedName>
    <definedName name="PUNTAJEG" localSheetId="0">#REF!</definedName>
    <definedName name="PUNTAJEG">#REF!</definedName>
    <definedName name="q" localSheetId="1">#REF!</definedName>
    <definedName name="q" localSheetId="2">#REF!</definedName>
    <definedName name="q" localSheetId="0">#REF!</definedName>
    <definedName name="q">#REF!</definedName>
    <definedName name="RELACIONADO" localSheetId="1">#REF!</definedName>
    <definedName name="RELACIONADO" localSheetId="2">#REF!</definedName>
    <definedName name="RELACIONADO" localSheetId="0">#REF!</definedName>
    <definedName name="RELACIONADO">#REF!</definedName>
    <definedName name="RELACIONADOCON" localSheetId="1">#REF!</definedName>
    <definedName name="RELACIONADOCON" localSheetId="2">#REF!</definedName>
    <definedName name="RELACIONADOCON" localSheetId="0">#REF!</definedName>
    <definedName name="RELACIONADOCON">#REF!</definedName>
    <definedName name="RELACIONADOS_INSTALACIONES" localSheetId="1">#REF!</definedName>
    <definedName name="RELACIONADOS_INSTALACIONES" localSheetId="2">#REF!</definedName>
    <definedName name="RELACIONADOS_INSTALACIONES" localSheetId="0">#REF!</definedName>
    <definedName name="RELACIONADOS_INSTALACIONES">#REF!</definedName>
    <definedName name="RELACIONES_CON_EL_CLIENTE" localSheetId="1">#REF!</definedName>
    <definedName name="RELACIONES_CON_EL_CLIENTE" localSheetId="2">#REF!</definedName>
    <definedName name="RELACIONES_CON_EL_CLIENTE" localSheetId="0">#REF!</definedName>
    <definedName name="RELACIONES_CON_EL_CLIENTE">#REF!</definedName>
    <definedName name="RELACIONES_CON_EL_USUARIO" localSheetId="1">#REF!</definedName>
    <definedName name="RELACIONES_CON_EL_USUARIO" localSheetId="2">#REF!</definedName>
    <definedName name="RELACIONES_CON_EL_USUARIO" localSheetId="0">#REF!</definedName>
    <definedName name="RELACIONES_CON_EL_USUARIO">#REF!</definedName>
    <definedName name="RELACIONES_CON_EL_USUSARIO" localSheetId="1">#REF!</definedName>
    <definedName name="RELACIONES_CON_EL_USUSARIO" localSheetId="2">#REF!</definedName>
    <definedName name="RELACIONES_CON_EL_USUSARIO" localSheetId="0">#REF!</definedName>
    <definedName name="RELACIONES_CON_EL_USUSARIO">#REF!</definedName>
    <definedName name="RELACIONES_CON_USUARIO" localSheetId="1">#REF!</definedName>
    <definedName name="RELACIONES_CON_USUARIO" localSheetId="2">#REF!</definedName>
    <definedName name="RELACIONES_CON_USUARIO" localSheetId="0">#REF!</definedName>
    <definedName name="RELACIONES_CON_USUARIO">#REF!</definedName>
    <definedName name="RELACIONES_LABORALES" localSheetId="1">#REF!</definedName>
    <definedName name="RELACIONES_LABORALES" localSheetId="2">#REF!</definedName>
    <definedName name="RELACIONES_LABORALES" localSheetId="0">#REF!</definedName>
    <definedName name="RELACIONES_LABORALES">#REF!</definedName>
    <definedName name="RESPUESTA">'[3]NO BORRAR'!$G$1:$G$5</definedName>
    <definedName name="RIESGO_ASOCIADO" localSheetId="1">#REF!</definedName>
    <definedName name="RIESGO_ASOCIADO" localSheetId="2">#REF!</definedName>
    <definedName name="RIESGO_ASOCIADO" localSheetId="0">#REF!</definedName>
    <definedName name="RIESGO_ASOCIADO">#REF!</definedName>
    <definedName name="RIESGO_ASOCIADO_POR_CAUSA">[4]FUENTES!$A$11:$A$15</definedName>
    <definedName name="RIESGO_ASOCIADO_POR_IMPACTO">[4]FUENTES!$A$17:$A$22</definedName>
    <definedName name="RIESGOESPECIFICO" localSheetId="1">#REF!</definedName>
    <definedName name="RIESGOESPECIFICO" localSheetId="2">#REF!</definedName>
    <definedName name="RIESGOESPECIFICO" localSheetId="0">#REF!</definedName>
    <definedName name="RIESGOESPECIFICO">#REF!</definedName>
    <definedName name="RIESGOESPECIFICO2" localSheetId="1">#REF!</definedName>
    <definedName name="RIESGOESPECIFICO2" localSheetId="2">#REF!</definedName>
    <definedName name="RIESGOESPECIFICO2" localSheetId="0">#REF!</definedName>
    <definedName name="RIESGOESPECIFICO2">#REF!</definedName>
    <definedName name="RIESGOS" localSheetId="1">#REF!</definedName>
    <definedName name="RIESGOS" localSheetId="2">#REF!</definedName>
    <definedName name="RIESGOS" localSheetId="0">#REF!</definedName>
    <definedName name="RIESGOS">#REF!</definedName>
    <definedName name="SE" localSheetId="1">#REF!</definedName>
    <definedName name="SE" localSheetId="2">#REF!</definedName>
    <definedName name="SE" localSheetId="0">#REF!</definedName>
    <definedName name="SE">#REF!</definedName>
    <definedName name="SI_NO">'[5]NO BORRAR'!$F$1:$F$2</definedName>
    <definedName name="SINO" localSheetId="1">#REF!</definedName>
    <definedName name="SINO" localSheetId="2">#REF!</definedName>
    <definedName name="SINO" localSheetId="0">#REF!</definedName>
    <definedName name="SINO">#REF!</definedName>
    <definedName name="SISTEMAS" localSheetId="1">#REF!</definedName>
    <definedName name="SISTEMAS" localSheetId="2">#REF!</definedName>
    <definedName name="SISTEMAS" localSheetId="0">#REF!</definedName>
    <definedName name="SISTEMAS">#REF!</definedName>
    <definedName name="SISTEMAS_DE_INFORMACION" localSheetId="1">#REF!</definedName>
    <definedName name="SISTEMAS_DE_INFORMACION" localSheetId="2">#REF!</definedName>
    <definedName name="SISTEMAS_DE_INFORMACION" localSheetId="0">#REF!</definedName>
    <definedName name="SISTEMAS_DE_INFORMACION">#REF!</definedName>
    <definedName name="TECNOLOGIA" localSheetId="1">#REF!</definedName>
    <definedName name="TECNOLOGIA" localSheetId="2">#REF!</definedName>
    <definedName name="TECNOLOGIA" localSheetId="0">#REF!</definedName>
    <definedName name="TECNOLOGIA">#REF!</definedName>
    <definedName name="TECNOLOGIA_" localSheetId="1">#REF!</definedName>
    <definedName name="TECNOLOGIA_" localSheetId="2">#REF!</definedName>
    <definedName name="TECNOLOGIA_" localSheetId="0">#REF!</definedName>
    <definedName name="TECNOLOGIA_">#REF!</definedName>
    <definedName name="TIPOACCION">'[3]NO BORRAR'!$I$1:$I$9</definedName>
    <definedName name="TOTAL_PUNTAJE_RIESGO" localSheetId="1">#REF!</definedName>
    <definedName name="TOTAL_PUNTAJE_RIESGO" localSheetId="2">#REF!</definedName>
    <definedName name="TOTAL_PUNTAJE_RIESGO" localSheetId="0">#REF!</definedName>
    <definedName name="TOTAL_PUNTAJE_RIESGO">#REF!</definedName>
    <definedName name="TRATAMIENTO" localSheetId="1">#REF!</definedName>
    <definedName name="TRATAMIENTO" localSheetId="2">#REF!</definedName>
    <definedName name="TRATAMIENTO" localSheetId="0">#REF!</definedName>
    <definedName name="TRATAMIENTO">#REF!</definedName>
    <definedName name="TRATAMIENTO_RIESGO">'[5]NO BORRAR'!$G$1:$G$5</definedName>
    <definedName name="USUARIO" localSheetId="1">#REF!</definedName>
    <definedName name="USUARIO" localSheetId="2">#REF!</definedName>
    <definedName name="USUARIO" localSheetId="0">#REF!</definedName>
    <definedName name="USUARIO">#REF!</definedName>
    <definedName name="VALORES_ETICOS" localSheetId="1">#REF!</definedName>
    <definedName name="VALORES_ETICOS" localSheetId="2">#REF!</definedName>
    <definedName name="VALORES_ETICOS" localSheetId="0">#REF!</definedName>
    <definedName name="VALORES_ETICOS">#REF!</definedName>
    <definedName name="X" localSheetId="1">#REF!</definedName>
    <definedName name="X" localSheetId="2">#REF!</definedName>
    <definedName name="X" localSheetId="0">#REF!</definedName>
    <definedName name="X">#REF!</definedName>
    <definedName name="Y" localSheetId="1">#REF!</definedName>
    <definedName name="Y" localSheetId="2">#REF!</definedName>
    <definedName name="Y" localSheetId="0">#REF!</definedName>
    <definedName name="Y">#REF!</definedName>
    <definedName name="Z" localSheetId="1">#REF!</definedName>
    <definedName name="Z" localSheetId="2">#REF!</definedName>
    <definedName name="Z" localSheetId="0">#REF!</definedName>
    <definedName name="Z">#REF!</definedName>
    <definedName name="zona" localSheetId="1">#REF!</definedName>
    <definedName name="zona" localSheetId="2">#REF!</definedName>
    <definedName name="zona" localSheetId="0">#REF!</definedName>
    <definedName name="zona">#REF!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9" i="3" l="1"/>
  <c r="N9" i="3"/>
  <c r="O8" i="3"/>
  <c r="N8" i="3"/>
  <c r="M8" i="3"/>
  <c r="L8" i="3"/>
  <c r="K8" i="3"/>
  <c r="J8" i="3"/>
  <c r="I8" i="3"/>
  <c r="H8" i="3"/>
  <c r="G8" i="3"/>
  <c r="O10" i="3"/>
  <c r="N10" i="3"/>
  <c r="M10" i="3"/>
  <c r="L10" i="3"/>
  <c r="B30" i="2"/>
  <c r="B36" i="2" s="1"/>
  <c r="G10" i="3" s="1"/>
  <c r="B40" i="2"/>
  <c r="B39" i="2"/>
  <c r="E35" i="2"/>
  <c r="K10" i="3" s="1"/>
  <c r="B35" i="2"/>
  <c r="E34" i="2"/>
  <c r="B34" i="2"/>
  <c r="E33" i="2"/>
  <c r="J10" i="3" s="1"/>
  <c r="B33" i="2"/>
  <c r="E32" i="2"/>
  <c r="I10" i="3" s="1"/>
  <c r="B32" i="2"/>
  <c r="E31" i="2"/>
  <c r="H10" i="3" s="1"/>
  <c r="B31" i="2"/>
  <c r="E30" i="2"/>
  <c r="G65" i="1"/>
  <c r="G64" i="1"/>
  <c r="E64" i="1"/>
  <c r="E65" i="1"/>
  <c r="B64" i="1"/>
  <c r="B56" i="1"/>
  <c r="G56" i="1"/>
  <c r="H9" i="3" s="1"/>
  <c r="B55" i="1"/>
  <c r="G60" i="1"/>
  <c r="K9" i="3" s="1"/>
  <c r="G59" i="1"/>
  <c r="L9" i="3" s="1"/>
  <c r="G58" i="1"/>
  <c r="J9" i="3" s="1"/>
  <c r="G57" i="1"/>
  <c r="I9" i="3" s="1"/>
  <c r="G55" i="1"/>
  <c r="M9" i="3" s="1"/>
  <c r="E56" i="1"/>
  <c r="E60" i="1"/>
  <c r="E59" i="1"/>
  <c r="E58" i="1"/>
  <c r="E57" i="1"/>
  <c r="E55" i="1"/>
  <c r="B65" i="1"/>
  <c r="B60" i="1"/>
  <c r="B59" i="1"/>
  <c r="B58" i="1"/>
  <c r="B57" i="1"/>
  <c r="E36" i="2" l="1"/>
  <c r="G61" i="1"/>
  <c r="G9" i="3" s="1"/>
  <c r="B61" i="1"/>
  <c r="E61" i="1"/>
  <c r="K11" i="3" l="1"/>
  <c r="J11" i="3"/>
  <c r="I11" i="3"/>
  <c r="G11" i="3"/>
  <c r="F11" i="3"/>
  <c r="O11" i="3"/>
  <c r="N11" i="3"/>
  <c r="M11" i="3"/>
  <c r="L11" i="3"/>
  <c r="H11" i="3"/>
</calcChain>
</file>

<file path=xl/sharedStrings.xml><?xml version="1.0" encoding="utf-8"?>
<sst xmlns="http://schemas.openxmlformats.org/spreadsheetml/2006/main" count="517" uniqueCount="231">
  <si>
    <t>PLAN DE MEJORAMIENTO</t>
  </si>
  <si>
    <t xml:space="preserve">Código </t>
  </si>
  <si>
    <t>F-EVI-015</t>
  </si>
  <si>
    <t>Versión</t>
  </si>
  <si>
    <t>Clasificación de la Información</t>
  </si>
  <si>
    <t xml:space="preserve"> Pública ☒   Reservada ☐   Clasificada ☐ </t>
  </si>
  <si>
    <t>N° 
INFORME DE AUDITORIA</t>
  </si>
  <si>
    <t>UNIDAD AUDITADA</t>
  </si>
  <si>
    <t>N° DEL HALLAZGO</t>
  </si>
  <si>
    <t>TITULO Y DESCRIPCIÓN DEL HALLAZGO</t>
  </si>
  <si>
    <t>CAUSA(S)</t>
  </si>
  <si>
    <t>ACCIÓN(ES) PROPUESTA(S)</t>
  </si>
  <si>
    <t>META(S)</t>
  </si>
  <si>
    <t>TIPO DE ACCIÓN</t>
  </si>
  <si>
    <t>RESPONSABLE(S)</t>
  </si>
  <si>
    <t>FECHA INICIAL</t>
  </si>
  <si>
    <t>FECHA FINAL</t>
  </si>
  <si>
    <t>RESULTADOS DEL ANÁLISIS REALIZADO POR LA OFICINA DE CONTROL INTERNO</t>
  </si>
  <si>
    <t>FECHA</t>
  </si>
  <si>
    <t>AUDITOR</t>
  </si>
  <si>
    <t>AVANCE CUALITATIVO EVIDENCIADO POR EL AUDITOR</t>
  </si>
  <si>
    <r>
      <t xml:space="preserve">AVANCE CUANTITATIVO
</t>
    </r>
    <r>
      <rPr>
        <b/>
        <i/>
        <sz val="14"/>
        <rFont val="Arial"/>
        <family val="2"/>
      </rPr>
      <t>(Porcentaje de Avance)</t>
    </r>
  </si>
  <si>
    <t>ESTADO DE LA ACCIÓN</t>
  </si>
  <si>
    <t>OBSERVACION(ES) Y/O CONCLUSIÓN(ES)</t>
  </si>
  <si>
    <t>ESTADO DEL HALLAZGO</t>
  </si>
  <si>
    <t>OCI-2018-035</t>
  </si>
  <si>
    <t>Gestión Contractual</t>
  </si>
  <si>
    <t>Incumplimiento de lineamientos procedimentales y/o normativos en el proceso contractual de Licitación Pública (Contrato 547 de 2018).</t>
  </si>
  <si>
    <t>Debilidades en el seguimiento administrativo y financiero a cargo del supervisor del contrato.</t>
  </si>
  <si>
    <t>1. Fortalecer los conocimientos en la entidad en materia de contratación estatal, especialmente en el ejercicio de la labor de supervisión.</t>
  </si>
  <si>
    <t>Realizar dos (2) jornadas para interiorizar los procedimientos del proceso de gestión contractual a los servidores que hacen parte del mismo.</t>
  </si>
  <si>
    <t>PREVENTIVA</t>
  </si>
  <si>
    <t>Wilson G Galindo G
Magaly Troncoso R
Pedro Roa P</t>
  </si>
  <si>
    <t>Ariana Isabel Gómez Orozco</t>
  </si>
  <si>
    <t>La Oficina de Control Interno observó en anterioes seguimientos la ejecución de dos (2) jornadas de interiorización de los procedimientos del proceso: "Gestión Contractual" a los servidores que hacen parte del mismo en la siguientes fechas.
• Jornada 1: 23 de enero de 2019
• Jornada 2: 11 de marzo de 2019</t>
  </si>
  <si>
    <t>CERRADO</t>
  </si>
  <si>
    <t xml:space="preserve">Desconocimiento de las directrices en materia de contratación estatal emitidas por parte de la de la Vicepresidencia de Gestión Contractual. </t>
  </si>
  <si>
    <t>2. Emitir TIPS informativos de manera periódica, por correo electrónico dirigidos al  nivel central y a las Unidades Técnicas Territoriales, sobre el cumplimiento de las obligaciones del supervisor.</t>
  </si>
  <si>
    <t xml:space="preserve">Un (1) tip informativo mensual por correo electrónico </t>
  </si>
  <si>
    <t>Resultado de la evaluación practicada por la Oficina de Control Interno a la evidencia presentada por el proceso: "Gestión Contractual" en anteriores seguimientos, la Oficina de Control Interno observó la emisión de seis (6) tipos informativos vía correo electrónico a todos los funcionarios de la entidad, emitiéndose, dos (2) tips en el mes de mayo.
• Para el mes de junio, el proceso: "Gestión Contractual" menciona que "(...) corresponde al taller dictado por la Vicepresidencia de Gestión Contractual a nivel nacional, el cual se realizó el día 14 de junio del año en curso vía Skype dirigido a Contratistas y Funcionarios de las UTTS sobre las obligaciones de los supervisores en la Contratación Estatal"; no obstante de las catorce (14) sedes de la Entidad (incluida la sede central) la Oficina de Control Interno obtuvo evidencia de once (11) listados de asistencia.
Adicionalmente, se observó que UTT Ni 9 incluyó la evaluación de impacto de la capacitación y sobre la cual, algunos asistentes presentaron reparos respecto al modo de llevar la capacitación y el tema de supervisión contractual en distritos de adecuación de tierras, aspecto a considerar con el objetivo de lograr la mayor efectividad de la capacitación para la mitigación de la causa identificada.
Teniendo en cuenta que en anteriores seguimientos se evidenció el cumplimiento de la acción se da por cerrada.</t>
  </si>
  <si>
    <t xml:space="preserve">Ejecución inadecuada de controles para la publicación de los documentos contractuales en el Sistema Electrónico para la Contratación Pública – SECOP. </t>
  </si>
  <si>
    <t>3. Fortalecer los flujos de aprobación en el Secop II, para cada una de las modalidades de contratación en aras de que se garantice que se cargue en el sistema la documentación que establece la normatividad vigente en materia de contratación estatal y que la misma cuente con la firma correspondiente, en los casos en que se requiera.</t>
  </si>
  <si>
    <t>Se crearán flujos de aprobación en el SECOP II.</t>
  </si>
  <si>
    <t>Creación: Pedro Roa 
Flujos de aprobación: Los que determine el Vicepresidente de Gestión Contractual</t>
  </si>
  <si>
    <t>Iván Arturo Márquez Rincón</t>
  </si>
  <si>
    <r>
      <t>En mesa de trabajo adelantada el 15 de agosto de 2019, la Oficina de Control Interno validó el proceso de creación y asignación de permisos en SECOP para cada tipo de proceso de contratación, Por parte del administrador del sistema. Los flujos de aprobación que se crearon para cada una de las modalidades de contratación garantizan que se cargue en el sistema la documentación que establece la normatividad vigente en materia de contratación estatal y que la misma cuente con la firma correspondiente en los casos en que se requiera, puntos de control orientados a atacar la causa y cuyo objetivo es evitar incurrir nuevamente en el hallazgo.</t>
    </r>
    <r>
      <rPr>
        <b/>
        <sz val="12"/>
        <color theme="1"/>
        <rFont val="Arial"/>
        <family val="2"/>
      </rPr>
      <t xml:space="preserve"> Por lo anterior, la Oficina de Control Interno considera procedente determinar el cierre de la acción de mejoramiento.</t>
    </r>
  </si>
  <si>
    <t>La acción fue cerrada desde el mes de agosto de 2019 y se cierra el hallazgo teniendo en cuenta que se dio cumplimiento a las acciones propuestass.</t>
  </si>
  <si>
    <t>Inconsistencias en la etapa contractual de los Convenios de Cooperación Internacional y deficiencias en el proceso de Supervisión.</t>
  </si>
  <si>
    <t>Realizar cuatro (4) jornadas para interiorizar los procedimientos del proceso de gestión contractual a los servidores que hacen parte del mismo.</t>
  </si>
  <si>
    <t>La Oficina de Control Interno observó, en anteriores seguimientos, la ejecución de cuatro (4) jornadas de interiorización de los procedimientos del proceso: "Gestión Contractual" a los servidores que hacen parte del mismo en la siguientes fechas.
• Jornada 1: 23 de enero de 2019
• Jornada 2: 11 de marzo de 2019
• Jornada 3: 22 de marzo de 2019
• Jornada 4: 12 de abril de 2019</t>
  </si>
  <si>
    <t>Desconocimiento de las directrices en materia de contratación estatal emitidas por parte de la Vicepresidencia de Gestión Contractual.</t>
  </si>
  <si>
    <t>2. Emitir TIPS informativos de manera periódica, dirigidos al nivel central y a las Unidades Técnicas Territoriales, sobre el cumplimiento de las obligaciones del supervisor.</t>
  </si>
  <si>
    <t>Un (1) tip informativo mensual por correo electrónico.</t>
  </si>
  <si>
    <t>Ejecución inadecuada de controles para la publicación de los documentos contractuales en el Sistema Electrónico para la Contratación Pública – SECOP.</t>
  </si>
  <si>
    <t>3. Fortalecer los flujos de aprobación en el SECOP II, para cada una de las modalidades de contratación en aras de que se garantice que se cargue en el sistema la documentación que establece la normatividad vigente en materia de contratación estatal y que la misma cuente con la firma correspondiente, en los casos en que se requiera.</t>
  </si>
  <si>
    <t>Se crearán flujos de aprobación en el SECOP II</t>
  </si>
  <si>
    <t>Inconsistencias en la etapa precontractual y contractual de procesos celebrados por contratación directa, en cuanto a contradicción observada en los estudios previos,
publicación extemporánea o documentos no publicados en el SECOP, falta de
soportes documentales relacionados con la ejecución de los contratos, entre otros
aspectos.</t>
  </si>
  <si>
    <t>Realizar dos (2) jornadas para Interiorizar los procedimientos del proceso de gestión contractual a los servidores que hacen parte del mismo.</t>
  </si>
  <si>
    <t>2. Emitir TIPS informativos de manera periódica, por correo electrónico dirigidos al nivel central y a las Unidades Técnicas Territoriales, sobre el cumplimiento de las obligaciones del supervisor.</t>
  </si>
  <si>
    <t xml:space="preserve">Se crearán flujos de aprobación en el SECOP II. </t>
  </si>
  <si>
    <t>4. Mantener actualizado los expedientes contractuales en forma física y archivo magnético en el SECOP II.</t>
  </si>
  <si>
    <t>Implementar punto de control consistente en validar que el proceso contractual cuente con la documentación requerida.</t>
  </si>
  <si>
    <t xml:space="preserve">Pedro Roa </t>
  </si>
  <si>
    <t>En anteriores seguimientos, la Oficina de Control Interno llevó a cabo la consulta y análisis en el aplicativo ISOLUCION de seis (6) procedimientos asociados al proceso: "Gestión Contractual" con el objetivo de identificar la adopción de controles tendientes a la verificación de la integridad de los expedientes contractuales tanto en físico, como en digital (SECOP I o II), observando la  mención de la utilización de la lista de chequeo en la totalidad de procedimientos, por lo cual la Oficina de Control Interno considera procedente determinar el cierre de la acción de mejoramiento.
Adicionalmente, en mesa de trabajo adelantada el 15 de agosto de 2019 al Oficina de Control Interno evidenció la ejecución del control para tres (3) expedientes contractuales correspondientes a un (1) proceso de Licitación Pública, un (1) proceso de Contratación Directa y un (1) proceso de Selección Abreviada de Menor Cuantía.
La Oficina de Control Interno considera procedente determinar el cierre de la acción de mejoramiento."</t>
  </si>
  <si>
    <t>Falta de oportunidad en la atención de Peticiones, Quejas, Reclamos, Sugerencias y
Denuncias – PQRSD, con respecto a solicitudes de información relacionadas con la gestión contractual de la Entidad.</t>
  </si>
  <si>
    <t>Falta de directrices en los procedimientos de la Agencia de Desarrollo Rural, respecto al seguimiento de las respuestas de las PQRSD, una vez entregadas a la empresa encargada de la entrega al destinatario final.</t>
  </si>
  <si>
    <t>1. Dar estricto cumplimiento a la normatividad sobre PQRSD.
Es pertinente fortalecer la capacidad de respuesta por parte de nuestros servidores de la Vicepresidencia de Gestión Contractual, con el fin de satisfacer las necesidades de nuestros clientes y partes interesadas.</t>
  </si>
  <si>
    <t>Realizar una (1) campaña al interior de la dependencia sobre la aplicación de los términos que señala la normatividad vigente respecto a la atención de PQRSD.</t>
  </si>
  <si>
    <t>Wilson Giovanni Galindo González
 Sandra Yineth Moreno Ruiz</t>
  </si>
  <si>
    <t>Angie Milena Abella</t>
  </si>
  <si>
    <t xml:space="preserve">La Oficina de Control interno observó de conformidad con la evidencia suministrada por el proceso la publicación en diferentes puntos de la Vicepresidencia de Gestión Contractual de carteles informativos en lo relacionado con la Ley 1755 de 2015, en donde se informa, entre otros aspectos, los términos de respuesta para las diferentes modalidades de solicitudes y el momento en que se da por contestada la solicitud.
</t>
  </si>
  <si>
    <t>CUMPLIDA - INEFECTIVA</t>
  </si>
  <si>
    <t>ABIERTO</t>
  </si>
  <si>
    <t>Falta de interiorización de la normatividad aplicable sobre Peticiones, Quejas, Reclamos, Sugerencias y Denuncias (PQRSD).</t>
  </si>
  <si>
    <t>Falta de seguimiento a los requerimientos recibidos.</t>
  </si>
  <si>
    <t>2. Realizar seguimientos aleatorios a las respuestas derivadas de las PQRSD.</t>
  </si>
  <si>
    <t>Dos (2) seguimientos.</t>
  </si>
  <si>
    <t>En consulta realizada por la Oficina de Control Interno a la No Conformidad N° 120 (ISOLUCION) se evidencia el cargue de dos (2) seguimientos realizados en enero y marzo de 2019, en el cual se tomaron veintidós (22) y trece (13) PQRSD de muestra respectivamente para la revisión por parte de la Vicepresidencia de Gestión Contractual; no obstante, en verificación adelantada a la PQRD radicada el 29 de marzo de 2019, se observó que si bien se dio respuesta vía correo electrónico, esta no cuenta con N°. de radicado de salida.
Adicionalmente, la Oficina de Control Interno analizó el trámite dado por la Vicepresidencia de Gestión Contractual a la PQRSD radicada el 15 de febrero de 2019 bajo el N° 20196100008891, observando que esta no presenta respuesta oficial por parte de la Entidad al desconocerse el N° de radicado de salida. Aún así, se observó, de conformidad con el histórico del radicado de entrega que esta fue tramitada fuera del termino legal por parte de la Vicepresidencia de Gestión Contractual toda vez que e dio respuesta el 14 de marzo de 2019, es decir, con cuatro (4) días de extemporaneidad.</t>
  </si>
  <si>
    <t>Inadecuado manejo de la herramienta tecnológica ORFEO.</t>
  </si>
  <si>
    <t>3. Efectuar solicitud a la Dirección Administrativa y Financiera (Proceso Gestión Documental), del procedimiento a seguir para evidenciar en el ORFEO, el seguimiento de la respuesta hasta su destinatario final.</t>
  </si>
  <si>
    <t>Una (1) solicitud y el seguimiento de una (1) respuesta hasta su destinatario final.</t>
  </si>
  <si>
    <t xml:space="preserve">La Oficina de Control Interno Observó la ejecución el 6 de marzo de 2019 de una (1) jornada de socialización del procedimiento que se debe adelantar para ejecutar para dar respuesta a las PQRSD en virtud a los requisitos normativos establecidos en la Ley 1755 de 2015.
</t>
  </si>
  <si>
    <t>AUDITORÍA VIGENCIA 2019 (INFORME OCI-2019-032)</t>
  </si>
  <si>
    <t>OCI-2019-032</t>
  </si>
  <si>
    <t>Gestión Contractual – Supervisión de Contratos y/o Convenios</t>
  </si>
  <si>
    <t>Debilidades y/o deficiencias en el cumplimiento de las funciones de contenido administrativo, legal y técnico por parte del Supervisor.</t>
  </si>
  <si>
    <t>Debilidad en la gestión y seguimiento oportuno de la ejecución de los contratos por parte de los supervisores de la ADR en el desarrollo de sus funciones.</t>
  </si>
  <si>
    <t>1. Designar apoyos a la supervisión en las áreas técnica, jurídica y financiera para los contratos y/o convenios suscritos por la ADR, cuando así lo requiera y de acuerdo con el objeto contractual.</t>
  </si>
  <si>
    <t>Designación de Apoyos a la Supervisión (cuando sean requeridos)</t>
  </si>
  <si>
    <t>Profesional de la VGC</t>
  </si>
  <si>
    <t xml:space="preserve">Se allegó por parte de la Vicepresidencia de Gestión Contractual Matriz con las diferentes designaciones de apoyo a la supervisión realiadas a partir del 2019 hasta el  2021, no obstante, por parte de la Oficina de Control Interno no ha podido determinar efectividad. 
</t>
  </si>
  <si>
    <t xml:space="preserve">Se allegó matriz con la relación de designación de supervisor de apoyo de contratos realizadas durante los años 2019, 2020 y 2021, y en el sistema ISOLUCION se encuentran los manuales, procedimientos y formatos actualizados.
Una vez revisada la evidencia suministrada, la Oficina de Control Interno considera que la Entidad cumplió con las acciones de mejoramiento establecidas y que las mismas estaban orientadas a subsanar, corregir y/o prevenir lo evidenciado por esta Oficina. 
Se solicitó por parte de la Oficina de Control Interno cuatro (4) informes de supervisión, correspondientes a los contratos No. 7702022, 7732022, 7752022, 7722022 donde se evidencia el seguimiento técnico, administrativo, jurídico, financiero y contable,  por lo tanto considera procedente dar por cerrado el hallazgo conforme lo expuesto en el presente seguimiento. </t>
  </si>
  <si>
    <t>2. Realizar ejercicios de verificación en sitio, por parte del supervisor y el equipo de apoyo designado que requiera, con el fin de validar el cumplimiento de las obligaciones contractuales en los contratos y/o convenios suscritos por la ADR, cuando haya lugar a ello y de acuerdo con el objeto contractual.</t>
  </si>
  <si>
    <t>Informes de visitas de verificación (cuando sean requeridas)</t>
  </si>
  <si>
    <t>Vicepresidencia de Integración Productiva</t>
  </si>
  <si>
    <t>No se allegó evidencia al respecto por parte de la Vicepresidencia de Gestión Contractual.</t>
  </si>
  <si>
    <t xml:space="preserve">La Vicepresidencia de Integración Productiva suministró como soporte de la ejecución de la presente acción, 43 archivos de actividades de verificación en sitio y seguimiento contractual, que demuestran las acciones que está adelantando la ADR en función de fortalecer el ejercicio de la supervisión directamente en el territorio, en virtud de los planes de mejoramiento propuesto con la Contraloría General de la República. De lo anterior, una vez analizados los soportes se observó que:
Los soportes sustentan la realización de las treinta y seis (36) visitas de verificación en sitio por parte de la supervisión y/o apoyo a la supervisión, con el fin de hacer seguimiento a la ejecución contractual. De esto se precisa que:
• Diez (10) soportes corresponden a visitas de seguimiento a la ejecución de PIDAR que se desarrollan bajo modalidad de convenios de cooperación.
•Las veintiséis (26) visitas restantes corresponden a seguimientos a otros contratos o convenios suscritos por la ADR en el marco del proceso de Prestación y Apoyo al Servicio Público de Adecuación de Tierras.
• De la visita realizada en octubre de 2020 al departamento de la Guajira, con el fin de hacer seguimiento a 28 pozos profundos en el marco del Contrato Administrativo 225 de 2016, se informa que este soporte se catalogó como una sola visita, por cuanto la misma se realizó en el marco el seguimiento a un mismo contrato/convenio. Así mismo se precisa que como meta (Cantidad Unidad de medida) se plasmó 36 Informes de visita de verificación, por lo cual el presente debe ser tomado como 1 único informe de visita.
Para más detalle de los informes recibidos, se cuenta con el documento "INFORME RELACIÓN DE SOPORTES DE VISITAS", el cual específica los contratos o convenios objetos de verificación en campo, las fechas y el objetivo de cada visita.
La Oficina de Control Interno realizó una inspección a los soportes aportados para la segunda acción propuesta para el presente hallazgo, evidenciando que  treinta y seis (36) actas sustentan el cumplimiento de la acción, evidenciando un avance del 100%.
Por lo anterior se considera que la ADR ha adoptado medidas preventivas respecto a la supervisión que se enfocan en evitar recaer en las mismas anomalías identificadas por esta Oficina. 
Se considera pertinente determinar el cierre del hallazgo ante las gestiones mencionadas anteriormente que permitieron corregir  la situación expuesta. </t>
  </si>
  <si>
    <t>Incumplimiento de los lineamientos procedimentales y/o normativos en la liquidación y/o pagos relacionados con contratos y/o convenios.</t>
  </si>
  <si>
    <t xml:space="preserve">Incumplimiento de los lineamientos procedimentales y/o normativos establecidos para el trámite de pagos. </t>
  </si>
  <si>
    <t>1. Identificar y registrar en la base de datos de la Vicepresidencia de Gestión Contractual, aquellos contratos que son objeto de liquidación.</t>
  </si>
  <si>
    <t>Cada vez que se suscriba un contrato</t>
  </si>
  <si>
    <t>Profesional VGC</t>
  </si>
  <si>
    <t xml:space="preserve">Se realiza control mensual de la matriz "Estado liquidaciones" donde se identifican los contratos que requieren de liquidación, no obstante, no se indican las acciones tendientes a realizar dichas liquidaciones. </t>
  </si>
  <si>
    <t>CUMPLIDA - PENDIENTE EFECTIVIDAD</t>
  </si>
  <si>
    <t>Ausencia y/o debilidad en el seguimiento al término de la liquidación de contratos por parte de la Vicepresidencia de Gestión Contractual (VGC).</t>
  </si>
  <si>
    <t>2. Generar alertas al interior de la VGC sobre aquellos contratos cuyo tiempo de ejecución haya finalizado para impulsar el proceso de liquidación</t>
  </si>
  <si>
    <t>Mensualmente</t>
  </si>
  <si>
    <t xml:space="preserve">Se indica por parte de la Vicepresidencia de Gestión Contractual que las alertas mensuales son la misma matriz de  "Estado liquidaciones", toda vez que en este se indican las fechas próximas a liquidar los contratos, no obstante, no se indican las acciones tendientes a realizar dichas liquidaciones y/o prevenir que el riesgo se siga materializando. </t>
  </si>
  <si>
    <t xml:space="preserve"> </t>
  </si>
  <si>
    <t>Inobservancia de los lineamientos procedimentales establecidos para el trámite de modificaciones contractuales</t>
  </si>
  <si>
    <t>Ausencia de controles relacionados con el cumplimiento de los requisitos y condiciones mínimas establecidas para el inicio del trámite de los diferentes tipos de modificaciones contractuales.</t>
  </si>
  <si>
    <t>1. Implementación de una lista de chequeo que permita validar los documentos   necesarios para tramitar en la VGC una modificación contractual.</t>
  </si>
  <si>
    <t>Implementación de lista de chequeo </t>
  </si>
  <si>
    <r>
      <t>Se indica por parte de la Vicepresidencia de Gestión Contractual que</t>
    </r>
    <r>
      <rPr>
        <i/>
        <sz val="12"/>
        <rFont val="Arial"/>
        <family val="2"/>
      </rPr>
      <t xml:space="preserve"> "La documentación que soporta las adiciones y prorrogas se encuentran cargadas en el SECOP, de conformidad con el manual de contratación</t>
    </r>
    <r>
      <rPr>
        <sz val="12"/>
        <rFont val="Arial"/>
        <family val="2"/>
      </rPr>
      <t>" no obstante, la acción establece que por parte de la VGC ae implementaría una lista de chequeo para tramitar una modificación y no se allegó evidencia de ello.</t>
    </r>
  </si>
  <si>
    <t>Omisión de requerimientos para cambio de supervisor y aprobación de garantías.</t>
  </si>
  <si>
    <t>Falta de formalización de puntos de control que faciliten el cambio de supervisión.</t>
  </si>
  <si>
    <t>1. Implementar formato para designación de supervisión por cambio.</t>
  </si>
  <si>
    <t>Formato Implementado</t>
  </si>
  <si>
    <r>
      <t>Se indica por parte de la Vicepresidencia de Gestión Contractual que</t>
    </r>
    <r>
      <rPr>
        <i/>
        <sz val="12"/>
        <rFont val="Arial"/>
        <family val="2"/>
      </rPr>
      <t xml:space="preserve"> "Se implementó formato para la designación de apoyo a la supervisión y formato de solicitud de cambio de supervisión y apoyo,"</t>
    </r>
  </si>
  <si>
    <t>2. Implementar formato para la elaboración del acta de entrega por cambio de supervisor, donde se contemplen entre otros aspectos los requisitos exigidos para efectuar dicho trámite</t>
  </si>
  <si>
    <r>
      <t xml:space="preserve">La designación de supervisión se fortaleció en el numeral 5.3 calidades del supervisor, apoyo a la supervisión e interventor del manual de contratación y supervisión e interventoría en su versión 2, entre otros aspectos, que el informe de supervisión de cuenta el estado actual de ejecución del contrato objeto de entrega, se adjunta formato informe de supervisión donde contempla entre otras causales sustitución o cambio de supervisor, no obstante, no se ha realizado la modifivcación al formato </t>
    </r>
    <r>
      <rPr>
        <i/>
        <sz val="12"/>
        <rFont val="Arial"/>
        <family val="2"/>
      </rPr>
      <t>"Informe de supervisor"</t>
    </r>
  </si>
  <si>
    <t>Desconocimiento o incumplimiento del Manual de Contratacion respecto al procedimiento a seguir en caso de cambio de supervisor.</t>
  </si>
  <si>
    <t xml:space="preserve">3. Incluir dentro de las obligaciones del “formato comunicación designación de supervisión”, la suscripción del acta de entrega por cambio de supervisión, documento que da cuenta del estado actual del contrato. </t>
  </si>
  <si>
    <t>Formato Ajustado</t>
  </si>
  <si>
    <r>
      <t xml:space="preserve">Se indica por parte de la Vicepresidencia de Gestión Contractual que </t>
    </r>
    <r>
      <rPr>
        <i/>
        <sz val="12"/>
        <rFont val="Arial"/>
        <family val="2"/>
      </rPr>
      <t>"La designación de supervisión se fortaleció en el numeral 5.3 calidades del supervisor, apoyo a la supervisión e interventor del manual de contratación y supervisión e interventoría en su versión 2, donde entre otros aspectos, allí se precisa que la designación se realiza en el clausulado del contrato. 
Es de anotar que el informe de supervisión da cuenta el estado actual de ejecución del contrato objeto de entrega; documento que contempla entre otras causales para su aplicación, la sustitución o cambio de supervisor, adicionalmente se implementó el formato de comunicado de cumplimiento de requisitos para enterar al supervisor de iniciar el contrato a cargo; en consecuencia quedó subsanado la causa que dio origen al hallazgo, pues todos los requisitos por cambio de supervisor se cumplen a cabalidad"</t>
    </r>
    <r>
      <rPr>
        <sz val="12"/>
        <rFont val="Arial"/>
        <family val="2"/>
      </rPr>
      <t xml:space="preserve"> 
Se aporta por los responsables del proceso el formato </t>
    </r>
    <r>
      <rPr>
        <i/>
        <sz val="12"/>
        <rFont val="Arial"/>
        <family val="2"/>
      </rPr>
      <t xml:space="preserve">" F-GCO-012" </t>
    </r>
    <r>
      <rPr>
        <sz val="12"/>
        <rFont val="Arial"/>
        <family val="2"/>
      </rPr>
      <t xml:space="preserve">correspondiente a la designación de supervisor del contrato 1362023, el cual designa como supervisor a FABIAN CAMILO ACOSTA PUENTES, información que fue validada por parte de esta Oficina, toda vez que en SECP, registra como supervisor el mismo. Junto con la designación de supervisión por modificación del contrato 3902022. Por lo anterior , se da por cumplida y efectiva la acción. </t>
    </r>
  </si>
  <si>
    <t>Hallazgo no aceptado por los responsables del proceso. No se formuló plan de mejoramiento 
Respecto de los argumentos esgrimidos para la no aceptación del hallazgo, el equipo auditor encuentra en cada numeral enunciado, lo siguiente:
 Numeral 1. Si bien es cierto que se debió velar por la seguridad jurídica de la Entidad, también es cierto que, para la presentación del informe de incumplimiento y posterior estudio por parte del área jurídica de la Vicepresidencia de Gestión Contractual, ya se debía contar con la totalidad de la documentación pertinente para el estudio del posible incumplimiento contractual de las obras ejecutadas. Cabe resaltar que este archivo documental era requisito sine qua non para la sustentación del informe emitido por parte del supervisor designado, tal y como lo establece el Manual de Contratación y Supervisión (MO-GCO-001) en su numeral 6.2.1 “Averiguaciones Preliminares, Elaboración Del Informe E Inicio Del Trámite: Previo a dar inicio al procedimiento administrativo, la interventoría y/o el supervisor del contrato, recopilará el material probatorio necesario para sustentar su informe de ejecución contractual en el que indicará las razones fácticas en las que funda el presunto cumplimiento obligacional del contrato (…)” (Subrayado fuera de texto). Por lo anterior, no se puede tener en cuenta como justificación el tiempo empleado por la Vicepresidencia de Gestión Contractual para recopilar información, toda vez que, esta era una obligación que recaía sobre el supervisor designado, en donde se observó que la documentación que presentó fue la misma en la que se basó el Ordenador del Gasto para dar inicio a la audiencia de incumplimiento, inclusive, sobre este tema se observó un informe de trazabilidad documental de fecha 12 de marzo de 2018, el cual fue presentado también dentro del informe de la declaratoria de incumplimiento.
 Numeral 4. El concepto emitido por el consultor externo de la Entidad (Expósito Abogados), data del 7 de diciembre de 2018, en el cual concluyó que la Entidad debía iniciar el procedimiento señalado en el artículo 86 de la Ley 1474 de 2011 por ser el procedimiento legalmente establecido para cualquier tipo de declaratoria de incumplimiento del contratista, y fue aproximadamente cinco (5) meses después que la Agencia de Desarrollo Rural da aplicación a dicho procedimiento, toda vez que, fue hasta el 26 de abril de 2019 que se enviaron los correos electrónicos de notificación de la citación para la audiencia de declaratoria de incumplimiento. 
 Numeral 5. Cabe resaltar que, dentro de los soportes documentales entregados, no se observó el ejercicio comparativo con entidades similares del cual se hace mención en este numeral, por lo cual, el equipo auditor hubiese esperado encontrar archivos en los cuales se realizara un símil de las situaciones que se presentaron en otras entidades y las situaciones que se presentaron en la ADR, tal como lo manifiestan los responsables de la actividad auditada.
 Numeral 6. La Oficina de Control Interno no encuentra en este argumento un sustento que permita dilucidar las causas que generaron la vulneración del principio de celeridad, toda vez que, no se está poniendo en duda el compromiso operativo, intelectual y procedimental por parte de las acciones adelantadas de la Vicepresidencia de Gestión Contractual.
En conclusión, para esta Oficina de Control Interno es claro que debe existir un tiempo para analizar y dar o no mérito a la información presentada por el supervisor designado para dar inicio a la audiencia de declaración de incumplimiento; no obstante, considera que los argumentos presentados por los responsables de la actividad auditada no son suficientes para desmeritar la observación presentada frente a la vulneración del principio de celeridad, el cual se encuentra consagrado en el artículo 209 de la Constitución Política de 1991.
Cabe resaltar que, dentro de este hallazgo, el equipo auditor también encontró que no se observó dentro del documento de la declaración de incumplimiento que se informara sobre el estado de la vigencia de las garantías y la posibilidad de afectar estas para el amparo respectivo; no obstante, no se observó pronunciamiento por parte del auditado frente a esta situación.
Por lo anterior, la Oficina de Control Interno recomienda que se establezcan acciones de mejora para subsanar las situaciones descritas e identificadas en este hallazgo y que no fueron aceptadas por los responsables de la actividad auditada, para que el riesgo identificado y asociado a este hallazgo sea gestionado o mitigado; en consecuencia, se mantiene la situación observada por la Oficina de Control Interno, por lo que este hallazgo continuará abierto hasta que se identifiquen las causas que lo generaron y se lleven a cabo las acciones necesarias que lo subsanen.</t>
  </si>
  <si>
    <t>Se fortaleció el tema relacionado con el procedimiento administrativo para la imposición de multas, sanciones y declaraciones de incumplimiento en el capítulo VI del manual de contratación y supervisión e interventoría en su versión 2, lo que dio lugar también a implementar el acta de liquidación del contrato o convenio, el procedimiento de liquidación bilateral y el procedimiento de liquidación unilateral, documentos que se encuentran en Isolución</t>
  </si>
  <si>
    <t>N/A</t>
  </si>
  <si>
    <t>INCALIFICABLE</t>
  </si>
  <si>
    <t>AUDITORÍA VIGENCIA 2021 (INFORME OCI-2021-017)</t>
  </si>
  <si>
    <t>OCI-2021-017</t>
  </si>
  <si>
    <t>Incumplimiento de lineamientos normativos y procedimentales en los procesos contractuales de la modalidad Selección Abreviada.</t>
  </si>
  <si>
    <t>Debilidad en los controles que permitan el seguimiento al préstamo de los expedientes contractuales a los usuarios de los mismos.
Acceso incontrolado a los usuarios de la información documental</t>
  </si>
  <si>
    <t>1. Fortalecer o implementar controles que permitan identificar el flujo de préstamos de los expedientes contractuales donde se establezca el nombre del usuario, fecha, motivo, entre otros</t>
  </si>
  <si>
    <t>Controles fortalecidos o implementados</t>
  </si>
  <si>
    <t>Preventiva</t>
  </si>
  <si>
    <t>Se implementó el formato de consulta y préstamo para expedientes contractuales, documento que da cuenta de la trazabilidad de un expediente en físico, cuando es solicitado en calidad de préstamo por un usuario interno y externo. se anexa formato diligenciado</t>
  </si>
  <si>
    <t>Entrega inoportuna al archivo de gestión el compendio documental de los procesos contractuales, por parte de quienes generan la documentación.</t>
  </si>
  <si>
    <t xml:space="preserve">2. Emitir directrices en la ADR, relacionadas con el envío de la documentación que debe reposar en el expediente contractual y custodiado por la VGC </t>
  </si>
  <si>
    <t>Directrices emitidas (circular, tips masivos, comunicados de prensa etc.)</t>
  </si>
  <si>
    <t>Incumplimiento de lineamientos normativos y procedimentales en los procesos contractuales de la modalidad concurso de Méritos</t>
  </si>
  <si>
    <t>Debilidad en los controles que permitan el seguimiento al préstamo de los expedientes contractuales a los usuarios de los mismos
Acceso incontrolado a los usuarios de la información documental</t>
  </si>
  <si>
    <t>1. Fortalecer o implementar controles que permitan identificar el flujo de préstamos de los expedientes contractuales donde se establezca el nombre del usuario, fecha, motivo entre otros.</t>
  </si>
  <si>
    <t>2. Emitir directrices en la ADR, relacionadas con el envío de la documentación que debe reposar en el expediente contractual y custodiado por la VGC</t>
  </si>
  <si>
    <t>Incumplimiento de lineamientos procedimentales y/o normativos en el proceso contractual de Licitación Pública LP 006 de 2019 (Contrato 577 de 2019).</t>
  </si>
  <si>
    <t>1. Fortalecer o implementar controles que permitan identificar el flujo de préstamos de los expedientes contractuales donde se establezca el nombre del usuario, fecha, motivo entre otros</t>
  </si>
  <si>
    <t>Incumplimiento de lineamientos normativos y procedimentales en los procesos contractuales de la modalidad de Contratación Directa</t>
  </si>
  <si>
    <t>Debilidad en los controles que permitan el seguimiento al préstamo de los expedientes contractuales a los usuarios de los mismos.
Acceso incontrolado a los usuarios de la información documental.</t>
  </si>
  <si>
    <t>Directrices emitidas (circular, tips masivos, comunicados de prensa etc)</t>
  </si>
  <si>
    <t>Incumplimiento de lineamientos normativos y procedimentales en los procesos contractuales de la modalidad Mínima Cuantía.</t>
  </si>
  <si>
    <r>
      <t xml:space="preserve">No se propone Plan de Mejoramiento por parte del área responsable del proceso.
Sin embargo, de acuerdo con el concepto emitido por la Oficina de Control Interno respecto al Hallazgo Nº 5 </t>
    </r>
    <r>
      <rPr>
        <i/>
        <sz val="12"/>
        <color theme="1"/>
        <rFont val="Arial"/>
        <family val="2"/>
      </rPr>
      <t>"Una vez analizadas las justificaciones del equipo auditado, esta Oficina de Control Interno no las acepta y reafirma sus observaciones, en virtud de las siguientes razones:
- Respecto de la afirmación “El Plan Anual de Adquisiciones no obliga a las Entidades Estatales a efectuar los procesos de adquisición que en él se enumeran. (…)”, se aclara que la observación se realizó sobre un proceso ejecutado y para el cual no se llevó a cabo la actualización del Plan Anual de Adquisiciones, tal como lo indica el artículo 2.2.1.1.1.4.4. del Decreto 1082 de 2015, que al respecto dispone: “(…) La Entidad Estatal debe actualizar el Plan Anual de Adquisiciones cuando: (i) haya ajustes en los cronogramas de adquisición, valores, modalidad de selección, origen de los recursos; (…).” (Subrayado y negrilla fuera de texto)
- Respecto de la justificación “(…) frente a la observación relacionada con el cronograma registrado en la plantilla de SECOP II, es cierto que existen actuaciones registradas en el cronograma de actividades de la invitación pública que no se encuentran establecidas en el formulario electrónico de la plataforma SECOP II, esto obedece precisamente a la necesidad de garantizar que haya un numero plural de oferentes en el proceso de selección (…)”, esta Oficina no considera que los argumentos presentados desvirtúen lo observado, puesto que, no se observó que se cumpliera con lo señalado en el numeral 1.6 de la Circular Externa Única de Colombia Compra Eficiente que al respecto indica: "La información diligenciada en plantillas y formularios del SECOP debe corresponder a la información contenida en los Documentos del Proceso. Para el efecto, las Entidades deben revisar que la información registrada corresponda con lo contenido en los Documentos del Proceso." 
Es necesario mencionar que, en la Circular citada se indica: “(…) De acuerdo con el numeral 5 del artículo 3 del Decreto 4170 de 2011, Colombia Compra Eficiente tiene competencia para expedir circulares externas en materia de compras y contratación pública. Las circulares externas proferidas por Colombia Compra Eficiente son actos administrativos que contienen mandatos, orientaciones e instrucciones que van dirigidas a las Entidades Estatales y al público en general y son de obligatorio cumplimiento.”
Por otra parte, el proceso de verificación adelantado por esta Oficina de Control Interno se realiza frente a un criterio, que en la presente situación corresponde a un lineamiento establecido en la norma y, de no observarse el cumplimiento de alguno de ellos, se procede con la respectiva revelación.
Dado que las justificaciones emitidas no desvirtuaron las situaciones descritas, esta Oficina de Control Interno recomienda a los responsables del proceso “Gestión Contractual”, que establezca acciones de mejoramiento para subsanar las situaciones descritas en este hallazgo y que no fueron aceptadas, para que los riesgos identificados y asociados sean gestionados para evitar su materialización en otras circunstancias. En consecuencia, este hallazgo quedará abierto y la Oficina de Control Interno analizará su posible cierre cuando los responsables identifiquen las causas que lo generaron, y los mismos formulen y ejecuten las acciones correctivas o preventivas pertinentes."</t>
    </r>
  </si>
  <si>
    <t>Se realiza mesa de trabajo el dia 25 de agosto de 2022, en donde se indica por parte de la VGC que no le es posible modificar la información del cronograma de SECOP II, ya que solo puede modificar las fechas, sin embargo, si es posible modificar el cronograma de la propuesta, por tal motivo, se sugiere enviar una consulta a Colombia Compra Eficiente sobre la información que debe contener la propuesta vs la información que se puede registrar en el cronograma de SECOP II.</t>
  </si>
  <si>
    <t xml:space="preserve">Mediante circular 067 del 04 de noviembre de 2021, se impartieron instrucciones tendientes a garantizar un compendio documental completo, unificado y en términos de oportunidad, en el sentido de que los funcionarios y contratistas que participan en la producción de documentos que hacen parte de un expediente contractual, los incorporen al mismo. Se anexa circular. La efectividad de la acción propuesta se verá supeditada al análisis de la primera (1) acción.
</t>
  </si>
  <si>
    <t xml:space="preserve">Mediante circular 067 del 04 de noviembre de 2021, se impartieron instrucciones tendientes a garantizar un compendio documental completo, unificado y en términos de oportunidad, en el sentido de que los funcionarios y contratistas que participan en la producción de documentos que hacen parte de un expediente contractual, los incorporen al mismo. Se anexa circular. La efectividad de la acción propuesta se verá supeditada al análisis de la primera (1) acción.
</t>
  </si>
  <si>
    <t>Mediante circular 067 del 04 de noviembre de 2021, se impartieron instrucciones tendientes a garantizar un compendio documental completo, unificado y en términos de oportunidad, en el sentido de que los funcionarios y contratistas que participan en la producción de documentos que hacen parte de un expediente contractual, los incorporen al mismo. Se anexa circular. La efectividad de la acción propuesta se verá supeditada al análisis de la primera (1) acción.</t>
  </si>
  <si>
    <r>
      <t xml:space="preserve">Se indica por los responsables del proceso que </t>
    </r>
    <r>
      <rPr>
        <i/>
        <sz val="12"/>
        <rFont val="Arial"/>
        <family val="2"/>
      </rPr>
      <t xml:space="preserve">"Actualmente el sistema para gestionar el flujo de solicitudes y respuestas es el ORFEO, a manera de punto de control el equipo de trabajo de gestión documental, que hace parte de la Secretaría General realiza seguimiento de manera trimestral, donde envía un reporte generando alertas respecto de las respuestas dadas por cada dependencia como ausencia de documentos anexos, soporte de envío al destinatario final, documentos sin firma, solicitudes pendientes por atender, entre otros temas; por lo tanto, consideramos que esta acción de mejora es pertinente cerrarla por cuanto la causa que dio origen al mismo cesó sus efectos." 
</t>
    </r>
    <r>
      <rPr>
        <sz val="12"/>
        <rFont val="Arial"/>
        <family val="2"/>
      </rPr>
      <t xml:space="preserve">Se aporta como evidencia correo electrónico enviado por el responsable de la emisión de alertas indicando </t>
    </r>
    <r>
      <rPr>
        <i/>
        <sz val="12"/>
        <rFont val="Arial"/>
        <family val="2"/>
      </rPr>
      <t xml:space="preserve">"Bajo la premisa de encaminar la Gestión adelantada por la VGC de las PQR, se requiere contestar con soportes las petidiciones que se encuentran  sin su debida respuesta y figuran pendientes". </t>
    </r>
    <r>
      <rPr>
        <sz val="12"/>
        <rFont val="Arial"/>
        <family val="2"/>
      </rPr>
      <t xml:space="preserve">En donde se relacionan los radicados que requieren respuesta, a partir de ello, se seleccionó una muestra de tres radicados, encontrando que dos de ellos fueron respondidos fuera de término de Ley por 1 día y por 3 días. No obstante, es importante recalcar que el sistema Orfeo tuvo una actualización la cual informa y alerta de los radicados que estan vencidos, los que vencen en el día, los próximos a vencer y los que no cuentan con tiempo. Adicionalmente, semestralmente se emiten informes por parte de esta Oficina sobre el seguimiento a las respuestas de las PQRSD. Por consiguiente, se considera pertinente el cierre del hallazgo, bajo la premisa que por parte de esta Oficina, se seguirá realizando el seguimiento a las PQRSD que emite la Vicepresidencia de Gestión Contractual junto con las diferentes áreas, para fortalecer la debilidad identificada. </t>
    </r>
  </si>
  <si>
    <r>
      <t xml:space="preserve">Por parte de la Oficina de Control Interno se evidencia el cumplimiento de las tres acciones propuestas, por consiguiente, para validar la efectividad de las mismas, en el primer seguimiento, se seleccionó una muestra de PQRSD dirigidas a la Vicepresidencia de Gestión Contractual, encontrando que pese al cumplimiento de la totalidad de las acciones propuestas, fueron inefectivas, toda vez que se materializaron las situaciones identificadas por esta Oficina. 
En el segundo seguimiento, se indicó por los responsables del proceso que </t>
    </r>
    <r>
      <rPr>
        <i/>
        <sz val="12"/>
        <rFont val="Arial"/>
        <family val="2"/>
      </rPr>
      <t xml:space="preserve">"Actualmente el sistema para gestionar el flujo de solicitudes y respuestas es el ORFEO, a manera de punto de control el equipo de trabajo de gestión documental, que hace parte de la Secretaría General realiza seguimiento de manera trimestral, donde envía un reporte generando alertas respecto de las respuestas dadas por cada dependencia como ausencia de documentos anexos, soporte de envío al destinatario final, documentos sin firma, solicitudes pendientes por atender, entre otros temas; por lo tanto, consideramos que esta acción de mejora es pertinente cerrarla por cuanto la causa que dio origen al mismo cesó sus efectos."  
</t>
    </r>
    <r>
      <rPr>
        <sz val="12"/>
        <rFont val="Arial"/>
        <family val="2"/>
      </rPr>
      <t xml:space="preserve">Se aporta como evidencia correo electrónico emitido por la persona designada para emitir alertas frente a la ausencia de documentos anexos, soporte de envío al destinatario final, documentos sin firma, solicitudes pendientes por atender. En donde se relacionan los radicados que requieren respuesta, a partir de ello, se seleccionó una muestra de tres radicados, encontrando que dos de ellos fueron respondidos fuera de término de Ley por 1 día y por 3 días. No obstante, es importante recalcar que el sistema Orfeo tuvo una actualización la cual informa y alerta de los radicados que estan vencidos, los que vencen en el día, los próximos a vencer y los que no cuentan con tiempo. Adicionalmente, semestralmente se emiten informes por parte de esta Oficina sobre el seguimiento a las respuestas de las PQRSD. Por consiguiente, se considera pertinente el cierre del hallazgo, bajo la premisa que por parte de esta Oficina, se seguirá realizando el seguimiento a las PQRSD que emite la Vicepresidencia de Gestión Contractual junto con las diferentes áreas, para fortalecer la debilidad identificada. </t>
    </r>
  </si>
  <si>
    <t xml:space="preserve">CUMPLIDA - EFECTIVA </t>
  </si>
  <si>
    <t>ABIERTA</t>
  </si>
  <si>
    <t>INCUMPLIDA . VENCIDA</t>
  </si>
  <si>
    <t>La acción fue cerrada desde el mes de agosto de 2019 y se cierra el hallazgo teniendo en cuenta que se dio cumplimiento a las acciones propuestas.</t>
  </si>
  <si>
    <t xml:space="preserve">Se cierra el hallazgo teniendo en cuenta que se dio cumplimiento a las acciones propuestas, las cuales tenían plazo de ejecución en el 2019. Es de aclarar que de acuerdo con los resultados emitidos por la Oficina de Control Interno en el informe OCI-2021-017 "Auditoria interna al Proceso Gestion Contractual", no se identificaron situaciones relacionadas con la presente causa "Debilidades en el seguimiento administrativo y financiero a cargo del supervisor del contrato", en el contrato seleccionado en la muestra por modalidad de licitación pública. 
</t>
  </si>
  <si>
    <t xml:space="preserve">Se cierra el hallazgo teniendo en cuenta que se dio cumplimiento a las acciones propuestas, las cuales tenían plazo de ejecución en el 2019. Es de aclarar que hay un plan de mejoramiento a partir de la auditoría realizada en el 2019 cuyos resultados se reflejaron en el informe OCI-2019-032, en el cual se identificaron causas similares a las del presente hallazgo, el cual se encuentra abierto, y a través del cual se verificará su efectividad. </t>
  </si>
  <si>
    <t xml:space="preserve">Se cierra el hallazgo teniendo en cuenta que se dio cumplimiento a las acciones propuestas, las cuales tenían plazo de ejecución en el 2019. 
De otra parte, hay un plan de mejoramiento a partir de la auditoría realizada en el 2019 cuyos resultados se reflejaron en el informe OCI-2019-032, en el cual se identificaron causas similares a las del presente hallazgo, y el cual se encuentra abierto y a través del cual se verificará su efectividad. </t>
  </si>
  <si>
    <t>AUDITORÍA VIGENCIA 2018 (INFORME OCI-2018-035)</t>
  </si>
  <si>
    <t>Indice Planes de Mejoramiento suscritos con la Oficina de Control Interno</t>
  </si>
  <si>
    <t>PROCESO / ACTIVIDAD AUDITADA</t>
  </si>
  <si>
    <t>INFORME</t>
  </si>
  <si>
    <t>CANTIDAD HALLAZGOS</t>
  </si>
  <si>
    <t>CANTIDAD ACCIÓN(ES)</t>
  </si>
  <si>
    <t>ESTADO ACCIONES</t>
  </si>
  <si>
    <t>ESTADO HALLAZGOS</t>
  </si>
  <si>
    <t>CUMPLIDA</t>
  </si>
  <si>
    <t>INCUMPLIDA Y VENCIDA</t>
  </si>
  <si>
    <t>ABIERTAS
VIGENTES</t>
  </si>
  <si>
    <t>EFECTIVA</t>
  </si>
  <si>
    <t>PENDIENTE DE EFECTIVIDAD</t>
  </si>
  <si>
    <t>INEFECTIVA</t>
  </si>
  <si>
    <t>13.</t>
  </si>
  <si>
    <t>Gestión Contractual (GCO)</t>
  </si>
  <si>
    <t>22.</t>
  </si>
  <si>
    <t>Auditoría Especial - Supervisión de Contratos (GCO)</t>
  </si>
  <si>
    <t>TOTAL</t>
  </si>
  <si>
    <t>Incumplimiento de la Política de Administración del Riesgo adoptada por la Entidad y de las Acciones de Mejoramiento, referente a controles sin efecto sobre los niveles de probabilidad y/o impacto, riesgos sin valoración residual, inexistencia de planes de contingencia, reporte de avances en la ejecución de acciones para abordar riesgos o notas de mejora sin soportes, entre otros temas.</t>
  </si>
  <si>
    <t>Falta de capacitación, acompañamiento y asesoría a los responsables del proceso, en materia de riesgos y manejo del aplicativo ISOLUCION.</t>
  </si>
  <si>
    <t>Gestionar de manera eficaz los riesgos identificados en el proceso de Gestión Contractual, con el fin de garantizar el cumplimiento de su objetivo.</t>
  </si>
  <si>
    <t xml:space="preserve">Realizar una (1) mesa de trabajo entre la Vicepresidencia de Gestión Contractual -VGC y la Oficina de Planeación para la actualización de los riesgos que afecten el cumplimiento del objetivo de la VGC. </t>
  </si>
  <si>
    <t>Falta de interiorización de la política de administración de riesgos de la ADR.</t>
  </si>
  <si>
    <t xml:space="preserve">Wilson Giovanni Galindo González
Sandra Yineth Moreno Ruiz </t>
  </si>
  <si>
    <t>En consulta realizada por la Oficina de Control Interno a la No Conformidad N° 104 se observó la ejecución de dos (2) mesas de trabajo entre la Oficina de Planeación y la Vicepresidencia de Gestión Contractual, donde se analizó y realizó la construcción del mapa de riesgos del proceso.
Con el objetivo de determinar la efectividad de mapa de riesgos la Oficina de Control Interno realizó un análisis preliminar a la valoración de los controles y la disminución de probabilidad e impacto para el riesgo de corrupción identificado por la Vicepresidencia de Gestión Contractual para la vigencia 2019, evidenciando que esta se encuentra alineada a la Guía para la Administración del Riesgo y el Diseño de Controles en Entidades Públicas (Versión 4) emitida por el DAFP.</t>
  </si>
  <si>
    <t>La Oficina de Control interno considera procedente determinar el cierre del hallazgo toda vez que fueron ejecutadas las acciones de mejoramiento propuestas y se realizó sin observaciones el análisis del riesgo de corrupción asociado al proceso.</t>
  </si>
  <si>
    <t>Inconsistencias en los reportes de avance de ejecución del Plan de Acción Institucional (vigencia 2018), respecto a la ausencia de evidencias y/o evidencias cargadas que no corresponden a los reportes realizados en el aplicativo ISOLUCION, y reporte de valores que no guardan relación con la fórmula de medición del indicador.</t>
  </si>
  <si>
    <t>Falta de socialización y precisión respecto al punto de control: “(…) cargar las evidencias que correspondan en la herramienta dispuesta para tal fin” del procedimiento “Formulación, Seguimiento y Ajustes y Plan de Acción y Plan Estratégico Institucional” (PR-DER-008), especialmente cuando el soporte del grado de avance del indicador contiene información excesiva.</t>
  </si>
  <si>
    <t>Realizar una (1) solicitud a la Oficina de Planeación de acompañamiento y/o asesoría en la formulación de los indicadores del plan de acción para la vigencia 2019.
En aras de evitar una interpretación inadecuada en la medición de los indicadores, es pertinente contar con el apoyo de las dependencias encargadas de liderar la planeación de la ADR.</t>
  </si>
  <si>
    <t>Falta de acompañamiento en la formulación de los indicadores por parte de la dependencia encargada.</t>
  </si>
  <si>
    <t>Una (1) solicitud a la Oficina de Planeación</t>
  </si>
  <si>
    <t>Wilson Giovanni Galindo González
Sandra Yineth Moreno Ruiz</t>
  </si>
  <si>
    <t>La Oficina de Control Interno observó en consulta realizada a la No Conformidad N° 103 de ISOLUCION la ejecución de una mesa de trabajo entre la Oficina de Planeación y la Vicepresidencia de Gestión Contractual  el 12 de diciembre de 2019, cuyo objetivo fue realizar la construcción de los indicadores a incluir en el Plan de Acción Institucional Vigencia 2019 para el proceso: "Gestión Contractual".</t>
  </si>
  <si>
    <t>La Oficina de Control Interno considera procedente dar por cerrado el presente hallazgo, toda vez que en prueba de efectividad se realizó la revisión del indicador: "Liquidaciones suscritas durante el mes" asociado al proceso de "Gestión Contractual", observando que el reporte es congruente con las evidencias cargadas, así como el calculo del grado de avance del indicador.</t>
  </si>
  <si>
    <r>
      <t xml:space="preserve">Se solicitó por parte de la Oficina de Control Interno el expediente contractual 9602022 al delegado del Seguimiento a los Planes de mejoramiento, quien diligenció el formato de flujo de préstamo de expedientes, y se procedió por parte de esta Oficina a escanear el documento físico.
Teniendo en consideración que las situaciones identificadas por esta Oficina en el informe OCI-2021-017, corresponden a </t>
    </r>
    <r>
      <rPr>
        <i/>
        <sz val="12"/>
        <rFont val="Arial"/>
        <family val="2"/>
      </rPr>
      <t xml:space="preserve">"Se identificaron diferencias entre los cronogramas de los documentos del proceso; deficiencias en la cobertura de pólizas de cumplimiento; los pliegos de condiciones no contenían la información de los numerales 13 y 14 del artículo 2.2.1.1.2.1.3. del Decreto 1082 de 2015 (plazo para expedir adendas y cronograma); el Plan Anual de Adquisiciones no fue actualizado teniendo en cuenta la modalidad de selección por la que se llevó a cabo el proceso; en el expediente contractual no fueron observados los soportes de los pagos realizados.", </t>
    </r>
    <r>
      <rPr>
        <sz val="12"/>
        <rFont val="Arial"/>
        <family val="2"/>
      </rPr>
      <t>por parte de esta Oficina, para verificar la efectividad, se validó la siguiente información: 
- Diferencias entre los cronogramas de los documentos del proceso</t>
    </r>
    <r>
      <rPr>
        <i/>
        <sz val="12"/>
        <rFont val="Arial"/>
        <family val="2"/>
      </rPr>
      <t xml:space="preserve">: </t>
    </r>
    <r>
      <rPr>
        <sz val="12"/>
        <rFont val="Arial"/>
        <family val="2"/>
      </rPr>
      <t xml:space="preserve">Se indicó por los responsables del proceso que </t>
    </r>
    <r>
      <rPr>
        <i/>
        <sz val="12"/>
        <rFont val="Arial"/>
        <family val="2"/>
      </rPr>
      <t xml:space="preserve"> "las actuaciones que están registradas en el SECOP II, y las que están en el cronograma de la invitación pública, son complementaria, se trata de un asunto técnico que depende del formulario electrónico que se diligencia en el secop, por ende se escapa de la competencia de LA VGC, luego no habría acción de mejora que subsane tal observación", </t>
    </r>
    <r>
      <rPr>
        <sz val="12"/>
        <rFont val="Arial"/>
        <family val="2"/>
      </rPr>
      <t xml:space="preserve">información que fue corroborada por esta Oficina. 
- Deficiencias en la cobertura de pólizas de cumplimiento: En el folio 52 se evidencia la póliza de cumplimiento, con su respectiva acta de aprobación de la póliza en el folio 56. 
- Pliegos de condiciones (plazo para expedir adendas y cronograma): No requiere al ser compra virtual.
- Plan Anual de Adquisiciones:PAA 92202022, se encontraba actualizado con su respectiva modalidad de contratación (mínima cuantía). 
- Soportes de los pagos realizados:No se encuentran toda vez que se encuentran en financiera, al ser una modalidad de compra virtual, se carga el pago en la "Tienda virtual del Estado" . </t>
    </r>
  </si>
  <si>
    <r>
      <t xml:space="preserve">Se evidencia por parte de la Oficina de Control Interno el cumplimiento de las dos (2) acciones propuestas, por consiguiente, para determinar la efectividad, se solicitó al delegado del Seguimiento a los Planes de mejoramiento el expediente contractual 9602022, seleccionado aleatoriamente, quien diligenció el formato de flujo de préstamo de expedientes, evidenciando la implementación y aplicación del formato de consulta y préstamo, y se procedió por parte de esta Oficina a escanear el documento físico.
Teniendo en consideración que las situaciones identificadas por esta Oficina en el informe OCI-2021-017, corresponden a </t>
    </r>
    <r>
      <rPr>
        <i/>
        <sz val="12"/>
        <color theme="1"/>
        <rFont val="Arial"/>
        <family val="2"/>
      </rPr>
      <t>"diferencias entre los cronogramas de los documentos del proceso; deficiencias en la cobertura de pólizas de cumplimiento; los pliegos de condiciones no contenían la información de los numerales 13 y 14 del artículo 2.2.1.1.2.1.3. del Decreto 1082 de 2015 (plazo para expedir adendas y cronograma); el Plan Anual de Adquisiciones no fue actualizado teniendo en cuenta la modalidad de selección por la que se llevó a cabo el proceso; en el expediente contractual no fueron observados los soportes de los pagos realizados."</t>
    </r>
    <r>
      <rPr>
        <sz val="12"/>
        <color theme="1"/>
        <rFont val="Arial"/>
        <family val="2"/>
      </rPr>
      <t xml:space="preserve">, por parte de esta Oficina, para verificar la efectividad, se validó la siguiente información: 
- </t>
    </r>
    <r>
      <rPr>
        <u/>
        <sz val="12"/>
        <color theme="1"/>
        <rFont val="Arial"/>
        <family val="2"/>
      </rPr>
      <t>Diferencias entre los cronogramas de los documentos del proceso:</t>
    </r>
    <r>
      <rPr>
        <sz val="12"/>
        <color theme="1"/>
        <rFont val="Arial"/>
        <family val="2"/>
      </rPr>
      <t xml:space="preserve"> Se indicó por los responsables del proceso que  </t>
    </r>
    <r>
      <rPr>
        <i/>
        <sz val="12"/>
        <color theme="1"/>
        <rFont val="Arial"/>
        <family val="2"/>
      </rPr>
      <t>"las actuaciones que están registradas en el SECOP II, y las que están en el cronograma de la invitación pública, son complementaria, se trata de un asunto técnico que depende del formulario electrónico que se diligencia en el secop, por ende se escapa de la competencia de LA VGC, luego no habría acción de mejora que subsane tal observación"</t>
    </r>
    <r>
      <rPr>
        <sz val="12"/>
        <color theme="1"/>
        <rFont val="Arial"/>
        <family val="2"/>
      </rPr>
      <t xml:space="preserve">, información que fue corroborada por esta Oficina. 
- Deficiencias en la cobertura de pólizas de cumplimiento: En el folio 52 se evidencia la póliza de cumplimiento, con su respectiva acta de aprobación de la póliza en el folio 56. 
- Pliegos de condiciones (plazo para expedir adendas y cronograma): No requiere al ser compra virtual.
- Plan Anual de Adquisiciones:PAA 92202022, se encontraba actualizado con su respectiva modalidad de contratación (mínima cuantía). 
- Soportes de los pagos realizados:No se encuentran toda vez que se encuentran en financiera, al ser una modalidad de compra virtual, se carga el pago en la "Tienda virtual del Estado" . 
Por consiguiente, se evidencia que las situaciones identificadas inicialmente no se repitieron, concluyendo con la efectividad de las acciones y el cierre efectivo del hallazgo. </t>
    </r>
  </si>
  <si>
    <r>
      <t xml:space="preserve">Se solicitó por parte de la Oficina de Control Interno el expediente contractual 7722022, al delegado del Seguimiento a los Planes de mejoramiento, quien diligenció el formato de flujo de préstamo de expedientes, y se procedió por parte de esta Oficina a escanear el documento físico.
Teniendo en consideración que las situaciones identificadas por esta Oficina en el informe OCI-2021-017, corresponden a </t>
    </r>
    <r>
      <rPr>
        <i/>
        <sz val="12"/>
        <rFont val="Arial"/>
        <family val="2"/>
      </rPr>
      <t xml:space="preserve">"Diferencias entre los cronogramas de los documentos del proceso; los pliegos de condiciones no contenían la información de os numerales 11 y 14 del artículo 2.2.1.1.2.1.3. del Decreto 1082 de 2015 (cronograma y plazo para expedir adendas); no se evidenció el acta del Comité de Contratación en el expediente contractual, como tampoco en los documentos publicados en SECOP II.", </t>
    </r>
    <r>
      <rPr>
        <sz val="12"/>
        <rFont val="Arial"/>
        <family val="2"/>
      </rPr>
      <t>por parte de esta Oficina, para verificar la efectividad, se validó la siguiente información: 
- Diferencias entre los cronogramas de los documentos del proceso</t>
    </r>
    <r>
      <rPr>
        <i/>
        <sz val="12"/>
        <rFont val="Arial"/>
        <family val="2"/>
      </rPr>
      <t xml:space="preserve">: </t>
    </r>
    <r>
      <rPr>
        <sz val="12"/>
        <rFont val="Arial"/>
        <family val="2"/>
      </rPr>
      <t xml:space="preserve">Se indicó por los responsables del proceso que </t>
    </r>
    <r>
      <rPr>
        <i/>
        <sz val="12"/>
        <rFont val="Arial"/>
        <family val="2"/>
      </rPr>
      <t xml:space="preserve"> "las actuaciones que están registradas en el SECOP II, y las que están en el cronograma de la invitación pública, son complementaria, se trata de un asunto técnico que depende del formulario electrónico que se diligencia en el secop, por ende se escapa de la competencia de LA VGC, luego no habría acción de mejora que subsane tal observación", </t>
    </r>
    <r>
      <rPr>
        <sz val="12"/>
        <rFont val="Arial"/>
        <family val="2"/>
      </rPr>
      <t xml:space="preserve">información que fue corroborada por esta Oficina. 
- Pliegos de condiciones (plazo para expedir adendas y cronograma):  Se encuentra publicado en SECOP y cuenta con las adendas y el cronograma. 
-Comité de Contratación: Las actas del comité se manejan en carpetas diferentes al expediente contractual. Se aporta cómo evidencia el acta del 8 de agosto de 2022, en ola cual se lleva a cabo </t>
    </r>
    <r>
      <rPr>
        <i/>
        <sz val="12"/>
        <rFont val="Arial"/>
        <family val="2"/>
      </rPr>
      <t>"Presentación del informe de verificación y evaluación  del proceso de Concurso de Méritos CM052022</t>
    </r>
    <r>
      <rPr>
        <sz val="12"/>
        <rFont val="Arial"/>
        <family val="2"/>
      </rPr>
      <t>", correspondiente al contrato 7722022.</t>
    </r>
  </si>
  <si>
    <r>
      <t xml:space="preserve">Se evidencia por parte de la Oficina de Control Interno el cumplimiento de las dos (2) acciones propuestas, por consiguiente, para determinar la efectividad, Se solicitó por parte de la Oficina de Control Interno el expediente contractual 7722022, al delegado del Seguimiento a los Planes de mejoramiento, quien diligenció el formato de flujo de préstamo de expedientes, y se procedió por parte de esta Oficina a escanear el documento físico.
Teniendo en consideración que las situaciones identificadas por esta Oficina en el informe OCI-2021-017, corresponden a </t>
    </r>
    <r>
      <rPr>
        <i/>
        <sz val="12"/>
        <color theme="1"/>
        <rFont val="Arial"/>
        <family val="2"/>
      </rPr>
      <t>"Diferencias entre los cronogramas de los documentos del proceso; los pliegos de condiciones no contenían la información de os numerales 11 y 14 del artículo 2.2.1.1.2.1.3. del Decreto 1082 de 2015 (cronograma y plazo para expedir adendas); no se evidenció el acta del Comité de Contratación en el expediente contractual, como tampoco en los documentos publicados en SECOP II.",</t>
    </r>
    <r>
      <rPr>
        <sz val="12"/>
        <color theme="1"/>
        <rFont val="Arial"/>
        <family val="2"/>
      </rPr>
      <t xml:space="preserve"> por parte de esta Oficina, para verificar la efectividad, se validó la siguiente información: 
- Diferencias entre los cronogramas de los documentos del proceso: Se indicó por los responsables del proceso que  </t>
    </r>
    <r>
      <rPr>
        <i/>
        <sz val="12"/>
        <color theme="1"/>
        <rFont val="Arial"/>
        <family val="2"/>
      </rPr>
      <t>"las actuaciones que están registradas en el SECOP II, y las que están en el cronograma de la invitación pública, son complementaria, se trata de un asunto técnico que depende del formulario electrónico que se diligencia en el secop, por ende se escapa de la competencia de LA VGC, luego no habría acción de mejora que subsane tal observación"</t>
    </r>
    <r>
      <rPr>
        <sz val="12"/>
        <color theme="1"/>
        <rFont val="Arial"/>
        <family val="2"/>
      </rPr>
      <t xml:space="preserve">, información que fue corroborada por esta Oficina. 
- Pliegos de condiciones (plazo para expedir adendas y cronograma):  Se encuentra publicado en SECOP y cuenta con las adendas y el cronograma. 
-Comité de Contratación:  Las actas del comité se manejan en carpetas diferentes al expediente contractual. Se aporta cómo evidencia el acta del 8 de agosto de 2022, en la cual se lleva a cabo </t>
    </r>
    <r>
      <rPr>
        <i/>
        <sz val="12"/>
        <color theme="1"/>
        <rFont val="Arial"/>
        <family val="2"/>
      </rPr>
      <t>"Presentación del informe de verificación y evaluación  del proceso de Concurso de Méritos CM052022</t>
    </r>
    <r>
      <rPr>
        <sz val="12"/>
        <color theme="1"/>
        <rFont val="Arial"/>
        <family val="2"/>
      </rPr>
      <t xml:space="preserve">", correspondiente al contrato 7722022.
Por consiguiente, se evidencia que las situaciones identificadas inicialmente no han sido reiterativas sustentado en la validación realizada por parte de esta Oficina, concluyendo de esta manera que es viable el cierre efectivo del hallazgo. </t>
    </r>
  </si>
  <si>
    <r>
      <t xml:space="preserve">Se evidencia por parte de la Oficina de Control Interno el cumplimiento de las dos (2) acciones propuestas, por consiguiente, para determinar la efectividad, Se solicitó por parte de la Oficina de Control Interno el expediente contractual 1822022, al delegado del Seguimiento a los Planes de mejoramiento, quien diligenció el formato de flujo de préstamo de expedientes, y se procedió por parte de esta Oficina a escanear el documento físico.
Teniendo en consideración que las situaciones identificadas por esta Oficina en el informe OCI-2021-017, corresponden a </t>
    </r>
    <r>
      <rPr>
        <i/>
        <sz val="12"/>
        <color theme="1"/>
        <rFont val="Arial"/>
        <family val="2"/>
      </rPr>
      <t>"Se observaron documentos de los contratos que no se encontraban publicados en el SECOP y/o no reposaban en el expediente contractual"</t>
    </r>
    <r>
      <rPr>
        <sz val="12"/>
        <color theme="1"/>
        <rFont val="Arial"/>
        <family val="2"/>
      </rPr>
      <t>, por parte de esta Oficina, para verificar la efectividad, se validó que los documentos ausentes en dicha auditoría se encuentren en el expediente, los cuales correspondian a: 
- Certificación de inexistencia de personal
- Propuesta firmada por el Contratista
- Resolución de Justificación de Contratación Directa
- Certificado de Revisor Fiscal o Representante LegalCumplimiento Seguridad Social y Parafiscales durante los últimos seis meses (Persona jurídica)
- Fotocopia del RUT actualizado
- Certificación bancaria 
- Certificado de Antecedentes Fiscales (Contraloría) 
- Certificado de Antecedentes Disciplinarios (Procuraduría)
- Certificado de Antecedentes Judiciales (Policía)
- Certificado del Sistema Registro de Medidas Correctivas (Policía)
- Constancia de consulta de afiliación al sistema de
seguridad social en Salud y Pensión. (Cualquiera de los siguientes u otros: RUAF, ADRES, BDUA)
- Registro Presupuestal
- Póliza de cumplimiento
- Acta de Inicio
- Designación de supervisor
Teniendo en cuenta que el 100% de los documentos se encontraban cargados en SECOP II, se considera que el área dio cumplimiento a las acciones propuestas, además ha adoptado controles que previenen la reiteración de los hechos evidenciados en el presente hallazgo, concluyendo así dar por cerrado el mismo.</t>
    </r>
  </si>
  <si>
    <r>
      <t xml:space="preserve">Se solicitó por parte de la Oficina de Control Interno el expediente contractual 7232022, al delegado del Seguimiento a los Planes de mejoramiento, quien diligenció el formato de flujo de préstamo de expedientes, y se procedió por parte de esta Oficina a escanear el documento físico.
Teniendo en consideración que las situaciones identificadas por esta Oficina en el informe OCI-2021-017, corresponden a </t>
    </r>
    <r>
      <rPr>
        <i/>
        <sz val="12"/>
        <rFont val="Arial"/>
        <family val="2"/>
      </rPr>
      <t xml:space="preserve">"No se evidenció en el expediente contractual comunicación escrita remitida por la dependencia que requiere el bien o servicio, el correo electrónico de designación del Comité Estructurador y Evaluador, no se observó la publicación de los Estudios Previos y del Registro Presupuestal (RP) en el SECOP II, y los pliegos de condiciones no contenían la información de los numerales 11 y 13 del artículo 2.2.1.1.2.1.3. del Decreto 1082 de 2015 (términos, condiciones y minuta del contrato, y el plazo para expedir adendas)", </t>
    </r>
    <r>
      <rPr>
        <sz val="12"/>
        <rFont val="Arial"/>
        <family val="2"/>
      </rPr>
      <t xml:space="preserve">por parte de esta Oficina, para verificar la efectividad de las actuaciones surtidas, se validó la siguiente información: 
</t>
    </r>
    <r>
      <rPr>
        <u/>
        <sz val="12"/>
        <rFont val="Arial"/>
        <family val="2"/>
      </rPr>
      <t xml:space="preserve">- Comunicación de la necesidad:  </t>
    </r>
    <r>
      <rPr>
        <sz val="12"/>
        <rFont val="Arial"/>
        <family val="2"/>
      </rPr>
      <t xml:space="preserve">Se realiza la comunicación de la necesidad con la radicación de los estudios previso con el número de radicado 20222300010123 (folio 12 expediente contrato)
</t>
    </r>
    <r>
      <rPr>
        <u/>
        <sz val="12"/>
        <rFont val="Arial"/>
        <family val="2"/>
      </rPr>
      <t>- Designación del Comité Estructurador y Evaluador:</t>
    </r>
    <r>
      <rPr>
        <sz val="12"/>
        <rFont val="Arial"/>
        <family val="2"/>
      </rPr>
      <t xml:space="preserve"> Se evidencian los correos electrónicos y la comunicación interna del comité estructurador y evaluador e incluso se encuentra su respectiva modificación (folios 7 a 11 expediente contrato)
</t>
    </r>
    <r>
      <rPr>
        <u/>
        <sz val="12"/>
        <rFont val="Arial"/>
        <family val="2"/>
      </rPr>
      <t>- Estudios previos publicados en SECOP:</t>
    </r>
    <r>
      <rPr>
        <sz val="12"/>
        <rFont val="Arial"/>
        <family val="2"/>
      </rPr>
      <t xml:space="preserve"> Se encuentran publicados en SECOP II
</t>
    </r>
    <r>
      <rPr>
        <u/>
        <sz val="12"/>
        <rFont val="Arial"/>
        <family val="2"/>
      </rPr>
      <t>- RP publicado en SECOP:</t>
    </r>
    <r>
      <rPr>
        <sz val="12"/>
        <rFont val="Arial"/>
        <family val="2"/>
      </rPr>
      <t xml:space="preserve"> Se evidencian los diferentes RP publicados en SECOP II
</t>
    </r>
    <r>
      <rPr>
        <u/>
        <sz val="12"/>
        <rFont val="Arial"/>
        <family val="2"/>
      </rPr>
      <t>- Pliegos de condiciones</t>
    </r>
    <r>
      <rPr>
        <sz val="12"/>
        <rFont val="Arial"/>
        <family val="2"/>
      </rPr>
      <t xml:space="preserve">: Se encuentra publicado en SECOP y cuenta con el cronograma y las adendas. 
</t>
    </r>
  </si>
  <si>
    <r>
      <t>Se evidencia por parte de la Oficina de Control Interno el cumplimiento de las dos (2) acciones propuestas, por consiguiente, para determinar la efectividad, Se solicitó por parte de la Oficina de Control Interno a la Vicepresidencia de Gestión Contractual, copia del expediente contractual 7232022, quien diligenció el formato de flujo de préstamo de expedientes, y se procedió por parte de esta Oficina a escanear el documento físico.
Teniendo en consideración que las situaciones identificadas por esta Oficina en el informe OCI-2021-017, corresponden a</t>
    </r>
    <r>
      <rPr>
        <i/>
        <sz val="12"/>
        <rFont val="Arial"/>
        <family val="2"/>
      </rPr>
      <t xml:space="preserve"> "No se evidenció en el expediente contractual comunicación escrita remitida por la dependencia que requiere el bien o servicio, el correo electrónico de designación del Comité Estructurador y Evaluador, no se observó la publicación de los Estudios Previos y del Registro Presupuestal (RP) en el SECOP II, y los pliegos de condiciones no contenían la información de los numerales 11 y 13 del artículo 2.2.1.1.2.1.3. del Decreto 1082 de 2015 (términos, condiciones y minuta del contrato, y el plazo para expedir adendas)",</t>
    </r>
    <r>
      <rPr>
        <sz val="12"/>
        <rFont val="Arial"/>
        <family val="2"/>
      </rPr>
      <t xml:space="preserve"> por parte de esta Oficina, para verificar la efectividad, se validó la siguiente información: 
</t>
    </r>
    <r>
      <rPr>
        <u/>
        <sz val="12"/>
        <rFont val="Arial"/>
        <family val="2"/>
      </rPr>
      <t xml:space="preserve">- Comunicación de la necesidad: </t>
    </r>
    <r>
      <rPr>
        <sz val="12"/>
        <rFont val="Arial"/>
        <family val="2"/>
      </rPr>
      <t xml:space="preserve"> Se realiza la comunicación de la necesidad con la radicación de los estudios previso con el número de radicado 20222300010123 (folio 12 expediente contrato).
</t>
    </r>
    <r>
      <rPr>
        <u/>
        <sz val="12"/>
        <rFont val="Arial"/>
        <family val="2"/>
      </rPr>
      <t>- Designación del Comité Estructurador y Evaluador:</t>
    </r>
    <r>
      <rPr>
        <sz val="12"/>
        <rFont val="Arial"/>
        <family val="2"/>
      </rPr>
      <t xml:space="preserve"> Se evidencian los correos electrónicos y la comunicación interna del comité estructurador y evaluador e incluso se encuentra su respectiva modificación (folios 7 a 11 expediente contrato)
</t>
    </r>
    <r>
      <rPr>
        <u/>
        <sz val="12"/>
        <rFont val="Arial"/>
        <family val="2"/>
      </rPr>
      <t>- Estudios previos publicados en SECOP:</t>
    </r>
    <r>
      <rPr>
        <sz val="12"/>
        <rFont val="Arial"/>
        <family val="2"/>
      </rPr>
      <t xml:space="preserve"> Se encuentran publicados en SECOP II, lo cual evidencia el correctivo de lo observado en el hallazgo.
</t>
    </r>
    <r>
      <rPr>
        <u/>
        <sz val="12"/>
        <rFont val="Arial"/>
        <family val="2"/>
      </rPr>
      <t>- RP publicado en SECOP:</t>
    </r>
    <r>
      <rPr>
        <sz val="12"/>
        <rFont val="Arial"/>
        <family val="2"/>
      </rPr>
      <t xml:space="preserve"> Se evidencian los diferentes RP publicados en SECOP II, lo cual evidencia el correctivo de lo observado en el hallazgo.
</t>
    </r>
    <r>
      <rPr>
        <u/>
        <sz val="12"/>
        <rFont val="Arial"/>
        <family val="2"/>
      </rPr>
      <t>- Pliegos de condiciones</t>
    </r>
    <r>
      <rPr>
        <sz val="12"/>
        <rFont val="Arial"/>
        <family val="2"/>
      </rPr>
      <t xml:space="preserve">: Se encuentra publicado en SECOP y cuenta con el cronograma y las adendas, lo cual evidencia el correctivo de lo observado en el hallazgo.
Por consiguiente, se evidencia que las situaciones identificadas inicialmente no se repitieron, concluyendo con la efectividad de las acciones y el cierre efectivo del hallazgo. </t>
    </r>
  </si>
  <si>
    <r>
      <t xml:space="preserve">Se solicitó por parte de la Oficina de Control Interno el expediente contractual 1822022, al delegado del Seguimiento a los Planes de mejoramiento, quien diligenció el formato de flujo de préstamo de expedientes, y se procedió por parte de esta Oficina a escanear el documento físico.
Teniendo en consideración que las situaciones identificadas por esta Oficina en el informe OCI-2021-017, corresponden a </t>
    </r>
    <r>
      <rPr>
        <i/>
        <sz val="12"/>
        <rFont val="Arial"/>
        <family val="2"/>
      </rPr>
      <t xml:space="preserve">"Se observaron documentos de los contratos que no se encontraban publicados en el SECOP y/o no reposaban en el expediente contractual", </t>
    </r>
    <r>
      <rPr>
        <sz val="12"/>
        <rFont val="Arial"/>
        <family val="2"/>
      </rPr>
      <t xml:space="preserve">por parte de esta Oficina, para verificar la efectividad, se validó que los documentos ausentes en dicha auditoría se encuentren en el expediente </t>
    </r>
    <r>
      <rPr>
        <b/>
        <sz val="12"/>
        <rFont val="Arial"/>
        <family val="2"/>
      </rPr>
      <t>(prueba de efectividad sustenta en documento: validación de documentos)</t>
    </r>
    <r>
      <rPr>
        <sz val="12"/>
        <rFont val="Arial"/>
        <family val="2"/>
      </rPr>
      <t xml:space="preserve">
Conforme a los resultados obtenidos, se evidencio ausencia que la totalidad de documentos contractuales se encuentran cargados en la plataforma SECOP II, por consiguiente se consisdera la efectividad y cumplimiento de las acciones propuestas. </t>
    </r>
  </si>
  <si>
    <r>
      <t xml:space="preserve">Se indica por los responsables del proceso que </t>
    </r>
    <r>
      <rPr>
        <i/>
        <sz val="12"/>
        <rFont val="Arial"/>
        <family val="2"/>
      </rPr>
      <t xml:space="preserve">"Como se ilustró a la Oficina de control interno, en mesa de trabajo para seguimiento al plan de mejoramiento, las actuaciones que están registradas en el SECOP II, y las que están en el cronograma de la invitación pública, son complementaria, se trata de un asunto técnico que depende del formulario electrónico que se diligencia en el secop, por ende se escapa de la competencia de LA VGC, luego no habría acción de mejora que subsane tal observación."
</t>
    </r>
    <r>
      <rPr>
        <sz val="12"/>
        <rFont val="Arial"/>
        <family val="2"/>
      </rPr>
      <t xml:space="preserve">Conforme a la justificación brindada, teniendo en cuenta que el cronograma que dio lugar al presente hallazgo, se presenta a través de la plataforma SECOP, por lineamientos emitidos por Colombia Compra Eficiente, se aporta como evidencia las capturas de pantalla del formulario que se despliega en el aplicativo SECOP, el cual tiene actividades preestablecidas, las cuales sólo permite modificar la fecha, por consiguiente, se concidera por parte de esta Oficina dar el cierre al hallazgo, teniendo en consideración que no se encuentra bajo la competencia de la Vicepresidencia de Gestión Contractual las diferencias que este cronograma registrado en SECOP II  tiene con la lista de chequeo interna (cronograma de invitación), toda vez que esta lista es complementaria a lo requerido por SECOP, lo cual garantiza el obtener documentación necesaria para adelantar los procesos.
En cuanto a la observación de </t>
    </r>
    <r>
      <rPr>
        <i/>
        <sz val="12"/>
        <rFont val="Arial"/>
        <family val="2"/>
      </rPr>
      <t xml:space="preserve">"La necesidad de contratación fue registrada en el Plan Anual de Adquisiciones bajo la modalidad de selección "Contratación Directa" y no "Mínima Cuantía" que fue como se llevó a cabo el proceso, lo que contraviene con lo establecido en Artículo 2.2.1.1.1.4.4.
del Decreto 1082 de 2015 que establece que "La Entidad Estatal debe actualizar el Plan Anual de Adquisiciones cuando: (i) haya ajustes en los cronogramas de adquisición, valores, modalidad de selección, origen de los recursos (...)". </t>
    </r>
    <r>
      <rPr>
        <sz val="12"/>
        <rFont val="Arial"/>
        <family val="2"/>
      </rPr>
      <t>se validó que la situación se haya superado con los cuatro (4) contratos seleccionados aleatoriamente para validar el cumplimiento de aplicación de controles de los hallazgos anteriores, para verificar que el Plan Anual de Adquisiciones se encuentre actualizado:
- 9602022: PAA 92202022, se encontraba actualizado con su respectiva modalidad de contratación (mínima cuantía).
- 7722022: PAA 8742022, Se encontraba actualizada conforme a la modalidad de contratación (Concurso de mérito)</t>
    </r>
    <r>
      <rPr>
        <sz val="12"/>
        <color rgb="FFFF0000"/>
        <rFont val="Arial"/>
        <family val="2"/>
      </rPr>
      <t xml:space="preserve">
</t>
    </r>
    <r>
      <rPr>
        <sz val="12"/>
        <color theme="1"/>
        <rFont val="Arial"/>
        <family val="2"/>
      </rPr>
      <t>- 7232022: PAA-8612022,  Se encontraba actualizada conforme a la modalidad de contratación (Licitación Pública)</t>
    </r>
    <r>
      <rPr>
        <sz val="12"/>
        <color rgb="FFFF0000"/>
        <rFont val="Arial"/>
        <family val="2"/>
      </rPr>
      <t xml:space="preserve">
</t>
    </r>
    <r>
      <rPr>
        <sz val="12"/>
        <color theme="1"/>
        <rFont val="Arial"/>
        <family val="2"/>
      </rPr>
      <t xml:space="preserve">- 1822022: PAA-0962022, Se encontraba actualizada conforme a la modalidad de contratación (Contratación Directa)
Por lo anterior, se considera pertinente dar cierre efectivo al hallazgo. </t>
    </r>
  </si>
  <si>
    <r>
      <t>Se indica por los responsables del proceso que "</t>
    </r>
    <r>
      <rPr>
        <i/>
        <sz val="12"/>
        <rFont val="Arial"/>
        <family val="2"/>
      </rPr>
      <t>Como se ilustró a la Oficina de control interno, en mesa de trabajo para seguimiento al plan de mejoramiento, las actuaciones que están registradas en el SECOP II, y las que están en el cronograma de la invitación pública, son complementaria, se trata de un asunto técnico que depende del formulario electrónico que se diligencia en el secop, por ende se escapa de la competencia de LA VGC, luego no habría acción de mejora que subsane tal observación."</t>
    </r>
    <r>
      <rPr>
        <sz val="12"/>
        <rFont val="Arial"/>
        <family val="2"/>
      </rPr>
      <t xml:space="preserve">
Conforme a la justificación brindada, teniendo en cuenta que el cronograma que dio lugar al presente hallazgo, se presenta a través de la plataforma SECOP, por lineamientos emitidos por Colombia Compra Eficiente, se aporta como evidencia las capturas de pantalla del formulario que se despliega en el aplicativo SECOP, el cual tiene actividades preestablecidas, las cuales sólo permite modificar la fecha, por consiguiente, se concidera por parte de esta Oficina dar el cierre al hallazgo, teniendo en consideración que no se encuentra bajo la competencia de la Vicepresidencia de Gestión Contractual las diferencias que este cronograma registrado en SECOP II  tiene con la lista de chequeo interna (cronograma de invitación), toda vez que esta lista es complementaria a lo requerido por SECOP, lo cual garantiza el obtener documentación necesaria para adelantar los procesos.
De otra parte, frente a</t>
    </r>
    <r>
      <rPr>
        <i/>
        <sz val="12"/>
        <rFont val="Arial"/>
        <family val="2"/>
      </rPr>
      <t xml:space="preserve"> "La necesidad de contratación fue registrada en el Plan Anual de Adquisiciones bajo la modalidad de selección "Contratación Directa" y no "Mínima Cuantía" que fue como se llevó a cabo el proceso, lo que contraviene con lo establecido en Artículo 2.2.1.1.1.4.4. del Decreto 1082 de 2015 que establece que "La Entidad Estatal debe actualizar el Plan Anual de Adquisiciones cuando: (i) haya ajustes en los cronogramas de adquisición, valores, modalidad de selección, origen de los recursos (...)".</t>
    </r>
    <r>
      <rPr>
        <sz val="12"/>
        <rFont val="Arial"/>
        <family val="2"/>
      </rPr>
      <t xml:space="preserve"> se validó que la situación se haya superado con los cuatro (4) contratos seleccionados, verificando que se encuentre actualizado el Plan Anual de Adquisiciones. Conforme a los resultados obtenidos, teniendo en cuenta que se encontraban actualizados y se superó la debilidad identificada por esta Oficina, se considera oportuno el cierre efectivo del hallazgo. </t>
    </r>
  </si>
  <si>
    <t>ACCIONES AGRUPADAS</t>
  </si>
  <si>
    <t>CUMPLIDA - EFECTIVA</t>
  </si>
  <si>
    <t>CUMPLIDA - PENDIENTE DE EFECTIVIDAD</t>
  </si>
  <si>
    <t>CUMPLIDA INEFECTIVA</t>
  </si>
  <si>
    <t>INCUMPLIDA - VENCIDA</t>
  </si>
  <si>
    <t>HALLAZGOS AGRUPADOS</t>
  </si>
  <si>
    <t>HALLAZGOS</t>
  </si>
  <si>
    <t>ACCIONES  INFORME OCI-2018-035</t>
  </si>
  <si>
    <t>ACCIONES  INFORME OCI-2021-017</t>
  </si>
  <si>
    <r>
      <t xml:space="preserve">Se indica por los responsables del proceso que </t>
    </r>
    <r>
      <rPr>
        <i/>
        <sz val="12"/>
        <rFont val="Arial"/>
        <family val="2"/>
      </rPr>
      <t xml:space="preserve">"En el entendido que la supervisión es el seguimiento técnico, administrativo, financiero, contable, al cumplimiento del objeto contractual, que se efectúa a través de un designado por parte del ordenador del gasto a solicitud de la dependencia, pues es esta última quien conoce la idoneidad del potencial supervisor para que vigile las obligaciones pactadas; por lo tanto la Vicepresidencia de Gestión Contractual, no puede ir mas allá a de ser un colegiado de consulta jurídica en materia contractual, pues quien tiene a cargo la causa del presente hallazgo el directamente el supervisor de conformidad con la normatividad vigente (Debilidad en la gestión y seguimiento oportuno de la ejecución de los contratos por parte de los supervisores de la ADR en el desarrollo de sus funciones.); en su momento, luego de una mesa de trabajo entre algunos supervisores, especialmente aquellos que tienen a su cargo los contratos de modalidades distintas a la contratación directa por prestación de servicios, surgió la acción de mejora de implementar la opción de designar apoyos a la supervisión en materia financiera y técnica, a solicitud del supervisor, pues es este quien tiene a cargo la vigilancia del cumplimiento contractual. Así las cosas, es procedente cerrar este hallazgo, más aun cuando se continua haciendo esta actividad en la entidad."
</t>
    </r>
    <r>
      <rPr>
        <sz val="12"/>
        <rFont val="Arial"/>
        <family val="2"/>
      </rPr>
      <t xml:space="preserve">
Se observó por parte de la Oficina de Control Interno que Durante lo corrido de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Dicha comunicación y formalización de designación de apoyo a la supervisión se realizó a través de la emisión y suscripción de veintiún (21) formatos de </t>
    </r>
    <r>
      <rPr>
        <i/>
        <sz val="12"/>
        <rFont val="Arial"/>
        <family val="2"/>
      </rPr>
      <t>"Comunicación de Designación de Apoyo a la Supervisión"</t>
    </r>
    <r>
      <rPr>
        <sz val="12"/>
        <rFont val="Arial"/>
        <family val="2"/>
      </rPr>
      <t xml:space="preserve"> F-GCO-013, con su respectivo comunicado interno de notificación. 
Por lo anterior se considera que la ADR ha adoptado medidas preventivas respecto de la situación identificada por esta Oficina, dando cumplimiento a la acción. </t>
    </r>
  </si>
  <si>
    <t>Una vez revisada la evidencia suministrada, la Oficina de Control Interno considera que la Entidad cumplió con las acciones de mejoramiento establecidas y que las mismas estaban orientadas a minimizar la reiteración de lo evidenciado por esta Oficina, por lo tanto considera procedente dar por cerrado el hallazgo, segun lo expuesto en el presente seguimiento.</t>
  </si>
  <si>
    <r>
      <t xml:space="preserve">Se indica por los responsables del proceso que </t>
    </r>
    <r>
      <rPr>
        <i/>
        <sz val="12"/>
        <rFont val="Arial"/>
        <family val="2"/>
      </rPr>
      <t xml:space="preserve">"En el entendido que la supervisión es el seguimiento técnico, administrativo, financiero, contable, al cumplimiento del objeto contractual; es decir la vigilancia de la ejecución del mismo, luego quien tiene la responsabilidad de la liquidación es la supervisión, de hecho en cada contrato se establece una cláusula donde se fija los términos de la liquidación; ahora bien, frente a la acción de mejora la Vicepresidencia de Gestión Contractual de forma proactiva, implementó un control donde se registran aquellos contratos objeto de liquidación para instar a los supervisores que inicien el proceso de liquidación, acción que desde luego ataca la causa de dio origen al hallazgo, en consecuencia es pertinente cerrarlo."
</t>
    </r>
    <r>
      <rPr>
        <sz val="12"/>
        <rFont val="Arial"/>
        <family val="2"/>
      </rPr>
      <t xml:space="preserve">Por parte de la Oficina de Control Interno se cuenta con la matriz de contratos en estado de liquidación primer trimestre 2023, de la cual se seleccionó una muestra de 5 contratos, para validar su estado de liquidación del cual se informó loi siguiente: 
1.- Numero de contrato: 5592019, </t>
    </r>
    <r>
      <rPr>
        <i/>
        <sz val="12"/>
        <rFont val="Arial"/>
        <family val="2"/>
      </rPr>
      <t xml:space="preserve">"SE ENCUENTRA EN TRAMITE DE FIRMAS DE SUPERVISOR Y EL CONTRATISTA DESDE EL 15/05/2023"
</t>
    </r>
    <r>
      <rPr>
        <sz val="12"/>
        <rFont val="Arial"/>
        <family val="2"/>
      </rPr>
      <t xml:space="preserve">2.- Numero de contrato: 4462021, </t>
    </r>
    <r>
      <rPr>
        <i/>
        <sz val="12"/>
        <rFont val="Arial"/>
        <family val="2"/>
      </rPr>
      <t xml:space="preserve">"SE ENCUENTRA EN TRAMITE DE FIRMAS DEL SUPERVISOR Y DEL CONTRATISTA DESDE EL 11/05/2023"
</t>
    </r>
    <r>
      <rPr>
        <sz val="12"/>
        <rFont val="Arial"/>
        <family val="2"/>
      </rPr>
      <t>3.- Numero de contrato: 10462015,</t>
    </r>
    <r>
      <rPr>
        <i/>
        <sz val="12"/>
        <rFont val="Arial"/>
        <family val="2"/>
      </rPr>
      <t xml:space="preserve"> "LA SUPERVISION NO HA RADICADO DOCUMENTOS PARA PROCESO DE LIQUIDACION"
</t>
    </r>
    <r>
      <rPr>
        <sz val="12"/>
        <rFont val="Arial"/>
        <family val="2"/>
      </rPr>
      <t>4.- Numero de contrato: 6152021</t>
    </r>
    <r>
      <rPr>
        <i/>
        <sz val="12"/>
        <rFont val="Arial"/>
        <family val="2"/>
      </rPr>
      <t xml:space="preserve"> "NO REQUIERE LIQUIDACON POR SER UN CONTRATO D EEJECUCION INSTANTANEA DE ACUERDO A LO ESTABLECIDO EN EL ARTICULO 60 D ELA LEY 80 DE 1993"
</t>
    </r>
    <r>
      <rPr>
        <sz val="12"/>
        <rFont val="Arial"/>
        <family val="2"/>
      </rPr>
      <t>5.- Numero de contrato: 7682020,</t>
    </r>
    <r>
      <rPr>
        <i/>
        <sz val="12"/>
        <rFont val="Arial"/>
        <family val="2"/>
      </rPr>
      <t xml:space="preserve"> "LIQUIADO 07/06/2023"
</t>
    </r>
    <r>
      <rPr>
        <sz val="12"/>
        <rFont val="Arial"/>
        <family val="2"/>
      </rPr>
      <t>Conforme a lo anterior, por parte de esta Oficina se solicitó allegar la evidencia de liquidación del Contrato 7682020 e indicar las gestiones realizadas desde la Vicepresidencia de Gestión Contractual para que por parte de la supervisión de los demás contratos de la muestra seleccionada se lleven a cabo dicho proceso. 
Se aportó como evidencia el 23 de junio de 2023 la siguiente información:
- Acta de liquidación del contrato 7682020, del 7 de junio de 2023.
- Correo electrónico de solicitud de firma de acta de liquidación del contrato 5592019 con trazabilidad del 11 de mayo de 2023 y del 8 de junio de 2023.
- Correo electrónico de solicitud de informe final del supervisor y el acta final de liquidación del contrato 5592019 Con solicitud por parte de la Vicepresidencia de Gestión Contractual los días 22 de marzo 2022, 26 de abril de 2022, 25 de mayo de 2022, 13 de junio de 2022, 25 de agosto de 2022. 
- Correo electrónico de solicitud de informe final del supervisor y el acta final de liquidación del contrato 5592019 Con solicitud por parte de la Vicepresidencia de Gestión Contractual los días 22 de marzo 2022, 26 de abril de 2022, 25 de mayo de 2022, 13 de junio de 2022, 25 de agosto de 2022. 
No se aporta evidencia del acompañamiento para la liquidación de los contratos 1042015 y 615202, por consiguiente, se concluye por parte de esta Oficina que si bien se cumplieron las cciones propuestas, las mismas no son del todo efectivdas y no es procedente el cierre del hallazgo, al considerar que se debe fortalecer las acciones para brindar desde la Vicepresidencia de Gestión Contractual el acompañamiento a la supervisión para el trámite de liquidación de los procesos contractuales.</t>
    </r>
  </si>
  <si>
    <r>
      <t xml:space="preserve">Se indica por parte de la Vicepresidencia de Gestión Contractual que </t>
    </r>
    <r>
      <rPr>
        <i/>
        <sz val="12"/>
        <rFont val="Arial"/>
        <family val="2"/>
      </rPr>
      <t xml:space="preserve">"En el entendido que la supervisión es el seguimiento técnico, administrativo, financiero, contable, al cumplimiento del objeto contractual; es decir la vigilancia de la ejecución del mismo, luego quien tiene la responsabilidad de la liquidación es la supervisión, de hecho en cada contrato se establece una cláusula donde se fija los términos de la liquidación; ahora bien, frente a la acción de mejora la Vicepresidencia de Gestión Contractual de forma proactiva, implementó un control donde se registran aquellos contratos objeto de liquidación para instar a los supervisores que inicien el proceso de liquidación, acción que desde luego ataca la causa de dio origen al hallazgo, en consecuencia es pertinente cerrarlo."
</t>
    </r>
    <r>
      <rPr>
        <sz val="12"/>
        <rFont val="Arial"/>
        <family val="2"/>
      </rPr>
      <t>Conforme a lo anterior, se evidencia el cumplimiento de la acción propuesta, no obstante, dadas las conclusions estipuladas en el avance cualitativo de la acción 1, no se considera viable el cierre del hallazgo, por cuanto se evidencia que aun persiste la observación evdenciada por la Oficina de Control Interno, respecto a debilidades en el proceso de liquidación de contratos.</t>
    </r>
  </si>
  <si>
    <r>
      <t>En el seguimiento realizado en la vigencia 2020, se allegó cómo evidencia la matri</t>
    </r>
    <r>
      <rPr>
        <i/>
        <sz val="12"/>
        <rFont val="Arial"/>
        <family val="2"/>
      </rPr>
      <t xml:space="preserve">z "CONTRATOS OBJETOS DE LIQUIDACIÓN 2021", </t>
    </r>
    <r>
      <rPr>
        <sz val="12"/>
        <rFont val="Arial"/>
        <family val="2"/>
      </rPr>
      <t xml:space="preserve">donde se registran los contratos que están próximos a ser liquidados y se entiende como alerta según el proceso auditado, por consiguiente se evidencian cumplida las acciones; no obstante, no se obtuvieron evidencias de las gestiones adelantadas para liquidar tales contratos.
Frente a lo anterior, esta Oficina considera importante resaltar que la mera identificación de los contratos a liquidar no elimina la causa del hallazgo, por cuanto lo que se busca con el plan de mejoramiento es concluir el proceso poscontractual dentro de lo términos establecidos, por tanto, en el seguimiento de la vigencia 2023, con el fin de validar la efectividad de la acción, por parte de la Oficina de Control Interno se cuenta con la matriz de contratos en estado de liquidación Primer trimestre 2023, de la cual se seleccionó una muestra de 5 contratos, para validar su estado de liquidación del cual se informó lo siguiente: 
1.- Numero de contrato: 5592019, "SE ENCUENTRA EN TRAMITE DE FIRMAS DE SUPERVISOR Y EL CONTRATISTA DESDE EL 15/05/2023"
2.- Numero de contrato: 4462021, "SE ENCUENTRA EN TRAMITE DE FIRMAS DEL SUPERVISOR Y DEL CONTRATISTA DESDE EL 11/05/2023"
3.- Numero de contrato: 10462015, "LA SUPERVISION NO HA RADICADO DOCUMENTOS PARA PROCESO DE LIQUIDACION"
4.- Numero de contrato: 6152021 "NO REQUIERE LIQUIDACION POR SER UN CONTRATO DE EJECUCION INSTANTANEA DE ACUERDO A LO ESTABLECIDO EN EL ARTICULO 60 DE LA LEY 80 DE 1993"
5.- Numero de contrato: 7682020, "LIQUIDADO 07/06/2023"
Conforme a lo anterior, por parte de esta Oficina se solicitó allegar la evidencia de liquidación del Contrato 7682020 e indicar las gestiones realizadas desde la Vicepresidencia de Gestión Contractual para que por parte de la supervisión del contrato 10462015 se lleve a cabo dicho proceso y evidencia del acompañamiento en la liquidación de los contratos 5592019 y 4462021. 
A partir de lo anterior, se aportó como evidencia el 23 de junio de 2023 la siguiente información:
- Acta de liquidación del contrato 7682020, del 7 de junio de 2023.
- Correo electrónico de solicitud de firma de acta de liquidación del contrato 5592019 con trazabilidad del 11 de mayo de 2023 y del 8 de junio de 2023.
- Correo electrónico de solicitud de informe final del supervisor y el acta final de liquidación del contrato 5592019 Con solicitud por parte de la Vicepresidencia de Gestión Contractual los días 22 de marzo 2022, 26 de abril de 2022, 25 de mayo de 2022, 13 de junio de 2022, 25 de agosto de 2022. 
- Correo electrónico de solicitud de informe final del supervisor y el acta final de liquidación del contrato 5592019 Con solicitud por parte de la Vicepresidencia de Gestión Contractual los días 22 de marzo 2022, 26 de abril de 2022, 25 de mayo de 2022, 13 de junio de 2022, 25 de agosto de 2022. 
No se aporta evidencia del acompañamiento para la liquidación de los contratos 1042015 y 615202, por consiguiente, se concluye por parte de esta Oficina que si bien se cumplieron las cciones propuestas, no es procedente el cierre del presente hallazgo, por cuanto se considera que existen debilidades en los procesos de liquidación de contratos, por lo cual por parte de la OCI se recomienda fortalecer las acciones para brindar desde la Vicepresidencia de Gestión Contractual el acompañamiento a la supervisión para el trámite de liquidación de los procesos. </t>
    </r>
  </si>
  <si>
    <r>
      <t xml:space="preserve">Se indica por parte de la Vicepresidencia de Gestión Contractual que </t>
    </r>
    <r>
      <rPr>
        <i/>
        <sz val="12"/>
        <rFont val="Arial"/>
        <family val="2"/>
      </rPr>
      <t xml:space="preserve">"El profesional de la Vicepresidencia de Gestión Contractual, carga en el SECOP, los soportes documentales que da cuenta de la modificaciones contractuales, por tal motivo, no fue necesario implementar una lista de chequeo y no por esto debe entenderse que no se subsanó la causa que dio origen al presente hallazgo. A manera de ejemplo se adjuntan algunas evidencias de cargue en el SECOP de las modificaciones contractuales." 
</t>
    </r>
    <r>
      <rPr>
        <sz val="12"/>
        <rFont val="Arial"/>
        <family val="2"/>
      </rPr>
      <t>Conforme a lo anterior, se evidencia por parte de esta Oficina que en secop existe un aparte de modificación contractuales, por ende no es viable la acción propuesta, ya que a través de Colombia Compra Eficiente se emiten los lineamientos que se deben incluir para dicho trámite, por consiguiente, la lista de chequeo representaría un reproceso administrativo. Se aporta por los responsables evidencia del cargue de información de las modificiaciones contractuales en SECOP de tres contratos, uno vigencia 2020, 2021 y 2022. 
Por tanto, para validar la efectividad, por parte de la Oficina de Control Interno, se revisó la documentación cargada para los contratos 7702022, 7732022, 7752022, 7722022, encontrando que contaban con la información publicada en SECOP respecto de las modificaciones contractuales (Otro si, informe de supervisión). 
Conforme a lo anterior se da por cerrado el hallazgo.</t>
    </r>
  </si>
  <si>
    <r>
      <t xml:space="preserve">Si bien la acción propuesta no fue ejecutada conforme se dispuso, se indica por parte de la Vicepresidencia de Gestión Contractual que </t>
    </r>
    <r>
      <rPr>
        <i/>
        <sz val="12"/>
        <rFont val="Arial"/>
        <family val="2"/>
      </rPr>
      <t xml:space="preserve">"El profesional de la Vicepresidencia de Gestión Contractual, carga en el SECOP, los soportes documentales que da cuenta de la modificaciones contractuales, por tal motivo, no fue necesario implementar una lista de chequeo y no por esto debe entenderse que no se subsanó la causa que dio origen al presente hallazgo. A manera de ejemplo se adjuntan algunas evidencias de cargue en el SECOP de las modificaciones contractuales." </t>
    </r>
    <r>
      <rPr>
        <sz val="12"/>
        <rFont val="Arial"/>
        <family val="2"/>
      </rPr>
      <t xml:space="preserve">
Conforme a lo anterior, se evidencia por parte de esta Oficina que en SECOP II existe un apartado de modificación contractuales, observando así que a través de Colombia Compra Eficiente se emiten los lineamientos que se deben incluir para dicho trámite, por consiguiente, la lista de chequeo representaría un reproceso administrativo, logrando corroborar a partir de las evidencias aportadas por los responsables que la ADR ha procedido con el cargue de información de las modificiaciones contractuales en SECOP.
En tal sentido, ante la corroboración de que la Entidad se ha dado cumplimiento a los lineamientos relacionados con las modificaciones contractuales, la Oficina de Control Interno considera viable el cierre del hallazgo.</t>
    </r>
  </si>
  <si>
    <r>
      <t xml:space="preserve">Se indica por parte de la Vicepresidencia de Gestión Contractual que </t>
    </r>
    <r>
      <rPr>
        <i/>
        <sz val="12"/>
        <rFont val="Arial"/>
        <family val="2"/>
      </rPr>
      <t xml:space="preserve">"La designación de supervisión se fortaleció en el numeral 5.3 calidades del supervisor, apoyo a la supervisión e interventor del manual de contratación y supervisión e interventoría en su versión 2, donde entre otros aspectos, allí se precisa que la designación se realiza en el clausulado del contrato. 
Es de anotar que el informe de supervisión da cuenta el estado actual de ejecución del contrato objeto de entrega; documento que contempla entre otras causales para su aplicación, la sustitución o cambio de supervisor, adicionalmente se implementó el formato de comunicado de cumplimiento de requisitos para enterar al supervisor de iniciar el contrato a cargo; en consecuencia quedó subsanado la causa que dio origen al hallazgo, pues todos los requisitos por cambio de supervisor se cumplen a cabalidad "
</t>
    </r>
    <r>
      <rPr>
        <sz val="12"/>
        <rFont val="Arial"/>
        <family val="2"/>
      </rPr>
      <t>Se observa por parte de esta Oficina la actualización del formato solicitud cambio de supervisión "F-GCO-022" se aportó como evidencia del formato diligenciado, en el que el supervisor del contrato 3902023, que es Luis Gabriel Guzman, solicita el cambio para Lucy Quiñones Hurtado. A partir de ello, por parte de la Oficina de Control Interno, se verificó en SECOP que dicha información estuviera cargada, evidenciando que efectivamente se hizo la modificación, en consecuencia, esta Oficina considera que la Entidad está dando aplicación de los lineamientos referentes al cambio de supervisión.</t>
    </r>
  </si>
  <si>
    <r>
      <t xml:space="preserve">Se indica por parte de la Vicepresidencia de Gestión Contractual que </t>
    </r>
    <r>
      <rPr>
        <i/>
        <sz val="12"/>
        <rFont val="Arial"/>
        <family val="2"/>
      </rPr>
      <t xml:space="preserve">"La designación de supervisión se fortaleció en el numeral 5.3 calidades del supervisor, apoyo a la supervisión e interventor del manual de contratación y supervisión e interventoría en su versión 2, donde entre otros aspectos, allí se precisa que la designación se realiza en el clausulado del contrato. 
Es de anotar que el informe de supervisión da cuenta el estado actual de ejecución del contrato objeto de entrega; documento que contempla entre otras causales para su aplicación, la sustitución o cambio de supervisor, adicionalmente se implementó el formato de comunicado de cumplimiento de requisitos para enterar al supervisor de iniciar el contrato a cargo; en consecuencia quedó subsanado la causa que dio origen al hallazgo, pues todos los requisitos por cambio de supervisor se cumplen a cabalidad"
</t>
    </r>
    <r>
      <rPr>
        <sz val="12"/>
        <rFont val="Arial"/>
        <family val="2"/>
      </rPr>
      <t>Se evidencia por parte de la Oficina de Control Interno la actualización  al formato de informe de supervisión, con fecha de actualización del 16 de marzo de 2023, evidenciando por parte de esta Oficina el Fortalecimiento de la calidad del informe por modificación, suspensión o reinicio del contrato, por cesión, por terminación anticipada, por cambio de supervisor, por tanto, se da por cumplida la acción. 
Por parte de esta Oficina, se realizó una validación a través del Contrato 7482019, en donde se observó que no se encontraba el informe por cambio de supervisor, toda vez que se retiró el primer supervisor y automáticamente quedó a cargo de la supervisión el jefe del área, conforme a lo establecido en el Manual de contratación y supervisión e interventoría en su versión 2, por consiguiente se considera efectiva la acción propuesta, ya que se asegura que con los cambios de supervisor, el contrato no quede desamparado, superando la situación identificada por esta Oficina</t>
    </r>
    <r>
      <rPr>
        <sz val="12"/>
        <color rgb="FFFF0000"/>
        <rFont val="Arial"/>
        <family val="2"/>
      </rPr>
      <t xml:space="preserve">
</t>
    </r>
  </si>
  <si>
    <t>La Oficina de Control Interno observó que por parte de la Vicepresidencia de Gestión Contractual  se fortaleció en el numeral 5.3 "calidades del supervisor, apoyo a la supervisión e interventor" del Manual de contratación y supervisión e interventoría en su versión 2, donde entre otros aspectos, allí se precisa que la designación se realiza en el clausulado del contrato. 
De tora parte, se informí que el informe de supervisión da cuenta el estado actual de ejecución del contrato objeto de entrega; documento que contempla entre otras causales para su aplicación, la sustitución o cambio de supervisor. Adicionalmente se informí que en la ADR se implementó el formato de comunicado de cumplimiento de requisitos para enterar al supervisor de iniciar el contrato a cargo.
Por parte de la Oficina de Control Interno se evidenció que en la vigencia 2020, y en razón a la terminación de la planta temporal de la Entidad, se ha realizado la designación de apoyo a la supervisión en las áreas técnicas,  jurídicas y financieras, para los siguientes siete (7) contratos y/o convenios suscritos por la ADR cuya supervisión recae sobre el Vicepresidente de Integración Productiva:  517 de 2017, 749 de 2017, 197 de 2016, 518 de 2017, 684 de 2017, 785 de 2017, 289 de 2018. Actividad que aún se mantiene en la ADR para prevenir riesgos relacionados con la supervisión de contratos.
Dicha comunicación y formalización de designación de apoyo a la supervisión se realizó a través de la emisión y suscripción de veintiún (21) formatos de "Comunicación de Designación de Apoyo a la Supervisión" F-GCO-013, con su respectivo comunicado interno de notificación. 
Se evidencia por parte de la Oficina de Control Interno la actualización  al formato de informe de supervisión, con fecha de actualización del 16 de marzo de 2023, evidenciando por parte de esta Oficina el Fortalecimiento de la calidad del informe para el cambio de supervisor, se evidencia por parte de la Oficina de Control Interno el informe de supervisión por cambio de supervisión del contrato 390 de 2022, el cual estaba diligenciado a completitud y relacionaba las garantías exigidas. Ahora bien, cuando el cambio de supervisor se da por retiro del personal, la supervisión es tomada automáticamente por el Jefe del área, de acuerdo con lo establecido en el manual de la contratación en su versión 2, por tanto, en cuanto a las diferentes modificaciones de supervisor que se pueden presentar, el control implementado permite que los contratos no se vean desamparados.
Se aporta por los responsables del proceso el formato " F-GCO-012" correspondiente a la designación de supervisor del contrato 1362023, el cual designa como supervisor a FABIAN CAMILO ACOSTA PUENTES, información que fue validada por parte de esta Oficina, toda vez que en SECOP registra como supervisor el mismo. Junto con la designación de supervisión por modificación del contrato 3902022. (de este último se tiene la solicitud de cambio de supervisión, el informe del supervisor saliente, y la designación de la nueva supervisora)
Teniendo en cuenta que se observó el cumplimiento de la totalidad de  acciones propuestas, y dado que se ha fortalecido el proceso respecto a la supervisión y apoyo a la supervisión de contratos, esta Oficina considera viable el cierre del hallazgo.</t>
  </si>
  <si>
    <r>
      <t xml:space="preserve">Se indica por parte de la Vicepresidencia de Gestión Contractual que </t>
    </r>
    <r>
      <rPr>
        <i/>
        <sz val="12"/>
        <rFont val="Arial"/>
        <family val="2"/>
      </rPr>
      <t xml:space="preserve">"Si bien en su momento no se formuló acción de mejora, es pertinente cerrar el presente hallazgo, en razón a que se fortaleció el tema relacionado con el procedimiento administrativo para la imposición de multas, sanciones y declaraciones de incumplimiento en el capítulo VI del manual de contratación y supervisión e interventoría en su versión 2, lo que dio lugar también a implementar el acta de liquidación del contrato o convenio, el procedimiento de liquidación bilateral y el procedimiento de liquidación unilateral, documentos que se encuentran en Isolución; de hecho la VGC ha impuesto las siguientes sanciones:", </t>
    </r>
    <r>
      <rPr>
        <sz val="12"/>
        <rFont val="Arial"/>
        <family val="2"/>
      </rPr>
      <t xml:space="preserve">A través de correo electrónico del  se allega la siguiente relación: </t>
    </r>
    <r>
      <rPr>
        <i/>
        <sz val="12"/>
        <rFont val="Arial"/>
        <family val="2"/>
      </rPr>
      <t xml:space="preserve">"CONTRATO 582 de 2019 – Contratista AGROPAZ POR COLOMBIA 2019 – el proceso administrativo inicio el 2020: cuyo asunto se resolvió mediante la expedición de la Resolución 097 del 29 de abril de 2021, confirmando la decisión y estableciendo el incumplimiento del contratista, ordenando a pagar Al contratista y a la compañía aseguradora SEGUROS DEL ESTADO S.A. la suma de CIENTO SETENTA Y DOS MILLONES OCHOCIENTOS NUEVE MIL PESOS M/CTE ($172.809.000). 
CONTRATO 1191 Y 1192 DE 2015 Consorcio Tierras Huila 2015 y Consorcio Ingeotyp 23 - el proceso administrativo inicio el 2019: Mediante resolución 524 del 15 de diciembre de 2021, se declaró el incumplimiento por parte de los contratistas donde se les conminó a pagar la suma de $606.110.753 y $85.194.576 respectivamente por los perjuicios ocasionados, decisión que quedó confirmada en resolución 580 del 27 de diciembre de 2021. 
CONTRATO 611 de 2017 – Contratista Consorcio Distritos del Centro - el proceso administrativo inicio el 2021: Mediante resolución 120 del 29 de marzo de 2022, se declaró el incumplimiento por parte del consorcio distritos del centro donde se cuantificaron los perjuicios por valor de $513.834.930,79   confirmando la decisión  según resolución 311 del 29 de junio de 2022. 
 CONTRATO 021 de 2019 – Contratista litigar.com SAS. (inicio 2021): Mediante resolución 568 de 2022 se confirmó en todos sus apartes la resolución 483 de 2022 mediante la cual de declaró el incumplimiento del contratista onde se cuantificaron los perjuicios por valor de $10.426.130. 
 CONTRATO 258 de 2022 Contratista Andrés Felipe Reyes Romero (inicio 2022) en acta de audiencia del 24 de noviembre de 2022, se archivó el proceso por cesación del presunto incumplimiento. 
CONTRATO 758 2022 Contratista Raúl Nicolás Gómez Giraldo (inicio 2022), Mediante resolución 143 del 14 de marzo de 2023, se declaró el incumplimiento, donde se cuantificaron los perjuicios por valor de $1.288.800, confirmando la decisión según resolución 207 del 20 de abril de 2023. (periodo 19 de septiembre de 2022 al 27 de abril de 2023). 
CONTRATO 759 2022 Contratista José Eurípides Rincón Báez (inicio 2022) Mediante resolución 142 del 14 de marzo de 2023, se declaró el incumplimiento, donde se cuantificaron los perjuicios por valor de $974.590, confirmando la decisión según resolución 208 del 20 de abril de 2023. (periodo 19 de septiembre de 2022 al 27 de abril de 2023).   </t>
    </r>
    <r>
      <rPr>
        <sz val="12"/>
        <rFont val="Arial"/>
        <family val="2"/>
      </rPr>
      <t xml:space="preserve">
A partir de lo anterior, se solicita el informe de supervisión donde se indica del incumplimiento al contrato CONTRATO 759 2022 , y la citación a audiencia para validar que las situaciones identificadas frente al tiempo de citación a aundiencia de incumplimiento y que en dicho informe se relacione  el estado de la vigencia de las garantías y la posibilidad de afectación de las mismas en los amparos respectivos , encontrando que: 
En el informe del 27 de Octubre de 2022, por parte del supervisor se realiza el análisis de las garantías en el numeral 7 </t>
    </r>
    <r>
      <rPr>
        <i/>
        <sz val="12"/>
        <rFont val="Arial"/>
        <family val="2"/>
      </rPr>
      <t>"Medidas que se pretenden hacer efectivas",</t>
    </r>
    <r>
      <rPr>
        <sz val="12"/>
        <rFont val="Arial"/>
        <family val="2"/>
      </rPr>
      <t xml:space="preserve"> y la citación a la audiencia de incumplimiento se dio el 29 de noviembre de 2022, evidenciando que sólo pasaron 34 días, por consiguiente, por parte de esta Oficina se evidencia la superación de las debilidades identificadas en el presente hallazgo, por consiguiente se da el cierre del mismo </t>
    </r>
  </si>
  <si>
    <r>
      <t>Si bien el proceso no definio un plan de mejoramiento,  la Oficina de Control Interno  evidenció la modificación del manual de contratación y supervisión e interventoría en su versión 2, lo que dio lugar también a implementar el acta de liquidación del contrato o convenio, el procedimiento de liquidación bilateral y el procedimiento de liquidación unilateral, documentos que se encuentran en Isolución. Adicionalmente, se allega relación de sanciones impuestas, de las cuales, se seleccionó por parte de esta Oficina el contrato 7592022 ,solicitando a los responsables del proceso allegar el informe de supervisión, encontrando que, en el informe del 27 de Octubre de 2022, por parte del supervisor se realiza el análisis de las garantías en el numeral 7</t>
    </r>
    <r>
      <rPr>
        <i/>
        <sz val="12"/>
        <color theme="1"/>
        <rFont val="Arial"/>
        <family val="2"/>
      </rPr>
      <t xml:space="preserve"> "Medidas que se pretenden hacer efectivas",</t>
    </r>
    <r>
      <rPr>
        <sz val="12"/>
        <color theme="1"/>
        <rFont val="Arial"/>
        <family val="2"/>
      </rPr>
      <t xml:space="preserve"> y la citación a la audiencia de incumplimiento se dio el 29 de noviembre de 2022, evidenciando que sólo pasaron 34 días, por consiguiente, por parte de esta Oficina se evidencia la superación de las debilidades identificadas en el presente hallazgo, razón por la cual se da el cierre efectivo  del mismo </t>
    </r>
  </si>
  <si>
    <t>ACCIONES  INFORME OCI-2019-032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</si>
</sst>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m\-yyyy"/>
  </numFmts>
  <fonts count="29" x14ac:knownFonts="1">
    <font>
      <sz val="11"/>
      <color theme="1"/>
      <name val="Calibri"/>
      <family val="2"/>
      <scheme val="minor"/>
    </font>
    <font>
      <sz val="11"/>
      <color theme="1"/>
      <name val="Calibri"/>
      <family val="2"/>
      <scheme val="minor"/>
    </font>
    <font>
      <sz val="10"/>
      <name val="Arial"/>
      <family val="2"/>
    </font>
    <font>
      <sz val="10"/>
      <name val="Verdana"/>
      <family val="2"/>
    </font>
    <font>
      <b/>
      <sz val="20"/>
      <name val="Arial"/>
      <family val="2"/>
    </font>
    <font>
      <sz val="20"/>
      <name val="Arial"/>
      <family val="2"/>
    </font>
    <font>
      <sz val="12"/>
      <color theme="1"/>
      <name val="Calibri"/>
      <family val="2"/>
      <scheme val="minor"/>
    </font>
    <font>
      <b/>
      <sz val="14"/>
      <name val="Arial"/>
      <family val="2"/>
    </font>
    <font>
      <sz val="14"/>
      <name val="Arial"/>
      <family val="2"/>
    </font>
    <font>
      <b/>
      <i/>
      <sz val="14"/>
      <name val="Arial"/>
      <family val="2"/>
    </font>
    <font>
      <sz val="12"/>
      <color theme="1"/>
      <name val="Arial"/>
      <family val="2"/>
    </font>
    <font>
      <sz val="12"/>
      <name val="Arial"/>
      <family val="2"/>
    </font>
    <font>
      <b/>
      <sz val="12"/>
      <color theme="1"/>
      <name val="Arial"/>
      <family val="2"/>
    </font>
    <font>
      <i/>
      <sz val="12"/>
      <name val="Arial"/>
      <family val="2"/>
    </font>
    <font>
      <i/>
      <sz val="12"/>
      <color theme="1"/>
      <name val="Arial"/>
      <family val="2"/>
    </font>
    <font>
      <sz val="10"/>
      <color theme="1"/>
      <name val="Calibri"/>
      <family val="2"/>
      <scheme val="minor"/>
    </font>
    <font>
      <b/>
      <sz val="12"/>
      <name val="Arial"/>
      <family val="2"/>
    </font>
    <font>
      <sz val="12"/>
      <color rgb="FFFF0000"/>
      <name val="Arial"/>
      <family val="2"/>
    </font>
    <font>
      <b/>
      <sz val="18"/>
      <name val="Arial"/>
      <family val="2"/>
    </font>
    <font>
      <b/>
      <sz val="11"/>
      <color theme="1"/>
      <name val="Calibri"/>
      <family val="2"/>
      <scheme val="minor"/>
    </font>
    <font>
      <b/>
      <sz val="20"/>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u/>
      <sz val="11"/>
      <color theme="10"/>
      <name val="Calibri"/>
      <family val="2"/>
      <scheme val="minor"/>
    </font>
    <font>
      <sz val="11"/>
      <name val="Calibri"/>
      <family val="2"/>
      <scheme val="minor"/>
    </font>
    <font>
      <b/>
      <sz val="14"/>
      <color theme="1"/>
      <name val="Calibri"/>
      <family val="2"/>
      <scheme val="minor"/>
    </font>
    <font>
      <u/>
      <sz val="12"/>
      <color theme="1"/>
      <name val="Arial"/>
      <family val="2"/>
    </font>
    <font>
      <u/>
      <sz val="12"/>
      <name val="Arial"/>
      <family val="2"/>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499984740745262"/>
        <bgColor indexed="64"/>
      </patternFill>
    </fill>
    <fill>
      <patternFill patternType="solid">
        <fgColor indexed="65"/>
        <bgColor indexed="64"/>
      </patternFill>
    </fill>
    <fill>
      <patternFill patternType="solid">
        <fgColor rgb="FF92D050"/>
        <bgColor indexed="64"/>
      </patternFill>
    </fill>
    <fill>
      <patternFill patternType="solid">
        <fgColor theme="6"/>
        <bgColor indexed="64"/>
      </patternFill>
    </fill>
    <fill>
      <patternFill patternType="solid">
        <fgColor theme="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s>
  <cellStyleXfs count="4">
    <xf numFmtId="0" fontId="0" fillId="0" borderId="0"/>
    <xf numFmtId="9" fontId="1" fillId="0" borderId="0" applyFont="0" applyFill="0" applyBorder="0" applyAlignment="0" applyProtection="0"/>
    <xf numFmtId="0" fontId="2" fillId="0" borderId="0"/>
    <xf numFmtId="0" fontId="24" fillId="0" borderId="0" applyNumberFormat="0" applyFill="0" applyBorder="0" applyAlignment="0" applyProtection="0"/>
  </cellStyleXfs>
  <cellXfs count="313">
    <xf numFmtId="0" fontId="0" fillId="0" borderId="0" xfId="0"/>
    <xf numFmtId="0" fontId="6" fillId="0" borderId="0" xfId="0" applyFont="1"/>
    <xf numFmtId="0" fontId="1" fillId="0" borderId="0" xfId="0" applyFont="1"/>
    <xf numFmtId="0" fontId="10" fillId="0" borderId="1" xfId="0" applyFont="1" applyBorder="1" applyAlignment="1">
      <alignment horizontal="justify" vertical="center"/>
    </xf>
    <xf numFmtId="0" fontId="10" fillId="0" borderId="1" xfId="0" applyFont="1" applyBorder="1" applyAlignment="1">
      <alignment horizontal="justify" vertical="center" wrapText="1"/>
    </xf>
    <xf numFmtId="15" fontId="10" fillId="0" borderId="1" xfId="0" applyNumberFormat="1" applyFont="1" applyBorder="1" applyAlignment="1">
      <alignment horizontal="justify" vertical="center"/>
    </xf>
    <xf numFmtId="0" fontId="11" fillId="6" borderId="1" xfId="0" applyFont="1" applyFill="1" applyBorder="1" applyAlignment="1">
      <alignment horizontal="justify" vertical="center"/>
    </xf>
    <xf numFmtId="15" fontId="10" fillId="0" borderId="1" xfId="0" applyNumberFormat="1" applyFont="1" applyBorder="1" applyAlignment="1">
      <alignment horizontal="justify" vertical="center" wrapText="1"/>
    </xf>
    <xf numFmtId="0" fontId="10" fillId="0" borderId="8" xfId="0" applyFont="1" applyBorder="1" applyAlignment="1">
      <alignment horizontal="justify" vertical="center" wrapText="1"/>
    </xf>
    <xf numFmtId="0" fontId="10" fillId="0" borderId="0" xfId="0" applyFont="1" applyAlignment="1">
      <alignment vertical="center"/>
    </xf>
    <xf numFmtId="0" fontId="1" fillId="0" borderId="0" xfId="0" applyFont="1" applyAlignment="1">
      <alignment vertical="center"/>
    </xf>
    <xf numFmtId="0" fontId="11" fillId="6" borderId="1" xfId="0" applyFont="1" applyFill="1" applyBorder="1" applyAlignment="1">
      <alignment horizontal="justify" vertical="center" wrapText="1"/>
    </xf>
    <xf numFmtId="0" fontId="11" fillId="0" borderId="1" xfId="0" applyFont="1" applyBorder="1" applyAlignment="1">
      <alignment horizontal="justify" vertical="center" wrapText="1"/>
    </xf>
    <xf numFmtId="0" fontId="10" fillId="0" borderId="0" xfId="0" applyFont="1"/>
    <xf numFmtId="9" fontId="10" fillId="0" borderId="1" xfId="0" applyNumberFormat="1" applyFont="1" applyBorder="1" applyAlignment="1">
      <alignment horizontal="justify" vertical="center" wrapText="1"/>
    </xf>
    <xf numFmtId="0" fontId="10" fillId="0" borderId="0" xfId="0" applyFont="1" applyAlignment="1">
      <alignment wrapText="1"/>
    </xf>
    <xf numFmtId="15" fontId="10" fillId="0" borderId="8" xfId="0" applyNumberFormat="1" applyFont="1" applyBorder="1" applyAlignment="1">
      <alignment horizontal="justify" vertical="center"/>
    </xf>
    <xf numFmtId="0" fontId="0" fillId="0" borderId="0" xfId="0" applyFont="1" applyAlignment="1">
      <alignment vertical="center"/>
    </xf>
    <xf numFmtId="0" fontId="6" fillId="0" borderId="0" xfId="0" applyFont="1" applyAlignment="1">
      <alignment wrapText="1"/>
    </xf>
    <xf numFmtId="0" fontId="0" fillId="0" borderId="0" xfId="0" applyFont="1"/>
    <xf numFmtId="0" fontId="6" fillId="0" borderId="0" xfId="0" applyFont="1"/>
    <xf numFmtId="0" fontId="1" fillId="0" borderId="0" xfId="0" applyFont="1"/>
    <xf numFmtId="0" fontId="7" fillId="4" borderId="1" xfId="2" applyFont="1" applyFill="1" applyBorder="1" applyAlignment="1">
      <alignment horizontal="center" vertical="center" wrapText="1"/>
    </xf>
    <xf numFmtId="0" fontId="7" fillId="5" borderId="1" xfId="2" applyFont="1" applyFill="1" applyBorder="1" applyAlignment="1">
      <alignment horizontal="center" vertical="center" wrapText="1"/>
    </xf>
    <xf numFmtId="15" fontId="10" fillId="0" borderId="1" xfId="0" applyNumberFormat="1" applyFont="1" applyBorder="1" applyAlignment="1">
      <alignment horizontal="justify" vertical="center"/>
    </xf>
    <xf numFmtId="0" fontId="10" fillId="0" borderId="0" xfId="0" applyFont="1" applyAlignment="1">
      <alignment vertical="center"/>
    </xf>
    <xf numFmtId="0" fontId="1" fillId="0" borderId="0" xfId="0" applyFont="1" applyAlignment="1">
      <alignment vertical="center"/>
    </xf>
    <xf numFmtId="0" fontId="10" fillId="6" borderId="1" xfId="0" applyFont="1" applyFill="1" applyBorder="1" applyAlignment="1">
      <alignment horizontal="justify" vertical="center" wrapText="1"/>
    </xf>
    <xf numFmtId="0" fontId="11" fillId="6" borderId="1" xfId="0" applyFont="1" applyFill="1" applyBorder="1" applyAlignment="1">
      <alignment horizontal="justify" vertical="center" wrapText="1"/>
    </xf>
    <xf numFmtId="0" fontId="11" fillId="0" borderId="1" xfId="0" applyFont="1" applyBorder="1" applyAlignment="1">
      <alignment horizontal="justify" vertical="center" wrapText="1"/>
    </xf>
    <xf numFmtId="9" fontId="10" fillId="0" borderId="1" xfId="0" applyNumberFormat="1" applyFont="1" applyBorder="1" applyAlignment="1">
      <alignment horizontal="justify" vertical="center" wrapText="1"/>
    </xf>
    <xf numFmtId="0" fontId="10" fillId="0" borderId="0" xfId="0" applyFont="1" applyAlignment="1">
      <alignment vertical="center" wrapText="1"/>
    </xf>
    <xf numFmtId="0" fontId="0" fillId="0" borderId="0" xfId="0" applyFont="1" applyAlignment="1">
      <alignment vertical="center"/>
    </xf>
    <xf numFmtId="0" fontId="10" fillId="8" borderId="0" xfId="0" applyFont="1" applyFill="1" applyAlignment="1">
      <alignment vertical="center"/>
    </xf>
    <xf numFmtId="0" fontId="1" fillId="8" borderId="0" xfId="0" applyFont="1" applyFill="1" applyAlignment="1">
      <alignment vertical="center"/>
    </xf>
    <xf numFmtId="0" fontId="10" fillId="8" borderId="0" xfId="0" applyFont="1" applyFill="1" applyAlignment="1">
      <alignment vertical="center" wrapText="1"/>
    </xf>
    <xf numFmtId="0" fontId="10" fillId="0" borderId="9" xfId="0" applyFont="1" applyBorder="1" applyAlignment="1">
      <alignment horizontal="justify" vertical="center" wrapText="1"/>
    </xf>
    <xf numFmtId="14" fontId="10" fillId="0" borderId="1" xfId="0" applyNumberFormat="1" applyFont="1" applyBorder="1" applyAlignment="1">
      <alignment horizontal="justify" vertical="center"/>
    </xf>
    <xf numFmtId="0" fontId="15" fillId="0" borderId="0" xfId="0" applyFont="1" applyAlignment="1">
      <alignment vertical="center"/>
    </xf>
    <xf numFmtId="0" fontId="6" fillId="0" borderId="0" xfId="0" applyFont="1" applyAlignment="1">
      <alignment wrapText="1"/>
    </xf>
    <xf numFmtId="0" fontId="0" fillId="0" borderId="0" xfId="0" applyFont="1"/>
    <xf numFmtId="0" fontId="10" fillId="0" borderId="8" xfId="0" applyFont="1" applyBorder="1" applyAlignment="1">
      <alignment horizontal="justify" vertical="center" wrapText="1"/>
    </xf>
    <xf numFmtId="0" fontId="10" fillId="0" borderId="9" xfId="0" applyFont="1" applyBorder="1" applyAlignment="1">
      <alignment horizontal="justify" vertical="center" wrapText="1"/>
    </xf>
    <xf numFmtId="0" fontId="11" fillId="6" borderId="8" xfId="0" applyFont="1" applyFill="1" applyBorder="1" applyAlignment="1">
      <alignment horizontal="justify" vertical="center" wrapText="1"/>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15" fontId="10" fillId="0" borderId="8" xfId="0" applyNumberFormat="1" applyFont="1" applyBorder="1" applyAlignment="1">
      <alignment horizontal="justify" vertical="center" wrapText="1"/>
    </xf>
    <xf numFmtId="15" fontId="10" fillId="0" borderId="9" xfId="0" applyNumberFormat="1" applyFont="1" applyBorder="1" applyAlignment="1">
      <alignment horizontal="justify" vertical="center" wrapText="1"/>
    </xf>
    <xf numFmtId="15" fontId="10" fillId="0" borderId="8" xfId="0" applyNumberFormat="1" applyFont="1" applyBorder="1" applyAlignment="1">
      <alignment horizontal="center" vertical="center" wrapText="1"/>
    </xf>
    <xf numFmtId="0" fontId="10" fillId="6" borderId="8" xfId="0" applyFont="1" applyFill="1" applyBorder="1" applyAlignment="1">
      <alignment horizontal="justify" vertical="center"/>
    </xf>
    <xf numFmtId="0" fontId="10" fillId="6" borderId="8" xfId="0" applyFont="1" applyFill="1" applyBorder="1" applyAlignment="1">
      <alignment horizontal="justify" vertical="center" wrapText="1"/>
    </xf>
    <xf numFmtId="0" fontId="10" fillId="0" borderId="8" xfId="0" applyFont="1" applyBorder="1" applyAlignment="1">
      <alignment horizontal="justify" vertical="center"/>
    </xf>
    <xf numFmtId="0" fontId="10" fillId="0" borderId="9" xfId="0" applyFont="1" applyBorder="1" applyAlignment="1">
      <alignment horizontal="justify" vertical="center"/>
    </xf>
    <xf numFmtId="0" fontId="11" fillId="0" borderId="9" xfId="0" applyFont="1" applyBorder="1" applyAlignment="1">
      <alignment horizontal="justify" vertical="center" wrapText="1"/>
    </xf>
    <xf numFmtId="9" fontId="10" fillId="0" borderId="8" xfId="0" applyNumberFormat="1" applyFont="1" applyBorder="1" applyAlignment="1">
      <alignment horizontal="center" vertical="center"/>
    </xf>
    <xf numFmtId="9" fontId="10" fillId="0" borderId="9" xfId="0" applyNumberFormat="1" applyFont="1" applyBorder="1" applyAlignment="1">
      <alignment horizontal="center" vertical="center"/>
    </xf>
    <xf numFmtId="0" fontId="10" fillId="0" borderId="0" xfId="0" applyFont="1" applyFill="1" applyAlignment="1">
      <alignment vertical="center"/>
    </xf>
    <xf numFmtId="0" fontId="1" fillId="0" borderId="0" xfId="0" applyFont="1" applyFill="1" applyAlignment="1">
      <alignment vertical="center"/>
    </xf>
    <xf numFmtId="0" fontId="11" fillId="5" borderId="8" xfId="0" applyFont="1" applyFill="1" applyBorder="1" applyAlignment="1">
      <alignment horizontal="center" vertical="center" wrapText="1"/>
    </xf>
    <xf numFmtId="0" fontId="10" fillId="0" borderId="8" xfId="0" applyFont="1" applyBorder="1" applyAlignment="1">
      <alignment horizontal="justify" vertical="center" wrapText="1"/>
    </xf>
    <xf numFmtId="0" fontId="7" fillId="4" borderId="1" xfId="2" applyFont="1" applyFill="1" applyBorder="1" applyAlignment="1">
      <alignment horizontal="center" vertical="center" wrapText="1"/>
    </xf>
    <xf numFmtId="9" fontId="10" fillId="0" borderId="8" xfId="0" applyNumberFormat="1" applyFont="1" applyBorder="1" applyAlignment="1">
      <alignment horizontal="center" vertical="center"/>
    </xf>
    <xf numFmtId="0" fontId="10" fillId="0" borderId="8" xfId="0" applyFont="1" applyBorder="1" applyAlignment="1">
      <alignment horizontal="justify" vertical="center"/>
    </xf>
    <xf numFmtId="0" fontId="10" fillId="0" borderId="9" xfId="0" applyFont="1" applyBorder="1" applyAlignment="1">
      <alignment horizontal="justify" vertical="center"/>
    </xf>
    <xf numFmtId="0" fontId="11" fillId="0" borderId="8" xfId="0" applyFont="1" applyBorder="1" applyAlignment="1">
      <alignment horizontal="justify" vertical="center" wrapText="1"/>
    </xf>
    <xf numFmtId="0" fontId="11" fillId="0" borderId="9" xfId="0" applyFont="1" applyBorder="1" applyAlignment="1">
      <alignment horizontal="justify" vertical="center" wrapText="1"/>
    </xf>
    <xf numFmtId="0" fontId="11" fillId="5" borderId="1" xfId="0" applyFont="1" applyFill="1" applyBorder="1" applyAlignment="1">
      <alignment horizontal="center" vertical="center" wrapText="1"/>
    </xf>
    <xf numFmtId="0" fontId="10" fillId="0" borderId="0" xfId="0" applyFont="1" applyAlignment="1">
      <alignment horizontal="center" wrapText="1"/>
    </xf>
    <xf numFmtId="0" fontId="6" fillId="0" borderId="0" xfId="0" applyFont="1" applyAlignment="1">
      <alignment horizontal="center" wrapText="1"/>
    </xf>
    <xf numFmtId="0" fontId="10" fillId="0" borderId="0" xfId="0" applyFont="1" applyAlignment="1">
      <alignment horizontal="center"/>
    </xf>
    <xf numFmtId="0" fontId="6" fillId="0" borderId="0" xfId="0" applyFont="1" applyAlignment="1">
      <alignment horizontal="center"/>
    </xf>
    <xf numFmtId="0" fontId="7" fillId="4" borderId="8" xfId="2" applyFont="1" applyFill="1" applyBorder="1" applyAlignment="1">
      <alignment horizontal="center" vertical="center" wrapText="1"/>
    </xf>
    <xf numFmtId="0" fontId="7" fillId="5" borderId="8" xfId="2" applyFont="1" applyFill="1" applyBorder="1" applyAlignment="1">
      <alignment horizontal="center" vertical="center" wrapText="1"/>
    </xf>
    <xf numFmtId="15" fontId="10" fillId="0" borderId="9" xfId="0" applyNumberFormat="1" applyFont="1" applyBorder="1" applyAlignment="1">
      <alignment horizontal="justify" vertical="center"/>
    </xf>
    <xf numFmtId="0" fontId="11" fillId="6" borderId="9" xfId="0" applyFont="1" applyFill="1" applyBorder="1" applyAlignment="1">
      <alignment horizontal="justify" vertical="center"/>
    </xf>
    <xf numFmtId="15" fontId="10" fillId="0" borderId="9" xfId="0" applyNumberFormat="1" applyFont="1" applyBorder="1" applyAlignment="1">
      <alignment horizontal="center" vertical="center"/>
    </xf>
    <xf numFmtId="15" fontId="10" fillId="0" borderId="1" xfId="0" applyNumberFormat="1" applyFont="1" applyBorder="1" applyAlignment="1">
      <alignment horizontal="center" vertical="center"/>
    </xf>
    <xf numFmtId="15" fontId="10" fillId="6" borderId="8" xfId="0" applyNumberFormat="1" applyFont="1" applyFill="1" applyBorder="1" applyAlignment="1">
      <alignment horizontal="center" vertical="center"/>
    </xf>
    <xf numFmtId="15" fontId="10" fillId="0" borderId="8" xfId="0" applyNumberFormat="1" applyFont="1" applyBorder="1" applyAlignment="1">
      <alignment horizontal="center" vertical="center"/>
    </xf>
    <xf numFmtId="9" fontId="10" fillId="0" borderId="1" xfId="0" applyNumberFormat="1" applyFont="1" applyBorder="1" applyAlignment="1">
      <alignment horizontal="center" vertical="center"/>
    </xf>
    <xf numFmtId="9" fontId="11" fillId="6" borderId="1" xfId="1" applyFont="1" applyFill="1" applyBorder="1" applyAlignment="1">
      <alignment horizontal="center" vertical="center"/>
    </xf>
    <xf numFmtId="0" fontId="3" fillId="0" borderId="1" xfId="2" applyFont="1" applyBorder="1" applyAlignment="1">
      <alignment horizontal="center" vertical="center" wrapText="1"/>
    </xf>
    <xf numFmtId="0" fontId="4" fillId="0" borderId="2" xfId="2" applyFont="1" applyBorder="1" applyAlignment="1">
      <alignment horizontal="center" vertical="center" wrapText="1"/>
    </xf>
    <xf numFmtId="0" fontId="5" fillId="0" borderId="3" xfId="2" applyFont="1" applyBorder="1" applyAlignment="1">
      <alignment horizontal="center" vertical="center" wrapText="1"/>
    </xf>
    <xf numFmtId="0" fontId="5" fillId="0" borderId="4" xfId="2" applyFont="1" applyBorder="1" applyAlignment="1">
      <alignment horizontal="center" vertical="center" wrapText="1"/>
    </xf>
    <xf numFmtId="0" fontId="3" fillId="0" borderId="2" xfId="2" applyFont="1" applyBorder="1" applyAlignment="1">
      <alignment horizontal="center" vertical="center" wrapText="1"/>
    </xf>
    <xf numFmtId="0" fontId="3" fillId="0" borderId="3" xfId="2" applyFont="1" applyBorder="1" applyAlignment="1">
      <alignment horizontal="center" vertical="center" wrapText="1"/>
    </xf>
    <xf numFmtId="0" fontId="3" fillId="0" borderId="4" xfId="2" applyFont="1" applyBorder="1" applyAlignment="1">
      <alignment horizontal="center" vertical="center" wrapText="1"/>
    </xf>
    <xf numFmtId="0" fontId="7" fillId="2" borderId="2"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0" fontId="7" fillId="2" borderId="3" xfId="2" applyFont="1" applyFill="1" applyBorder="1" applyAlignment="1">
      <alignment horizontal="center" vertical="center" wrapText="1"/>
    </xf>
    <xf numFmtId="0" fontId="8" fillId="0" borderId="1" xfId="2"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 fillId="3" borderId="1"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4" borderId="1" xfId="2" applyFont="1" applyFill="1" applyBorder="1" applyAlignment="1">
      <alignment horizontal="center" vertical="center" wrapText="1"/>
    </xf>
    <xf numFmtId="0" fontId="10" fillId="7" borderId="15" xfId="0" applyFont="1" applyFill="1" applyBorder="1" applyAlignment="1">
      <alignment horizontal="justify" vertical="center" wrapText="1"/>
    </xf>
    <xf numFmtId="0" fontId="10" fillId="7" borderId="16" xfId="0" applyFont="1" applyFill="1" applyBorder="1" applyAlignment="1">
      <alignment horizontal="justify" vertical="center" wrapText="1"/>
    </xf>
    <xf numFmtId="0" fontId="10" fillId="7" borderId="17" xfId="0" applyFont="1" applyFill="1" applyBorder="1" applyAlignment="1">
      <alignment horizontal="justify" vertical="center" wrapText="1"/>
    </xf>
    <xf numFmtId="0" fontId="10" fillId="0" borderId="9" xfId="0" applyFont="1" applyBorder="1" applyAlignment="1">
      <alignment horizontal="justify" vertical="center"/>
    </xf>
    <xf numFmtId="0" fontId="10" fillId="0" borderId="1" xfId="0" applyFont="1" applyBorder="1" applyAlignment="1">
      <alignment horizontal="justify" vertical="center"/>
    </xf>
    <xf numFmtId="0" fontId="10" fillId="0" borderId="8" xfId="0" applyFont="1" applyBorder="1" applyAlignment="1">
      <alignment horizontal="justify" vertical="center"/>
    </xf>
    <xf numFmtId="0" fontId="10" fillId="0" borderId="9" xfId="0" applyFont="1" applyBorder="1" applyAlignment="1">
      <alignment horizontal="center" vertical="center"/>
    </xf>
    <xf numFmtId="0" fontId="10" fillId="0" borderId="1"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justify" vertical="center" wrapText="1"/>
    </xf>
    <xf numFmtId="0" fontId="10" fillId="0" borderId="1" xfId="0" applyFont="1" applyBorder="1" applyAlignment="1">
      <alignment horizontal="justify" vertical="center" wrapText="1"/>
    </xf>
    <xf numFmtId="0" fontId="10" fillId="0" borderId="8" xfId="0" applyFont="1" applyBorder="1" applyAlignment="1">
      <alignment horizontal="justify" vertical="center" wrapText="1"/>
    </xf>
    <xf numFmtId="0" fontId="10" fillId="0" borderId="10" xfId="0" applyFont="1" applyBorder="1" applyAlignment="1">
      <alignment horizontal="justify" vertical="center" wrapText="1"/>
    </xf>
    <xf numFmtId="0" fontId="10" fillId="5" borderId="10" xfId="0" applyFont="1" applyFill="1" applyBorder="1" applyAlignment="1">
      <alignment horizontal="center" vertical="center"/>
    </xf>
    <xf numFmtId="0" fontId="18" fillId="3" borderId="15" xfId="2" applyFont="1" applyFill="1" applyBorder="1" applyAlignment="1">
      <alignment horizontal="justify" vertical="center" wrapText="1"/>
    </xf>
    <xf numFmtId="0" fontId="18" fillId="3" borderId="16" xfId="2" applyFont="1" applyFill="1" applyBorder="1" applyAlignment="1">
      <alignment horizontal="justify" vertical="center" wrapText="1"/>
    </xf>
    <xf numFmtId="0" fontId="18" fillId="3" borderId="17" xfId="2" applyFont="1" applyFill="1" applyBorder="1" applyAlignment="1">
      <alignment horizontal="justify" vertical="center" wrapText="1"/>
    </xf>
    <xf numFmtId="0" fontId="10" fillId="0" borderId="11" xfId="0" applyFont="1" applyBorder="1" applyAlignment="1">
      <alignment horizontal="justify" vertical="center"/>
    </xf>
    <xf numFmtId="0" fontId="11" fillId="6" borderId="10" xfId="0" applyFont="1" applyFill="1" applyBorder="1" applyAlignment="1">
      <alignment horizontal="justify" vertical="center" wrapText="1"/>
    </xf>
    <xf numFmtId="0" fontId="11" fillId="6" borderId="9" xfId="0" applyFont="1" applyFill="1" applyBorder="1" applyAlignment="1">
      <alignment horizontal="justify" vertical="center" wrapText="1"/>
    </xf>
    <xf numFmtId="0" fontId="10" fillId="5" borderId="9" xfId="0" applyFont="1" applyFill="1" applyBorder="1" applyAlignment="1">
      <alignment horizontal="center" vertical="center"/>
    </xf>
    <xf numFmtId="0" fontId="10" fillId="7" borderId="2" xfId="0" applyFont="1" applyFill="1" applyBorder="1" applyAlignment="1">
      <alignment horizontal="justify" vertical="center" wrapText="1"/>
    </xf>
    <xf numFmtId="0" fontId="10" fillId="7" borderId="3" xfId="0" applyFont="1" applyFill="1" applyBorder="1" applyAlignment="1">
      <alignment horizontal="justify" vertical="center" wrapText="1"/>
    </xf>
    <xf numFmtId="15" fontId="10" fillId="0" borderId="1" xfId="0" applyNumberFormat="1" applyFont="1" applyBorder="1" applyAlignment="1">
      <alignment horizontal="center" vertical="center"/>
    </xf>
    <xf numFmtId="9" fontId="10" fillId="0" borderId="8" xfId="0" applyNumberFormat="1" applyFont="1" applyBorder="1" applyAlignment="1">
      <alignment horizontal="center" vertical="center"/>
    </xf>
    <xf numFmtId="9" fontId="10" fillId="0" borderId="9" xfId="0" applyNumberFormat="1" applyFont="1" applyBorder="1" applyAlignment="1">
      <alignment horizontal="center" vertical="center"/>
    </xf>
    <xf numFmtId="0" fontId="11" fillId="5" borderId="8"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5" borderId="8" xfId="0" applyFont="1" applyFill="1" applyBorder="1" applyAlignment="1">
      <alignment horizontal="center" vertical="center"/>
    </xf>
    <xf numFmtId="0" fontId="10" fillId="0" borderId="1" xfId="0" applyFont="1" applyBorder="1" applyAlignment="1">
      <alignment horizontal="center" vertical="center" wrapText="1"/>
    </xf>
    <xf numFmtId="15" fontId="10" fillId="0" borderId="8" xfId="0" applyNumberFormat="1" applyFont="1" applyBorder="1" applyAlignment="1">
      <alignment horizontal="center" vertical="center" wrapText="1"/>
    </xf>
    <xf numFmtId="15" fontId="10" fillId="0" borderId="9" xfId="0" applyNumberFormat="1" applyFont="1" applyBorder="1" applyAlignment="1">
      <alignment horizontal="center" vertical="center" wrapText="1"/>
    </xf>
    <xf numFmtId="0" fontId="10" fillId="0" borderId="6" xfId="0" applyFont="1" applyBorder="1" applyAlignment="1">
      <alignment horizontal="justify" vertical="center" wrapText="1"/>
    </xf>
    <xf numFmtId="0" fontId="10" fillId="0" borderId="12" xfId="0" applyFont="1" applyBorder="1" applyAlignment="1">
      <alignment horizontal="justify" vertical="center" wrapText="1"/>
    </xf>
    <xf numFmtId="0" fontId="10" fillId="0" borderId="13" xfId="0" applyFont="1" applyBorder="1" applyAlignment="1">
      <alignment horizontal="justify" vertical="center" wrapText="1"/>
    </xf>
    <xf numFmtId="9" fontId="11" fillId="6" borderId="8" xfId="0" applyNumberFormat="1" applyFont="1" applyFill="1" applyBorder="1" applyAlignment="1">
      <alignment horizontal="center" vertical="center" wrapText="1"/>
    </xf>
    <xf numFmtId="9" fontId="11" fillId="6" borderId="9" xfId="0" applyNumberFormat="1" applyFont="1" applyFill="1" applyBorder="1" applyAlignment="1">
      <alignment horizontal="center" vertical="center" wrapText="1"/>
    </xf>
    <xf numFmtId="0" fontId="10" fillId="6" borderId="8" xfId="0" applyFont="1" applyFill="1" applyBorder="1" applyAlignment="1">
      <alignment horizontal="justify" vertical="center"/>
    </xf>
    <xf numFmtId="0" fontId="10" fillId="6" borderId="9" xfId="0" applyFont="1" applyFill="1" applyBorder="1" applyAlignment="1">
      <alignment horizontal="justify" vertical="center"/>
    </xf>
    <xf numFmtId="0" fontId="10" fillId="6" borderId="8" xfId="0" applyFont="1" applyFill="1" applyBorder="1" applyAlignment="1">
      <alignment horizontal="justify" vertical="center" wrapText="1"/>
    </xf>
    <xf numFmtId="0" fontId="10" fillId="6" borderId="9" xfId="0" applyFont="1" applyFill="1" applyBorder="1" applyAlignment="1">
      <alignment horizontal="justify" vertical="center" wrapText="1"/>
    </xf>
    <xf numFmtId="0" fontId="14" fillId="0" borderId="5" xfId="0" applyFont="1" applyBorder="1" applyAlignment="1">
      <alignment horizontal="justify" vertical="center" wrapText="1"/>
    </xf>
    <xf numFmtId="0" fontId="10" fillId="0" borderId="7" xfId="0" applyFont="1" applyBorder="1" applyAlignment="1">
      <alignment horizontal="justify" vertical="center" wrapText="1"/>
    </xf>
    <xf numFmtId="0" fontId="10" fillId="0" borderId="14" xfId="0" applyFont="1" applyBorder="1" applyAlignment="1">
      <alignment horizontal="justify" vertical="center" wrapText="1"/>
    </xf>
    <xf numFmtId="0" fontId="11" fillId="0" borderId="8" xfId="0" applyFont="1" applyBorder="1" applyAlignment="1" applyProtection="1">
      <alignment horizontal="justify" vertical="center" wrapText="1"/>
      <protection locked="0"/>
    </xf>
    <xf numFmtId="0" fontId="11" fillId="0" borderId="9" xfId="0" applyFont="1" applyBorder="1" applyAlignment="1" applyProtection="1">
      <alignment horizontal="justify" vertical="center" wrapText="1"/>
      <protection locked="0"/>
    </xf>
    <xf numFmtId="0" fontId="11" fillId="0" borderId="8" xfId="0" applyFont="1" applyBorder="1" applyAlignment="1">
      <alignment horizontal="justify" vertical="center" wrapText="1"/>
    </xf>
    <xf numFmtId="0" fontId="11" fillId="0" borderId="9" xfId="0" applyFont="1" applyBorder="1" applyAlignment="1">
      <alignment horizontal="justify" vertical="center" wrapText="1"/>
    </xf>
    <xf numFmtId="0" fontId="10" fillId="6" borderId="10" xfId="0" applyFont="1" applyFill="1" applyBorder="1" applyAlignment="1">
      <alignment horizontal="justify" vertical="center"/>
    </xf>
    <xf numFmtId="0" fontId="10" fillId="6" borderId="10" xfId="0" applyFont="1" applyFill="1" applyBorder="1" applyAlignment="1">
      <alignment horizontal="justify" vertical="center" wrapText="1"/>
    </xf>
    <xf numFmtId="0" fontId="10" fillId="6" borderId="5" xfId="0" applyFont="1" applyFill="1" applyBorder="1" applyAlignment="1">
      <alignment horizontal="justify" vertical="center"/>
    </xf>
    <xf numFmtId="0" fontId="10" fillId="6" borderId="12" xfId="0" applyFont="1" applyFill="1" applyBorder="1" applyAlignment="1">
      <alignment horizontal="justify" vertical="center"/>
    </xf>
    <xf numFmtId="0" fontId="10" fillId="6" borderId="1" xfId="0" applyFont="1" applyFill="1" applyBorder="1" applyAlignment="1">
      <alignment horizontal="justify" vertical="center"/>
    </xf>
    <xf numFmtId="0" fontId="10" fillId="7" borderId="12" xfId="0" applyFont="1" applyFill="1" applyBorder="1" applyAlignment="1">
      <alignment horizontal="justify" vertical="center" wrapText="1"/>
    </xf>
    <xf numFmtId="0" fontId="10" fillId="7" borderId="13" xfId="0" applyFont="1" applyFill="1" applyBorder="1" applyAlignment="1">
      <alignment horizontal="justify" vertical="center" wrapText="1"/>
    </xf>
    <xf numFmtId="164" fontId="10" fillId="0" borderId="8" xfId="0" applyNumberFormat="1" applyFont="1" applyBorder="1" applyAlignment="1">
      <alignment horizontal="justify" vertical="center" wrapText="1"/>
    </xf>
    <xf numFmtId="164" fontId="10" fillId="0" borderId="9" xfId="0" applyNumberFormat="1" applyFont="1" applyBorder="1" applyAlignment="1">
      <alignment horizontal="justify" vertical="center" wrapText="1"/>
    </xf>
    <xf numFmtId="0" fontId="10" fillId="6" borderId="1" xfId="0" applyFont="1" applyFill="1" applyBorder="1" applyAlignment="1">
      <alignment horizontal="center" vertical="center"/>
    </xf>
    <xf numFmtId="0" fontId="10" fillId="6" borderId="1" xfId="0" applyFont="1" applyFill="1" applyBorder="1" applyAlignment="1">
      <alignment horizontal="center" vertical="center" wrapText="1"/>
    </xf>
    <xf numFmtId="0" fontId="11" fillId="0" borderId="1" xfId="0" applyFont="1" applyBorder="1" applyAlignment="1" applyProtection="1">
      <alignment horizontal="justify" vertical="center" wrapText="1"/>
      <protection locked="0"/>
    </xf>
    <xf numFmtId="0" fontId="11" fillId="0" borderId="1" xfId="0" applyFont="1" applyBorder="1" applyAlignment="1" applyProtection="1">
      <alignment horizontal="center" vertical="center" wrapText="1"/>
      <protection locked="0"/>
    </xf>
    <xf numFmtId="164" fontId="11" fillId="0" borderId="1" xfId="0" applyNumberFormat="1" applyFont="1" applyBorder="1" applyAlignment="1">
      <alignment horizontal="center" vertical="center"/>
    </xf>
    <xf numFmtId="0" fontId="11" fillId="0" borderId="1" xfId="0" applyFont="1" applyFill="1" applyBorder="1" applyAlignment="1">
      <alignment horizontal="justify" vertical="center" wrapText="1"/>
    </xf>
    <xf numFmtId="0" fontId="11" fillId="0" borderId="8" xfId="0" applyFont="1" applyFill="1" applyBorder="1" applyAlignment="1">
      <alignment horizontal="justify" vertical="center" wrapText="1"/>
    </xf>
    <xf numFmtId="0" fontId="11" fillId="0" borderId="10" xfId="0" applyFont="1" applyFill="1" applyBorder="1" applyAlignment="1">
      <alignment horizontal="justify" vertical="center" wrapText="1"/>
    </xf>
    <xf numFmtId="15" fontId="10" fillId="0" borderId="9" xfId="0" applyNumberFormat="1" applyFont="1" applyBorder="1" applyAlignment="1">
      <alignment horizontal="center" vertical="center"/>
    </xf>
    <xf numFmtId="9" fontId="10" fillId="0" borderId="9" xfId="0" applyNumberFormat="1" applyFont="1" applyBorder="1" applyAlignment="1">
      <alignment horizontal="justify" vertical="center" wrapText="1"/>
    </xf>
    <xf numFmtId="9" fontId="10" fillId="0" borderId="10" xfId="0" applyNumberFormat="1" applyFont="1" applyBorder="1" applyAlignment="1">
      <alignment horizontal="center" vertical="center"/>
    </xf>
    <xf numFmtId="0" fontId="11" fillId="5" borderId="10" xfId="0" applyFont="1" applyFill="1" applyBorder="1" applyAlignment="1">
      <alignment horizontal="center" vertical="center" wrapText="1"/>
    </xf>
    <xf numFmtId="9" fontId="10" fillId="0" borderId="8" xfId="0" applyNumberFormat="1" applyFont="1" applyBorder="1" applyAlignment="1">
      <alignment horizontal="justify" vertical="center" wrapText="1"/>
    </xf>
    <xf numFmtId="0" fontId="0" fillId="6" borderId="19" xfId="0" applyFill="1" applyBorder="1" applyAlignment="1">
      <alignment horizontal="center"/>
    </xf>
    <xf numFmtId="0" fontId="0" fillId="6" borderId="20" xfId="0" applyFill="1" applyBorder="1" applyAlignment="1">
      <alignment horizontal="center"/>
    </xf>
    <xf numFmtId="0" fontId="0" fillId="6" borderId="21" xfId="0" applyFill="1" applyBorder="1" applyAlignment="1">
      <alignment horizontal="center"/>
    </xf>
    <xf numFmtId="0" fontId="20" fillId="6" borderId="22" xfId="0" applyFont="1" applyFill="1" applyBorder="1" applyAlignment="1">
      <alignment horizontal="center" vertical="center" wrapText="1"/>
    </xf>
    <xf numFmtId="0" fontId="20" fillId="6" borderId="20" xfId="0" applyFont="1" applyFill="1" applyBorder="1" applyAlignment="1">
      <alignment horizontal="center" vertical="center" wrapText="1"/>
    </xf>
    <xf numFmtId="0" fontId="20" fillId="6" borderId="21"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4" xfId="0" applyFont="1" applyFill="1" applyBorder="1" applyAlignment="1">
      <alignment horizontal="center" vertical="center" wrapText="1"/>
    </xf>
    <xf numFmtId="0" fontId="0" fillId="6" borderId="25" xfId="0" applyFill="1" applyBorder="1" applyAlignment="1">
      <alignment horizontal="center"/>
    </xf>
    <xf numFmtId="0" fontId="0" fillId="6" borderId="0" xfId="0" applyFill="1" applyAlignment="1">
      <alignment horizontal="center"/>
    </xf>
    <xf numFmtId="0" fontId="0" fillId="6" borderId="26" xfId="0" applyFill="1" applyBorder="1" applyAlignment="1">
      <alignment horizontal="center"/>
    </xf>
    <xf numFmtId="0" fontId="20" fillId="6" borderId="11" xfId="0" applyFont="1" applyFill="1" applyBorder="1" applyAlignment="1">
      <alignment horizontal="center" vertical="center" wrapText="1"/>
    </xf>
    <xf numFmtId="0" fontId="20" fillId="6" borderId="0" xfId="0" applyFont="1" applyFill="1" applyAlignment="1">
      <alignment horizontal="center" vertical="center" wrapText="1"/>
    </xf>
    <xf numFmtId="0" fontId="20" fillId="6" borderId="26"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6" borderId="27" xfId="0" applyFont="1" applyFill="1" applyBorder="1" applyAlignment="1">
      <alignment horizontal="center" vertical="center" wrapText="1"/>
    </xf>
    <xf numFmtId="0" fontId="0" fillId="6" borderId="28" xfId="0" applyFill="1" applyBorder="1" applyAlignment="1">
      <alignment horizontal="center"/>
    </xf>
    <xf numFmtId="0" fontId="0" fillId="6" borderId="29" xfId="0" applyFill="1" applyBorder="1" applyAlignment="1">
      <alignment horizontal="center"/>
    </xf>
    <xf numFmtId="0" fontId="0" fillId="6" borderId="30" xfId="0" applyFill="1" applyBorder="1" applyAlignment="1">
      <alignment horizontal="center"/>
    </xf>
    <xf numFmtId="0" fontId="20" fillId="6" borderId="31" xfId="0" applyFont="1" applyFill="1" applyBorder="1" applyAlignment="1">
      <alignment horizontal="center" vertical="center" wrapText="1"/>
    </xf>
    <xf numFmtId="0" fontId="20" fillId="6" borderId="29" xfId="0" applyFont="1" applyFill="1" applyBorder="1" applyAlignment="1">
      <alignment horizontal="center" vertical="center" wrapText="1"/>
    </xf>
    <xf numFmtId="0" fontId="20" fillId="6" borderId="30" xfId="0" applyFont="1" applyFill="1" applyBorder="1" applyAlignment="1">
      <alignment horizontal="center" vertical="center" wrapText="1"/>
    </xf>
    <xf numFmtId="0" fontId="21" fillId="6" borderId="32" xfId="0" applyFont="1" applyFill="1" applyBorder="1" applyAlignment="1">
      <alignment horizontal="center" vertical="center" wrapText="1"/>
    </xf>
    <xf numFmtId="0" fontId="21" fillId="6" borderId="33" xfId="0" applyFont="1" applyFill="1" applyBorder="1" applyAlignment="1">
      <alignment horizontal="center" vertical="center" wrapText="1"/>
    </xf>
    <xf numFmtId="0" fontId="19" fillId="3" borderId="34" xfId="0" applyFont="1" applyFill="1" applyBorder="1" applyAlignment="1">
      <alignment horizontal="center" vertical="center"/>
    </xf>
    <xf numFmtId="0" fontId="19" fillId="3" borderId="23" xfId="0" applyFont="1" applyFill="1" applyBorder="1" applyAlignment="1">
      <alignment horizontal="center" vertical="center"/>
    </xf>
    <xf numFmtId="0" fontId="19" fillId="3" borderId="24" xfId="0" applyFont="1" applyFill="1" applyBorder="1" applyAlignment="1">
      <alignment horizontal="center" vertical="center"/>
    </xf>
    <xf numFmtId="0" fontId="22" fillId="3" borderId="35" xfId="0" applyFont="1" applyFill="1" applyBorder="1" applyAlignment="1">
      <alignment horizontal="center" vertical="center" wrapText="1"/>
    </xf>
    <xf numFmtId="0" fontId="22" fillId="3" borderId="36" xfId="0" applyFont="1" applyFill="1" applyBorder="1" applyAlignment="1">
      <alignment horizontal="center" vertical="center" wrapText="1"/>
    </xf>
    <xf numFmtId="0" fontId="22" fillId="3" borderId="37"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2" fillId="3" borderId="17" xfId="0" applyFont="1" applyFill="1" applyBorder="1" applyAlignment="1">
      <alignment horizontal="center" vertical="center" wrapText="1"/>
    </xf>
    <xf numFmtId="0" fontId="22" fillId="3" borderId="15" xfId="0" applyFont="1" applyFill="1" applyBorder="1" applyAlignment="1">
      <alignment horizontal="center" vertical="center" wrapText="1"/>
    </xf>
    <xf numFmtId="0" fontId="19" fillId="3" borderId="38" xfId="0" applyFont="1" applyFill="1" applyBorder="1" applyAlignment="1">
      <alignment horizontal="center" vertical="center"/>
    </xf>
    <xf numFmtId="0" fontId="19" fillId="3" borderId="1" xfId="0" applyFont="1" applyFill="1" applyBorder="1" applyAlignment="1">
      <alignment horizontal="center" vertical="center"/>
    </xf>
    <xf numFmtId="0" fontId="19" fillId="3" borderId="27" xfId="0" applyFont="1" applyFill="1" applyBorder="1" applyAlignment="1">
      <alignment horizontal="center" vertical="center"/>
    </xf>
    <xf numFmtId="0" fontId="22" fillId="3" borderId="3" xfId="0" applyFont="1" applyFill="1" applyBorder="1" applyAlignment="1">
      <alignment horizontal="center" vertical="center" wrapText="1"/>
    </xf>
    <xf numFmtId="0" fontId="22" fillId="3" borderId="39" xfId="0" applyFont="1" applyFill="1" applyBorder="1" applyAlignment="1">
      <alignment horizontal="center" vertical="center" wrapText="1"/>
    </xf>
    <xf numFmtId="0" fontId="22" fillId="3" borderId="40" xfId="0" applyFont="1" applyFill="1" applyBorder="1" applyAlignment="1">
      <alignment horizontal="center" vertical="center" wrapText="1"/>
    </xf>
    <xf numFmtId="0" fontId="22" fillId="9" borderId="41" xfId="0" applyFont="1" applyFill="1" applyBorder="1" applyAlignment="1">
      <alignment horizontal="center" vertical="center" wrapText="1"/>
    </xf>
    <xf numFmtId="0" fontId="22" fillId="9" borderId="42" xfId="0" applyFont="1" applyFill="1" applyBorder="1" applyAlignment="1">
      <alignment horizontal="center" vertical="center" wrapText="1"/>
    </xf>
    <xf numFmtId="0" fontId="22" fillId="9" borderId="43" xfId="0" applyFont="1" applyFill="1" applyBorder="1" applyAlignment="1">
      <alignment horizontal="center" vertical="center" wrapText="1"/>
    </xf>
    <xf numFmtId="0" fontId="19" fillId="3" borderId="44" xfId="0" applyFont="1" applyFill="1" applyBorder="1" applyAlignment="1">
      <alignment horizontal="center" vertical="center"/>
    </xf>
    <xf numFmtId="0" fontId="19" fillId="3" borderId="32" xfId="0" applyFont="1" applyFill="1" applyBorder="1" applyAlignment="1">
      <alignment horizontal="center" vertical="center"/>
    </xf>
    <xf numFmtId="0" fontId="19" fillId="3" borderId="33" xfId="0" applyFont="1" applyFill="1" applyBorder="1" applyAlignment="1">
      <alignment horizontal="center" vertical="center"/>
    </xf>
    <xf numFmtId="0" fontId="22" fillId="3" borderId="45" xfId="0" applyFont="1" applyFill="1" applyBorder="1" applyAlignment="1">
      <alignment horizontal="center" vertical="center" wrapText="1"/>
    </xf>
    <xf numFmtId="0" fontId="22" fillId="3" borderId="46" xfId="0" applyFont="1" applyFill="1" applyBorder="1" applyAlignment="1">
      <alignment horizontal="center" vertical="center" wrapText="1"/>
    </xf>
    <xf numFmtId="0" fontId="22" fillId="3" borderId="47" xfId="0" applyFont="1" applyFill="1" applyBorder="1" applyAlignment="1">
      <alignment horizontal="center" vertical="center" wrapText="1"/>
    </xf>
    <xf numFmtId="0" fontId="23" fillId="3" borderId="18" xfId="0" applyFont="1" applyFill="1" applyBorder="1" applyAlignment="1">
      <alignment horizontal="center" vertical="center" wrapText="1"/>
    </xf>
    <xf numFmtId="0" fontId="22" fillId="3" borderId="18" xfId="0" applyFont="1" applyFill="1" applyBorder="1" applyAlignment="1">
      <alignment horizontal="center" vertical="center" wrapText="1"/>
    </xf>
    <xf numFmtId="0" fontId="24" fillId="0" borderId="35" xfId="3" applyFill="1" applyBorder="1" applyAlignment="1">
      <alignment horizontal="center" vertical="center" wrapText="1"/>
    </xf>
    <xf numFmtId="0" fontId="0" fillId="0" borderId="36" xfId="0" applyBorder="1" applyAlignment="1">
      <alignment horizontal="center"/>
    </xf>
    <xf numFmtId="0" fontId="24" fillId="0" borderId="45" xfId="3" applyFill="1" applyBorder="1" applyAlignment="1">
      <alignment horizontal="center" vertical="center" wrapText="1"/>
    </xf>
    <xf numFmtId="0" fontId="0" fillId="0" borderId="46" xfId="0" applyBorder="1" applyAlignment="1">
      <alignment horizontal="center"/>
    </xf>
    <xf numFmtId="0" fontId="0" fillId="0" borderId="34" xfId="0" applyBorder="1" applyAlignment="1">
      <alignment horizontal="center" vertical="center"/>
    </xf>
    <xf numFmtId="0" fontId="0" fillId="0" borderId="36" xfId="0" applyBorder="1" applyAlignment="1">
      <alignment horizontal="center" vertical="center" wrapText="1"/>
    </xf>
    <xf numFmtId="0" fontId="25" fillId="0" borderId="37" xfId="0" applyFont="1" applyBorder="1" applyAlignment="1">
      <alignment horizontal="center" vertical="center" wrapText="1"/>
    </xf>
    <xf numFmtId="0" fontId="0" fillId="0" borderId="37" xfId="0" applyBorder="1" applyAlignment="1">
      <alignment horizontal="center"/>
    </xf>
    <xf numFmtId="0" fontId="0" fillId="0" borderId="44" xfId="0" applyBorder="1" applyAlignment="1">
      <alignment horizontal="center" vertical="center"/>
    </xf>
    <xf numFmtId="0" fontId="0" fillId="6" borderId="23" xfId="0" applyFill="1" applyBorder="1" applyAlignment="1">
      <alignment horizontal="left" vertical="center"/>
    </xf>
    <xf numFmtId="0" fontId="0" fillId="6" borderId="24" xfId="0" applyFill="1" applyBorder="1" applyAlignment="1">
      <alignment horizontal="left" vertical="center"/>
    </xf>
    <xf numFmtId="0" fontId="0" fillId="6" borderId="32" xfId="0" applyFill="1" applyBorder="1" applyAlignment="1">
      <alignment horizontal="left" vertical="center"/>
    </xf>
    <xf numFmtId="0" fontId="0" fillId="6" borderId="33" xfId="0" applyFill="1" applyBorder="1" applyAlignment="1">
      <alignment horizontal="left" vertical="center"/>
    </xf>
    <xf numFmtId="0" fontId="0" fillId="0" borderId="46" xfId="0" applyBorder="1" applyAlignment="1">
      <alignment horizontal="center" vertical="center" wrapText="1"/>
    </xf>
    <xf numFmtId="0" fontId="25" fillId="0" borderId="47" xfId="0" applyFont="1" applyBorder="1" applyAlignment="1">
      <alignment horizontal="center" vertical="center" wrapText="1"/>
    </xf>
    <xf numFmtId="0" fontId="0" fillId="0" borderId="47" xfId="0" applyBorder="1" applyAlignment="1">
      <alignment horizontal="center"/>
    </xf>
    <xf numFmtId="0" fontId="0" fillId="3" borderId="41" xfId="0" applyFill="1" applyBorder="1" applyAlignment="1">
      <alignment horizontal="center" vertical="center"/>
    </xf>
    <xf numFmtId="0" fontId="24" fillId="3" borderId="16" xfId="3" applyFill="1" applyBorder="1" applyAlignment="1">
      <alignment horizontal="center" vertical="center" wrapText="1"/>
    </xf>
    <xf numFmtId="0" fontId="0" fillId="3" borderId="18" xfId="0" applyFill="1" applyBorder="1" applyAlignment="1">
      <alignment horizontal="center" vertical="center"/>
    </xf>
    <xf numFmtId="0" fontId="25" fillId="3" borderId="42" xfId="0" applyFont="1" applyFill="1" applyBorder="1" applyAlignment="1">
      <alignment horizontal="justify" vertical="center"/>
    </xf>
    <xf numFmtId="0" fontId="25" fillId="3" borderId="43" xfId="0" applyFont="1" applyFill="1" applyBorder="1" applyAlignment="1">
      <alignment horizontal="justify" vertical="center"/>
    </xf>
    <xf numFmtId="0" fontId="0" fillId="3" borderId="17" xfId="0" applyFill="1" applyBorder="1" applyAlignment="1">
      <alignment horizontal="center" vertical="center"/>
    </xf>
    <xf numFmtId="0" fontId="26" fillId="6" borderId="19" xfId="0" applyFont="1" applyFill="1" applyBorder="1" applyAlignment="1">
      <alignment horizontal="center" vertical="center"/>
    </xf>
    <xf numFmtId="0" fontId="26" fillId="6" borderId="20" xfId="0" applyFont="1" applyFill="1" applyBorder="1" applyAlignment="1">
      <alignment horizontal="center" vertical="center"/>
    </xf>
    <xf numFmtId="0" fontId="26" fillId="6" borderId="49" xfId="0" applyFont="1" applyFill="1" applyBorder="1" applyAlignment="1">
      <alignment horizontal="center" vertical="center"/>
    </xf>
    <xf numFmtId="0" fontId="26" fillId="6" borderId="36" xfId="0" applyFont="1" applyFill="1" applyBorder="1" applyAlignment="1">
      <alignment horizontal="center" vertical="center"/>
    </xf>
    <xf numFmtId="0" fontId="26" fillId="0" borderId="36" xfId="0" applyFont="1" applyBorder="1" applyAlignment="1">
      <alignment horizontal="center" vertical="center"/>
    </xf>
    <xf numFmtId="0" fontId="26" fillId="6" borderId="37" xfId="0" applyFont="1" applyFill="1" applyBorder="1" applyAlignment="1">
      <alignment horizontal="center" vertical="center"/>
    </xf>
    <xf numFmtId="0" fontId="26" fillId="6" borderId="28" xfId="0" applyFont="1" applyFill="1" applyBorder="1" applyAlignment="1">
      <alignment horizontal="center" vertical="center"/>
    </xf>
    <xf numFmtId="0" fontId="26" fillId="6" borderId="29" xfId="0" applyFont="1" applyFill="1" applyBorder="1" applyAlignment="1">
      <alignment horizontal="center" vertical="center"/>
    </xf>
    <xf numFmtId="0" fontId="26" fillId="6" borderId="50" xfId="0" applyFont="1" applyFill="1" applyBorder="1" applyAlignment="1">
      <alignment horizontal="center" vertical="center"/>
    </xf>
    <xf numFmtId="0" fontId="26" fillId="6" borderId="46" xfId="0" applyFont="1" applyFill="1" applyBorder="1" applyAlignment="1">
      <alignment horizontal="center" vertical="center"/>
    </xf>
    <xf numFmtId="0" fontId="26" fillId="0" borderId="46" xfId="0" applyFont="1" applyBorder="1" applyAlignment="1">
      <alignment horizontal="center" vertical="center"/>
    </xf>
    <xf numFmtId="0" fontId="26" fillId="6" borderId="47" xfId="0" applyFont="1" applyFill="1" applyBorder="1" applyAlignment="1">
      <alignment horizontal="center" vertical="center"/>
    </xf>
    <xf numFmtId="0" fontId="0" fillId="0" borderId="0" xfId="0" applyAlignment="1">
      <alignment horizontal="center"/>
    </xf>
    <xf numFmtId="0" fontId="0"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justify" vertical="center" wrapText="1"/>
    </xf>
    <xf numFmtId="0" fontId="0" fillId="0" borderId="1" xfId="0" applyFont="1" applyBorder="1" applyAlignment="1">
      <alignment horizontal="justify" vertical="center"/>
    </xf>
    <xf numFmtId="0" fontId="0" fillId="0" borderId="1" xfId="0" applyFont="1" applyBorder="1" applyAlignment="1">
      <alignment horizontal="justify" vertical="center"/>
    </xf>
    <xf numFmtId="15" fontId="1" fillId="0" borderId="1" xfId="0" applyNumberFormat="1" applyFont="1" applyBorder="1" applyAlignment="1">
      <alignment horizontal="center" vertical="center"/>
    </xf>
    <xf numFmtId="0" fontId="11" fillId="5" borderId="22" xfId="0" applyFont="1" applyFill="1" applyBorder="1" applyAlignment="1">
      <alignment horizontal="center" vertical="center" wrapText="1"/>
    </xf>
    <xf numFmtId="0" fontId="11" fillId="5" borderId="31" xfId="0" applyFont="1" applyFill="1" applyBorder="1" applyAlignment="1">
      <alignment horizontal="center" vertical="center" wrapText="1"/>
    </xf>
    <xf numFmtId="15" fontId="0" fillId="0" borderId="51" xfId="0" applyNumberFormat="1" applyFont="1" applyBorder="1" applyAlignment="1">
      <alignment horizontal="center" vertical="center"/>
    </xf>
    <xf numFmtId="15" fontId="0" fillId="0" borderId="48" xfId="0" applyNumberFormat="1" applyFont="1" applyBorder="1" applyAlignment="1">
      <alignment horizontal="center" vertical="center"/>
    </xf>
    <xf numFmtId="0" fontId="10" fillId="7" borderId="17" xfId="0" applyFont="1" applyFill="1" applyBorder="1" applyAlignment="1">
      <alignment horizontal="center" vertical="center" wrapText="1"/>
    </xf>
    <xf numFmtId="0" fontId="0" fillId="0" borderId="1" xfId="0" applyFont="1" applyFill="1" applyBorder="1" applyAlignment="1">
      <alignment horizontal="justify" vertical="center"/>
    </xf>
    <xf numFmtId="0" fontId="1" fillId="0" borderId="1" xfId="0" applyFont="1" applyFill="1" applyBorder="1" applyAlignment="1">
      <alignment horizontal="justify" vertical="center"/>
    </xf>
    <xf numFmtId="164" fontId="1" fillId="0" borderId="1" xfId="0" applyNumberFormat="1" applyFont="1" applyFill="1" applyBorder="1" applyAlignment="1">
      <alignment horizontal="center" vertical="center"/>
    </xf>
    <xf numFmtId="0" fontId="0" fillId="0" borderId="1" xfId="0" applyFont="1" applyFill="1" applyBorder="1" applyAlignment="1">
      <alignment horizontal="justify" vertical="center" wrapText="1"/>
    </xf>
    <xf numFmtId="9" fontId="1" fillId="0" borderId="1" xfId="1" applyFont="1" applyFill="1" applyBorder="1" applyAlignment="1">
      <alignment horizontal="center" vertical="center"/>
    </xf>
    <xf numFmtId="0" fontId="10" fillId="7" borderId="15" xfId="0" applyFont="1" applyFill="1" applyBorder="1" applyAlignment="1">
      <alignment horizontal="center" vertical="center" wrapText="1"/>
    </xf>
    <xf numFmtId="0" fontId="10" fillId="7" borderId="16" xfId="0" applyFont="1" applyFill="1" applyBorder="1" applyAlignment="1">
      <alignment horizontal="center" vertical="center" wrapText="1"/>
    </xf>
    <xf numFmtId="0" fontId="10" fillId="11" borderId="15" xfId="0" applyFont="1" applyFill="1" applyBorder="1" applyAlignment="1">
      <alignment horizontal="center" vertical="center" wrapText="1"/>
    </xf>
    <xf numFmtId="0" fontId="10" fillId="11" borderId="16" xfId="0" applyFont="1" applyFill="1" applyBorder="1" applyAlignment="1">
      <alignment horizontal="center" vertical="center" wrapText="1"/>
    </xf>
    <xf numFmtId="0" fontId="10" fillId="11" borderId="17" xfId="0" applyFont="1" applyFill="1" applyBorder="1" applyAlignment="1">
      <alignment horizontal="center" vertical="center" wrapText="1"/>
    </xf>
    <xf numFmtId="0" fontId="10" fillId="0" borderId="8" xfId="0" applyFont="1" applyBorder="1" applyAlignment="1">
      <alignment horizontal="center" vertical="center" wrapText="1"/>
    </xf>
    <xf numFmtId="15" fontId="10" fillId="0" borderId="5" xfId="0" applyNumberFormat="1" applyFont="1" applyBorder="1" applyAlignment="1">
      <alignment horizontal="justify" vertical="center"/>
    </xf>
    <xf numFmtId="0" fontId="10" fillId="0" borderId="9" xfId="0" applyFont="1" applyBorder="1" applyAlignment="1">
      <alignment horizontal="center" vertical="center" wrapText="1"/>
    </xf>
    <xf numFmtId="15" fontId="10" fillId="0" borderId="10" xfId="0" applyNumberFormat="1" applyFont="1" applyBorder="1" applyAlignment="1">
      <alignment horizontal="center" vertical="center" wrapText="1"/>
    </xf>
    <xf numFmtId="0" fontId="10" fillId="0" borderId="11" xfId="0" applyFont="1" applyBorder="1" applyAlignment="1">
      <alignment horizontal="justify" vertical="center" wrapText="1"/>
    </xf>
    <xf numFmtId="0" fontId="10" fillId="0" borderId="0" xfId="0" applyFont="1" applyBorder="1" applyAlignment="1">
      <alignment horizontal="justify" vertical="center" wrapText="1"/>
    </xf>
    <xf numFmtId="0" fontId="11" fillId="0" borderId="8" xfId="0" applyFont="1" applyFill="1" applyBorder="1" applyAlignment="1">
      <alignment horizontal="justify" vertical="center" wrapText="1"/>
    </xf>
    <xf numFmtId="0" fontId="10" fillId="0" borderId="8" xfId="0" applyFont="1" applyFill="1" applyBorder="1" applyAlignment="1">
      <alignment horizontal="justify" vertical="center" wrapText="1"/>
    </xf>
    <xf numFmtId="0" fontId="10" fillId="0" borderId="10" xfId="0" applyFont="1" applyFill="1" applyBorder="1" applyAlignment="1">
      <alignment horizontal="justify" vertical="center" wrapText="1"/>
    </xf>
    <xf numFmtId="0" fontId="10" fillId="0" borderId="51" xfId="0" applyFont="1" applyBorder="1" applyAlignment="1">
      <alignment horizontal="center" vertical="center"/>
    </xf>
    <xf numFmtId="0" fontId="10" fillId="0" borderId="10" xfId="0" applyFont="1" applyBorder="1" applyAlignment="1">
      <alignment horizontal="center" vertical="center"/>
    </xf>
    <xf numFmtId="0" fontId="10" fillId="0" borderId="48" xfId="0" applyFont="1" applyBorder="1" applyAlignment="1">
      <alignment horizontal="center" vertical="center"/>
    </xf>
    <xf numFmtId="9" fontId="10" fillId="0" borderId="1" xfId="0" applyNumberFormat="1" applyFont="1" applyBorder="1" applyAlignment="1">
      <alignment horizontal="center" vertical="center"/>
    </xf>
    <xf numFmtId="0" fontId="12" fillId="10" borderId="13" xfId="0" applyFont="1" applyFill="1" applyBorder="1" applyAlignment="1">
      <alignment horizontal="center"/>
    </xf>
    <xf numFmtId="0" fontId="0" fillId="0" borderId="1" xfId="0" applyFont="1" applyBorder="1" applyAlignment="1">
      <alignment vertical="center"/>
    </xf>
    <xf numFmtId="0" fontId="6" fillId="0" borderId="1" xfId="0" applyFont="1" applyBorder="1"/>
    <xf numFmtId="0" fontId="0" fillId="0" borderId="1" xfId="0" applyBorder="1"/>
    <xf numFmtId="0" fontId="10" fillId="0" borderId="0" xfId="0" applyFont="1" applyAlignment="1">
      <alignment horizontal="justify" vertical="center"/>
    </xf>
    <xf numFmtId="0" fontId="10" fillId="0" borderId="1" xfId="0" applyFont="1" applyBorder="1"/>
    <xf numFmtId="0" fontId="10" fillId="6" borderId="51" xfId="0" applyFont="1" applyFill="1" applyBorder="1" applyAlignment="1">
      <alignment horizontal="center" vertical="center" wrapText="1"/>
    </xf>
    <xf numFmtId="0" fontId="10" fillId="6" borderId="10"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0" fillId="6" borderId="51" xfId="0" applyFont="1" applyFill="1" applyBorder="1" applyAlignment="1">
      <alignment horizontal="justify" vertical="center" wrapText="1"/>
    </xf>
    <xf numFmtId="0" fontId="10" fillId="6" borderId="5" xfId="0" applyFont="1" applyFill="1" applyBorder="1" applyAlignment="1">
      <alignment horizontal="center" vertical="center"/>
    </xf>
    <xf numFmtId="0" fontId="10" fillId="6" borderId="12" xfId="0" applyFont="1" applyFill="1" applyBorder="1" applyAlignment="1">
      <alignment horizontal="center" vertical="center"/>
    </xf>
    <xf numFmtId="0" fontId="10" fillId="6" borderId="8" xfId="0" applyFont="1" applyFill="1" applyBorder="1" applyAlignment="1">
      <alignment horizontal="center" vertical="center" wrapText="1"/>
    </xf>
    <xf numFmtId="0" fontId="10" fillId="6" borderId="51" xfId="0" applyFont="1" applyFill="1" applyBorder="1" applyAlignment="1">
      <alignment horizontal="center" vertical="center"/>
    </xf>
    <xf numFmtId="0" fontId="10" fillId="6" borderId="10" xfId="0" applyFont="1" applyFill="1" applyBorder="1" applyAlignment="1">
      <alignment horizontal="center" vertical="center"/>
    </xf>
    <xf numFmtId="0" fontId="10" fillId="6" borderId="9" xfId="0" applyFont="1" applyFill="1" applyBorder="1" applyAlignment="1">
      <alignment horizontal="center" vertical="center"/>
    </xf>
    <xf numFmtId="0" fontId="10" fillId="6" borderId="8" xfId="0" applyFont="1" applyFill="1" applyBorder="1" applyAlignment="1">
      <alignment horizontal="center" vertical="center"/>
    </xf>
    <xf numFmtId="164" fontId="10" fillId="0" borderId="8" xfId="0" applyNumberFormat="1" applyFont="1" applyBorder="1" applyAlignment="1">
      <alignment horizontal="center" vertical="center"/>
    </xf>
    <xf numFmtId="164" fontId="10" fillId="0" borderId="9" xfId="0" applyNumberFormat="1" applyFont="1" applyBorder="1" applyAlignment="1">
      <alignment horizontal="center" vertical="center"/>
    </xf>
    <xf numFmtId="164" fontId="11" fillId="0" borderId="8" xfId="0" applyNumberFormat="1" applyFont="1" applyBorder="1" applyAlignment="1">
      <alignment horizontal="center" vertical="center"/>
    </xf>
    <xf numFmtId="164" fontId="11" fillId="0" borderId="9" xfId="0" applyNumberFormat="1" applyFont="1" applyBorder="1" applyAlignment="1">
      <alignment horizontal="center" vertical="center"/>
    </xf>
    <xf numFmtId="0" fontId="11" fillId="0" borderId="1" xfId="0" applyFont="1" applyFill="1" applyBorder="1" applyAlignment="1">
      <alignment horizontal="justify" vertical="center" wrapText="1"/>
    </xf>
    <xf numFmtId="0" fontId="11" fillId="0" borderId="9" xfId="0" applyFont="1" applyFill="1" applyBorder="1" applyAlignment="1">
      <alignment horizontal="justify" vertical="center" wrapText="1"/>
    </xf>
    <xf numFmtId="0" fontId="10" fillId="0" borderId="9" xfId="0" applyFont="1" applyFill="1" applyBorder="1" applyAlignment="1">
      <alignment horizontal="justify" vertical="center" wrapText="1"/>
    </xf>
  </cellXfs>
  <cellStyles count="4">
    <cellStyle name="Hipervínculo" xfId="3" builtinId="8"/>
    <cellStyle name="Normal" xfId="0" builtinId="0"/>
    <cellStyle name="Normal 2" xfId="2"/>
    <cellStyle name="Porcentaje" xfId="1" builtinId="5"/>
  </cellStyles>
  <dxfs count="207">
    <dxf>
      <fill>
        <patternFill>
          <bgColor rgb="FFFF0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0"/>
        </patternFill>
      </fill>
    </dxf>
    <dxf>
      <fill>
        <patternFill>
          <bgColor theme="9"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0"/>
        </patternFill>
      </fill>
    </dxf>
    <dxf>
      <fill>
        <patternFill>
          <bgColor theme="9"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theme="0"/>
        </patternFill>
      </fill>
    </dxf>
    <dxf>
      <fill>
        <patternFill>
          <bgColor theme="9" tint="0.59996337778862885"/>
        </patternFill>
      </fill>
    </dxf>
    <dxf>
      <fill>
        <patternFill>
          <bgColor rgb="FFFF0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rgb="FFFF0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rgb="FFFF0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rgb="FFFF0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rgb="FFFF0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rgb="FFFF0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rgb="FFFF0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rgb="FFFF0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rgb="FFFF0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
      <fill>
        <patternFill>
          <bgColor theme="0"/>
        </patternFill>
      </fill>
    </dxf>
    <dxf>
      <fill>
        <patternFill>
          <bgColor theme="9" tint="0.59996337778862885"/>
        </patternFill>
      </fill>
    </dxf>
    <dxf>
      <fill>
        <patternFill>
          <bgColor theme="9" tint="0.59996337778862885"/>
        </patternFill>
      </fill>
    </dxf>
    <dxf>
      <fill>
        <patternFill>
          <bgColor rgb="FFFF0000"/>
        </patternFill>
      </fill>
    </dxf>
    <dxf>
      <fill>
        <patternFill>
          <bgColor theme="8" tint="0.59996337778862885"/>
        </patternFill>
      </fill>
    </dxf>
    <dxf>
      <fill>
        <patternFill>
          <bgColor theme="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3.png"/><Relationship Id="rId1" Type="http://schemas.openxmlformats.org/officeDocument/2006/relationships/hyperlink" Target="#Indice!F1"/></Relationships>
</file>

<file path=xl/drawings/drawing1.xml><?xml version="1.0" encoding="utf-8"?>
<xdr:wsDr xmlns:xdr="http://schemas.openxmlformats.org/drawingml/2006/spreadsheetDrawing" xmlns:a="http://schemas.openxmlformats.org/drawingml/2006/main">
  <xdr:twoCellAnchor editAs="oneCell">
    <xdr:from>
      <xdr:col>1</xdr:col>
      <xdr:colOff>52274</xdr:colOff>
      <xdr:row>0</xdr:row>
      <xdr:rowOff>130971</xdr:rowOff>
    </xdr:from>
    <xdr:to>
      <xdr:col>2</xdr:col>
      <xdr:colOff>771133</xdr:colOff>
      <xdr:row>3</xdr:row>
      <xdr:rowOff>200024</xdr:rowOff>
    </xdr:to>
    <xdr:pic>
      <xdr:nvPicPr>
        <xdr:cNvPr id="2" name="3 Imagen">
          <a:extLst>
            <a:ext uri="{FF2B5EF4-FFF2-40B4-BE49-F238E27FC236}">
              <a16:creationId xmlns=""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7750"/>
        <a:stretch/>
      </xdr:blipFill>
      <xdr:spPr bwMode="auto">
        <a:xfrm>
          <a:off x="318974" y="130971"/>
          <a:ext cx="1976159" cy="7453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214313</xdr:colOff>
      <xdr:row>0</xdr:row>
      <xdr:rowOff>142875</xdr:rowOff>
    </xdr:from>
    <xdr:to>
      <xdr:col>14</xdr:col>
      <xdr:colOff>778665</xdr:colOff>
      <xdr:row>3</xdr:row>
      <xdr:rowOff>71437</xdr:rowOff>
    </xdr:to>
    <xdr:pic>
      <xdr:nvPicPr>
        <xdr:cNvPr id="3" name="Imagen 2">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25288" y="142875"/>
          <a:ext cx="3812377" cy="6048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628347</xdr:colOff>
      <xdr:row>0</xdr:row>
      <xdr:rowOff>63500</xdr:rowOff>
    </xdr:from>
    <xdr:to>
      <xdr:col>3</xdr:col>
      <xdr:colOff>364299</xdr:colOff>
      <xdr:row>0</xdr:row>
      <xdr:rowOff>687918</xdr:rowOff>
    </xdr:to>
    <xdr:pic>
      <xdr:nvPicPr>
        <xdr:cNvPr id="3" name="Imagen 2">
          <a:extLst>
            <a:ext uri="{FF2B5EF4-FFF2-40B4-BE49-F238E27FC236}">
              <a16:creationId xmlns="" xmlns:a16="http://schemas.microsoft.com/office/drawing/2014/main" id="{AE35D383-7614-4183-9F47-3B70B4F4859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8197" y="63500"/>
          <a:ext cx="2235131" cy="624418"/>
        </a:xfrm>
        <a:prstGeom prst="rect">
          <a:avLst/>
        </a:prstGeom>
        <a:noFill/>
        <a:ln>
          <a:noFill/>
        </a:ln>
      </xdr:spPr>
    </xdr:pic>
    <xdr:clientData/>
  </xdr:twoCellAnchor>
  <xdr:twoCellAnchor editAs="oneCell">
    <xdr:from>
      <xdr:col>16</xdr:col>
      <xdr:colOff>783167</xdr:colOff>
      <xdr:row>0</xdr:row>
      <xdr:rowOff>105833</xdr:rowOff>
    </xdr:from>
    <xdr:to>
      <xdr:col>16</xdr:col>
      <xdr:colOff>3616855</xdr:colOff>
      <xdr:row>0</xdr:row>
      <xdr:rowOff>664544</xdr:rowOff>
    </xdr:to>
    <xdr:pic>
      <xdr:nvPicPr>
        <xdr:cNvPr id="6" name="Imagen 5">
          <a:extLst>
            <a:ext uri="{FF2B5EF4-FFF2-40B4-BE49-F238E27FC236}">
              <a16:creationId xmlns="" xmlns:a16="http://schemas.microsoft.com/office/drawing/2014/main" id="{B1038A5E-1FC5-6147-AA8B-C4475B69A00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452917" y="105833"/>
          <a:ext cx="2833688" cy="5587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719667</xdr:colOff>
      <xdr:row>0</xdr:row>
      <xdr:rowOff>116417</xdr:rowOff>
    </xdr:from>
    <xdr:to>
      <xdr:col>3</xdr:col>
      <xdr:colOff>1622878</xdr:colOff>
      <xdr:row>0</xdr:row>
      <xdr:rowOff>608088</xdr:rowOff>
    </xdr:to>
    <xdr:sp macro="" textlink="">
      <xdr:nvSpPr>
        <xdr:cNvPr id="2" name="Flecha: hacia la izquierda 3">
          <a:hlinkClick xmlns:r="http://schemas.openxmlformats.org/officeDocument/2006/relationships" r:id="rId1"/>
          <a:extLst>
            <a:ext uri="{FF2B5EF4-FFF2-40B4-BE49-F238E27FC236}">
              <a16:creationId xmlns="" xmlns:a16="http://schemas.microsoft.com/office/drawing/2014/main" id="{43728BC1-626E-47D8-BA63-20C73A91D125}"/>
            </a:ext>
          </a:extLst>
        </xdr:cNvPr>
        <xdr:cNvSpPr/>
      </xdr:nvSpPr>
      <xdr:spPr>
        <a:xfrm>
          <a:off x="4218517" y="116417"/>
          <a:ext cx="903211" cy="49167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IR A</a:t>
          </a:r>
          <a:r>
            <a:rPr lang="es-CO" sz="1100" baseline="0"/>
            <a:t> ÍNDICE</a:t>
          </a:r>
          <a:endParaRPr lang="es-CO" sz="1100"/>
        </a:p>
      </xdr:txBody>
    </xdr:sp>
    <xdr:clientData/>
  </xdr:twoCellAnchor>
  <xdr:twoCellAnchor editAs="oneCell">
    <xdr:from>
      <xdr:col>1</xdr:col>
      <xdr:colOff>628347</xdr:colOff>
      <xdr:row>0</xdr:row>
      <xdr:rowOff>63500</xdr:rowOff>
    </xdr:from>
    <xdr:to>
      <xdr:col>3</xdr:col>
      <xdr:colOff>704478</xdr:colOff>
      <xdr:row>0</xdr:row>
      <xdr:rowOff>687918</xdr:rowOff>
    </xdr:to>
    <xdr:pic>
      <xdr:nvPicPr>
        <xdr:cNvPr id="3" name="Imagen 2">
          <a:extLst>
            <a:ext uri="{FF2B5EF4-FFF2-40B4-BE49-F238E27FC236}">
              <a16:creationId xmlns="" xmlns:a16="http://schemas.microsoft.com/office/drawing/2014/main" id="{AE35D383-7614-4183-9F47-3B70B4F4859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68197" y="63500"/>
          <a:ext cx="2235131" cy="624418"/>
        </a:xfrm>
        <a:prstGeom prst="rect">
          <a:avLst/>
        </a:prstGeom>
        <a:noFill/>
        <a:ln>
          <a:noFill/>
        </a:ln>
      </xdr:spPr>
    </xdr:pic>
    <xdr:clientData/>
  </xdr:twoCellAnchor>
  <xdr:twoCellAnchor editAs="oneCell">
    <xdr:from>
      <xdr:col>16</xdr:col>
      <xdr:colOff>783167</xdr:colOff>
      <xdr:row>0</xdr:row>
      <xdr:rowOff>105833</xdr:rowOff>
    </xdr:from>
    <xdr:to>
      <xdr:col>16</xdr:col>
      <xdr:colOff>3616855</xdr:colOff>
      <xdr:row>0</xdr:row>
      <xdr:rowOff>664544</xdr:rowOff>
    </xdr:to>
    <xdr:pic>
      <xdr:nvPicPr>
        <xdr:cNvPr id="4" name="Imagen 3">
          <a:extLst>
            <a:ext uri="{FF2B5EF4-FFF2-40B4-BE49-F238E27FC236}">
              <a16:creationId xmlns="" xmlns:a16="http://schemas.microsoft.com/office/drawing/2014/main" id="{B1038A5E-1FC5-6147-AA8B-C4475B69A00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465617" y="105833"/>
          <a:ext cx="2833688" cy="55871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dht-serv-01\sig\2009%20final\LIBERTY%20SEGUROS%20SCI\CONTROLES\CLASIFICACION%20Y%20CALIFICACIO%20CONTROLES%20LIBERTY%20V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dht-serv-01\sig\Documents%20and%20Settings\JENITH\Mis%20documentos\LIBERTY%20SEGUROS\AVANCE%202\PROPUESTA%20METODOLOGICA%20JELGA%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acional33\meci\CONTROL%20INTERNO%20CGC\TALLER\GESTION%20DEL%20RIESGO.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dht-serv-01\sig\CESA%20INCOLDA%2009\SARLAFT\TALLER\ARLA%20Ver%2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nacional33\meci\Documents%20and%20Settings\JENITH%20%20LINARES\Mis%20documentos\CONTROL%20INTERNO%20CGC\TALLER\GESTION%20DEL%20RIESGO%20Y%20CONTROL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icol.zipamocha/OneDrive%20-%20Agencia%20de%20Desarrollo%20Rural-ADR/2023/5.%20SEGUIMIENTO%20PLANES%20DE%20MEJORA/Plan%20de%20Mejoramiento%20Suscrito%20con%20la%20Oficina%20de%20Control%20Interno-%202023%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BASE OCULTAR"/>
      <sheetName val="Hoja1"/>
    </sheetNames>
    <sheetDataSet>
      <sheetData sheetId="0" refreshError="1"/>
      <sheetData sheetId="1">
        <row r="6">
          <cell r="C6" t="str">
            <v>CALIF</v>
          </cell>
          <cell r="D6" t="str">
            <v>RANGO</v>
          </cell>
        </row>
        <row r="7">
          <cell r="C7">
            <v>0</v>
          </cell>
          <cell r="D7" t="str">
            <v>CRITICA</v>
          </cell>
        </row>
        <row r="8">
          <cell r="C8">
            <v>1</v>
          </cell>
          <cell r="D8" t="str">
            <v>CRITICA</v>
          </cell>
        </row>
        <row r="9">
          <cell r="C9">
            <v>2</v>
          </cell>
          <cell r="D9" t="str">
            <v>CRITICA</v>
          </cell>
        </row>
        <row r="10">
          <cell r="C10">
            <v>3</v>
          </cell>
          <cell r="D10" t="str">
            <v>CRITICA</v>
          </cell>
        </row>
        <row r="11">
          <cell r="C11">
            <v>4</v>
          </cell>
          <cell r="D11" t="str">
            <v>CRITICA</v>
          </cell>
        </row>
        <row r="12">
          <cell r="C12">
            <v>5</v>
          </cell>
          <cell r="D12" t="str">
            <v>CRITICA</v>
          </cell>
        </row>
        <row r="13">
          <cell r="C13">
            <v>6</v>
          </cell>
          <cell r="D13" t="str">
            <v>CRITICA</v>
          </cell>
        </row>
        <row r="14">
          <cell r="C14">
            <v>7</v>
          </cell>
          <cell r="D14" t="str">
            <v>CRITICA</v>
          </cell>
        </row>
        <row r="15">
          <cell r="C15">
            <v>8</v>
          </cell>
          <cell r="D15" t="str">
            <v>CRITICA</v>
          </cell>
        </row>
        <row r="16">
          <cell r="C16">
            <v>9</v>
          </cell>
          <cell r="D16" t="str">
            <v>CRITICA</v>
          </cell>
        </row>
        <row r="17">
          <cell r="C17">
            <v>10</v>
          </cell>
          <cell r="D17" t="str">
            <v>CRITICA</v>
          </cell>
        </row>
        <row r="18">
          <cell r="C18">
            <v>11</v>
          </cell>
          <cell r="D18" t="str">
            <v>CRITICA</v>
          </cell>
        </row>
        <row r="19">
          <cell r="C19">
            <v>12</v>
          </cell>
          <cell r="D19" t="str">
            <v>CRITICA</v>
          </cell>
        </row>
        <row r="20">
          <cell r="C20">
            <v>13</v>
          </cell>
          <cell r="D20" t="str">
            <v>CRITICA</v>
          </cell>
        </row>
        <row r="21">
          <cell r="C21">
            <v>14</v>
          </cell>
          <cell r="D21" t="str">
            <v>CRITICA</v>
          </cell>
        </row>
        <row r="22">
          <cell r="C22">
            <v>15</v>
          </cell>
          <cell r="D22" t="str">
            <v>CRITICA</v>
          </cell>
        </row>
        <row r="23">
          <cell r="C23">
            <v>16</v>
          </cell>
          <cell r="D23" t="str">
            <v>CRITICA</v>
          </cell>
        </row>
        <row r="24">
          <cell r="C24">
            <v>17</v>
          </cell>
          <cell r="D24" t="str">
            <v>CRITICA</v>
          </cell>
        </row>
        <row r="25">
          <cell r="C25">
            <v>18</v>
          </cell>
          <cell r="D25" t="str">
            <v>CRITICA</v>
          </cell>
        </row>
        <row r="26">
          <cell r="C26">
            <v>19</v>
          </cell>
          <cell r="D26" t="str">
            <v>CRITICA</v>
          </cell>
        </row>
        <row r="27">
          <cell r="C27">
            <v>20</v>
          </cell>
          <cell r="D27" t="str">
            <v>BAJA</v>
          </cell>
        </row>
        <row r="28">
          <cell r="C28">
            <v>21</v>
          </cell>
          <cell r="D28" t="str">
            <v>BAJA</v>
          </cell>
        </row>
        <row r="29">
          <cell r="C29">
            <v>22</v>
          </cell>
          <cell r="D29" t="str">
            <v>BAJA</v>
          </cell>
        </row>
        <row r="30">
          <cell r="C30">
            <v>23</v>
          </cell>
          <cell r="D30" t="str">
            <v>BAJA</v>
          </cell>
        </row>
        <row r="31">
          <cell r="C31">
            <v>24</v>
          </cell>
          <cell r="D31" t="str">
            <v>BAJA</v>
          </cell>
        </row>
        <row r="32">
          <cell r="C32">
            <v>25</v>
          </cell>
          <cell r="D32" t="str">
            <v>BAJA</v>
          </cell>
        </row>
        <row r="33">
          <cell r="C33">
            <v>26</v>
          </cell>
          <cell r="D33" t="str">
            <v>BAJA</v>
          </cell>
        </row>
        <row r="34">
          <cell r="C34">
            <v>27</v>
          </cell>
          <cell r="D34" t="str">
            <v>BAJA</v>
          </cell>
        </row>
        <row r="35">
          <cell r="C35">
            <v>28</v>
          </cell>
          <cell r="D35" t="str">
            <v>BAJA</v>
          </cell>
        </row>
        <row r="36">
          <cell r="C36">
            <v>29</v>
          </cell>
          <cell r="D36" t="str">
            <v>BAJA</v>
          </cell>
        </row>
        <row r="37">
          <cell r="C37">
            <v>30</v>
          </cell>
          <cell r="D37" t="str">
            <v>BAJA</v>
          </cell>
        </row>
        <row r="38">
          <cell r="C38">
            <v>31</v>
          </cell>
          <cell r="D38" t="str">
            <v>BAJA</v>
          </cell>
        </row>
        <row r="39">
          <cell r="C39">
            <v>32</v>
          </cell>
          <cell r="D39" t="str">
            <v>BAJA</v>
          </cell>
        </row>
        <row r="40">
          <cell r="C40">
            <v>33</v>
          </cell>
          <cell r="D40" t="str">
            <v>BAJA</v>
          </cell>
        </row>
        <row r="41">
          <cell r="C41">
            <v>34</v>
          </cell>
          <cell r="D41" t="str">
            <v>BAJA</v>
          </cell>
        </row>
        <row r="42">
          <cell r="C42">
            <v>35</v>
          </cell>
          <cell r="D42" t="str">
            <v>BAJA</v>
          </cell>
        </row>
        <row r="43">
          <cell r="C43">
            <v>36</v>
          </cell>
          <cell r="D43" t="str">
            <v>BAJA</v>
          </cell>
        </row>
        <row r="44">
          <cell r="C44">
            <v>37</v>
          </cell>
          <cell r="D44" t="str">
            <v>BAJA</v>
          </cell>
        </row>
        <row r="45">
          <cell r="C45">
            <v>38</v>
          </cell>
          <cell r="D45" t="str">
            <v>BAJA</v>
          </cell>
        </row>
        <row r="46">
          <cell r="C46">
            <v>39</v>
          </cell>
          <cell r="D46" t="str">
            <v>BAJA</v>
          </cell>
        </row>
        <row r="47">
          <cell r="C47">
            <v>40</v>
          </cell>
          <cell r="D47" t="str">
            <v>BAJA</v>
          </cell>
        </row>
        <row r="48">
          <cell r="C48">
            <v>41</v>
          </cell>
          <cell r="D48" t="str">
            <v>BAJA</v>
          </cell>
        </row>
        <row r="49">
          <cell r="C49">
            <v>42</v>
          </cell>
          <cell r="D49" t="str">
            <v>BAJA</v>
          </cell>
        </row>
        <row r="50">
          <cell r="C50">
            <v>43</v>
          </cell>
          <cell r="D50" t="str">
            <v>BAJA</v>
          </cell>
        </row>
        <row r="51">
          <cell r="C51">
            <v>44</v>
          </cell>
          <cell r="D51" t="str">
            <v>BAJA</v>
          </cell>
        </row>
        <row r="52">
          <cell r="C52">
            <v>45</v>
          </cell>
          <cell r="D52" t="str">
            <v>BAJA</v>
          </cell>
        </row>
        <row r="53">
          <cell r="C53">
            <v>46</v>
          </cell>
          <cell r="D53" t="str">
            <v>BAJA</v>
          </cell>
        </row>
        <row r="54">
          <cell r="C54">
            <v>47</v>
          </cell>
          <cell r="D54" t="str">
            <v>BAJA</v>
          </cell>
        </row>
        <row r="55">
          <cell r="C55">
            <v>48</v>
          </cell>
          <cell r="D55" t="str">
            <v>BAJA</v>
          </cell>
        </row>
        <row r="56">
          <cell r="C56">
            <v>49</v>
          </cell>
          <cell r="D56" t="str">
            <v>BAJA</v>
          </cell>
        </row>
        <row r="57">
          <cell r="C57">
            <v>50</v>
          </cell>
          <cell r="D57" t="str">
            <v>BAJA</v>
          </cell>
        </row>
        <row r="58">
          <cell r="C58">
            <v>51</v>
          </cell>
          <cell r="D58" t="str">
            <v>BAJA</v>
          </cell>
        </row>
        <row r="59">
          <cell r="C59">
            <v>52</v>
          </cell>
          <cell r="D59" t="str">
            <v>BAJA</v>
          </cell>
        </row>
        <row r="60">
          <cell r="C60">
            <v>53</v>
          </cell>
          <cell r="D60" t="str">
            <v>BAJA</v>
          </cell>
        </row>
        <row r="61">
          <cell r="C61">
            <v>54</v>
          </cell>
          <cell r="D61" t="str">
            <v>BAJA</v>
          </cell>
        </row>
        <row r="62">
          <cell r="C62">
            <v>55</v>
          </cell>
          <cell r="D62" t="str">
            <v>BAJA</v>
          </cell>
        </row>
        <row r="63">
          <cell r="C63">
            <v>56</v>
          </cell>
          <cell r="D63" t="str">
            <v>BAJA</v>
          </cell>
        </row>
        <row r="64">
          <cell r="C64">
            <v>57</v>
          </cell>
          <cell r="D64" t="str">
            <v>BAJA</v>
          </cell>
        </row>
        <row r="65">
          <cell r="C65">
            <v>58</v>
          </cell>
          <cell r="D65" t="str">
            <v>BAJA</v>
          </cell>
        </row>
        <row r="66">
          <cell r="C66">
            <v>59</v>
          </cell>
          <cell r="D66" t="str">
            <v>BAJA</v>
          </cell>
        </row>
        <row r="67">
          <cell r="C67">
            <v>60</v>
          </cell>
          <cell r="D67" t="str">
            <v>BAJA</v>
          </cell>
        </row>
        <row r="68">
          <cell r="C68">
            <v>61</v>
          </cell>
          <cell r="D68" t="str">
            <v>BUENA</v>
          </cell>
        </row>
        <row r="69">
          <cell r="C69">
            <v>62</v>
          </cell>
          <cell r="D69" t="str">
            <v>BUENA</v>
          </cell>
        </row>
        <row r="70">
          <cell r="C70">
            <v>63</v>
          </cell>
          <cell r="D70" t="str">
            <v>BUENA</v>
          </cell>
        </row>
        <row r="71">
          <cell r="C71">
            <v>64</v>
          </cell>
          <cell r="D71" t="str">
            <v>BUENA</v>
          </cell>
        </row>
        <row r="72">
          <cell r="C72">
            <v>65</v>
          </cell>
          <cell r="D72" t="str">
            <v>BUENA</v>
          </cell>
        </row>
        <row r="73">
          <cell r="C73">
            <v>66</v>
          </cell>
          <cell r="D73" t="str">
            <v>BUENA</v>
          </cell>
        </row>
        <row r="74">
          <cell r="C74">
            <v>67</v>
          </cell>
          <cell r="D74" t="str">
            <v>BUENA</v>
          </cell>
        </row>
        <row r="75">
          <cell r="C75">
            <v>68</v>
          </cell>
          <cell r="D75" t="str">
            <v>BUENA</v>
          </cell>
        </row>
        <row r="76">
          <cell r="C76">
            <v>69</v>
          </cell>
          <cell r="D76" t="str">
            <v>BUENA</v>
          </cell>
        </row>
        <row r="77">
          <cell r="C77">
            <v>70</v>
          </cell>
          <cell r="D77" t="str">
            <v>BUENA</v>
          </cell>
        </row>
        <row r="78">
          <cell r="C78">
            <v>71</v>
          </cell>
          <cell r="D78" t="str">
            <v>BUENA</v>
          </cell>
        </row>
        <row r="79">
          <cell r="C79">
            <v>72</v>
          </cell>
          <cell r="D79" t="str">
            <v>BUENA</v>
          </cell>
        </row>
        <row r="80">
          <cell r="C80">
            <v>73</v>
          </cell>
          <cell r="D80" t="str">
            <v>BUENA</v>
          </cell>
        </row>
        <row r="81">
          <cell r="C81">
            <v>74</v>
          </cell>
          <cell r="D81" t="str">
            <v>BUENA</v>
          </cell>
        </row>
        <row r="82">
          <cell r="C82">
            <v>75</v>
          </cell>
          <cell r="D82" t="str">
            <v>BUENA</v>
          </cell>
        </row>
        <row r="83">
          <cell r="C83">
            <v>76</v>
          </cell>
          <cell r="D83" t="str">
            <v>BUENA</v>
          </cell>
        </row>
        <row r="84">
          <cell r="C84">
            <v>77</v>
          </cell>
          <cell r="D84" t="str">
            <v>BUENA</v>
          </cell>
        </row>
        <row r="85">
          <cell r="C85">
            <v>78</v>
          </cell>
          <cell r="D85" t="str">
            <v>BUENA</v>
          </cell>
        </row>
        <row r="86">
          <cell r="C86">
            <v>79</v>
          </cell>
          <cell r="D86" t="str">
            <v>BUENA</v>
          </cell>
        </row>
        <row r="87">
          <cell r="C87">
            <v>80</v>
          </cell>
          <cell r="D87" t="str">
            <v>BUENA</v>
          </cell>
        </row>
        <row r="88">
          <cell r="C88">
            <v>81</v>
          </cell>
          <cell r="D88" t="str">
            <v>EXCELENTE</v>
          </cell>
        </row>
        <row r="89">
          <cell r="C89">
            <v>82</v>
          </cell>
          <cell r="D89" t="str">
            <v>EXCELENTE</v>
          </cell>
        </row>
        <row r="90">
          <cell r="C90">
            <v>83</v>
          </cell>
          <cell r="D90" t="str">
            <v>EXCELENTE</v>
          </cell>
        </row>
        <row r="91">
          <cell r="C91">
            <v>84</v>
          </cell>
          <cell r="D91" t="str">
            <v>EXCELENTE</v>
          </cell>
        </row>
        <row r="92">
          <cell r="C92">
            <v>85</v>
          </cell>
          <cell r="D92" t="str">
            <v>EXCELENTE</v>
          </cell>
        </row>
        <row r="93">
          <cell r="C93">
            <v>86</v>
          </cell>
          <cell r="D93" t="str">
            <v>EXCELENTE</v>
          </cell>
        </row>
        <row r="94">
          <cell r="C94">
            <v>87</v>
          </cell>
          <cell r="D94" t="str">
            <v>EXCELENTE</v>
          </cell>
        </row>
        <row r="95">
          <cell r="C95">
            <v>88</v>
          </cell>
          <cell r="D95" t="str">
            <v>EXCELENTE</v>
          </cell>
        </row>
        <row r="96">
          <cell r="C96">
            <v>89</v>
          </cell>
          <cell r="D96" t="str">
            <v>EXCELENTE</v>
          </cell>
        </row>
        <row r="97">
          <cell r="C97">
            <v>90</v>
          </cell>
          <cell r="D97" t="str">
            <v>EXCELENTE</v>
          </cell>
        </row>
        <row r="98">
          <cell r="C98">
            <v>91</v>
          </cell>
          <cell r="D98" t="str">
            <v>EXCELENTE</v>
          </cell>
        </row>
        <row r="99">
          <cell r="C99">
            <v>92</v>
          </cell>
          <cell r="D99" t="str">
            <v>EXCELENTE</v>
          </cell>
        </row>
        <row r="100">
          <cell r="C100">
            <v>93</v>
          </cell>
          <cell r="D100" t="str">
            <v>EXCELENTE</v>
          </cell>
        </row>
        <row r="101">
          <cell r="C101">
            <v>94</v>
          </cell>
          <cell r="D101" t="str">
            <v>EXCELENTE</v>
          </cell>
        </row>
        <row r="102">
          <cell r="C102">
            <v>95</v>
          </cell>
          <cell r="D102" t="str">
            <v>EXCELENTE</v>
          </cell>
        </row>
        <row r="103">
          <cell r="C103">
            <v>96</v>
          </cell>
          <cell r="D103" t="str">
            <v>EXCELENTE</v>
          </cell>
        </row>
        <row r="104">
          <cell r="C104">
            <v>97</v>
          </cell>
          <cell r="D104" t="str">
            <v>EXCELENTE</v>
          </cell>
        </row>
        <row r="105">
          <cell r="C105">
            <v>98</v>
          </cell>
          <cell r="D105" t="str">
            <v>EXCELENTE</v>
          </cell>
        </row>
        <row r="106">
          <cell r="C106">
            <v>99</v>
          </cell>
          <cell r="D106" t="str">
            <v>EXCELENTE</v>
          </cell>
        </row>
        <row r="107">
          <cell r="C107">
            <v>100</v>
          </cell>
          <cell r="D107" t="str">
            <v>EXCELENTE</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AS"/>
      <sheetName val="DATOS"/>
      <sheetName val="politicas"/>
      <sheetName val="IDENTIFICACION"/>
      <sheetName val="MEDICION"/>
      <sheetName val="PERFIL RIESGO"/>
      <sheetName val="MRI"/>
      <sheetName val="MRi (3)"/>
      <sheetName val="PRi"/>
      <sheetName val="CONTROL"/>
      <sheetName val="CONTROL (2)"/>
      <sheetName val="ACC"/>
      <sheetName val="ALERTA SIMPLE"/>
      <sheetName val="ALERTA COMPUESTA"/>
      <sheetName val="ALERTA COMPLEJA"/>
      <sheetName val="ALERTA COMPLEJA PRODUCTO"/>
      <sheetName val="ALERTA COMPLEJA (2)"/>
      <sheetName val="ALERTA DIRECTA"/>
      <sheetName val="Hoja3"/>
      <sheetName val="Hoja2"/>
      <sheetName val="MRI (2)"/>
      <sheetName val="Hoja1"/>
    </sheetNames>
    <sheetDataSet>
      <sheetData sheetId="0"/>
      <sheetData sheetId="1">
        <row r="4">
          <cell r="A4" t="str">
            <v>PROCESOS</v>
          </cell>
        </row>
        <row r="5">
          <cell r="A5" t="str">
            <v>SUSCRIPCION</v>
          </cell>
        </row>
        <row r="6">
          <cell r="A6" t="str">
            <v>INDEMNIZACION</v>
          </cell>
        </row>
        <row r="7">
          <cell r="A7" t="str">
            <v>SARLAFT</v>
          </cell>
        </row>
        <row r="16">
          <cell r="A16" t="str">
            <v>CLIENTE</v>
          </cell>
          <cell r="B16" t="str">
            <v>USUARIO</v>
          </cell>
          <cell r="C16" t="str">
            <v>CANAL DE DISTRIBUCION</v>
          </cell>
          <cell r="D16" t="str">
            <v>PRODUCTO</v>
          </cell>
          <cell r="E16" t="str">
            <v>OPERACIÓN</v>
          </cell>
        </row>
        <row r="17">
          <cell r="C17" t="str">
            <v>Intermediarios Agente</v>
          </cell>
          <cell r="D17" t="str">
            <v>AUTOS</v>
          </cell>
          <cell r="E17" t="str">
            <v>TECNOLOGIA</v>
          </cell>
        </row>
        <row r="18">
          <cell r="C18" t="str">
            <v>Intermediario Agencia</v>
          </cell>
          <cell r="D18" t="str">
            <v>VIDA</v>
          </cell>
          <cell r="E18" t="str">
            <v>RECURSO HUMANO</v>
          </cell>
        </row>
        <row r="19">
          <cell r="C19" t="str">
            <v>Corredor de seguros</v>
          </cell>
          <cell r="D19" t="str">
            <v>SOAT</v>
          </cell>
          <cell r="E19" t="str">
            <v>FRAUDE INTERNO</v>
          </cell>
        </row>
        <row r="20">
          <cell r="C20" t="str">
            <v>Canal Tradicional - convenios interinstitucional</v>
          </cell>
          <cell r="D20" t="str">
            <v>ARP</v>
          </cell>
          <cell r="E20" t="str">
            <v>FRAUDE EXTERNO</v>
          </cell>
        </row>
        <row r="21">
          <cell r="C21" t="str">
            <v>Bancaseguros</v>
          </cell>
          <cell r="D21" t="str">
            <v>SALUD</v>
          </cell>
          <cell r="E21" t="str">
            <v>EVENTOS EXTERNOS</v>
          </cell>
        </row>
        <row r="22">
          <cell r="C22" t="str">
            <v>Canal no tradicional</v>
          </cell>
          <cell r="D22" t="str">
            <v>GENERALES</v>
          </cell>
          <cell r="E22" t="str">
            <v>GESTION DE PROCESOS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 val="EVALUACIÓN RIESGOS Y CONTROLES"/>
      <sheetName val="Verific riesgos auditoria 1"/>
      <sheetName val="MATRIZ DE RIESGOS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2">
          <cell r="C12" t="str">
            <v>A</v>
          </cell>
          <cell r="D12" t="str">
            <v>B</v>
          </cell>
          <cell r="E12" t="str">
            <v>C</v>
          </cell>
          <cell r="F12" t="str">
            <v>D</v>
          </cell>
          <cell r="G12" t="str">
            <v>E</v>
          </cell>
          <cell r="H12" t="str">
            <v>F</v>
          </cell>
          <cell r="I12" t="str">
            <v>G</v>
          </cell>
          <cell r="J12" t="str">
            <v>H</v>
          </cell>
          <cell r="K12" t="str">
            <v>I</v>
          </cell>
          <cell r="L12" t="str">
            <v>J</v>
          </cell>
          <cell r="M12" t="str">
            <v>K</v>
          </cell>
          <cell r="N12" t="str">
            <v>L</v>
          </cell>
          <cell r="O12" t="str">
            <v>M</v>
          </cell>
        </row>
      </sheetData>
      <sheetData sheetId="8" refreshError="1"/>
      <sheetData sheetId="9" refreshError="1"/>
      <sheetData sheetId="10" refreshError="1"/>
      <sheetData sheetId="11" refreshError="1">
        <row r="1">
          <cell r="G1" t="str">
            <v>EVITAR</v>
          </cell>
          <cell r="I1" t="str">
            <v>POLITICA</v>
          </cell>
        </row>
        <row r="2">
          <cell r="G2" t="str">
            <v>REDUCIR LA CAUSA</v>
          </cell>
          <cell r="I2" t="str">
            <v>PROCEDIMIENTO</v>
          </cell>
        </row>
        <row r="3">
          <cell r="B3">
            <v>1</v>
          </cell>
          <cell r="C3" t="str">
            <v>Cual es el Objetivo de la implementación de la nueva políticá?</v>
          </cell>
          <cell r="G3" t="str">
            <v>REDUCIR EL IMPACTO</v>
          </cell>
          <cell r="I3" t="str">
            <v>CONTROL</v>
          </cell>
        </row>
        <row r="4">
          <cell r="B4">
            <v>2</v>
          </cell>
          <cell r="C4" t="str">
            <v>Cual es el proceso para su implementación?</v>
          </cell>
          <cell r="G4" t="str">
            <v>TRANFERIR TOTALMENTE</v>
          </cell>
        </row>
        <row r="5">
          <cell r="B5">
            <v>3</v>
          </cell>
          <cell r="C5" t="str">
            <v>Quien será el responsable directo de su éxito?</v>
          </cell>
          <cell r="G5" t="str">
            <v>TRANSFERIR PARCIALMENTE</v>
          </cell>
        </row>
        <row r="6">
          <cell r="B6">
            <v>4</v>
          </cell>
          <cell r="C6" t="str">
            <v>En que Fecha o periodo se espera realizarla?</v>
          </cell>
        </row>
        <row r="7">
          <cell r="B7">
            <v>5</v>
          </cell>
          <cell r="C7" t="str">
            <v>Que recursos financieros se requieren?</v>
          </cell>
        </row>
        <row r="8">
          <cell r="B8">
            <v>6</v>
          </cell>
          <cell r="C8" t="str">
            <v>Que recursos Humanos se Requieren?</v>
          </cell>
        </row>
        <row r="9">
          <cell r="B9">
            <v>7</v>
          </cell>
          <cell r="C9" t="str">
            <v>Que recursos logísticos se Requieren?</v>
          </cell>
        </row>
        <row r="10">
          <cell r="B10">
            <v>9</v>
          </cell>
          <cell r="C10" t="str">
            <v>Quien será el responsable de su evaluación?</v>
          </cell>
        </row>
        <row r="11">
          <cell r="B11">
            <v>10</v>
          </cell>
          <cell r="C11" t="str">
            <v>Cual será el indicador para su evaluación? (Indique variables y su lectura)</v>
          </cell>
        </row>
        <row r="12">
          <cell r="B12">
            <v>11</v>
          </cell>
        </row>
        <row r="13">
          <cell r="B13">
            <v>12</v>
          </cell>
        </row>
        <row r="14">
          <cell r="B14">
            <v>13</v>
          </cell>
        </row>
        <row r="15">
          <cell r="B15">
            <v>14</v>
          </cell>
        </row>
        <row r="16">
          <cell r="B16">
            <v>15</v>
          </cell>
        </row>
        <row r="17">
          <cell r="B17">
            <v>16</v>
          </cell>
        </row>
        <row r="22">
          <cell r="B22">
            <v>1</v>
          </cell>
        </row>
        <row r="23">
          <cell r="B23">
            <v>2</v>
          </cell>
        </row>
        <row r="24">
          <cell r="B24">
            <v>3</v>
          </cell>
        </row>
        <row r="25">
          <cell r="B25">
            <v>4</v>
          </cell>
        </row>
        <row r="26">
          <cell r="B26">
            <v>5</v>
          </cell>
        </row>
        <row r="27">
          <cell r="B27">
            <v>6</v>
          </cell>
        </row>
        <row r="28">
          <cell r="B28">
            <v>7</v>
          </cell>
        </row>
        <row r="29">
          <cell r="B29">
            <v>8</v>
          </cell>
        </row>
        <row r="30">
          <cell r="B30">
            <v>9</v>
          </cell>
        </row>
        <row r="31">
          <cell r="B31">
            <v>10</v>
          </cell>
        </row>
        <row r="32">
          <cell r="B32">
            <v>11</v>
          </cell>
        </row>
        <row r="33">
          <cell r="B33">
            <v>12</v>
          </cell>
        </row>
        <row r="34">
          <cell r="B34">
            <v>13</v>
          </cell>
        </row>
        <row r="35">
          <cell r="B35">
            <v>14</v>
          </cell>
        </row>
        <row r="36">
          <cell r="B36">
            <v>15</v>
          </cell>
        </row>
        <row r="37">
          <cell r="B37">
            <v>16</v>
          </cell>
        </row>
        <row r="38">
          <cell r="B38">
            <v>17</v>
          </cell>
        </row>
        <row r="41">
          <cell r="B41">
            <v>1</v>
          </cell>
          <cell r="C41" t="str">
            <v>Que tipo de Control desea implementar?</v>
          </cell>
        </row>
        <row r="42">
          <cell r="B42">
            <v>2</v>
          </cell>
          <cell r="C42" t="str">
            <v>Que clase de Control desea implementar?</v>
          </cell>
        </row>
        <row r="43">
          <cell r="B43">
            <v>3</v>
          </cell>
          <cell r="C43" t="str">
            <v>Cual es el Objetivo del control?</v>
          </cell>
        </row>
        <row r="44">
          <cell r="B44">
            <v>4</v>
          </cell>
          <cell r="C44" t="str">
            <v>A que procedimiento corresponde?</v>
          </cell>
        </row>
        <row r="45">
          <cell r="B45">
            <v>5</v>
          </cell>
          <cell r="C45" t="str">
            <v>Que otros procedimientos afecta?</v>
          </cell>
        </row>
        <row r="46">
          <cell r="B46">
            <v>6</v>
          </cell>
          <cell r="C46" t="str">
            <v>Cual es el proceso para su implementación?</v>
          </cell>
        </row>
        <row r="47">
          <cell r="B47">
            <v>7</v>
          </cell>
          <cell r="C47" t="str">
            <v>Quien será el responsable directo de su éxito?</v>
          </cell>
        </row>
        <row r="48">
          <cell r="B48">
            <v>8</v>
          </cell>
          <cell r="C48" t="str">
            <v>En que Fecha o periodo se espera realizarla?</v>
          </cell>
        </row>
        <row r="49">
          <cell r="B49">
            <v>9</v>
          </cell>
          <cell r="C49" t="str">
            <v>Que recursos financieros se requieren?</v>
          </cell>
        </row>
        <row r="50">
          <cell r="B50">
            <v>10</v>
          </cell>
          <cell r="C50" t="str">
            <v>Que recursos Humanos se Requieren?</v>
          </cell>
        </row>
        <row r="51">
          <cell r="B51">
            <v>11</v>
          </cell>
          <cell r="C51" t="str">
            <v>Que recursos logísticos se Requieren?</v>
          </cell>
        </row>
        <row r="52">
          <cell r="B52">
            <v>12</v>
          </cell>
          <cell r="C52" t="str">
            <v>Quien será el responsable de su evaluación?</v>
          </cell>
        </row>
        <row r="53">
          <cell r="B53">
            <v>13</v>
          </cell>
          <cell r="C53" t="str">
            <v>Cual será el indicador para su evaluación? (Indique variables y su lectura)</v>
          </cell>
        </row>
        <row r="54">
          <cell r="B54">
            <v>14</v>
          </cell>
        </row>
        <row r="55">
          <cell r="B55">
            <v>15</v>
          </cell>
        </row>
        <row r="56">
          <cell r="B56">
            <v>16</v>
          </cell>
        </row>
        <row r="57">
          <cell r="B57">
            <v>17</v>
          </cell>
        </row>
      </sheetData>
      <sheetData sheetId="12">
        <row r="1">
          <cell r="G1">
            <v>0</v>
          </cell>
        </row>
      </sheetData>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R"/>
      <sheetName val="MED"/>
      <sheetName val="CAL"/>
      <sheetName val="MR"/>
      <sheetName val="ACC"/>
      <sheetName val="FUENTES"/>
      <sheetName val="MAPEO"/>
    </sheetNames>
    <sheetDataSet>
      <sheetData sheetId="0" refreshError="1"/>
      <sheetData sheetId="1" refreshError="1"/>
      <sheetData sheetId="2" refreshError="1"/>
      <sheetData sheetId="3" refreshError="1"/>
      <sheetData sheetId="4" refreshError="1"/>
      <sheetData sheetId="5">
        <row r="2">
          <cell r="A2" t="str">
            <v>FACTOR DEL RIESGO</v>
          </cell>
        </row>
        <row r="3">
          <cell r="A3" t="str">
            <v>Clientes</v>
          </cell>
        </row>
        <row r="4">
          <cell r="A4" t="str">
            <v>Usuarios</v>
          </cell>
        </row>
        <row r="5">
          <cell r="A5" t="str">
            <v>Jurisdicción</v>
          </cell>
        </row>
        <row r="6">
          <cell r="A6" t="str">
            <v xml:space="preserve">Canal de Disribución </v>
          </cell>
        </row>
        <row r="7">
          <cell r="A7" t="str">
            <v>Producto</v>
          </cell>
        </row>
        <row r="8">
          <cell r="A8" t="str">
            <v>Proceso</v>
          </cell>
        </row>
      </sheetData>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jetivos"/>
      <sheetName val="Tormenta riesgos"/>
      <sheetName val="Afinidad riesgos"/>
      <sheetName val="Riesgos vs. objetivos"/>
      <sheetName val="VALORACION"/>
      <sheetName val="CALIFICACION"/>
      <sheetName val="MAPA"/>
      <sheetName val="CAUSAS"/>
      <sheetName val="IMPACTO"/>
      <sheetName val="ARE"/>
      <sheetName val="ACC"/>
      <sheetName val="NO BORRAR"/>
    </sheetNames>
    <sheetDataSet>
      <sheetData sheetId="0"/>
      <sheetData sheetId="1"/>
      <sheetData sheetId="2"/>
      <sheetData sheetId="3"/>
      <sheetData sheetId="4"/>
      <sheetData sheetId="5"/>
      <sheetData sheetId="6"/>
      <sheetData sheetId="7"/>
      <sheetData sheetId="8"/>
      <sheetData sheetId="9"/>
      <sheetData sheetId="10"/>
      <sheetData sheetId="11">
        <row r="1">
          <cell r="F1" t="str">
            <v>SI</v>
          </cell>
          <cell r="G1" t="str">
            <v>EVITAR</v>
          </cell>
        </row>
        <row r="2">
          <cell r="F2" t="str">
            <v>NO</v>
          </cell>
          <cell r="G2" t="str">
            <v>REDUCIR LA CAUSA</v>
          </cell>
        </row>
        <row r="3">
          <cell r="G3" t="str">
            <v>REDUCIR EL IMPACTO</v>
          </cell>
        </row>
        <row r="4">
          <cell r="G4" t="str">
            <v>TRANFERIR TOTALMENTE</v>
          </cell>
        </row>
        <row r="5">
          <cell r="G5" t="str">
            <v>TRANSFERIR PARCIALMENTE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COM"/>
      <sheetName val="2.DER"/>
      <sheetName val="3.PAC"/>
      <sheetName val="4.EFP"/>
      <sheetName val="5.GTH"/>
      <sheetName val="6.ADJ"/>
      <sheetName val="7.ECC"/>
      <sheetName val="8.IMP"/>
      <sheetName val="9.ADT"/>
      <sheetName val="10.SCP"/>
      <sheetName val="11. ASI"/>
      <sheetName val="12.SIG"/>
      <sheetName val="13.GCO"/>
      <sheetName val="14.PID"/>
      <sheetName val="15.FIN"/>
      <sheetName val="16. GAD"/>
      <sheetName val="17.BcoPry"/>
      <sheetName val="18.DOC"/>
      <sheetName val="19.PAA"/>
      <sheetName val="20.GTI"/>
      <sheetName val="21.CDI"/>
      <sheetName val="22.SUP-CTOs"/>
      <sheetName val="23. UTT BOY"/>
      <sheetName val="24. EPSEA+"/>
      <sheetName val="25. GEST CARTERA"/>
      <sheetName val="26. Superv Convenios Coop"/>
      <sheetName val="27. INV DAT"/>
      <sheetName val="28. FACT&amp;REC"/>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tabSelected="1" zoomScale="80" zoomScaleNormal="80" workbookViewId="0">
      <selection activeCell="F25" sqref="F25"/>
    </sheetView>
  </sheetViews>
  <sheetFormatPr baseColWidth="10" defaultColWidth="11.42578125" defaultRowHeight="15" x14ac:dyDescent="0.25"/>
  <cols>
    <col min="1" max="1" width="4" style="254" bestFit="1" customWidth="1"/>
    <col min="2" max="2" width="18.85546875" customWidth="1"/>
    <col min="3" max="3" width="18.28515625" customWidth="1"/>
    <col min="4" max="4" width="18.140625" customWidth="1"/>
    <col min="5" max="5" width="15.85546875" customWidth="1"/>
    <col min="6" max="6" width="14.42578125" customWidth="1"/>
    <col min="7" max="7" width="16.7109375" customWidth="1"/>
    <col min="8" max="8" width="11.5703125" customWidth="1"/>
    <col min="9" max="9" width="25.7109375" bestFit="1" customWidth="1"/>
    <col min="10" max="10" width="14" customWidth="1"/>
    <col min="11" max="11" width="16.5703125" customWidth="1"/>
    <col min="12" max="12" width="21.28515625" bestFit="1" customWidth="1"/>
    <col min="13" max="13" width="14.5703125" customWidth="1"/>
    <col min="14" max="15" width="12.85546875" customWidth="1"/>
  </cols>
  <sheetData>
    <row r="1" spans="1:15" ht="23.25" customHeight="1" x14ac:dyDescent="0.25">
      <c r="A1" s="170"/>
      <c r="B1" s="171"/>
      <c r="C1" s="172"/>
      <c r="D1" s="173" t="s">
        <v>165</v>
      </c>
      <c r="E1" s="174"/>
      <c r="F1" s="174"/>
      <c r="G1" s="174"/>
      <c r="H1" s="174"/>
      <c r="I1" s="174"/>
      <c r="J1" s="174"/>
      <c r="K1" s="175"/>
      <c r="L1" s="176"/>
      <c r="M1" s="176"/>
      <c r="N1" s="176"/>
      <c r="O1" s="177"/>
    </row>
    <row r="2" spans="1:15" x14ac:dyDescent="0.25">
      <c r="A2" s="178"/>
      <c r="B2" s="179"/>
      <c r="C2" s="180"/>
      <c r="D2" s="181"/>
      <c r="E2" s="182"/>
      <c r="F2" s="182"/>
      <c r="G2" s="182"/>
      <c r="H2" s="182"/>
      <c r="I2" s="182"/>
      <c r="J2" s="182"/>
      <c r="K2" s="183"/>
      <c r="L2" s="184"/>
      <c r="M2" s="184"/>
      <c r="N2" s="184"/>
      <c r="O2" s="185"/>
    </row>
    <row r="3" spans="1:15" x14ac:dyDescent="0.25">
      <c r="A3" s="178"/>
      <c r="B3" s="179"/>
      <c r="C3" s="180"/>
      <c r="D3" s="181"/>
      <c r="E3" s="182"/>
      <c r="F3" s="182"/>
      <c r="G3" s="182"/>
      <c r="H3" s="182"/>
      <c r="I3" s="182"/>
      <c r="J3" s="182"/>
      <c r="K3" s="183"/>
      <c r="L3" s="184"/>
      <c r="M3" s="184"/>
      <c r="N3" s="184"/>
      <c r="O3" s="185"/>
    </row>
    <row r="4" spans="1:15" ht="15.75" thickBot="1" x14ac:dyDescent="0.3">
      <c r="A4" s="186"/>
      <c r="B4" s="187"/>
      <c r="C4" s="188"/>
      <c r="D4" s="189"/>
      <c r="E4" s="190"/>
      <c r="F4" s="190"/>
      <c r="G4" s="190"/>
      <c r="H4" s="190"/>
      <c r="I4" s="190"/>
      <c r="J4" s="190"/>
      <c r="K4" s="191"/>
      <c r="L4" s="192"/>
      <c r="M4" s="192"/>
      <c r="N4" s="192"/>
      <c r="O4" s="193"/>
    </row>
    <row r="5" spans="1:15" ht="15" customHeight="1" thickBot="1" x14ac:dyDescent="0.3">
      <c r="A5" s="194" t="s">
        <v>166</v>
      </c>
      <c r="B5" s="195"/>
      <c r="C5" s="195"/>
      <c r="D5" s="196"/>
      <c r="E5" s="197" t="s">
        <v>167</v>
      </c>
      <c r="F5" s="198" t="s">
        <v>168</v>
      </c>
      <c r="G5" s="199" t="s">
        <v>169</v>
      </c>
      <c r="H5" s="200" t="s">
        <v>170</v>
      </c>
      <c r="I5" s="200"/>
      <c r="J5" s="200"/>
      <c r="K5" s="200"/>
      <c r="L5" s="200"/>
      <c r="M5" s="201"/>
      <c r="N5" s="202" t="s">
        <v>171</v>
      </c>
      <c r="O5" s="201"/>
    </row>
    <row r="6" spans="1:15" ht="15" customHeight="1" thickBot="1" x14ac:dyDescent="0.3">
      <c r="A6" s="203"/>
      <c r="B6" s="204"/>
      <c r="C6" s="204"/>
      <c r="D6" s="205"/>
      <c r="E6" s="206"/>
      <c r="F6" s="207"/>
      <c r="G6" s="208"/>
      <c r="H6" s="209" t="s">
        <v>172</v>
      </c>
      <c r="I6" s="210"/>
      <c r="J6" s="211"/>
      <c r="K6" s="198" t="s">
        <v>128</v>
      </c>
      <c r="L6" s="198" t="s">
        <v>173</v>
      </c>
      <c r="M6" s="198" t="s">
        <v>174</v>
      </c>
      <c r="N6" s="198" t="s">
        <v>35</v>
      </c>
      <c r="O6" s="199" t="s">
        <v>72</v>
      </c>
    </row>
    <row r="7" spans="1:15" ht="36" customHeight="1" thickBot="1" x14ac:dyDescent="0.3">
      <c r="A7" s="212"/>
      <c r="B7" s="213"/>
      <c r="C7" s="213"/>
      <c r="D7" s="214"/>
      <c r="E7" s="215"/>
      <c r="F7" s="216"/>
      <c r="G7" s="217"/>
      <c r="H7" s="218" t="s">
        <v>175</v>
      </c>
      <c r="I7" s="218" t="s">
        <v>176</v>
      </c>
      <c r="J7" s="219" t="s">
        <v>177</v>
      </c>
      <c r="K7" s="216"/>
      <c r="L7" s="216"/>
      <c r="M7" s="216"/>
      <c r="N7" s="216"/>
      <c r="O7" s="217"/>
    </row>
    <row r="8" spans="1:15" x14ac:dyDescent="0.25">
      <c r="A8" s="224" t="s">
        <v>178</v>
      </c>
      <c r="B8" s="229" t="s">
        <v>179</v>
      </c>
      <c r="C8" s="229"/>
      <c r="D8" s="230"/>
      <c r="E8" s="220" t="s">
        <v>25</v>
      </c>
      <c r="F8" s="225">
        <v>6</v>
      </c>
      <c r="G8" s="226">
        <f>+'13.GCO'!E61</f>
        <v>15</v>
      </c>
      <c r="H8" s="221">
        <f>+'13.GCO'!E56</f>
        <v>15</v>
      </c>
      <c r="I8" s="221">
        <f>+'13.GCO'!E57</f>
        <v>0</v>
      </c>
      <c r="J8" s="221">
        <f>+'13.GCO'!E58</f>
        <v>0</v>
      </c>
      <c r="K8" s="221">
        <f>+'13.GCO'!E60</f>
        <v>0</v>
      </c>
      <c r="L8" s="221">
        <f>+'13.GCO'!E59</f>
        <v>0</v>
      </c>
      <c r="M8" s="221">
        <f>+'13.GCO'!E55</f>
        <v>0</v>
      </c>
      <c r="N8" s="221">
        <f>+'13.GCO'!E65</f>
        <v>6</v>
      </c>
      <c r="O8" s="227">
        <f>+'13.GCO'!E64</f>
        <v>0</v>
      </c>
    </row>
    <row r="9" spans="1:15" ht="15.75" thickBot="1" x14ac:dyDescent="0.3">
      <c r="A9" s="228"/>
      <c r="B9" s="231"/>
      <c r="C9" s="231"/>
      <c r="D9" s="232"/>
      <c r="E9" s="222" t="s">
        <v>130</v>
      </c>
      <c r="F9" s="233">
        <v>5</v>
      </c>
      <c r="G9" s="234">
        <f>+'13.GCO'!G61</f>
        <v>9</v>
      </c>
      <c r="H9" s="223">
        <f>+'13.GCO'!G56</f>
        <v>9</v>
      </c>
      <c r="I9" s="223">
        <f>+'13.GCO'!G57</f>
        <v>0</v>
      </c>
      <c r="J9" s="223">
        <f>+'13.GCO'!G58</f>
        <v>0</v>
      </c>
      <c r="K9" s="223">
        <f>+'13.GCO'!G60</f>
        <v>0</v>
      </c>
      <c r="L9" s="223">
        <f>+'13.GCO'!G59</f>
        <v>0</v>
      </c>
      <c r="M9" s="223">
        <f>+'13.GCO'!G55</f>
        <v>0</v>
      </c>
      <c r="N9" s="223">
        <f>+'13.GCO'!G65</f>
        <v>5</v>
      </c>
      <c r="O9" s="235">
        <f>+'13.GCO'!G64</f>
        <v>0</v>
      </c>
    </row>
    <row r="10" spans="1:15" ht="15" customHeight="1" thickBot="1" x14ac:dyDescent="0.3">
      <c r="A10" s="236" t="s">
        <v>180</v>
      </c>
      <c r="B10" s="239" t="s">
        <v>181</v>
      </c>
      <c r="C10" s="239"/>
      <c r="D10" s="240"/>
      <c r="E10" s="237" t="s">
        <v>83</v>
      </c>
      <c r="F10" s="238">
        <v>5</v>
      </c>
      <c r="G10" s="241">
        <f>+'22.SUP-CTOs'!B36</f>
        <v>9</v>
      </c>
      <c r="H10" s="238">
        <f>+'22.SUP-CTOs'!E31</f>
        <v>7</v>
      </c>
      <c r="I10" s="238">
        <f>+'22.SUP-CTOs'!E32</f>
        <v>0</v>
      </c>
      <c r="J10" s="238">
        <f>+'22.SUP-CTOs'!E33</f>
        <v>2</v>
      </c>
      <c r="K10" s="238">
        <f>+'22.SUP-CTOs'!E35</f>
        <v>0</v>
      </c>
      <c r="L10" s="238">
        <f>+'22.SUP-CTOs'!E34</f>
        <v>0</v>
      </c>
      <c r="M10" s="238">
        <f>+'22.SUP-CTOs'!E30</f>
        <v>0</v>
      </c>
      <c r="N10" s="238">
        <f>+'22.SUP-CTOs'!B40</f>
        <v>4</v>
      </c>
      <c r="O10" s="241">
        <f>+'22.SUP-CTOs'!B39</f>
        <v>1</v>
      </c>
    </row>
    <row r="11" spans="1:15" ht="15" customHeight="1" x14ac:dyDescent="0.25">
      <c r="A11" s="242" t="s">
        <v>182</v>
      </c>
      <c r="B11" s="243"/>
      <c r="C11" s="243"/>
      <c r="D11" s="243"/>
      <c r="E11" s="243"/>
      <c r="F11" s="244">
        <f>SUM(F8:F10)</f>
        <v>16</v>
      </c>
      <c r="G11" s="245">
        <f>SUM(G8:G10)</f>
        <v>33</v>
      </c>
      <c r="H11" s="245">
        <f>SUM(H8:H10)</f>
        <v>31</v>
      </c>
      <c r="I11" s="246">
        <f>SUM(I8:I10)</f>
        <v>0</v>
      </c>
      <c r="J11" s="245">
        <f>SUM(J8:J10)</f>
        <v>2</v>
      </c>
      <c r="K11" s="245">
        <f>SUM(K8:K10)</f>
        <v>0</v>
      </c>
      <c r="L11" s="245">
        <f>SUM(L8:L10)</f>
        <v>0</v>
      </c>
      <c r="M11" s="246">
        <f>SUM(M8:M10)</f>
        <v>0</v>
      </c>
      <c r="N11" s="245">
        <f>SUM(N8:N10)</f>
        <v>15</v>
      </c>
      <c r="O11" s="247">
        <f>SUM(O8:O10)</f>
        <v>1</v>
      </c>
    </row>
    <row r="12" spans="1:15" ht="15.75" customHeight="1" thickBot="1" x14ac:dyDescent="0.3">
      <c r="A12" s="248"/>
      <c r="B12" s="249"/>
      <c r="C12" s="249"/>
      <c r="D12" s="249"/>
      <c r="E12" s="249"/>
      <c r="F12" s="250"/>
      <c r="G12" s="251"/>
      <c r="H12" s="251"/>
      <c r="I12" s="252"/>
      <c r="J12" s="251"/>
      <c r="K12" s="251"/>
      <c r="L12" s="251"/>
      <c r="M12" s="252"/>
      <c r="N12" s="251"/>
      <c r="O12" s="253"/>
    </row>
  </sheetData>
  <autoFilter ref="A7:O7">
    <filterColumn colId="0" showButton="0"/>
    <filterColumn colId="1" showButton="0"/>
    <filterColumn colId="2" showButton="0"/>
  </autoFilter>
  <mergeCells count="29">
    <mergeCell ref="N11:N12"/>
    <mergeCell ref="O11:O12"/>
    <mergeCell ref="H11:H12"/>
    <mergeCell ref="I11:I12"/>
    <mergeCell ref="J11:J12"/>
    <mergeCell ref="K11:K12"/>
    <mergeCell ref="L11:L12"/>
    <mergeCell ref="M11:M12"/>
    <mergeCell ref="A11:E12"/>
    <mergeCell ref="F11:F12"/>
    <mergeCell ref="G11:G12"/>
    <mergeCell ref="B10:D10"/>
    <mergeCell ref="A8:A9"/>
    <mergeCell ref="B8:D9"/>
    <mergeCell ref="K6:K7"/>
    <mergeCell ref="L6:L7"/>
    <mergeCell ref="M6:M7"/>
    <mergeCell ref="N6:N7"/>
    <mergeCell ref="O6:O7"/>
    <mergeCell ref="A1:C4"/>
    <mergeCell ref="D1:K4"/>
    <mergeCell ref="L1:O4"/>
    <mergeCell ref="A5:D7"/>
    <mergeCell ref="E5:E7"/>
    <mergeCell ref="F5:F7"/>
    <mergeCell ref="G5:G7"/>
    <mergeCell ref="H5:M5"/>
    <mergeCell ref="N5:O5"/>
    <mergeCell ref="H6:J6"/>
  </mergeCells>
  <hyperlinks>
    <hyperlink ref="E8" location="'13.GCO'!A1" display="OCI-2018-035"/>
    <hyperlink ref="E10" location="'22.SUP-CTOs'!A1" display="OCI-2019-032"/>
    <hyperlink ref="E9" location="'13.GCO'!A29" display="OCI-2021-017"/>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5"/>
  <sheetViews>
    <sheetView showGridLines="0" topLeftCell="A53" zoomScale="70" zoomScaleNormal="70" zoomScaleSheetLayoutView="90" workbookViewId="0">
      <selection activeCell="P47" sqref="P47:P48"/>
    </sheetView>
  </sheetViews>
  <sheetFormatPr baseColWidth="10" defaultColWidth="11.42578125" defaultRowHeight="59.25" customHeight="1" x14ac:dyDescent="0.25"/>
  <cols>
    <col min="1" max="1" width="19.140625" style="1" customWidth="1"/>
    <col min="2" max="2" width="20.140625" style="70" customWidth="1"/>
    <col min="3" max="3" width="15.85546875" style="70" customWidth="1"/>
    <col min="4" max="4" width="36.7109375" style="1" customWidth="1"/>
    <col min="5" max="5" width="32" style="1" customWidth="1"/>
    <col min="6" max="6" width="32.42578125" style="1" customWidth="1"/>
    <col min="7" max="7" width="23.7109375" style="1" customWidth="1"/>
    <col min="8" max="8" width="17.28515625" style="1" customWidth="1"/>
    <col min="9" max="9" width="26.140625" style="1" customWidth="1"/>
    <col min="10" max="10" width="14.85546875" style="70" customWidth="1"/>
    <col min="11" max="11" width="16.85546875" style="70" bestFit="1" customWidth="1"/>
    <col min="12" max="12" width="12" style="1" bestFit="1" customWidth="1"/>
    <col min="13" max="13" width="15.28515625" style="18" bestFit="1" customWidth="1"/>
    <col min="14" max="14" width="119.5703125" style="1" customWidth="1"/>
    <col min="15" max="15" width="20.42578125" style="70" customWidth="1"/>
    <col min="16" max="16" width="25.5703125" style="68" customWidth="1"/>
    <col min="17" max="17" width="84.7109375" style="18" customWidth="1"/>
    <col min="18" max="18" width="21.28515625" style="70" customWidth="1"/>
    <col min="19" max="19" width="47.28515625" style="1" customWidth="1"/>
    <col min="20" max="16384" width="11.42578125" style="1"/>
  </cols>
  <sheetData>
    <row r="1" spans="1:21 16378:16384" ht="57" customHeight="1" x14ac:dyDescent="0.25">
      <c r="A1" s="81"/>
      <c r="B1" s="81"/>
      <c r="C1" s="81"/>
      <c r="D1" s="81"/>
      <c r="E1" s="82" t="s">
        <v>0</v>
      </c>
      <c r="F1" s="83"/>
      <c r="G1" s="83"/>
      <c r="H1" s="83"/>
      <c r="I1" s="83"/>
      <c r="J1" s="83"/>
      <c r="K1" s="83"/>
      <c r="L1" s="83"/>
      <c r="M1" s="83"/>
      <c r="N1" s="83"/>
      <c r="O1" s="84"/>
      <c r="P1" s="85"/>
      <c r="Q1" s="86"/>
      <c r="R1" s="87"/>
      <c r="XEX1" s="1" t="s">
        <v>158</v>
      </c>
    </row>
    <row r="2" spans="1:21 16378:16384" ht="27.75" customHeight="1" x14ac:dyDescent="0.25">
      <c r="A2" s="88" t="s">
        <v>1</v>
      </c>
      <c r="B2" s="89"/>
      <c r="C2" s="90" t="s">
        <v>2</v>
      </c>
      <c r="D2" s="91"/>
      <c r="E2" s="88" t="s">
        <v>3</v>
      </c>
      <c r="F2" s="92"/>
      <c r="G2" s="92"/>
      <c r="H2" s="92"/>
      <c r="I2" s="89"/>
      <c r="J2" s="93">
        <v>6</v>
      </c>
      <c r="K2" s="93"/>
      <c r="L2" s="93"/>
      <c r="M2" s="93"/>
      <c r="N2" s="88" t="s">
        <v>4</v>
      </c>
      <c r="O2" s="89"/>
      <c r="P2" s="94" t="s">
        <v>5</v>
      </c>
      <c r="Q2" s="95"/>
      <c r="R2" s="96"/>
      <c r="XEX2" s="19" t="s">
        <v>157</v>
      </c>
    </row>
    <row r="3" spans="1:21 16378:16384" s="2" customFormat="1" ht="59.25" customHeight="1" x14ac:dyDescent="0.25">
      <c r="A3" s="97" t="s">
        <v>6</v>
      </c>
      <c r="B3" s="97" t="s">
        <v>7</v>
      </c>
      <c r="C3" s="97" t="s">
        <v>8</v>
      </c>
      <c r="D3" s="97" t="s">
        <v>9</v>
      </c>
      <c r="E3" s="97" t="s">
        <v>10</v>
      </c>
      <c r="F3" s="97" t="s">
        <v>11</v>
      </c>
      <c r="G3" s="97" t="s">
        <v>12</v>
      </c>
      <c r="H3" s="97" t="s">
        <v>13</v>
      </c>
      <c r="I3" s="97" t="s">
        <v>14</v>
      </c>
      <c r="J3" s="97" t="s">
        <v>15</v>
      </c>
      <c r="K3" s="97" t="s">
        <v>16</v>
      </c>
      <c r="L3" s="99" t="s">
        <v>17</v>
      </c>
      <c r="M3" s="99"/>
      <c r="N3" s="99"/>
      <c r="O3" s="99"/>
      <c r="P3" s="99"/>
      <c r="Q3" s="99"/>
      <c r="R3" s="99"/>
      <c r="T3" s="40"/>
      <c r="U3" s="1"/>
      <c r="XFD3" s="19" t="s">
        <v>159</v>
      </c>
    </row>
    <row r="4" spans="1:21 16378:16384" s="2" customFormat="1" ht="93.95" customHeight="1" thickBot="1" x14ac:dyDescent="0.3">
      <c r="A4" s="98"/>
      <c r="B4" s="98"/>
      <c r="C4" s="98"/>
      <c r="D4" s="98"/>
      <c r="E4" s="98"/>
      <c r="F4" s="98"/>
      <c r="G4" s="98"/>
      <c r="H4" s="98"/>
      <c r="I4" s="98"/>
      <c r="J4" s="98"/>
      <c r="K4" s="98"/>
      <c r="L4" s="71" t="s">
        <v>18</v>
      </c>
      <c r="M4" s="71" t="s">
        <v>19</v>
      </c>
      <c r="N4" s="71" t="s">
        <v>20</v>
      </c>
      <c r="O4" s="71" t="s">
        <v>21</v>
      </c>
      <c r="P4" s="71" t="s">
        <v>22</v>
      </c>
      <c r="Q4" s="71" t="s">
        <v>23</v>
      </c>
      <c r="R4" s="72" t="s">
        <v>24</v>
      </c>
      <c r="XFD4" s="19" t="s">
        <v>103</v>
      </c>
    </row>
    <row r="5" spans="1:21 16378:16384" s="2" customFormat="1" ht="28.5" customHeight="1" thickBot="1" x14ac:dyDescent="0.3">
      <c r="A5" s="114" t="s">
        <v>164</v>
      </c>
      <c r="B5" s="115"/>
      <c r="C5" s="115"/>
      <c r="D5" s="115"/>
      <c r="E5" s="115"/>
      <c r="F5" s="115"/>
      <c r="G5" s="115"/>
      <c r="H5" s="115"/>
      <c r="I5" s="115"/>
      <c r="J5" s="115"/>
      <c r="K5" s="115"/>
      <c r="L5" s="115"/>
      <c r="M5" s="115"/>
      <c r="N5" s="115"/>
      <c r="O5" s="115"/>
      <c r="P5" s="115"/>
      <c r="Q5" s="115"/>
      <c r="R5" s="116"/>
      <c r="XFD5" s="19" t="s">
        <v>71</v>
      </c>
    </row>
    <row r="6" spans="1:21 16378:16384" s="10" customFormat="1" ht="120" x14ac:dyDescent="0.25">
      <c r="A6" s="103" t="s">
        <v>25</v>
      </c>
      <c r="B6" s="106" t="s">
        <v>26</v>
      </c>
      <c r="C6" s="285">
        <v>1</v>
      </c>
      <c r="D6" s="109" t="s">
        <v>27</v>
      </c>
      <c r="E6" s="52" t="s">
        <v>28</v>
      </c>
      <c r="F6" s="52" t="s">
        <v>29</v>
      </c>
      <c r="G6" s="52" t="s">
        <v>30</v>
      </c>
      <c r="H6" s="52" t="s">
        <v>31</v>
      </c>
      <c r="I6" s="42" t="s">
        <v>32</v>
      </c>
      <c r="J6" s="75">
        <v>43466</v>
      </c>
      <c r="K6" s="75">
        <v>43646</v>
      </c>
      <c r="L6" s="73">
        <v>44372</v>
      </c>
      <c r="M6" s="74" t="s">
        <v>33</v>
      </c>
      <c r="N6" s="47" t="s">
        <v>34</v>
      </c>
      <c r="O6" s="55">
        <v>1</v>
      </c>
      <c r="P6" s="45" t="s">
        <v>157</v>
      </c>
      <c r="Q6" s="112" t="s">
        <v>161</v>
      </c>
      <c r="R6" s="113" t="s">
        <v>35</v>
      </c>
      <c r="S6" s="9"/>
      <c r="XFD6" s="17" t="s">
        <v>128</v>
      </c>
    </row>
    <row r="7" spans="1:21 16378:16384" s="10" customFormat="1" ht="345" customHeight="1" x14ac:dyDescent="0.25">
      <c r="A7" s="104"/>
      <c r="B7" s="107"/>
      <c r="C7" s="286"/>
      <c r="D7" s="110"/>
      <c r="E7" s="3" t="s">
        <v>36</v>
      </c>
      <c r="F7" s="3" t="s">
        <v>37</v>
      </c>
      <c r="G7" s="3" t="s">
        <v>38</v>
      </c>
      <c r="H7" s="3" t="s">
        <v>31</v>
      </c>
      <c r="I7" s="4" t="s">
        <v>32</v>
      </c>
      <c r="J7" s="76">
        <v>43466</v>
      </c>
      <c r="K7" s="76">
        <v>43646</v>
      </c>
      <c r="L7" s="5">
        <v>44372</v>
      </c>
      <c r="M7" s="6" t="s">
        <v>33</v>
      </c>
      <c r="N7" s="7" t="s">
        <v>39</v>
      </c>
      <c r="O7" s="79">
        <v>1</v>
      </c>
      <c r="P7" s="66" t="s">
        <v>157</v>
      </c>
      <c r="Q7" s="109"/>
      <c r="R7" s="113"/>
      <c r="S7" s="9"/>
      <c r="XFD7" s="17" t="s">
        <v>72</v>
      </c>
    </row>
    <row r="8" spans="1:21 16378:16384" s="10" customFormat="1" ht="180.75" customHeight="1" thickBot="1" x14ac:dyDescent="0.3">
      <c r="A8" s="105"/>
      <c r="B8" s="108"/>
      <c r="C8" s="287"/>
      <c r="D8" s="111"/>
      <c r="E8" s="49" t="s">
        <v>40</v>
      </c>
      <c r="F8" s="49" t="s">
        <v>41</v>
      </c>
      <c r="G8" s="49" t="s">
        <v>42</v>
      </c>
      <c r="H8" s="49" t="s">
        <v>31</v>
      </c>
      <c r="I8" s="50" t="s">
        <v>43</v>
      </c>
      <c r="J8" s="77">
        <v>43466</v>
      </c>
      <c r="K8" s="77">
        <v>43830</v>
      </c>
      <c r="L8" s="16">
        <v>44372</v>
      </c>
      <c r="M8" s="43" t="s">
        <v>44</v>
      </c>
      <c r="N8" s="46" t="s">
        <v>45</v>
      </c>
      <c r="O8" s="54">
        <v>1</v>
      </c>
      <c r="P8" s="44" t="s">
        <v>157</v>
      </c>
      <c r="Q8" s="41" t="s">
        <v>160</v>
      </c>
      <c r="R8" s="113"/>
      <c r="S8" s="9"/>
      <c r="XFD8" s="17" t="s">
        <v>35</v>
      </c>
    </row>
    <row r="9" spans="1:21 16378:16384" s="10" customFormat="1" ht="18" customHeight="1" thickBot="1" x14ac:dyDescent="0.3">
      <c r="A9" s="100"/>
      <c r="B9" s="101"/>
      <c r="C9" s="101"/>
      <c r="D9" s="101"/>
      <c r="E9" s="101"/>
      <c r="F9" s="101"/>
      <c r="G9" s="101"/>
      <c r="H9" s="101"/>
      <c r="I9" s="101"/>
      <c r="J9" s="101"/>
      <c r="K9" s="101"/>
      <c r="L9" s="101"/>
      <c r="M9" s="101"/>
      <c r="N9" s="101"/>
      <c r="O9" s="101"/>
      <c r="P9" s="101"/>
      <c r="Q9" s="101"/>
      <c r="R9" s="102"/>
      <c r="S9" s="9"/>
    </row>
    <row r="10" spans="1:21 16378:16384" s="10" customFormat="1" ht="135" x14ac:dyDescent="0.25">
      <c r="A10" s="103" t="s">
        <v>25</v>
      </c>
      <c r="B10" s="106" t="s">
        <v>26</v>
      </c>
      <c r="C10" s="106">
        <v>2</v>
      </c>
      <c r="D10" s="109" t="s">
        <v>47</v>
      </c>
      <c r="E10" s="52" t="s">
        <v>28</v>
      </c>
      <c r="F10" s="52" t="s">
        <v>29</v>
      </c>
      <c r="G10" s="52" t="s">
        <v>48</v>
      </c>
      <c r="H10" s="52" t="s">
        <v>31</v>
      </c>
      <c r="I10" s="42" t="s">
        <v>32</v>
      </c>
      <c r="J10" s="75">
        <v>43466</v>
      </c>
      <c r="K10" s="75">
        <v>43646</v>
      </c>
      <c r="L10" s="73">
        <v>44372</v>
      </c>
      <c r="M10" s="74" t="s">
        <v>33</v>
      </c>
      <c r="N10" s="53" t="s">
        <v>49</v>
      </c>
      <c r="O10" s="55">
        <v>1</v>
      </c>
      <c r="P10" s="45" t="s">
        <v>157</v>
      </c>
      <c r="Q10" s="112" t="s">
        <v>163</v>
      </c>
      <c r="R10" s="113" t="s">
        <v>35</v>
      </c>
      <c r="S10" s="9"/>
    </row>
    <row r="11" spans="1:21 16378:16384" s="10" customFormat="1" ht="345" x14ac:dyDescent="0.25">
      <c r="A11" s="104"/>
      <c r="B11" s="107"/>
      <c r="C11" s="107"/>
      <c r="D11" s="110"/>
      <c r="E11" s="3" t="s">
        <v>50</v>
      </c>
      <c r="F11" s="3" t="s">
        <v>51</v>
      </c>
      <c r="G11" s="3" t="s">
        <v>52</v>
      </c>
      <c r="H11" s="3" t="s">
        <v>31</v>
      </c>
      <c r="I11" s="4" t="s">
        <v>32</v>
      </c>
      <c r="J11" s="76">
        <v>43466</v>
      </c>
      <c r="K11" s="76">
        <v>43646</v>
      </c>
      <c r="L11" s="5">
        <v>44372</v>
      </c>
      <c r="M11" s="6" t="s">
        <v>33</v>
      </c>
      <c r="N11" s="7" t="s">
        <v>39</v>
      </c>
      <c r="O11" s="79">
        <v>1</v>
      </c>
      <c r="P11" s="66" t="s">
        <v>157</v>
      </c>
      <c r="Q11" s="109"/>
      <c r="R11" s="113"/>
      <c r="S11" s="9"/>
    </row>
    <row r="12" spans="1:21 16378:16384" s="10" customFormat="1" ht="309.95" customHeight="1" thickBot="1" x14ac:dyDescent="0.3">
      <c r="A12" s="105"/>
      <c r="B12" s="108"/>
      <c r="C12" s="108"/>
      <c r="D12" s="111"/>
      <c r="E12" s="51" t="s">
        <v>53</v>
      </c>
      <c r="F12" s="51" t="s">
        <v>54</v>
      </c>
      <c r="G12" s="51" t="s">
        <v>55</v>
      </c>
      <c r="H12" s="51" t="s">
        <v>31</v>
      </c>
      <c r="I12" s="41" t="s">
        <v>43</v>
      </c>
      <c r="J12" s="78">
        <v>43466</v>
      </c>
      <c r="K12" s="78">
        <v>43646</v>
      </c>
      <c r="L12" s="16">
        <v>44372</v>
      </c>
      <c r="M12" s="43" t="s">
        <v>44</v>
      </c>
      <c r="N12" s="46" t="s">
        <v>45</v>
      </c>
      <c r="O12" s="54">
        <v>1</v>
      </c>
      <c r="P12" s="44" t="s">
        <v>157</v>
      </c>
      <c r="Q12" s="43" t="s">
        <v>160</v>
      </c>
      <c r="R12" s="113"/>
      <c r="S12" s="9"/>
    </row>
    <row r="13" spans="1:21 16378:16384" s="10" customFormat="1" ht="17.25" customHeight="1" thickBot="1" x14ac:dyDescent="0.3">
      <c r="A13" s="100"/>
      <c r="B13" s="101"/>
      <c r="C13" s="101"/>
      <c r="D13" s="101"/>
      <c r="E13" s="101"/>
      <c r="F13" s="101"/>
      <c r="G13" s="101"/>
      <c r="H13" s="101"/>
      <c r="I13" s="101"/>
      <c r="J13" s="101"/>
      <c r="K13" s="101"/>
      <c r="L13" s="101"/>
      <c r="M13" s="101"/>
      <c r="N13" s="101"/>
      <c r="O13" s="101"/>
      <c r="P13" s="101"/>
      <c r="Q13" s="101"/>
      <c r="R13" s="102"/>
      <c r="S13" s="9"/>
    </row>
    <row r="14" spans="1:21 16378:16384" s="10" customFormat="1" ht="120" x14ac:dyDescent="0.25">
      <c r="A14" s="117" t="s">
        <v>25</v>
      </c>
      <c r="B14" s="106" t="s">
        <v>26</v>
      </c>
      <c r="C14" s="106">
        <v>3</v>
      </c>
      <c r="D14" s="109" t="s">
        <v>56</v>
      </c>
      <c r="E14" s="103" t="s">
        <v>28</v>
      </c>
      <c r="F14" s="52" t="s">
        <v>29</v>
      </c>
      <c r="G14" s="52" t="s">
        <v>57</v>
      </c>
      <c r="H14" s="52" t="s">
        <v>31</v>
      </c>
      <c r="I14" s="42" t="s">
        <v>32</v>
      </c>
      <c r="J14" s="75">
        <v>43466</v>
      </c>
      <c r="K14" s="75">
        <v>43646</v>
      </c>
      <c r="L14" s="73">
        <v>44372</v>
      </c>
      <c r="M14" s="74" t="s">
        <v>33</v>
      </c>
      <c r="N14" s="47" t="s">
        <v>34</v>
      </c>
      <c r="O14" s="55">
        <v>1</v>
      </c>
      <c r="P14" s="45" t="s">
        <v>157</v>
      </c>
      <c r="Q14" s="118" t="s">
        <v>162</v>
      </c>
      <c r="R14" s="113" t="s">
        <v>35</v>
      </c>
      <c r="S14" s="9"/>
    </row>
    <row r="15" spans="1:21 16378:16384" s="10" customFormat="1" ht="345" x14ac:dyDescent="0.25">
      <c r="A15" s="117"/>
      <c r="B15" s="107"/>
      <c r="C15" s="107"/>
      <c r="D15" s="110"/>
      <c r="E15" s="104"/>
      <c r="F15" s="3" t="s">
        <v>58</v>
      </c>
      <c r="G15" s="3" t="s">
        <v>38</v>
      </c>
      <c r="H15" s="3" t="s">
        <v>31</v>
      </c>
      <c r="I15" s="4" t="s">
        <v>32</v>
      </c>
      <c r="J15" s="76">
        <v>43466</v>
      </c>
      <c r="K15" s="76">
        <v>43646</v>
      </c>
      <c r="L15" s="5">
        <v>44372</v>
      </c>
      <c r="M15" s="6" t="s">
        <v>33</v>
      </c>
      <c r="N15" s="7" t="s">
        <v>39</v>
      </c>
      <c r="O15" s="79">
        <v>1</v>
      </c>
      <c r="P15" s="66" t="s">
        <v>157</v>
      </c>
      <c r="Q15" s="119"/>
      <c r="R15" s="113"/>
      <c r="S15" s="9"/>
    </row>
    <row r="16" spans="1:21 16378:16384" ht="309.95" customHeight="1" x14ac:dyDescent="0.25">
      <c r="A16" s="117"/>
      <c r="B16" s="107"/>
      <c r="C16" s="107"/>
      <c r="D16" s="110"/>
      <c r="E16" s="104" t="s">
        <v>53</v>
      </c>
      <c r="F16" s="3" t="s">
        <v>54</v>
      </c>
      <c r="G16" s="3" t="s">
        <v>59</v>
      </c>
      <c r="H16" s="3" t="s">
        <v>31</v>
      </c>
      <c r="I16" s="4" t="s">
        <v>43</v>
      </c>
      <c r="J16" s="76">
        <v>43466</v>
      </c>
      <c r="K16" s="76">
        <v>43830</v>
      </c>
      <c r="L16" s="5">
        <v>44372</v>
      </c>
      <c r="M16" s="11" t="s">
        <v>44</v>
      </c>
      <c r="N16" s="7" t="s">
        <v>45</v>
      </c>
      <c r="O16" s="79">
        <v>1</v>
      </c>
      <c r="P16" s="66" t="s">
        <v>157</v>
      </c>
      <c r="Q16" s="11" t="s">
        <v>160</v>
      </c>
      <c r="R16" s="113"/>
      <c r="S16" s="13"/>
    </row>
    <row r="17" spans="1:19" ht="225.75" thickBot="1" x14ac:dyDescent="0.3">
      <c r="A17" s="117"/>
      <c r="B17" s="108"/>
      <c r="C17" s="108"/>
      <c r="D17" s="111"/>
      <c r="E17" s="105"/>
      <c r="F17" s="62" t="s">
        <v>60</v>
      </c>
      <c r="G17" s="62" t="s">
        <v>61</v>
      </c>
      <c r="H17" s="62" t="s">
        <v>31</v>
      </c>
      <c r="I17" s="62" t="s">
        <v>62</v>
      </c>
      <c r="J17" s="78">
        <v>43466</v>
      </c>
      <c r="K17" s="78">
        <v>43830</v>
      </c>
      <c r="L17" s="16">
        <v>44372</v>
      </c>
      <c r="M17" s="43" t="s">
        <v>44</v>
      </c>
      <c r="N17" s="64" t="s">
        <v>63</v>
      </c>
      <c r="O17" s="61">
        <v>1</v>
      </c>
      <c r="P17" s="58" t="s">
        <v>157</v>
      </c>
      <c r="Q17" s="43" t="s">
        <v>46</v>
      </c>
      <c r="R17" s="113"/>
      <c r="S17" s="13"/>
    </row>
    <row r="18" spans="1:19" s="10" customFormat="1" ht="18" customHeight="1" thickBot="1" x14ac:dyDescent="0.3">
      <c r="A18" s="100"/>
      <c r="B18" s="101"/>
      <c r="C18" s="101"/>
      <c r="D18" s="101"/>
      <c r="E18" s="101"/>
      <c r="F18" s="101"/>
      <c r="G18" s="101"/>
      <c r="H18" s="101"/>
      <c r="I18" s="101"/>
      <c r="J18" s="101"/>
      <c r="K18" s="101"/>
      <c r="L18" s="101"/>
      <c r="M18" s="101"/>
      <c r="N18" s="101"/>
      <c r="O18" s="101"/>
      <c r="P18" s="101"/>
      <c r="Q18" s="101"/>
      <c r="R18" s="102"/>
      <c r="S18" s="9"/>
    </row>
    <row r="19" spans="1:19" ht="195" customHeight="1" x14ac:dyDescent="0.25">
      <c r="A19" s="103" t="s">
        <v>25</v>
      </c>
      <c r="B19" s="106" t="s">
        <v>26</v>
      </c>
      <c r="C19" s="106">
        <v>4</v>
      </c>
      <c r="D19" s="109" t="s">
        <v>64</v>
      </c>
      <c r="E19" s="63" t="s">
        <v>65</v>
      </c>
      <c r="F19" s="109" t="s">
        <v>66</v>
      </c>
      <c r="G19" s="103" t="s">
        <v>67</v>
      </c>
      <c r="H19" s="103" t="s">
        <v>31</v>
      </c>
      <c r="I19" s="109" t="s">
        <v>68</v>
      </c>
      <c r="J19" s="165">
        <v>43466</v>
      </c>
      <c r="K19" s="165">
        <v>43585</v>
      </c>
      <c r="L19" s="73">
        <v>44830</v>
      </c>
      <c r="M19" s="166" t="s">
        <v>69</v>
      </c>
      <c r="N19" s="65" t="s">
        <v>70</v>
      </c>
      <c r="O19" s="167">
        <v>1</v>
      </c>
      <c r="P19" s="168" t="s">
        <v>157</v>
      </c>
      <c r="Q19" s="164" t="s">
        <v>156</v>
      </c>
      <c r="R19" s="113" t="s">
        <v>35</v>
      </c>
      <c r="S19" s="13"/>
    </row>
    <row r="20" spans="1:19" ht="337.5" customHeight="1" x14ac:dyDescent="0.25">
      <c r="A20" s="104"/>
      <c r="B20" s="107"/>
      <c r="C20" s="107"/>
      <c r="D20" s="110"/>
      <c r="E20" s="3" t="s">
        <v>73</v>
      </c>
      <c r="F20" s="104"/>
      <c r="G20" s="104"/>
      <c r="H20" s="104"/>
      <c r="I20" s="104"/>
      <c r="J20" s="123"/>
      <c r="K20" s="123"/>
      <c r="L20" s="5">
        <v>45098</v>
      </c>
      <c r="M20" s="14" t="s">
        <v>69</v>
      </c>
      <c r="N20" s="162" t="s">
        <v>155</v>
      </c>
      <c r="O20" s="125"/>
      <c r="P20" s="127"/>
      <c r="Q20" s="164"/>
      <c r="R20" s="113"/>
      <c r="S20" s="15"/>
    </row>
    <row r="21" spans="1:19" ht="278.10000000000002" customHeight="1" x14ac:dyDescent="0.25">
      <c r="A21" s="104"/>
      <c r="B21" s="107"/>
      <c r="C21" s="107"/>
      <c r="D21" s="110"/>
      <c r="E21" s="3" t="s">
        <v>74</v>
      </c>
      <c r="F21" s="3" t="s">
        <v>75</v>
      </c>
      <c r="G21" s="3" t="s">
        <v>76</v>
      </c>
      <c r="H21" s="3" t="s">
        <v>31</v>
      </c>
      <c r="I21" s="4" t="s">
        <v>68</v>
      </c>
      <c r="J21" s="76">
        <v>43466</v>
      </c>
      <c r="K21" s="76">
        <v>43585</v>
      </c>
      <c r="L21" s="5">
        <v>44830</v>
      </c>
      <c r="M21" s="14" t="s">
        <v>69</v>
      </c>
      <c r="N21" s="12" t="s">
        <v>77</v>
      </c>
      <c r="O21" s="80">
        <v>1</v>
      </c>
      <c r="P21" s="66" t="s">
        <v>157</v>
      </c>
      <c r="Q21" s="164"/>
      <c r="R21" s="113"/>
      <c r="S21" s="15"/>
    </row>
    <row r="22" spans="1:19" ht="111.75" customHeight="1" thickBot="1" x14ac:dyDescent="0.3">
      <c r="A22" s="105"/>
      <c r="B22" s="108"/>
      <c r="C22" s="108"/>
      <c r="D22" s="111"/>
      <c r="E22" s="8" t="s">
        <v>78</v>
      </c>
      <c r="F22" s="8" t="s">
        <v>79</v>
      </c>
      <c r="G22" s="8" t="s">
        <v>80</v>
      </c>
      <c r="H22" s="8" t="s">
        <v>31</v>
      </c>
      <c r="I22" s="8" t="s">
        <v>68</v>
      </c>
      <c r="J22" s="78">
        <v>43466</v>
      </c>
      <c r="K22" s="78">
        <v>43585</v>
      </c>
      <c r="L22" s="16">
        <v>44830</v>
      </c>
      <c r="M22" s="169" t="s">
        <v>69</v>
      </c>
      <c r="N22" s="64" t="s">
        <v>81</v>
      </c>
      <c r="O22" s="54">
        <v>1</v>
      </c>
      <c r="P22" s="58" t="s">
        <v>157</v>
      </c>
      <c r="Q22" s="164"/>
      <c r="R22" s="113"/>
      <c r="S22" s="15"/>
    </row>
    <row r="23" spans="1:19" ht="16.5" thickBot="1" x14ac:dyDescent="0.3">
      <c r="A23" s="100"/>
      <c r="B23" s="101"/>
      <c r="C23" s="101"/>
      <c r="D23" s="101"/>
      <c r="E23" s="101"/>
      <c r="F23" s="101"/>
      <c r="G23" s="101"/>
      <c r="H23" s="101"/>
      <c r="I23" s="101"/>
      <c r="J23" s="101"/>
      <c r="K23" s="101"/>
      <c r="L23" s="101"/>
      <c r="M23" s="101"/>
      <c r="N23" s="101"/>
      <c r="O23" s="101"/>
      <c r="P23" s="101"/>
      <c r="Q23" s="101"/>
      <c r="R23" s="102"/>
      <c r="S23" s="13"/>
    </row>
    <row r="24" spans="1:19" s="20" customFormat="1" ht="132.75" customHeight="1" x14ac:dyDescent="0.25">
      <c r="A24" s="255" t="s">
        <v>25</v>
      </c>
      <c r="B24" s="255" t="s">
        <v>26</v>
      </c>
      <c r="C24" s="256">
        <v>5</v>
      </c>
      <c r="D24" s="257" t="s">
        <v>183</v>
      </c>
      <c r="E24" s="258" t="s">
        <v>184</v>
      </c>
      <c r="F24" s="259" t="s">
        <v>185</v>
      </c>
      <c r="G24" s="259" t="s">
        <v>186</v>
      </c>
      <c r="H24" s="256" t="s">
        <v>31</v>
      </c>
      <c r="I24" s="257" t="s">
        <v>188</v>
      </c>
      <c r="J24" s="263">
        <v>43437</v>
      </c>
      <c r="K24" s="260">
        <v>43465</v>
      </c>
      <c r="L24" s="268">
        <v>43672</v>
      </c>
      <c r="M24" s="266" t="s">
        <v>44</v>
      </c>
      <c r="N24" s="269" t="s">
        <v>189</v>
      </c>
      <c r="O24" s="270">
        <v>1</v>
      </c>
      <c r="P24" s="261" t="s">
        <v>157</v>
      </c>
      <c r="Q24" s="266" t="s">
        <v>190</v>
      </c>
      <c r="R24" s="113" t="s">
        <v>35</v>
      </c>
      <c r="S24" s="13"/>
    </row>
    <row r="25" spans="1:19" s="20" customFormat="1" ht="132.75" customHeight="1" thickBot="1" x14ac:dyDescent="0.3">
      <c r="A25" s="255"/>
      <c r="B25" s="255"/>
      <c r="C25" s="256"/>
      <c r="D25" s="257"/>
      <c r="E25" s="258" t="s">
        <v>187</v>
      </c>
      <c r="F25" s="259"/>
      <c r="G25" s="259"/>
      <c r="H25" s="256"/>
      <c r="I25" s="257"/>
      <c r="J25" s="264"/>
      <c r="K25" s="260"/>
      <c r="L25" s="268"/>
      <c r="M25" s="267"/>
      <c r="N25" s="267"/>
      <c r="O25" s="270"/>
      <c r="P25" s="262"/>
      <c r="Q25" s="267"/>
      <c r="R25" s="113"/>
      <c r="S25" s="13"/>
    </row>
    <row r="26" spans="1:19" s="20" customFormat="1" ht="16.5" thickBot="1" x14ac:dyDescent="0.3">
      <c r="A26" s="271"/>
      <c r="B26" s="272"/>
      <c r="C26" s="272"/>
      <c r="D26" s="272"/>
      <c r="E26" s="272"/>
      <c r="F26" s="272"/>
      <c r="G26" s="272"/>
      <c r="H26" s="272"/>
      <c r="I26" s="272"/>
      <c r="J26" s="272"/>
      <c r="K26" s="272"/>
      <c r="L26" s="272"/>
      <c r="M26" s="272"/>
      <c r="N26" s="272"/>
      <c r="O26" s="272"/>
      <c r="P26" s="272"/>
      <c r="Q26" s="272"/>
      <c r="R26" s="265"/>
      <c r="S26" s="13"/>
    </row>
    <row r="27" spans="1:19" s="20" customFormat="1" ht="253.5" customHeight="1" x14ac:dyDescent="0.25">
      <c r="A27" s="255" t="s">
        <v>25</v>
      </c>
      <c r="B27" s="255" t="s">
        <v>26</v>
      </c>
      <c r="C27" s="256">
        <v>6</v>
      </c>
      <c r="D27" s="257" t="s">
        <v>191</v>
      </c>
      <c r="E27" s="258" t="s">
        <v>192</v>
      </c>
      <c r="F27" s="257" t="s">
        <v>193</v>
      </c>
      <c r="G27" s="259" t="s">
        <v>195</v>
      </c>
      <c r="H27" s="256" t="s">
        <v>31</v>
      </c>
      <c r="I27" s="257" t="s">
        <v>196</v>
      </c>
      <c r="J27" s="260">
        <v>43435</v>
      </c>
      <c r="K27" s="260">
        <v>43465</v>
      </c>
      <c r="L27" s="268">
        <v>43672</v>
      </c>
      <c r="M27" s="266" t="s">
        <v>44</v>
      </c>
      <c r="N27" s="266" t="s">
        <v>197</v>
      </c>
      <c r="O27" s="270">
        <v>1</v>
      </c>
      <c r="P27" s="261" t="s">
        <v>157</v>
      </c>
      <c r="Q27" s="266" t="s">
        <v>198</v>
      </c>
      <c r="R27" s="113" t="s">
        <v>35</v>
      </c>
      <c r="S27" s="13"/>
    </row>
    <row r="28" spans="1:19" s="20" customFormat="1" ht="108.75" customHeight="1" thickBot="1" x14ac:dyDescent="0.3">
      <c r="A28" s="255"/>
      <c r="B28" s="255"/>
      <c r="C28" s="256"/>
      <c r="D28" s="257"/>
      <c r="E28" s="258" t="s">
        <v>194</v>
      </c>
      <c r="F28" s="257"/>
      <c r="G28" s="259"/>
      <c r="H28" s="256"/>
      <c r="I28" s="257"/>
      <c r="J28" s="260"/>
      <c r="K28" s="260"/>
      <c r="L28" s="268"/>
      <c r="M28" s="267"/>
      <c r="N28" s="267"/>
      <c r="O28" s="270"/>
      <c r="P28" s="262"/>
      <c r="Q28" s="267"/>
      <c r="R28" s="113"/>
      <c r="S28" s="13"/>
    </row>
    <row r="29" spans="1:19" s="20" customFormat="1" ht="16.5" thickBot="1" x14ac:dyDescent="0.3">
      <c r="A29" s="273"/>
      <c r="B29" s="274"/>
      <c r="C29" s="274"/>
      <c r="D29" s="274"/>
      <c r="E29" s="274"/>
      <c r="F29" s="274"/>
      <c r="G29" s="274"/>
      <c r="H29" s="274"/>
      <c r="I29" s="274"/>
      <c r="J29" s="274"/>
      <c r="K29" s="274"/>
      <c r="L29" s="274"/>
      <c r="M29" s="274"/>
      <c r="N29" s="274"/>
      <c r="O29" s="274"/>
      <c r="P29" s="274"/>
      <c r="Q29" s="274"/>
      <c r="R29" s="275"/>
      <c r="S29" s="13"/>
    </row>
    <row r="30" spans="1:19" s="57" customFormat="1" ht="30.75" customHeight="1" thickBot="1" x14ac:dyDescent="0.3">
      <c r="A30" s="114" t="s">
        <v>129</v>
      </c>
      <c r="B30" s="115"/>
      <c r="C30" s="115"/>
      <c r="D30" s="115"/>
      <c r="E30" s="115"/>
      <c r="F30" s="115"/>
      <c r="G30" s="115"/>
      <c r="H30" s="115"/>
      <c r="I30" s="115"/>
      <c r="J30" s="115"/>
      <c r="K30" s="115"/>
      <c r="L30" s="115"/>
      <c r="M30" s="115"/>
      <c r="N30" s="115"/>
      <c r="O30" s="115"/>
      <c r="P30" s="115"/>
      <c r="Q30" s="115"/>
      <c r="R30" s="116"/>
      <c r="S30" s="56"/>
    </row>
    <row r="31" spans="1:19" ht="155.1" customHeight="1" x14ac:dyDescent="0.25">
      <c r="A31" s="107" t="s">
        <v>130</v>
      </c>
      <c r="B31" s="129" t="s">
        <v>26</v>
      </c>
      <c r="C31" s="107">
        <v>1</v>
      </c>
      <c r="D31" s="110" t="s">
        <v>131</v>
      </c>
      <c r="E31" s="110" t="s">
        <v>132</v>
      </c>
      <c r="F31" s="111" t="s">
        <v>133</v>
      </c>
      <c r="G31" s="111" t="s">
        <v>134</v>
      </c>
      <c r="H31" s="111" t="s">
        <v>135</v>
      </c>
      <c r="I31" s="111" t="s">
        <v>89</v>
      </c>
      <c r="J31" s="130">
        <v>44409</v>
      </c>
      <c r="K31" s="130">
        <v>44561</v>
      </c>
      <c r="L31" s="5">
        <v>44797</v>
      </c>
      <c r="M31" s="14" t="s">
        <v>69</v>
      </c>
      <c r="N31" s="12" t="s">
        <v>136</v>
      </c>
      <c r="O31" s="124">
        <v>1</v>
      </c>
      <c r="P31" s="126" t="s">
        <v>157</v>
      </c>
      <c r="Q31" s="283" t="s">
        <v>200</v>
      </c>
      <c r="R31" s="128" t="s">
        <v>35</v>
      </c>
      <c r="S31" s="13"/>
    </row>
    <row r="32" spans="1:19" ht="375" x14ac:dyDescent="0.25">
      <c r="A32" s="107"/>
      <c r="B32" s="129"/>
      <c r="C32" s="107"/>
      <c r="D32" s="110"/>
      <c r="E32" s="110"/>
      <c r="F32" s="109"/>
      <c r="G32" s="109"/>
      <c r="H32" s="109"/>
      <c r="I32" s="109"/>
      <c r="J32" s="131"/>
      <c r="K32" s="131"/>
      <c r="L32" s="5">
        <v>45093</v>
      </c>
      <c r="M32" s="14" t="s">
        <v>69</v>
      </c>
      <c r="N32" s="162" t="s">
        <v>199</v>
      </c>
      <c r="O32" s="125"/>
      <c r="P32" s="127"/>
      <c r="Q32" s="284"/>
      <c r="R32" s="113"/>
      <c r="S32" s="13"/>
    </row>
    <row r="33" spans="1:19" ht="90.75" thickBot="1" x14ac:dyDescent="0.3">
      <c r="A33" s="108"/>
      <c r="B33" s="276"/>
      <c r="C33" s="108"/>
      <c r="D33" s="111"/>
      <c r="E33" s="59" t="s">
        <v>137</v>
      </c>
      <c r="F33" s="59" t="s">
        <v>138</v>
      </c>
      <c r="G33" s="8" t="s">
        <v>139</v>
      </c>
      <c r="H33" s="8" t="s">
        <v>135</v>
      </c>
      <c r="I33" s="8" t="s">
        <v>89</v>
      </c>
      <c r="J33" s="48">
        <v>44409</v>
      </c>
      <c r="K33" s="48">
        <v>44561</v>
      </c>
      <c r="L33" s="277">
        <v>44797</v>
      </c>
      <c r="M33" s="169" t="s">
        <v>69</v>
      </c>
      <c r="N33" s="282" t="s">
        <v>152</v>
      </c>
      <c r="O33" s="61">
        <v>1</v>
      </c>
      <c r="P33" s="44" t="s">
        <v>157</v>
      </c>
      <c r="Q33" s="284"/>
      <c r="R33" s="113"/>
      <c r="S33" s="13"/>
    </row>
    <row r="34" spans="1:19" s="10" customFormat="1" ht="18" customHeight="1" thickBot="1" x14ac:dyDescent="0.3">
      <c r="A34" s="100"/>
      <c r="B34" s="101"/>
      <c r="C34" s="101"/>
      <c r="D34" s="101"/>
      <c r="E34" s="101"/>
      <c r="F34" s="101"/>
      <c r="G34" s="101"/>
      <c r="H34" s="101"/>
      <c r="I34" s="101"/>
      <c r="J34" s="101"/>
      <c r="K34" s="101"/>
      <c r="L34" s="101"/>
      <c r="M34" s="101"/>
      <c r="N34" s="101"/>
      <c r="O34" s="101"/>
      <c r="P34" s="101"/>
      <c r="Q34" s="101"/>
      <c r="R34" s="102"/>
      <c r="S34" s="9"/>
    </row>
    <row r="35" spans="1:19" ht="77.45" customHeight="1" x14ac:dyDescent="0.25">
      <c r="A35" s="103" t="s">
        <v>130</v>
      </c>
      <c r="B35" s="278" t="s">
        <v>26</v>
      </c>
      <c r="C35" s="106">
        <v>2</v>
      </c>
      <c r="D35" s="109" t="s">
        <v>140</v>
      </c>
      <c r="E35" s="112" t="s">
        <v>141</v>
      </c>
      <c r="F35" s="112" t="s">
        <v>142</v>
      </c>
      <c r="G35" s="112" t="s">
        <v>134</v>
      </c>
      <c r="H35" s="112" t="s">
        <v>135</v>
      </c>
      <c r="I35" s="112" t="s">
        <v>89</v>
      </c>
      <c r="J35" s="279">
        <v>44409</v>
      </c>
      <c r="K35" s="279">
        <v>44561</v>
      </c>
      <c r="L35" s="73">
        <v>44797</v>
      </c>
      <c r="M35" s="166" t="s">
        <v>69</v>
      </c>
      <c r="N35" s="65" t="s">
        <v>136</v>
      </c>
      <c r="O35" s="167">
        <v>1</v>
      </c>
      <c r="P35" s="168" t="s">
        <v>157</v>
      </c>
      <c r="Q35" s="284" t="s">
        <v>202</v>
      </c>
      <c r="R35" s="113" t="s">
        <v>35</v>
      </c>
      <c r="S35" s="13"/>
    </row>
    <row r="36" spans="1:19" ht="345" x14ac:dyDescent="0.25">
      <c r="A36" s="104"/>
      <c r="B36" s="129"/>
      <c r="C36" s="107"/>
      <c r="D36" s="110"/>
      <c r="E36" s="109"/>
      <c r="F36" s="109"/>
      <c r="G36" s="109"/>
      <c r="H36" s="109"/>
      <c r="I36" s="109"/>
      <c r="J36" s="131"/>
      <c r="K36" s="131"/>
      <c r="L36" s="5">
        <v>45093</v>
      </c>
      <c r="M36" s="14" t="s">
        <v>69</v>
      </c>
      <c r="N36" s="162" t="s">
        <v>201</v>
      </c>
      <c r="O36" s="125"/>
      <c r="P36" s="127"/>
      <c r="Q36" s="284"/>
      <c r="R36" s="113"/>
      <c r="S36" s="13"/>
    </row>
    <row r="37" spans="1:19" ht="139.5" customHeight="1" thickBot="1" x14ac:dyDescent="0.3">
      <c r="A37" s="105"/>
      <c r="B37" s="276"/>
      <c r="C37" s="108"/>
      <c r="D37" s="111"/>
      <c r="E37" s="8" t="s">
        <v>137</v>
      </c>
      <c r="F37" s="8" t="s">
        <v>143</v>
      </c>
      <c r="G37" s="8" t="s">
        <v>139</v>
      </c>
      <c r="H37" s="8" t="s">
        <v>135</v>
      </c>
      <c r="I37" s="8" t="s">
        <v>89</v>
      </c>
      <c r="J37" s="48">
        <v>44409</v>
      </c>
      <c r="K37" s="48">
        <v>44561</v>
      </c>
      <c r="L37" s="16">
        <v>44797</v>
      </c>
      <c r="M37" s="169" t="s">
        <v>69</v>
      </c>
      <c r="N37" s="282" t="s">
        <v>153</v>
      </c>
      <c r="O37" s="54">
        <v>1</v>
      </c>
      <c r="P37" s="44" t="s">
        <v>157</v>
      </c>
      <c r="Q37" s="284"/>
      <c r="R37" s="113"/>
      <c r="S37" s="13"/>
    </row>
    <row r="38" spans="1:19" s="10" customFormat="1" ht="15.75" thickBot="1" x14ac:dyDescent="0.3">
      <c r="A38" s="100"/>
      <c r="B38" s="101"/>
      <c r="C38" s="101"/>
      <c r="D38" s="101"/>
      <c r="E38" s="101"/>
      <c r="F38" s="101"/>
      <c r="G38" s="101"/>
      <c r="H38" s="101"/>
      <c r="I38" s="101"/>
      <c r="J38" s="101"/>
      <c r="K38" s="101"/>
      <c r="L38" s="101"/>
      <c r="M38" s="101"/>
      <c r="N38" s="101"/>
      <c r="O38" s="101"/>
      <c r="P38" s="101"/>
      <c r="Q38" s="101"/>
      <c r="R38" s="102"/>
      <c r="S38" s="9"/>
    </row>
    <row r="39" spans="1:19" ht="77.45" customHeight="1" x14ac:dyDescent="0.25">
      <c r="A39" s="103" t="s">
        <v>130</v>
      </c>
      <c r="B39" s="278" t="s">
        <v>26</v>
      </c>
      <c r="C39" s="106">
        <v>3</v>
      </c>
      <c r="D39" s="109" t="s">
        <v>144</v>
      </c>
      <c r="E39" s="112" t="s">
        <v>141</v>
      </c>
      <c r="F39" s="112" t="s">
        <v>145</v>
      </c>
      <c r="G39" s="112" t="s">
        <v>134</v>
      </c>
      <c r="H39" s="112" t="s">
        <v>135</v>
      </c>
      <c r="I39" s="112" t="s">
        <v>89</v>
      </c>
      <c r="J39" s="279">
        <v>44409</v>
      </c>
      <c r="K39" s="279">
        <v>44561</v>
      </c>
      <c r="L39" s="73">
        <v>44797</v>
      </c>
      <c r="M39" s="166" t="s">
        <v>69</v>
      </c>
      <c r="N39" s="65" t="s">
        <v>136</v>
      </c>
      <c r="O39" s="167">
        <v>1</v>
      </c>
      <c r="P39" s="168" t="s">
        <v>157</v>
      </c>
      <c r="Q39" s="164" t="s">
        <v>205</v>
      </c>
      <c r="R39" s="113" t="s">
        <v>35</v>
      </c>
      <c r="S39" s="13"/>
    </row>
    <row r="40" spans="1:19" ht="349.5" customHeight="1" x14ac:dyDescent="0.25">
      <c r="A40" s="104"/>
      <c r="B40" s="129"/>
      <c r="C40" s="107"/>
      <c r="D40" s="110"/>
      <c r="E40" s="109"/>
      <c r="F40" s="109"/>
      <c r="G40" s="109"/>
      <c r="H40" s="109"/>
      <c r="I40" s="109"/>
      <c r="J40" s="131"/>
      <c r="K40" s="131"/>
      <c r="L40" s="5">
        <v>45098</v>
      </c>
      <c r="M40" s="14" t="s">
        <v>69</v>
      </c>
      <c r="N40" s="162" t="s">
        <v>204</v>
      </c>
      <c r="O40" s="125"/>
      <c r="P40" s="127"/>
      <c r="Q40" s="164"/>
      <c r="R40" s="113"/>
      <c r="S40" s="13"/>
    </row>
    <row r="41" spans="1:19" ht="122.45" customHeight="1" thickBot="1" x14ac:dyDescent="0.3">
      <c r="A41" s="105"/>
      <c r="B41" s="276"/>
      <c r="C41" s="108"/>
      <c r="D41" s="111"/>
      <c r="E41" s="8" t="s">
        <v>137</v>
      </c>
      <c r="F41" s="8" t="s">
        <v>143</v>
      </c>
      <c r="G41" s="8" t="s">
        <v>139</v>
      </c>
      <c r="H41" s="8" t="s">
        <v>135</v>
      </c>
      <c r="I41" s="8" t="s">
        <v>89</v>
      </c>
      <c r="J41" s="48">
        <v>44409</v>
      </c>
      <c r="K41" s="48">
        <v>44561</v>
      </c>
      <c r="L41" s="16">
        <v>44797</v>
      </c>
      <c r="M41" s="169" t="s">
        <v>69</v>
      </c>
      <c r="N41" s="282" t="s">
        <v>154</v>
      </c>
      <c r="O41" s="54">
        <v>1</v>
      </c>
      <c r="P41" s="44" t="s">
        <v>157</v>
      </c>
      <c r="Q41" s="164"/>
      <c r="R41" s="113"/>
      <c r="S41" s="13"/>
    </row>
    <row r="42" spans="1:19" s="10" customFormat="1" ht="15.75" thickBot="1" x14ac:dyDescent="0.3">
      <c r="A42" s="100"/>
      <c r="B42" s="101"/>
      <c r="C42" s="101"/>
      <c r="D42" s="101"/>
      <c r="E42" s="101"/>
      <c r="F42" s="101"/>
      <c r="G42" s="101"/>
      <c r="H42" s="101"/>
      <c r="I42" s="101"/>
      <c r="J42" s="101"/>
      <c r="K42" s="101"/>
      <c r="L42" s="101"/>
      <c r="M42" s="101"/>
      <c r="N42" s="101"/>
      <c r="O42" s="101"/>
      <c r="P42" s="101"/>
      <c r="Q42" s="101"/>
      <c r="R42" s="102"/>
      <c r="S42" s="9"/>
    </row>
    <row r="43" spans="1:19" ht="77.45" customHeight="1" x14ac:dyDescent="0.25">
      <c r="A43" s="103" t="s">
        <v>130</v>
      </c>
      <c r="B43" s="278" t="s">
        <v>26</v>
      </c>
      <c r="C43" s="106">
        <v>4</v>
      </c>
      <c r="D43" s="109" t="s">
        <v>146</v>
      </c>
      <c r="E43" s="112" t="s">
        <v>147</v>
      </c>
      <c r="F43" s="112" t="s">
        <v>145</v>
      </c>
      <c r="G43" s="112" t="s">
        <v>134</v>
      </c>
      <c r="H43" s="112" t="s">
        <v>135</v>
      </c>
      <c r="I43" s="112" t="s">
        <v>89</v>
      </c>
      <c r="J43" s="279">
        <v>44409</v>
      </c>
      <c r="K43" s="279">
        <v>44561</v>
      </c>
      <c r="L43" s="73">
        <v>44797</v>
      </c>
      <c r="M43" s="166" t="s">
        <v>69</v>
      </c>
      <c r="N43" s="65" t="s">
        <v>136</v>
      </c>
      <c r="O43" s="167">
        <v>1</v>
      </c>
      <c r="P43" s="168" t="s">
        <v>157</v>
      </c>
      <c r="Q43" s="284" t="s">
        <v>203</v>
      </c>
      <c r="R43" s="113" t="s">
        <v>35</v>
      </c>
      <c r="S43" s="13"/>
    </row>
    <row r="44" spans="1:19" ht="281.25" customHeight="1" x14ac:dyDescent="0.25">
      <c r="A44" s="104"/>
      <c r="B44" s="129"/>
      <c r="C44" s="107"/>
      <c r="D44" s="110"/>
      <c r="E44" s="109"/>
      <c r="F44" s="109"/>
      <c r="G44" s="109"/>
      <c r="H44" s="109"/>
      <c r="I44" s="109"/>
      <c r="J44" s="131"/>
      <c r="K44" s="131"/>
      <c r="L44" s="5">
        <v>45100</v>
      </c>
      <c r="M44" s="30" t="s">
        <v>69</v>
      </c>
      <c r="N44" s="162" t="s">
        <v>206</v>
      </c>
      <c r="O44" s="125"/>
      <c r="P44" s="127"/>
      <c r="Q44" s="284"/>
      <c r="R44" s="113"/>
      <c r="S44" s="13"/>
    </row>
    <row r="45" spans="1:19" ht="122.45" customHeight="1" thickBot="1" x14ac:dyDescent="0.3">
      <c r="A45" s="105"/>
      <c r="B45" s="276"/>
      <c r="C45" s="108"/>
      <c r="D45" s="111"/>
      <c r="E45" s="8" t="s">
        <v>137</v>
      </c>
      <c r="F45" s="8" t="s">
        <v>138</v>
      </c>
      <c r="G45" s="8" t="s">
        <v>148</v>
      </c>
      <c r="H45" s="8" t="s">
        <v>135</v>
      </c>
      <c r="I45" s="8" t="s">
        <v>89</v>
      </c>
      <c r="J45" s="48">
        <v>44409</v>
      </c>
      <c r="K45" s="48">
        <v>44561</v>
      </c>
      <c r="L45" s="16">
        <v>44797</v>
      </c>
      <c r="M45" s="169" t="s">
        <v>69</v>
      </c>
      <c r="N45" s="282" t="s">
        <v>154</v>
      </c>
      <c r="O45" s="54">
        <v>1</v>
      </c>
      <c r="P45" s="44" t="s">
        <v>157</v>
      </c>
      <c r="Q45" s="284"/>
      <c r="R45" s="113"/>
      <c r="S45" s="13"/>
    </row>
    <row r="46" spans="1:19" s="10" customFormat="1" ht="15.75" thickBot="1" x14ac:dyDescent="0.3">
      <c r="A46" s="100"/>
      <c r="B46" s="101"/>
      <c r="C46" s="101"/>
      <c r="D46" s="101"/>
      <c r="E46" s="101"/>
      <c r="F46" s="101"/>
      <c r="G46" s="101"/>
      <c r="H46" s="101"/>
      <c r="I46" s="101"/>
      <c r="J46" s="101"/>
      <c r="K46" s="101"/>
      <c r="L46" s="101"/>
      <c r="M46" s="101"/>
      <c r="N46" s="101"/>
      <c r="O46" s="101"/>
      <c r="P46" s="101"/>
      <c r="Q46" s="101"/>
      <c r="R46" s="102"/>
      <c r="S46" s="9"/>
    </row>
    <row r="47" spans="1:19" ht="142.5" customHeight="1" x14ac:dyDescent="0.25">
      <c r="A47" s="103" t="s">
        <v>130</v>
      </c>
      <c r="B47" s="106" t="s">
        <v>26</v>
      </c>
      <c r="C47" s="106">
        <v>5</v>
      </c>
      <c r="D47" s="103" t="s">
        <v>149</v>
      </c>
      <c r="E47" s="280" t="s">
        <v>150</v>
      </c>
      <c r="F47" s="281"/>
      <c r="G47" s="281"/>
      <c r="H47" s="281"/>
      <c r="I47" s="281"/>
      <c r="J47" s="281"/>
      <c r="K47" s="281"/>
      <c r="L47" s="73">
        <v>44797</v>
      </c>
      <c r="M47" s="166" t="s">
        <v>69</v>
      </c>
      <c r="N47" s="65" t="s">
        <v>151</v>
      </c>
      <c r="O47" s="167" t="s">
        <v>127</v>
      </c>
      <c r="P47" s="168" t="s">
        <v>157</v>
      </c>
      <c r="Q47" s="164" t="s">
        <v>208</v>
      </c>
      <c r="R47" s="113" t="s">
        <v>35</v>
      </c>
      <c r="S47" s="15"/>
    </row>
    <row r="48" spans="1:19" ht="408.75" customHeight="1" thickBot="1" x14ac:dyDescent="0.3">
      <c r="A48" s="105"/>
      <c r="B48" s="108"/>
      <c r="C48" s="108"/>
      <c r="D48" s="105"/>
      <c r="E48" s="280"/>
      <c r="F48" s="281"/>
      <c r="G48" s="281"/>
      <c r="H48" s="281"/>
      <c r="I48" s="281"/>
      <c r="J48" s="281"/>
      <c r="K48" s="281"/>
      <c r="L48" s="16">
        <v>44733</v>
      </c>
      <c r="M48" s="169" t="s">
        <v>69</v>
      </c>
      <c r="N48" s="282" t="s">
        <v>207</v>
      </c>
      <c r="O48" s="167"/>
      <c r="P48" s="168"/>
      <c r="Q48" s="164"/>
      <c r="R48" s="113"/>
      <c r="S48" s="15"/>
    </row>
    <row r="49" spans="1:19" s="10" customFormat="1" ht="15.75" thickBot="1" x14ac:dyDescent="0.3">
      <c r="A49" s="271"/>
      <c r="B49" s="272"/>
      <c r="C49" s="272"/>
      <c r="D49" s="272"/>
      <c r="E49" s="272"/>
      <c r="F49" s="272"/>
      <c r="G49" s="272"/>
      <c r="H49" s="272"/>
      <c r="I49" s="272"/>
      <c r="J49" s="272"/>
      <c r="K49" s="272"/>
      <c r="L49" s="272"/>
      <c r="M49" s="272"/>
      <c r="N49" s="272"/>
      <c r="O49" s="272"/>
      <c r="P49" s="272"/>
      <c r="Q49" s="272"/>
      <c r="R49" s="265"/>
      <c r="S49" s="9"/>
    </row>
    <row r="50" spans="1:19" ht="59.25" customHeight="1" x14ac:dyDescent="0.25">
      <c r="A50" s="13"/>
      <c r="B50" s="69"/>
      <c r="C50" s="69"/>
      <c r="D50" s="13"/>
      <c r="E50" s="13"/>
      <c r="F50" s="13"/>
      <c r="G50" s="13"/>
      <c r="H50" s="13"/>
      <c r="I50" s="13"/>
      <c r="J50" s="69"/>
      <c r="K50" s="69"/>
      <c r="L50" s="13"/>
      <c r="M50" s="15"/>
      <c r="N50" s="13"/>
      <c r="O50" s="69"/>
      <c r="P50" s="67"/>
      <c r="Q50" s="15"/>
      <c r="R50" s="69"/>
      <c r="S50" s="13"/>
    </row>
    <row r="51" spans="1:19" ht="59.25" customHeight="1" x14ac:dyDescent="0.25">
      <c r="A51" s="13"/>
      <c r="B51" s="69"/>
      <c r="C51" s="69"/>
      <c r="D51" s="13"/>
      <c r="E51" s="13"/>
      <c r="F51" s="13"/>
      <c r="G51" s="13"/>
      <c r="H51" s="13"/>
      <c r="I51" s="13"/>
      <c r="J51" s="69"/>
      <c r="K51" s="69"/>
      <c r="L51" s="13"/>
      <c r="M51" s="15"/>
      <c r="N51" s="13"/>
      <c r="O51" s="69"/>
      <c r="P51" s="67"/>
      <c r="Q51" s="15"/>
      <c r="R51" s="69"/>
      <c r="S51" s="13"/>
    </row>
    <row r="52" spans="1:19" ht="59.25" customHeight="1" x14ac:dyDescent="0.25">
      <c r="A52" s="13"/>
      <c r="B52" s="69"/>
      <c r="C52" s="69"/>
      <c r="D52" s="13"/>
      <c r="E52" s="13"/>
      <c r="F52" s="13"/>
      <c r="G52" s="13"/>
      <c r="H52" s="13"/>
      <c r="I52" s="13"/>
      <c r="J52" s="69"/>
      <c r="K52" s="69"/>
      <c r="L52" s="13"/>
      <c r="M52" s="15"/>
      <c r="N52" s="13"/>
      <c r="O52" s="69"/>
      <c r="P52" s="67"/>
      <c r="Q52" s="15"/>
      <c r="R52" s="69"/>
      <c r="S52" s="13"/>
    </row>
    <row r="53" spans="1:19" ht="59.25" customHeight="1" x14ac:dyDescent="0.25">
      <c r="A53" s="13"/>
      <c r="B53" s="69"/>
      <c r="C53" s="69"/>
      <c r="D53" s="13"/>
      <c r="E53" s="13"/>
      <c r="F53" s="13"/>
      <c r="G53" s="13"/>
      <c r="H53" s="13"/>
      <c r="I53" s="13"/>
      <c r="J53" s="69"/>
      <c r="K53" s="69"/>
      <c r="L53" s="13"/>
      <c r="M53" s="15"/>
      <c r="N53" s="13"/>
      <c r="O53" s="69"/>
      <c r="P53" s="67"/>
      <c r="Q53" s="15"/>
      <c r="R53" s="69"/>
      <c r="S53" s="13"/>
    </row>
    <row r="54" spans="1:19" ht="59.25" customHeight="1" x14ac:dyDescent="0.25">
      <c r="A54" s="289" t="s">
        <v>209</v>
      </c>
      <c r="B54" s="289"/>
      <c r="C54" s="13"/>
      <c r="D54" s="289" t="s">
        <v>216</v>
      </c>
      <c r="E54" s="289"/>
      <c r="F54" s="289" t="s">
        <v>217</v>
      </c>
      <c r="G54" s="289"/>
      <c r="H54" s="69"/>
      <c r="I54" s="69"/>
      <c r="J54" s="69"/>
      <c r="K54" s="69"/>
      <c r="L54" s="13"/>
      <c r="M54" s="15"/>
      <c r="N54" s="13"/>
      <c r="O54" s="69"/>
      <c r="P54" s="67"/>
      <c r="Q54" s="15"/>
      <c r="R54" s="69"/>
      <c r="S54" s="13"/>
    </row>
    <row r="55" spans="1:19" ht="59.25" customHeight="1" x14ac:dyDescent="0.25">
      <c r="A55" s="290" t="s">
        <v>158</v>
      </c>
      <c r="B55" s="291">
        <f>+COUNTIF($P$6:$P$100,"ABIERTA")</f>
        <v>0</v>
      </c>
      <c r="C55" s="13"/>
      <c r="D55" s="290" t="s">
        <v>158</v>
      </c>
      <c r="E55" s="291">
        <f>+COUNTIF($P$6:$P$28,"ABIERTA")</f>
        <v>0</v>
      </c>
      <c r="F55" s="290" t="s">
        <v>158</v>
      </c>
      <c r="G55" s="291">
        <f>+COUNTIF($P$31:$P$48,"ABIERTA")</f>
        <v>0</v>
      </c>
      <c r="H55" s="69"/>
      <c r="I55" s="69"/>
      <c r="J55" s="69"/>
      <c r="K55" s="69"/>
      <c r="L55" s="13"/>
      <c r="M55" s="15"/>
      <c r="N55" s="13"/>
      <c r="O55" s="69"/>
      <c r="P55" s="67"/>
      <c r="Q55" s="15"/>
      <c r="R55" s="69"/>
      <c r="S55" s="13"/>
    </row>
    <row r="56" spans="1:19" ht="59.25" customHeight="1" x14ac:dyDescent="0.25">
      <c r="A56" s="290" t="s">
        <v>210</v>
      </c>
      <c r="B56" s="291">
        <f>+COUNTIF($P$6:$P$100,"CUMPLIDA - EFECTIVA ")</f>
        <v>24</v>
      </c>
      <c r="C56" s="13"/>
      <c r="D56" s="290" t="s">
        <v>210</v>
      </c>
      <c r="E56" s="291">
        <f>+COUNTIF($P$6:$P$28,"CUMPLIDA - EFECTIVA ")</f>
        <v>15</v>
      </c>
      <c r="F56" s="290" t="s">
        <v>210</v>
      </c>
      <c r="G56" s="291">
        <f>+COUNTIF($P$31:$P$48,"CUMPLIDA - EFECTIVA ")</f>
        <v>9</v>
      </c>
      <c r="H56" s="69"/>
      <c r="I56" s="69"/>
      <c r="J56" s="69"/>
      <c r="K56" s="69"/>
      <c r="L56" s="13"/>
      <c r="M56" s="15"/>
      <c r="N56" s="13"/>
      <c r="O56" s="69"/>
      <c r="P56" s="67"/>
      <c r="Q56" s="15"/>
      <c r="R56" s="69"/>
      <c r="S56" s="13"/>
    </row>
    <row r="57" spans="1:19" ht="59.25" customHeight="1" x14ac:dyDescent="0.25">
      <c r="A57" s="290" t="s">
        <v>103</v>
      </c>
      <c r="B57" s="291">
        <f>+COUNTIF($P$6:$P$100,"CUMPLIDA - PENDIENTE EFECTIVIDAD")</f>
        <v>0</v>
      </c>
      <c r="C57" s="13"/>
      <c r="D57" s="290" t="s">
        <v>211</v>
      </c>
      <c r="E57" s="291">
        <f>+COUNTIF($P$6:$P$28,"CUMPLIDA - PENDIENTE EFECTIVIDAD")</f>
        <v>0</v>
      </c>
      <c r="F57" s="290" t="s">
        <v>211</v>
      </c>
      <c r="G57" s="291">
        <f>+COUNTIF($P$31:$P$48,"CUMPLIDA - PENDIENTE EFECTIVIDAD")</f>
        <v>0</v>
      </c>
      <c r="H57" s="69"/>
      <c r="I57" s="69"/>
      <c r="J57" s="69"/>
      <c r="K57" s="69"/>
      <c r="L57" s="13"/>
      <c r="M57" s="15"/>
      <c r="N57" s="13"/>
      <c r="O57" s="69"/>
      <c r="P57" s="67"/>
      <c r="Q57" s="15"/>
      <c r="R57" s="69"/>
      <c r="S57" s="13"/>
    </row>
    <row r="58" spans="1:19" ht="59.25" customHeight="1" x14ac:dyDescent="0.25">
      <c r="A58" s="290" t="s">
        <v>212</v>
      </c>
      <c r="B58" s="291">
        <f>+COUNTIF($P$6:$P$100,"CUMPLIDA - INEFECTIVA")</f>
        <v>0</v>
      </c>
      <c r="C58" s="13"/>
      <c r="D58" s="290" t="s">
        <v>212</v>
      </c>
      <c r="E58" s="291">
        <f>+COUNTIF($P$6:$P$28,"CUMPLIDA - INEFECTIVA")</f>
        <v>0</v>
      </c>
      <c r="F58" s="290" t="s">
        <v>212</v>
      </c>
      <c r="G58" s="291">
        <f>+COUNTIF($P$31:$P$48,"CUMPLIDA - INEFECTIVA")</f>
        <v>0</v>
      </c>
      <c r="H58" s="69"/>
      <c r="I58" s="69"/>
      <c r="J58" s="69"/>
      <c r="K58" s="69"/>
      <c r="L58" s="13"/>
      <c r="M58" s="15"/>
      <c r="N58" s="13"/>
      <c r="O58" s="69"/>
      <c r="P58" s="67"/>
      <c r="Q58" s="15"/>
      <c r="R58" s="69"/>
      <c r="S58" s="13"/>
    </row>
    <row r="59" spans="1:19" ht="59.25" customHeight="1" x14ac:dyDescent="0.25">
      <c r="A59" s="290" t="s">
        <v>213</v>
      </c>
      <c r="B59" s="291">
        <f>+COUNTIF($P$6:$P$100,"INCUMPLIDA - VENCIDA")</f>
        <v>0</v>
      </c>
      <c r="C59" s="13"/>
      <c r="D59" s="290" t="s">
        <v>213</v>
      </c>
      <c r="E59" s="291">
        <f>+COUNTIF($P$6:$P$28,"INCUMPLIDA - VENCIDA")</f>
        <v>0</v>
      </c>
      <c r="F59" s="290" t="s">
        <v>213</v>
      </c>
      <c r="G59" s="291">
        <f>+COUNTIF($P$31:$P$48,"INCUMPLIDA - VENCIDA")</f>
        <v>0</v>
      </c>
      <c r="H59" s="69"/>
      <c r="I59" s="69"/>
    </row>
    <row r="60" spans="1:19" ht="59.25" customHeight="1" x14ac:dyDescent="0.25">
      <c r="A60" s="290" t="s">
        <v>128</v>
      </c>
      <c r="B60" s="291">
        <f>+COUNTIF($P$6:$P$100,"INCALIFICABLE")</f>
        <v>0</v>
      </c>
      <c r="C60" s="13"/>
      <c r="D60" s="290" t="s">
        <v>128</v>
      </c>
      <c r="E60" s="291">
        <f>+COUNTIF($P$6:$P$28,"INCALIFICABLE")</f>
        <v>0</v>
      </c>
      <c r="F60" s="290" t="s">
        <v>128</v>
      </c>
      <c r="G60" s="291">
        <f>+COUNTIF($P$31:$P$48,"INCALIFICABLE")</f>
        <v>0</v>
      </c>
      <c r="H60" s="69"/>
      <c r="I60" s="69"/>
    </row>
    <row r="61" spans="1:19" ht="59.25" customHeight="1" x14ac:dyDescent="0.25">
      <c r="A61" s="290" t="s">
        <v>182</v>
      </c>
      <c r="B61" s="292">
        <f>SUM(B55:B60)</f>
        <v>24</v>
      </c>
      <c r="C61" s="13"/>
      <c r="D61" s="290" t="s">
        <v>182</v>
      </c>
      <c r="E61" s="292">
        <f>SUM(E55:E60)</f>
        <v>15</v>
      </c>
      <c r="F61" s="290" t="s">
        <v>182</v>
      </c>
      <c r="G61" s="292">
        <f>SUM(G55:G60)</f>
        <v>9</v>
      </c>
      <c r="H61" s="69"/>
      <c r="I61" s="69"/>
    </row>
    <row r="62" spans="1:19" ht="59.25" customHeight="1" x14ac:dyDescent="0.25">
      <c r="A62" s="13"/>
      <c r="B62" s="13"/>
      <c r="C62" s="13"/>
      <c r="D62" s="293"/>
      <c r="E62" s="293"/>
      <c r="F62" s="293"/>
      <c r="G62" s="13"/>
      <c r="H62" s="293"/>
      <c r="I62" s="13"/>
    </row>
    <row r="63" spans="1:19" ht="59.25" customHeight="1" x14ac:dyDescent="0.25">
      <c r="A63" s="289" t="s">
        <v>214</v>
      </c>
      <c r="B63" s="289"/>
      <c r="C63" s="13"/>
      <c r="D63" s="289" t="s">
        <v>215</v>
      </c>
      <c r="E63" s="289"/>
      <c r="F63" s="289" t="s">
        <v>215</v>
      </c>
      <c r="G63" s="289"/>
      <c r="H63" s="293"/>
      <c r="I63" s="13"/>
    </row>
    <row r="64" spans="1:19" ht="59.25" customHeight="1" x14ac:dyDescent="0.25">
      <c r="A64" s="294" t="s">
        <v>72</v>
      </c>
      <c r="B64" s="291">
        <f>+COUNTIF($R$6:$R$100,"ABIERTO")</f>
        <v>0</v>
      </c>
      <c r="C64" s="13"/>
      <c r="D64" s="294" t="s">
        <v>72</v>
      </c>
      <c r="E64" s="291">
        <f>+COUNTIF($R6:$R$28,"ABIERTO")</f>
        <v>0</v>
      </c>
      <c r="F64" s="294" t="s">
        <v>72</v>
      </c>
      <c r="G64" s="291">
        <f>+COUNTIF($R$48:$R$310,"ABIERTO")</f>
        <v>0</v>
      </c>
      <c r="H64" s="293"/>
      <c r="I64" s="13"/>
    </row>
    <row r="65" spans="1:9" ht="59.25" customHeight="1" x14ac:dyDescent="0.25">
      <c r="A65" s="294" t="s">
        <v>35</v>
      </c>
      <c r="B65" s="291">
        <f>+COUNTIF($R$6:$R53,"CERRADO")</f>
        <v>11</v>
      </c>
      <c r="C65" s="13"/>
      <c r="D65" s="294" t="s">
        <v>35</v>
      </c>
      <c r="E65" s="291">
        <f>+COUNTIF($R6:$R$28,"CERRADO")</f>
        <v>6</v>
      </c>
      <c r="F65" s="294" t="s">
        <v>35</v>
      </c>
      <c r="G65" s="291">
        <f>+COUNTIF($R31:$R$48,"CERRADO")</f>
        <v>5</v>
      </c>
      <c r="H65" s="293"/>
      <c r="I65" s="13"/>
    </row>
  </sheetData>
  <mergeCells count="177">
    <mergeCell ref="A29:R29"/>
    <mergeCell ref="A26:R26"/>
    <mergeCell ref="A54:B54"/>
    <mergeCell ref="D54:E54"/>
    <mergeCell ref="F54:G54"/>
    <mergeCell ref="A63:B63"/>
    <mergeCell ref="D63:E63"/>
    <mergeCell ref="F63:G63"/>
    <mergeCell ref="R24:R25"/>
    <mergeCell ref="A27:A28"/>
    <mergeCell ref="B27:B28"/>
    <mergeCell ref="C27:C28"/>
    <mergeCell ref="D27:D28"/>
    <mergeCell ref="F27:F28"/>
    <mergeCell ref="G27:G28"/>
    <mergeCell ref="H27:H28"/>
    <mergeCell ref="I27:I28"/>
    <mergeCell ref="J27:J28"/>
    <mergeCell ref="K27:K28"/>
    <mergeCell ref="L27:L28"/>
    <mergeCell ref="M27:M28"/>
    <mergeCell ref="N27:N28"/>
    <mergeCell ref="O27:O28"/>
    <mergeCell ref="P27:P28"/>
    <mergeCell ref="Q27:Q28"/>
    <mergeCell ref="R27:R28"/>
    <mergeCell ref="I24:I25"/>
    <mergeCell ref="J24:J25"/>
    <mergeCell ref="K24:K25"/>
    <mergeCell ref="L24:L25"/>
    <mergeCell ref="M24:M25"/>
    <mergeCell ref="N24:N25"/>
    <mergeCell ref="O24:O25"/>
    <mergeCell ref="P24:P25"/>
    <mergeCell ref="Q24:Q25"/>
    <mergeCell ref="O47:O48"/>
    <mergeCell ref="P47:P48"/>
    <mergeCell ref="Q47:Q48"/>
    <mergeCell ref="R47:R48"/>
    <mergeCell ref="A49:R49"/>
    <mergeCell ref="A46:R46"/>
    <mergeCell ref="A47:A48"/>
    <mergeCell ref="B47:B48"/>
    <mergeCell ref="C47:C48"/>
    <mergeCell ref="D47:D48"/>
    <mergeCell ref="E47:K48"/>
    <mergeCell ref="K43:K44"/>
    <mergeCell ref="A42:R42"/>
    <mergeCell ref="A43:A45"/>
    <mergeCell ref="B43:B45"/>
    <mergeCell ref="C43:C45"/>
    <mergeCell ref="D43:D45"/>
    <mergeCell ref="E43:E44"/>
    <mergeCell ref="Q43:Q45"/>
    <mergeCell ref="F43:F44"/>
    <mergeCell ref="G43:G44"/>
    <mergeCell ref="H43:H44"/>
    <mergeCell ref="I43:I44"/>
    <mergeCell ref="J43:J44"/>
    <mergeCell ref="O43:O44"/>
    <mergeCell ref="P43:P44"/>
    <mergeCell ref="R43:R45"/>
    <mergeCell ref="A38:R38"/>
    <mergeCell ref="A39:A41"/>
    <mergeCell ref="B39:B41"/>
    <mergeCell ref="C39:C41"/>
    <mergeCell ref="D39:D41"/>
    <mergeCell ref="E39:E40"/>
    <mergeCell ref="Q39:Q41"/>
    <mergeCell ref="O39:O40"/>
    <mergeCell ref="P39:P40"/>
    <mergeCell ref="R39:R41"/>
    <mergeCell ref="F39:F40"/>
    <mergeCell ref="G39:G40"/>
    <mergeCell ref="H39:H40"/>
    <mergeCell ref="I39:I40"/>
    <mergeCell ref="J39:J40"/>
    <mergeCell ref="K39:K40"/>
    <mergeCell ref="A34:R34"/>
    <mergeCell ref="A35:A37"/>
    <mergeCell ref="B35:B37"/>
    <mergeCell ref="C35:C37"/>
    <mergeCell ref="D35:D37"/>
    <mergeCell ref="E35:E36"/>
    <mergeCell ref="F35:F36"/>
    <mergeCell ref="G35:G36"/>
    <mergeCell ref="H35:H36"/>
    <mergeCell ref="I35:I36"/>
    <mergeCell ref="Q35:Q37"/>
    <mergeCell ref="O35:O36"/>
    <mergeCell ref="P35:P36"/>
    <mergeCell ref="R35:R37"/>
    <mergeCell ref="J35:J36"/>
    <mergeCell ref="K35:K36"/>
    <mergeCell ref="A23:R23"/>
    <mergeCell ref="A30:R30"/>
    <mergeCell ref="A31:A33"/>
    <mergeCell ref="B31:B33"/>
    <mergeCell ref="C31:C33"/>
    <mergeCell ref="D31:D33"/>
    <mergeCell ref="E31:E32"/>
    <mergeCell ref="F31:F32"/>
    <mergeCell ref="G31:G32"/>
    <mergeCell ref="H31:H32"/>
    <mergeCell ref="Q31:Q33"/>
    <mergeCell ref="R31:R33"/>
    <mergeCell ref="I31:I32"/>
    <mergeCell ref="J31:J32"/>
    <mergeCell ref="K31:K32"/>
    <mergeCell ref="O31:O32"/>
    <mergeCell ref="P31:P32"/>
    <mergeCell ref="A24:A25"/>
    <mergeCell ref="B24:B25"/>
    <mergeCell ref="C24:C25"/>
    <mergeCell ref="D24:D25"/>
    <mergeCell ref="F24:F25"/>
    <mergeCell ref="G24:G25"/>
    <mergeCell ref="H24:H25"/>
    <mergeCell ref="A18:R18"/>
    <mergeCell ref="A19:A22"/>
    <mergeCell ref="B19:B22"/>
    <mergeCell ref="C19:C22"/>
    <mergeCell ref="D19:D22"/>
    <mergeCell ref="F19:F20"/>
    <mergeCell ref="G19:G20"/>
    <mergeCell ref="H19:H20"/>
    <mergeCell ref="I19:I20"/>
    <mergeCell ref="J19:J20"/>
    <mergeCell ref="K19:K20"/>
    <mergeCell ref="O19:O20"/>
    <mergeCell ref="P19:P20"/>
    <mergeCell ref="Q19:Q22"/>
    <mergeCell ref="R19:R22"/>
    <mergeCell ref="A13:R13"/>
    <mergeCell ref="A14:A17"/>
    <mergeCell ref="B14:B17"/>
    <mergeCell ref="C14:C17"/>
    <mergeCell ref="D14:D17"/>
    <mergeCell ref="E14:E15"/>
    <mergeCell ref="Q14:Q15"/>
    <mergeCell ref="R14:R17"/>
    <mergeCell ref="E16:E17"/>
    <mergeCell ref="A9:R9"/>
    <mergeCell ref="A10:A12"/>
    <mergeCell ref="B10:B12"/>
    <mergeCell ref="C10:C12"/>
    <mergeCell ref="D10:D12"/>
    <mergeCell ref="Q10:Q11"/>
    <mergeCell ref="R10:R12"/>
    <mergeCell ref="A5:R5"/>
    <mergeCell ref="A6:A8"/>
    <mergeCell ref="B6:B8"/>
    <mergeCell ref="C6:C8"/>
    <mergeCell ref="D6:D8"/>
    <mergeCell ref="Q6:Q7"/>
    <mergeCell ref="R6:R8"/>
    <mergeCell ref="G3:G4"/>
    <mergeCell ref="H3:H4"/>
    <mergeCell ref="I3:I4"/>
    <mergeCell ref="J3:J4"/>
    <mergeCell ref="K3:K4"/>
    <mergeCell ref="L3:R3"/>
    <mergeCell ref="A3:A4"/>
    <mergeCell ref="B3:B4"/>
    <mergeCell ref="C3:C4"/>
    <mergeCell ref="D3:D4"/>
    <mergeCell ref="E3:E4"/>
    <mergeCell ref="F3:F4"/>
    <mergeCell ref="A1:D1"/>
    <mergeCell ref="E1:O1"/>
    <mergeCell ref="P1:R1"/>
    <mergeCell ref="A2:B2"/>
    <mergeCell ref="C2:D2"/>
    <mergeCell ref="E2:I2"/>
    <mergeCell ref="J2:M2"/>
    <mergeCell ref="N2:O2"/>
    <mergeCell ref="P2:R2"/>
  </mergeCells>
  <conditionalFormatting sqref="P6">
    <cfRule type="containsText" dxfId="206" priority="587" operator="containsText" text="CUMPLIDA - INEFECTIVA">
      <formula>NOT(ISERROR(SEARCH("CUMPLIDA - INEFECTIVA",P6)))</formula>
    </cfRule>
    <cfRule type="containsText" dxfId="205" priority="588" operator="containsText" text="ABIERTA">
      <formula>NOT(ISERROR(SEARCH("ABIERTA",P6)))</formula>
    </cfRule>
    <cfRule type="containsText" dxfId="204" priority="589" operator="containsText" text="CUMPLIDA - PENDIENTE EFECTIVIDAD">
      <formula>NOT(ISERROR(SEARCH("CUMPLIDA - PENDIENTE EFECTIVIDAD",P6)))</formula>
    </cfRule>
    <cfRule type="containsText" dxfId="203" priority="590" operator="containsText" text="INCUMPLIDA - VENCIDA">
      <formula>NOT(ISERROR(SEARCH("INCUMPLIDA - VENCIDA",P6)))</formula>
    </cfRule>
    <cfRule type="containsText" dxfId="202" priority="591" stopIfTrue="1" operator="containsText" text="CUMPLIDA - EFECTIVA">
      <formula>NOT(ISERROR(SEARCH("CUMPLIDA - EFECTIVA",P6)))</formula>
    </cfRule>
  </conditionalFormatting>
  <conditionalFormatting sqref="R6:R8">
    <cfRule type="containsText" dxfId="201" priority="450" stopIfTrue="1" operator="containsText" text="CERRADO">
      <formula>NOT(ISERROR(SEARCH("CERRADO",R6)))</formula>
    </cfRule>
    <cfRule type="containsText" dxfId="200" priority="451" operator="containsText" text="ABIERTO">
      <formula>NOT(ISERROR(SEARCH("ABIERTO",R6)))</formula>
    </cfRule>
  </conditionalFormatting>
  <conditionalFormatting sqref="P7">
    <cfRule type="containsText" dxfId="199" priority="392" operator="containsText" text="CUMPLIDA - INEFECTIVA">
      <formula>NOT(ISERROR(SEARCH("CUMPLIDA - INEFECTIVA",P7)))</formula>
    </cfRule>
    <cfRule type="containsText" dxfId="198" priority="393" operator="containsText" text="ABIERTA">
      <formula>NOT(ISERROR(SEARCH("ABIERTA",P7)))</formula>
    </cfRule>
    <cfRule type="containsText" dxfId="197" priority="394" operator="containsText" text="CUMPLIDA - PENDIENTE EFECTIVIDAD">
      <formula>NOT(ISERROR(SEARCH("CUMPLIDA - PENDIENTE EFECTIVIDAD",P7)))</formula>
    </cfRule>
    <cfRule type="containsText" dxfId="196" priority="395" operator="containsText" text="INCUMPLIDA - VENCIDA">
      <formula>NOT(ISERROR(SEARCH("INCUMPLIDA - VENCIDA",P7)))</formula>
    </cfRule>
    <cfRule type="containsText" dxfId="195" priority="396" stopIfTrue="1" operator="containsText" text="CUMPLIDA - EFECTIVA">
      <formula>NOT(ISERROR(SEARCH("CUMPLIDA - EFECTIVA",P7)))</formula>
    </cfRule>
  </conditionalFormatting>
  <conditionalFormatting sqref="P8">
    <cfRule type="containsText" dxfId="194" priority="387" operator="containsText" text="CUMPLIDA - INEFECTIVA">
      <formula>NOT(ISERROR(SEARCH("CUMPLIDA - INEFECTIVA",P8)))</formula>
    </cfRule>
    <cfRule type="containsText" dxfId="193" priority="388" operator="containsText" text="ABIERTA">
      <formula>NOT(ISERROR(SEARCH("ABIERTA",P8)))</formula>
    </cfRule>
    <cfRule type="containsText" dxfId="192" priority="389" operator="containsText" text="CUMPLIDA - PENDIENTE EFECTIVIDAD">
      <formula>NOT(ISERROR(SEARCH("CUMPLIDA - PENDIENTE EFECTIVIDAD",P8)))</formula>
    </cfRule>
    <cfRule type="containsText" dxfId="191" priority="390" operator="containsText" text="INCUMPLIDA - VENCIDA">
      <formula>NOT(ISERROR(SEARCH("INCUMPLIDA - VENCIDA",P8)))</formula>
    </cfRule>
    <cfRule type="containsText" dxfId="190" priority="391" stopIfTrue="1" operator="containsText" text="CUMPLIDA - EFECTIVA">
      <formula>NOT(ISERROR(SEARCH("CUMPLIDA - EFECTIVA",P8)))</formula>
    </cfRule>
  </conditionalFormatting>
  <conditionalFormatting sqref="P10">
    <cfRule type="containsText" dxfId="189" priority="287" operator="containsText" text="CUMPLIDA - INEFECTIVA">
      <formula>NOT(ISERROR(SEARCH("CUMPLIDA - INEFECTIVA",P10)))</formula>
    </cfRule>
    <cfRule type="containsText" dxfId="188" priority="288" operator="containsText" text="ABIERTA">
      <formula>NOT(ISERROR(SEARCH("ABIERTA",P10)))</formula>
    </cfRule>
    <cfRule type="containsText" dxfId="187" priority="289" operator="containsText" text="CUMPLIDA - PENDIENTE EFECTIVIDAD">
      <formula>NOT(ISERROR(SEARCH("CUMPLIDA - PENDIENTE EFECTIVIDAD",P10)))</formula>
    </cfRule>
    <cfRule type="containsText" dxfId="186" priority="290" operator="containsText" text="INCUMPLIDA - VENCIDA">
      <formula>NOT(ISERROR(SEARCH("INCUMPLIDA - VENCIDA",P10)))</formula>
    </cfRule>
    <cfRule type="containsText" dxfId="185" priority="291" stopIfTrue="1" operator="containsText" text="CUMPLIDA - EFECTIVA">
      <formula>NOT(ISERROR(SEARCH("CUMPLIDA - EFECTIVA",P10)))</formula>
    </cfRule>
  </conditionalFormatting>
  <conditionalFormatting sqref="P11">
    <cfRule type="containsText" dxfId="184" priority="282" operator="containsText" text="CUMPLIDA - INEFECTIVA">
      <formula>NOT(ISERROR(SEARCH("CUMPLIDA - INEFECTIVA",P11)))</formula>
    </cfRule>
    <cfRule type="containsText" dxfId="183" priority="283" operator="containsText" text="ABIERTA">
      <formula>NOT(ISERROR(SEARCH("ABIERTA",P11)))</formula>
    </cfRule>
    <cfRule type="containsText" dxfId="182" priority="284" operator="containsText" text="CUMPLIDA - PENDIENTE EFECTIVIDAD">
      <formula>NOT(ISERROR(SEARCH("CUMPLIDA - PENDIENTE EFECTIVIDAD",P11)))</formula>
    </cfRule>
    <cfRule type="containsText" dxfId="181" priority="285" operator="containsText" text="INCUMPLIDA - VENCIDA">
      <formula>NOT(ISERROR(SEARCH("INCUMPLIDA - VENCIDA",P11)))</formula>
    </cfRule>
    <cfRule type="containsText" dxfId="180" priority="286" stopIfTrue="1" operator="containsText" text="CUMPLIDA - EFECTIVA">
      <formula>NOT(ISERROR(SEARCH("CUMPLIDA - EFECTIVA",P11)))</formula>
    </cfRule>
  </conditionalFormatting>
  <conditionalFormatting sqref="P12">
    <cfRule type="containsText" dxfId="179" priority="277" operator="containsText" text="CUMPLIDA - INEFECTIVA">
      <formula>NOT(ISERROR(SEARCH("CUMPLIDA - INEFECTIVA",P12)))</formula>
    </cfRule>
    <cfRule type="containsText" dxfId="178" priority="278" operator="containsText" text="ABIERTA">
      <formula>NOT(ISERROR(SEARCH("ABIERTA",P12)))</formula>
    </cfRule>
    <cfRule type="containsText" dxfId="177" priority="279" operator="containsText" text="CUMPLIDA - PENDIENTE EFECTIVIDAD">
      <formula>NOT(ISERROR(SEARCH("CUMPLIDA - PENDIENTE EFECTIVIDAD",P12)))</formula>
    </cfRule>
    <cfRule type="containsText" dxfId="176" priority="280" operator="containsText" text="INCUMPLIDA - VENCIDA">
      <formula>NOT(ISERROR(SEARCH("INCUMPLIDA - VENCIDA",P12)))</formula>
    </cfRule>
    <cfRule type="containsText" dxfId="175" priority="281" stopIfTrue="1" operator="containsText" text="CUMPLIDA - EFECTIVA">
      <formula>NOT(ISERROR(SEARCH("CUMPLIDA - EFECTIVA",P12)))</formula>
    </cfRule>
  </conditionalFormatting>
  <conditionalFormatting sqref="P14">
    <cfRule type="containsText" dxfId="174" priority="272" operator="containsText" text="CUMPLIDA - INEFECTIVA">
      <formula>NOT(ISERROR(SEARCH("CUMPLIDA - INEFECTIVA",P14)))</formula>
    </cfRule>
    <cfRule type="containsText" dxfId="173" priority="273" operator="containsText" text="ABIERTA">
      <formula>NOT(ISERROR(SEARCH("ABIERTA",P14)))</formula>
    </cfRule>
    <cfRule type="containsText" dxfId="172" priority="274" operator="containsText" text="CUMPLIDA - PENDIENTE EFECTIVIDAD">
      <formula>NOT(ISERROR(SEARCH("CUMPLIDA - PENDIENTE EFECTIVIDAD",P14)))</formula>
    </cfRule>
    <cfRule type="containsText" dxfId="171" priority="275" operator="containsText" text="INCUMPLIDA - VENCIDA">
      <formula>NOT(ISERROR(SEARCH("INCUMPLIDA - VENCIDA",P14)))</formula>
    </cfRule>
    <cfRule type="containsText" dxfId="170" priority="276" stopIfTrue="1" operator="containsText" text="CUMPLIDA - EFECTIVA">
      <formula>NOT(ISERROR(SEARCH("CUMPLIDA - EFECTIVA",P14)))</formula>
    </cfRule>
  </conditionalFormatting>
  <conditionalFormatting sqref="P15">
    <cfRule type="containsText" dxfId="169" priority="267" operator="containsText" text="CUMPLIDA - INEFECTIVA">
      <formula>NOT(ISERROR(SEARCH("CUMPLIDA - INEFECTIVA",P15)))</formula>
    </cfRule>
    <cfRule type="containsText" dxfId="168" priority="268" operator="containsText" text="ABIERTA">
      <formula>NOT(ISERROR(SEARCH("ABIERTA",P15)))</formula>
    </cfRule>
    <cfRule type="containsText" dxfId="167" priority="269" operator="containsText" text="CUMPLIDA - PENDIENTE EFECTIVIDAD">
      <formula>NOT(ISERROR(SEARCH("CUMPLIDA - PENDIENTE EFECTIVIDAD",P15)))</formula>
    </cfRule>
    <cfRule type="containsText" dxfId="166" priority="270" operator="containsText" text="INCUMPLIDA - VENCIDA">
      <formula>NOT(ISERROR(SEARCH("INCUMPLIDA - VENCIDA",P15)))</formula>
    </cfRule>
    <cfRule type="containsText" dxfId="165" priority="271" stopIfTrue="1" operator="containsText" text="CUMPLIDA - EFECTIVA">
      <formula>NOT(ISERROR(SEARCH("CUMPLIDA - EFECTIVA",P15)))</formula>
    </cfRule>
  </conditionalFormatting>
  <conditionalFormatting sqref="P16">
    <cfRule type="containsText" dxfId="164" priority="262" operator="containsText" text="CUMPLIDA - INEFECTIVA">
      <formula>NOT(ISERROR(SEARCH("CUMPLIDA - INEFECTIVA",P16)))</formula>
    </cfRule>
    <cfRule type="containsText" dxfId="163" priority="263" operator="containsText" text="ABIERTA">
      <formula>NOT(ISERROR(SEARCH("ABIERTA",P16)))</formula>
    </cfRule>
    <cfRule type="containsText" dxfId="162" priority="264" operator="containsText" text="CUMPLIDA - PENDIENTE EFECTIVIDAD">
      <formula>NOT(ISERROR(SEARCH("CUMPLIDA - PENDIENTE EFECTIVIDAD",P16)))</formula>
    </cfRule>
    <cfRule type="containsText" dxfId="161" priority="265" operator="containsText" text="INCUMPLIDA - VENCIDA">
      <formula>NOT(ISERROR(SEARCH("INCUMPLIDA - VENCIDA",P16)))</formula>
    </cfRule>
    <cfRule type="containsText" dxfId="160" priority="266" stopIfTrue="1" operator="containsText" text="CUMPLIDA - EFECTIVA">
      <formula>NOT(ISERROR(SEARCH("CUMPLIDA - EFECTIVA",P16)))</formula>
    </cfRule>
  </conditionalFormatting>
  <conditionalFormatting sqref="P17">
    <cfRule type="containsText" dxfId="159" priority="257" operator="containsText" text="CUMPLIDA - INEFECTIVA">
      <formula>NOT(ISERROR(SEARCH("CUMPLIDA - INEFECTIVA",P17)))</formula>
    </cfRule>
    <cfRule type="containsText" dxfId="158" priority="258" operator="containsText" text="ABIERTA">
      <formula>NOT(ISERROR(SEARCH("ABIERTA",P17)))</formula>
    </cfRule>
    <cfRule type="containsText" dxfId="157" priority="259" operator="containsText" text="CUMPLIDA - PENDIENTE EFECTIVIDAD">
      <formula>NOT(ISERROR(SEARCH("CUMPLIDA - PENDIENTE EFECTIVIDAD",P17)))</formula>
    </cfRule>
    <cfRule type="containsText" dxfId="156" priority="260" operator="containsText" text="INCUMPLIDA - VENCIDA">
      <formula>NOT(ISERROR(SEARCH("INCUMPLIDA - VENCIDA",P17)))</formula>
    </cfRule>
    <cfRule type="containsText" dxfId="155" priority="261" stopIfTrue="1" operator="containsText" text="CUMPLIDA - EFECTIVA">
      <formula>NOT(ISERROR(SEARCH("CUMPLIDA - EFECTIVA",P17)))</formula>
    </cfRule>
  </conditionalFormatting>
  <conditionalFormatting sqref="P19">
    <cfRule type="containsText" dxfId="154" priority="252" operator="containsText" text="CUMPLIDA - INEFECTIVA">
      <formula>NOT(ISERROR(SEARCH("CUMPLIDA - INEFECTIVA",P19)))</formula>
    </cfRule>
    <cfRule type="containsText" dxfId="153" priority="253" operator="containsText" text="ABIERTA">
      <formula>NOT(ISERROR(SEARCH("ABIERTA",P19)))</formula>
    </cfRule>
    <cfRule type="containsText" dxfId="152" priority="254" operator="containsText" text="CUMPLIDA - PENDIENTE EFECTIVIDAD">
      <formula>NOT(ISERROR(SEARCH("CUMPLIDA - PENDIENTE EFECTIVIDAD",P19)))</formula>
    </cfRule>
    <cfRule type="containsText" dxfId="151" priority="255" operator="containsText" text="INCUMPLIDA - VENCIDA">
      <formula>NOT(ISERROR(SEARCH("INCUMPLIDA - VENCIDA",P19)))</formula>
    </cfRule>
    <cfRule type="containsText" dxfId="150" priority="256" stopIfTrue="1" operator="containsText" text="CUMPLIDA - EFECTIVA">
      <formula>NOT(ISERROR(SEARCH("CUMPLIDA - EFECTIVA",P19)))</formula>
    </cfRule>
  </conditionalFormatting>
  <conditionalFormatting sqref="P21">
    <cfRule type="containsText" dxfId="149" priority="247" operator="containsText" text="CUMPLIDA - INEFECTIVA">
      <formula>NOT(ISERROR(SEARCH("CUMPLIDA - INEFECTIVA",P21)))</formula>
    </cfRule>
    <cfRule type="containsText" dxfId="148" priority="248" operator="containsText" text="ABIERTA">
      <formula>NOT(ISERROR(SEARCH("ABIERTA",P21)))</formula>
    </cfRule>
    <cfRule type="containsText" dxfId="147" priority="249" operator="containsText" text="CUMPLIDA - PENDIENTE EFECTIVIDAD">
      <formula>NOT(ISERROR(SEARCH("CUMPLIDA - PENDIENTE EFECTIVIDAD",P21)))</formula>
    </cfRule>
    <cfRule type="containsText" dxfId="146" priority="250" operator="containsText" text="INCUMPLIDA - VENCIDA">
      <formula>NOT(ISERROR(SEARCH("INCUMPLIDA - VENCIDA",P21)))</formula>
    </cfRule>
    <cfRule type="containsText" dxfId="145" priority="251" stopIfTrue="1" operator="containsText" text="CUMPLIDA - EFECTIVA">
      <formula>NOT(ISERROR(SEARCH("CUMPLIDA - EFECTIVA",P21)))</formula>
    </cfRule>
  </conditionalFormatting>
  <conditionalFormatting sqref="P22">
    <cfRule type="containsText" dxfId="144" priority="142" operator="containsText" text="CUMPLIDA - INEFECTIVA">
      <formula>NOT(ISERROR(SEARCH("CUMPLIDA - INEFECTIVA",P22)))</formula>
    </cfRule>
    <cfRule type="containsText" dxfId="143" priority="143" operator="containsText" text="ABIERTA">
      <formula>NOT(ISERROR(SEARCH("ABIERTA",P22)))</formula>
    </cfRule>
    <cfRule type="containsText" dxfId="142" priority="144" operator="containsText" text="CUMPLIDA - PENDIENTE EFECTIVIDAD">
      <formula>NOT(ISERROR(SEARCH("CUMPLIDA - PENDIENTE EFECTIVIDAD",P22)))</formula>
    </cfRule>
    <cfRule type="containsText" dxfId="141" priority="145" operator="containsText" text="INCUMPLIDA - VENCIDA">
      <formula>NOT(ISERROR(SEARCH("INCUMPLIDA - VENCIDA",P22)))</formula>
    </cfRule>
    <cfRule type="containsText" dxfId="140" priority="146" stopIfTrue="1" operator="containsText" text="CUMPLIDA - EFECTIVA">
      <formula>NOT(ISERROR(SEARCH("CUMPLIDA - EFECTIVA",P22)))</formula>
    </cfRule>
  </conditionalFormatting>
  <conditionalFormatting sqref="P31">
    <cfRule type="containsText" dxfId="139" priority="101" operator="containsText" text="CUMPLIDA - INEFECTIVA">
      <formula>NOT(ISERROR(SEARCH("CUMPLIDA - INEFECTIVA",P31)))</formula>
    </cfRule>
    <cfRule type="containsText" dxfId="138" priority="102" operator="containsText" text="ABIERTA">
      <formula>NOT(ISERROR(SEARCH("ABIERTA",P31)))</formula>
    </cfRule>
    <cfRule type="containsText" dxfId="137" priority="103" operator="containsText" text="CUMPLIDA - PENDIENTE EFECTIVIDAD">
      <formula>NOT(ISERROR(SEARCH("CUMPLIDA - PENDIENTE EFECTIVIDAD",P31)))</formula>
    </cfRule>
    <cfRule type="containsText" dxfId="136" priority="104" operator="containsText" text="INCUMPLIDA - VENCIDA">
      <formula>NOT(ISERROR(SEARCH("INCUMPLIDA - VENCIDA",P31)))</formula>
    </cfRule>
    <cfRule type="containsText" dxfId="135" priority="105" stopIfTrue="1" operator="containsText" text="CUMPLIDA - EFECTIVA">
      <formula>NOT(ISERROR(SEARCH("CUMPLIDA - EFECTIVA",P31)))</formula>
    </cfRule>
  </conditionalFormatting>
  <conditionalFormatting sqref="P31">
    <cfRule type="containsText" dxfId="134" priority="100" operator="containsText" text="INCALIFICABLE">
      <formula>NOT(ISERROR(SEARCH("INCALIFICABLE",P31)))</formula>
    </cfRule>
  </conditionalFormatting>
  <conditionalFormatting sqref="P33">
    <cfRule type="containsText" dxfId="133" priority="95" operator="containsText" text="CUMPLIDA - INEFECTIVA">
      <formula>NOT(ISERROR(SEARCH("CUMPLIDA - INEFECTIVA",P33)))</formula>
    </cfRule>
    <cfRule type="containsText" dxfId="132" priority="96" operator="containsText" text="ABIERTA">
      <formula>NOT(ISERROR(SEARCH("ABIERTA",P33)))</formula>
    </cfRule>
    <cfRule type="containsText" dxfId="131" priority="97" operator="containsText" text="CUMPLIDA - PENDIENTE EFECTIVIDAD">
      <formula>NOT(ISERROR(SEARCH("CUMPLIDA - PENDIENTE EFECTIVIDAD",P33)))</formula>
    </cfRule>
    <cfRule type="containsText" dxfId="130" priority="98" operator="containsText" text="INCUMPLIDA - VENCIDA">
      <formula>NOT(ISERROR(SEARCH("INCUMPLIDA - VENCIDA",P33)))</formula>
    </cfRule>
    <cfRule type="containsText" dxfId="129" priority="99" stopIfTrue="1" operator="containsText" text="CUMPLIDA - EFECTIVA">
      <formula>NOT(ISERROR(SEARCH("CUMPLIDA - EFECTIVA",P33)))</formula>
    </cfRule>
  </conditionalFormatting>
  <conditionalFormatting sqref="P33">
    <cfRule type="containsText" dxfId="128" priority="94" operator="containsText" text="INCALIFICABLE">
      <formula>NOT(ISERROR(SEARCH("INCALIFICABLE",P33)))</formula>
    </cfRule>
  </conditionalFormatting>
  <conditionalFormatting sqref="P35">
    <cfRule type="containsText" dxfId="127" priority="89" operator="containsText" text="CUMPLIDA - INEFECTIVA">
      <formula>NOT(ISERROR(SEARCH("CUMPLIDA - INEFECTIVA",P35)))</formula>
    </cfRule>
    <cfRule type="containsText" dxfId="126" priority="90" operator="containsText" text="ABIERTA">
      <formula>NOT(ISERROR(SEARCH("ABIERTA",P35)))</formula>
    </cfRule>
    <cfRule type="containsText" dxfId="125" priority="91" operator="containsText" text="CUMPLIDA - PENDIENTE EFECTIVIDAD">
      <formula>NOT(ISERROR(SEARCH("CUMPLIDA - PENDIENTE EFECTIVIDAD",P35)))</formula>
    </cfRule>
    <cfRule type="containsText" dxfId="124" priority="92" operator="containsText" text="INCUMPLIDA - VENCIDA">
      <formula>NOT(ISERROR(SEARCH("INCUMPLIDA - VENCIDA",P35)))</formula>
    </cfRule>
    <cfRule type="containsText" dxfId="123" priority="93" stopIfTrue="1" operator="containsText" text="CUMPLIDA - EFECTIVA">
      <formula>NOT(ISERROR(SEARCH("CUMPLIDA - EFECTIVA",P35)))</formula>
    </cfRule>
  </conditionalFormatting>
  <conditionalFormatting sqref="P35">
    <cfRule type="containsText" dxfId="122" priority="88" operator="containsText" text="INCALIFICABLE">
      <formula>NOT(ISERROR(SEARCH("INCALIFICABLE",P35)))</formula>
    </cfRule>
  </conditionalFormatting>
  <conditionalFormatting sqref="P37">
    <cfRule type="containsText" dxfId="121" priority="83" operator="containsText" text="CUMPLIDA - INEFECTIVA">
      <formula>NOT(ISERROR(SEARCH("CUMPLIDA - INEFECTIVA",P37)))</formula>
    </cfRule>
    <cfRule type="containsText" dxfId="120" priority="84" operator="containsText" text="ABIERTA">
      <formula>NOT(ISERROR(SEARCH("ABIERTA",P37)))</formula>
    </cfRule>
    <cfRule type="containsText" dxfId="119" priority="85" operator="containsText" text="CUMPLIDA - PENDIENTE EFECTIVIDAD">
      <formula>NOT(ISERROR(SEARCH("CUMPLIDA - PENDIENTE EFECTIVIDAD",P37)))</formula>
    </cfRule>
    <cfRule type="containsText" dxfId="118" priority="86" operator="containsText" text="INCUMPLIDA - VENCIDA">
      <formula>NOT(ISERROR(SEARCH("INCUMPLIDA - VENCIDA",P37)))</formula>
    </cfRule>
    <cfRule type="containsText" dxfId="117" priority="87" stopIfTrue="1" operator="containsText" text="CUMPLIDA - EFECTIVA">
      <formula>NOT(ISERROR(SEARCH("CUMPLIDA - EFECTIVA",P37)))</formula>
    </cfRule>
  </conditionalFormatting>
  <conditionalFormatting sqref="P37">
    <cfRule type="containsText" dxfId="116" priority="82" operator="containsText" text="INCALIFICABLE">
      <formula>NOT(ISERROR(SEARCH("INCALIFICABLE",P37)))</formula>
    </cfRule>
  </conditionalFormatting>
  <conditionalFormatting sqref="P39">
    <cfRule type="containsText" dxfId="115" priority="77" operator="containsText" text="CUMPLIDA - INEFECTIVA">
      <formula>NOT(ISERROR(SEARCH("CUMPLIDA - INEFECTIVA",P39)))</formula>
    </cfRule>
    <cfRule type="containsText" dxfId="114" priority="78" operator="containsText" text="ABIERTA">
      <formula>NOT(ISERROR(SEARCH("ABIERTA",P39)))</formula>
    </cfRule>
    <cfRule type="containsText" dxfId="113" priority="79" operator="containsText" text="CUMPLIDA - PENDIENTE EFECTIVIDAD">
      <formula>NOT(ISERROR(SEARCH("CUMPLIDA - PENDIENTE EFECTIVIDAD",P39)))</formula>
    </cfRule>
    <cfRule type="containsText" dxfId="112" priority="80" operator="containsText" text="INCUMPLIDA - VENCIDA">
      <formula>NOT(ISERROR(SEARCH("INCUMPLIDA - VENCIDA",P39)))</formula>
    </cfRule>
    <cfRule type="containsText" dxfId="111" priority="81" stopIfTrue="1" operator="containsText" text="CUMPLIDA - EFECTIVA">
      <formula>NOT(ISERROR(SEARCH("CUMPLIDA - EFECTIVA",P39)))</formula>
    </cfRule>
  </conditionalFormatting>
  <conditionalFormatting sqref="P39">
    <cfRule type="containsText" dxfId="110" priority="76" operator="containsText" text="INCALIFICABLE">
      <formula>NOT(ISERROR(SEARCH("INCALIFICABLE",P39)))</formula>
    </cfRule>
  </conditionalFormatting>
  <conditionalFormatting sqref="P41">
    <cfRule type="containsText" dxfId="109" priority="71" operator="containsText" text="CUMPLIDA - INEFECTIVA">
      <formula>NOT(ISERROR(SEARCH("CUMPLIDA - INEFECTIVA",P41)))</formula>
    </cfRule>
    <cfRule type="containsText" dxfId="108" priority="72" operator="containsText" text="ABIERTA">
      <formula>NOT(ISERROR(SEARCH("ABIERTA",P41)))</formula>
    </cfRule>
    <cfRule type="containsText" dxfId="107" priority="73" operator="containsText" text="CUMPLIDA - PENDIENTE EFECTIVIDAD">
      <formula>NOT(ISERROR(SEARCH("CUMPLIDA - PENDIENTE EFECTIVIDAD",P41)))</formula>
    </cfRule>
    <cfRule type="containsText" dxfId="106" priority="74" operator="containsText" text="INCUMPLIDA - VENCIDA">
      <formula>NOT(ISERROR(SEARCH("INCUMPLIDA - VENCIDA",P41)))</formula>
    </cfRule>
    <cfRule type="containsText" dxfId="105" priority="75" stopIfTrue="1" operator="containsText" text="CUMPLIDA - EFECTIVA">
      <formula>NOT(ISERROR(SEARCH("CUMPLIDA - EFECTIVA",P41)))</formula>
    </cfRule>
  </conditionalFormatting>
  <conditionalFormatting sqref="P41">
    <cfRule type="containsText" dxfId="104" priority="70" operator="containsText" text="INCALIFICABLE">
      <formula>NOT(ISERROR(SEARCH("INCALIFICABLE",P41)))</formula>
    </cfRule>
  </conditionalFormatting>
  <conditionalFormatting sqref="P43">
    <cfRule type="containsText" dxfId="103" priority="65" operator="containsText" text="CUMPLIDA - INEFECTIVA">
      <formula>NOT(ISERROR(SEARCH("CUMPLIDA - INEFECTIVA",P43)))</formula>
    </cfRule>
    <cfRule type="containsText" dxfId="102" priority="66" operator="containsText" text="ABIERTA">
      <formula>NOT(ISERROR(SEARCH("ABIERTA",P43)))</formula>
    </cfRule>
    <cfRule type="containsText" dxfId="101" priority="67" operator="containsText" text="CUMPLIDA - PENDIENTE EFECTIVIDAD">
      <formula>NOT(ISERROR(SEARCH("CUMPLIDA - PENDIENTE EFECTIVIDAD",P43)))</formula>
    </cfRule>
    <cfRule type="containsText" dxfId="100" priority="68" operator="containsText" text="INCUMPLIDA - VENCIDA">
      <formula>NOT(ISERROR(SEARCH("INCUMPLIDA - VENCIDA",P43)))</formula>
    </cfRule>
    <cfRule type="containsText" dxfId="99" priority="69" stopIfTrue="1" operator="containsText" text="CUMPLIDA - EFECTIVA">
      <formula>NOT(ISERROR(SEARCH("CUMPLIDA - EFECTIVA",P43)))</formula>
    </cfRule>
  </conditionalFormatting>
  <conditionalFormatting sqref="P43">
    <cfRule type="containsText" dxfId="98" priority="64" operator="containsText" text="INCALIFICABLE">
      <formula>NOT(ISERROR(SEARCH("INCALIFICABLE",P43)))</formula>
    </cfRule>
  </conditionalFormatting>
  <conditionalFormatting sqref="P45">
    <cfRule type="containsText" dxfId="97" priority="59" operator="containsText" text="CUMPLIDA - INEFECTIVA">
      <formula>NOT(ISERROR(SEARCH("CUMPLIDA - INEFECTIVA",P45)))</formula>
    </cfRule>
    <cfRule type="containsText" dxfId="96" priority="60" operator="containsText" text="ABIERTA">
      <formula>NOT(ISERROR(SEARCH("ABIERTA",P45)))</formula>
    </cfRule>
    <cfRule type="containsText" dxfId="95" priority="61" operator="containsText" text="CUMPLIDA - PENDIENTE EFECTIVIDAD">
      <formula>NOT(ISERROR(SEARCH("CUMPLIDA - PENDIENTE EFECTIVIDAD",P45)))</formula>
    </cfRule>
    <cfRule type="containsText" dxfId="94" priority="62" operator="containsText" text="INCUMPLIDA - VENCIDA">
      <formula>NOT(ISERROR(SEARCH("INCUMPLIDA - VENCIDA",P45)))</formula>
    </cfRule>
    <cfRule type="containsText" dxfId="93" priority="63" stopIfTrue="1" operator="containsText" text="CUMPLIDA - EFECTIVA">
      <formula>NOT(ISERROR(SEARCH("CUMPLIDA - EFECTIVA",P45)))</formula>
    </cfRule>
  </conditionalFormatting>
  <conditionalFormatting sqref="P45">
    <cfRule type="containsText" dxfId="92" priority="58" operator="containsText" text="INCALIFICABLE">
      <formula>NOT(ISERROR(SEARCH("INCALIFICABLE",P45)))</formula>
    </cfRule>
  </conditionalFormatting>
  <conditionalFormatting sqref="P47">
    <cfRule type="containsText" dxfId="91" priority="53" operator="containsText" text="CUMPLIDA - INEFECTIVA">
      <formula>NOT(ISERROR(SEARCH("CUMPLIDA - INEFECTIVA",P47)))</formula>
    </cfRule>
    <cfRule type="containsText" dxfId="90" priority="54" operator="containsText" text="ABIERTA">
      <formula>NOT(ISERROR(SEARCH("ABIERTA",P47)))</formula>
    </cfRule>
    <cfRule type="containsText" dxfId="89" priority="55" operator="containsText" text="CUMPLIDA - PENDIENTE EFECTIVIDAD">
      <formula>NOT(ISERROR(SEARCH("CUMPLIDA - PENDIENTE EFECTIVIDAD",P47)))</formula>
    </cfRule>
    <cfRule type="containsText" dxfId="88" priority="56" operator="containsText" text="INCUMPLIDA - VENCIDA">
      <formula>NOT(ISERROR(SEARCH("INCUMPLIDA - VENCIDA",P47)))</formula>
    </cfRule>
    <cfRule type="containsText" dxfId="87" priority="57" stopIfTrue="1" operator="containsText" text="CUMPLIDA - EFECTIVA">
      <formula>NOT(ISERROR(SEARCH("CUMPLIDA - EFECTIVA",P47)))</formula>
    </cfRule>
  </conditionalFormatting>
  <conditionalFormatting sqref="P47">
    <cfRule type="containsText" dxfId="86" priority="52" operator="containsText" text="INCALIFICABLE">
      <formula>NOT(ISERROR(SEARCH("INCALIFICABLE",P47)))</formula>
    </cfRule>
  </conditionalFormatting>
  <conditionalFormatting sqref="R10:R12">
    <cfRule type="containsText" dxfId="85" priority="47" stopIfTrue="1" operator="containsText" text="CERRADO">
      <formula>NOT(ISERROR(SEARCH("CERRADO",R10)))</formula>
    </cfRule>
    <cfRule type="containsText" dxfId="84" priority="48" operator="containsText" text="ABIERTO">
      <formula>NOT(ISERROR(SEARCH("ABIERTO",R10)))</formula>
    </cfRule>
  </conditionalFormatting>
  <conditionalFormatting sqref="R14">
    <cfRule type="containsText" dxfId="83" priority="45" stopIfTrue="1" operator="containsText" text="CERRADO">
      <formula>NOT(ISERROR(SEARCH("CERRADO",R14)))</formula>
    </cfRule>
    <cfRule type="containsText" dxfId="82" priority="46" operator="containsText" text="ABIERTO">
      <formula>NOT(ISERROR(SEARCH("ABIERTO",R14)))</formula>
    </cfRule>
  </conditionalFormatting>
  <conditionalFormatting sqref="R19">
    <cfRule type="containsText" dxfId="81" priority="43" stopIfTrue="1" operator="containsText" text="CERRADO">
      <formula>NOT(ISERROR(SEARCH("CERRADO",R19)))</formula>
    </cfRule>
    <cfRule type="containsText" dxfId="80" priority="44" operator="containsText" text="ABIERTO">
      <formula>NOT(ISERROR(SEARCH("ABIERTO",R19)))</formula>
    </cfRule>
  </conditionalFormatting>
  <conditionalFormatting sqref="R31">
    <cfRule type="containsText" dxfId="79" priority="31" stopIfTrue="1" operator="containsText" text="CERRADO">
      <formula>NOT(ISERROR(SEARCH("CERRADO",R31)))</formula>
    </cfRule>
    <cfRule type="containsText" dxfId="78" priority="32" operator="containsText" text="ABIERTO">
      <formula>NOT(ISERROR(SEARCH("ABIERTO",R31)))</formula>
    </cfRule>
  </conditionalFormatting>
  <conditionalFormatting sqref="R35">
    <cfRule type="containsText" dxfId="77" priority="29" stopIfTrue="1" operator="containsText" text="CERRADO">
      <formula>NOT(ISERROR(SEARCH("CERRADO",R35)))</formula>
    </cfRule>
    <cfRule type="containsText" dxfId="76" priority="30" operator="containsText" text="ABIERTO">
      <formula>NOT(ISERROR(SEARCH("ABIERTO",R35)))</formula>
    </cfRule>
  </conditionalFormatting>
  <conditionalFormatting sqref="R39">
    <cfRule type="containsText" dxfId="75" priority="27" stopIfTrue="1" operator="containsText" text="CERRADO">
      <formula>NOT(ISERROR(SEARCH("CERRADO",R39)))</formula>
    </cfRule>
    <cfRule type="containsText" dxfId="74" priority="28" operator="containsText" text="ABIERTO">
      <formula>NOT(ISERROR(SEARCH("ABIERTO",R39)))</formula>
    </cfRule>
  </conditionalFormatting>
  <conditionalFormatting sqref="R43">
    <cfRule type="containsText" dxfId="73" priority="25" stopIfTrue="1" operator="containsText" text="CERRADO">
      <formula>NOT(ISERROR(SEARCH("CERRADO",R43)))</formula>
    </cfRule>
    <cfRule type="containsText" dxfId="72" priority="26" operator="containsText" text="ABIERTO">
      <formula>NOT(ISERROR(SEARCH("ABIERTO",R43)))</formula>
    </cfRule>
  </conditionalFormatting>
  <conditionalFormatting sqref="R47">
    <cfRule type="containsText" dxfId="71" priority="23" stopIfTrue="1" operator="containsText" text="CERRADO">
      <formula>NOT(ISERROR(SEARCH("CERRADO",R47)))</formula>
    </cfRule>
    <cfRule type="containsText" dxfId="70" priority="24" operator="containsText" text="ABIERTO">
      <formula>NOT(ISERROR(SEARCH("ABIERTO",R47)))</formula>
    </cfRule>
  </conditionalFormatting>
  <conditionalFormatting sqref="P24">
    <cfRule type="containsText" dxfId="69" priority="10" operator="containsText" text="CUMPLIDA - INEFECTIVA">
      <formula>NOT(ISERROR(SEARCH("CUMPLIDA - INEFECTIVA",P24)))</formula>
    </cfRule>
    <cfRule type="containsText" dxfId="68" priority="11" operator="containsText" text="ABIERTA">
      <formula>NOT(ISERROR(SEARCH("ABIERTA",P24)))</formula>
    </cfRule>
    <cfRule type="containsText" dxfId="67" priority="12" operator="containsText" text="CUMPLIDA - PENDIENTE EFECTIVIDAD">
      <formula>NOT(ISERROR(SEARCH("CUMPLIDA - PENDIENTE EFECTIVIDAD",P24)))</formula>
    </cfRule>
    <cfRule type="containsText" dxfId="66" priority="13" operator="containsText" text="INCUMPLIDA - VENCIDA">
      <formula>NOT(ISERROR(SEARCH("INCUMPLIDA - VENCIDA",P24)))</formula>
    </cfRule>
    <cfRule type="containsText" dxfId="65" priority="14" stopIfTrue="1" operator="containsText" text="CUMPLIDA - EFECTIVA">
      <formula>NOT(ISERROR(SEARCH("CUMPLIDA - EFECTIVA",P24)))</formula>
    </cfRule>
  </conditionalFormatting>
  <conditionalFormatting sqref="R24">
    <cfRule type="containsText" dxfId="64" priority="8" stopIfTrue="1" operator="containsText" text="CERRADO">
      <formula>NOT(ISERROR(SEARCH("CERRADO",R24)))</formula>
    </cfRule>
    <cfRule type="containsText" dxfId="63" priority="9" operator="containsText" text="ABIERTO">
      <formula>NOT(ISERROR(SEARCH("ABIERTO",R24)))</formula>
    </cfRule>
  </conditionalFormatting>
  <conditionalFormatting sqref="P27">
    <cfRule type="containsText" dxfId="62" priority="3" operator="containsText" text="CUMPLIDA - INEFECTIVA">
      <formula>NOT(ISERROR(SEARCH("CUMPLIDA - INEFECTIVA",P27)))</formula>
    </cfRule>
    <cfRule type="containsText" dxfId="61" priority="4" operator="containsText" text="ABIERTA">
      <formula>NOT(ISERROR(SEARCH("ABIERTA",P27)))</formula>
    </cfRule>
    <cfRule type="containsText" dxfId="60" priority="5" operator="containsText" text="CUMPLIDA - PENDIENTE EFECTIVIDAD">
      <formula>NOT(ISERROR(SEARCH("CUMPLIDA - PENDIENTE EFECTIVIDAD",P27)))</formula>
    </cfRule>
    <cfRule type="containsText" dxfId="59" priority="6" operator="containsText" text="INCUMPLIDA - VENCIDA">
      <formula>NOT(ISERROR(SEARCH("INCUMPLIDA - VENCIDA",P27)))</formula>
    </cfRule>
    <cfRule type="containsText" dxfId="58" priority="7" stopIfTrue="1" operator="containsText" text="CUMPLIDA - EFECTIVA">
      <formula>NOT(ISERROR(SEARCH("CUMPLIDA - EFECTIVA",P27)))</formula>
    </cfRule>
  </conditionalFormatting>
  <conditionalFormatting sqref="R27">
    <cfRule type="containsText" dxfId="57" priority="1" stopIfTrue="1" operator="containsText" text="CERRADO">
      <formula>NOT(ISERROR(SEARCH("CERRADO",R27)))</formula>
    </cfRule>
    <cfRule type="containsText" dxfId="56" priority="2" operator="containsText" text="ABIERTO">
      <formula>NOT(ISERROR(SEARCH("ABIERTO",R27)))</formula>
    </cfRule>
  </conditionalFormatting>
  <dataValidations count="4">
    <dataValidation type="list" allowBlank="1" showInputMessage="1" showErrorMessage="1" sqref="H6:H8 H10:H12 H19 H14:H17 H21:H22 H24 H27">
      <formula1>$O$1:$O$3</formula1>
    </dataValidation>
    <dataValidation type="list" allowBlank="1" showInputMessage="1" showErrorMessage="1" sqref="H50:H53 H66:H1048576">
      <formula1>#REF!</formula1>
    </dataValidation>
    <dataValidation type="list" allowBlank="1" showInputMessage="1" showErrorMessage="1" sqref="R6 R10 R14 R19 R43 R31 R35:R37 R39:R41 R47">
      <formula1>$XFD$7:$XFD$8</formula1>
    </dataValidation>
    <dataValidation type="list" allowBlank="1" showInputMessage="1" showErrorMessage="1" sqref="P6:P8 P10:P12 P14:P17 P19 P21:P22 P31 P33 P35 P37 P39 P41 P43 P45 P47 P24 P27">
      <formula1>$XFD$1:$XFD$6</formula1>
    </dataValidation>
  </dataValidations>
  <pageMargins left="0.39370078740157483" right="0.39370078740157483" top="0.39370078740157483" bottom="0.39370078740157483" header="0.31496062992125984" footer="0.31496062992125984"/>
  <pageSetup paperSize="5" scale="70" orientation="landscape" verticalDpi="599"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0"/>
  <sheetViews>
    <sheetView showGridLines="0" topLeftCell="A31" zoomScale="70" zoomScaleNormal="70" zoomScaleSheetLayoutView="90" workbookViewId="0">
      <selection activeCell="M28" sqref="M28"/>
    </sheetView>
  </sheetViews>
  <sheetFormatPr baseColWidth="10" defaultColWidth="11.42578125" defaultRowHeight="59.25" customHeight="1" outlineLevelRow="1" x14ac:dyDescent="0.25"/>
  <cols>
    <col min="1" max="1" width="19.140625" style="20" customWidth="1"/>
    <col min="2" max="2" width="20.140625" style="70" customWidth="1"/>
    <col min="3" max="3" width="10.7109375" style="70" customWidth="1"/>
    <col min="4" max="4" width="32.7109375" style="20" customWidth="1"/>
    <col min="5" max="5" width="30" style="20" customWidth="1"/>
    <col min="6" max="6" width="25.140625" style="20" customWidth="1"/>
    <col min="7" max="7" width="17.42578125" style="20" customWidth="1"/>
    <col min="8" max="8" width="16.85546875" style="20" customWidth="1"/>
    <col min="9" max="9" width="16.5703125" style="20" customWidth="1"/>
    <col min="10" max="10" width="15.140625" style="70" customWidth="1"/>
    <col min="11" max="11" width="16.85546875" style="70" bestFit="1" customWidth="1"/>
    <col min="12" max="12" width="12" style="20" bestFit="1" customWidth="1"/>
    <col min="13" max="13" width="15.28515625" style="39" bestFit="1" customWidth="1"/>
    <col min="14" max="14" width="102.42578125" style="20" customWidth="1"/>
    <col min="15" max="15" width="20.42578125" style="70" customWidth="1"/>
    <col min="16" max="16" width="25.5703125" style="39" customWidth="1"/>
    <col min="17" max="17" width="73.28515625" style="39" customWidth="1"/>
    <col min="18" max="18" width="21.28515625" style="20" customWidth="1"/>
    <col min="19" max="19" width="47.28515625" style="20" customWidth="1"/>
    <col min="20" max="16384" width="11.42578125" style="20"/>
  </cols>
  <sheetData>
    <row r="1" spans="1:25 16384:16384" ht="57" customHeight="1" x14ac:dyDescent="0.25">
      <c r="A1" s="81"/>
      <c r="B1" s="81"/>
      <c r="C1" s="81"/>
      <c r="D1" s="81"/>
      <c r="E1" s="82" t="s">
        <v>0</v>
      </c>
      <c r="F1" s="83"/>
      <c r="G1" s="83"/>
      <c r="H1" s="83"/>
      <c r="I1" s="83"/>
      <c r="J1" s="83"/>
      <c r="K1" s="83"/>
      <c r="L1" s="83"/>
      <c r="M1" s="83"/>
      <c r="N1" s="83"/>
      <c r="O1" s="84"/>
      <c r="P1" s="85"/>
      <c r="Q1" s="86"/>
      <c r="R1" s="87"/>
      <c r="T1" s="21"/>
      <c r="V1" s="21"/>
      <c r="W1" s="21"/>
      <c r="X1" s="21"/>
      <c r="Y1" s="21"/>
      <c r="XFD1" s="20" t="s">
        <v>158</v>
      </c>
    </row>
    <row r="2" spans="1:25 16384:16384" ht="27.75" customHeight="1" x14ac:dyDescent="0.25">
      <c r="A2" s="88" t="s">
        <v>1</v>
      </c>
      <c r="B2" s="89"/>
      <c r="C2" s="90" t="s">
        <v>2</v>
      </c>
      <c r="D2" s="91"/>
      <c r="E2" s="88" t="s">
        <v>3</v>
      </c>
      <c r="F2" s="92"/>
      <c r="G2" s="92"/>
      <c r="H2" s="92"/>
      <c r="I2" s="89"/>
      <c r="J2" s="93">
        <v>6</v>
      </c>
      <c r="K2" s="93"/>
      <c r="L2" s="93"/>
      <c r="M2" s="93"/>
      <c r="N2" s="88" t="s">
        <v>4</v>
      </c>
      <c r="O2" s="89"/>
      <c r="P2" s="94" t="s">
        <v>5</v>
      </c>
      <c r="Q2" s="95"/>
      <c r="R2" s="96"/>
      <c r="T2" s="21"/>
      <c r="U2" s="21"/>
      <c r="V2" s="21"/>
      <c r="W2" s="21"/>
      <c r="X2" s="21"/>
      <c r="Y2" s="21"/>
      <c r="XFD2" s="40" t="s">
        <v>157</v>
      </c>
    </row>
    <row r="3" spans="1:25 16384:16384" s="21" customFormat="1" ht="59.25" customHeight="1" x14ac:dyDescent="0.25">
      <c r="A3" s="97" t="s">
        <v>6</v>
      </c>
      <c r="B3" s="97" t="s">
        <v>7</v>
      </c>
      <c r="C3" s="97" t="s">
        <v>8</v>
      </c>
      <c r="D3" s="97" t="s">
        <v>9</v>
      </c>
      <c r="E3" s="97" t="s">
        <v>10</v>
      </c>
      <c r="F3" s="97" t="s">
        <v>11</v>
      </c>
      <c r="G3" s="97" t="s">
        <v>12</v>
      </c>
      <c r="H3" s="97" t="s">
        <v>13</v>
      </c>
      <c r="I3" s="97" t="s">
        <v>14</v>
      </c>
      <c r="J3" s="97" t="s">
        <v>15</v>
      </c>
      <c r="K3" s="97" t="s">
        <v>16</v>
      </c>
      <c r="L3" s="99" t="s">
        <v>17</v>
      </c>
      <c r="M3" s="99"/>
      <c r="N3" s="99"/>
      <c r="O3" s="99"/>
      <c r="P3" s="99"/>
      <c r="Q3" s="99"/>
      <c r="R3" s="99"/>
      <c r="T3" s="26"/>
      <c r="U3" s="26"/>
      <c r="V3" s="26"/>
      <c r="W3" s="26"/>
      <c r="X3" s="26"/>
      <c r="Y3" s="26"/>
      <c r="XFD3" s="40" t="s">
        <v>159</v>
      </c>
    </row>
    <row r="4" spans="1:25 16384:16384" s="21" customFormat="1" ht="93.95" customHeight="1" thickBot="1" x14ac:dyDescent="0.3">
      <c r="A4" s="97"/>
      <c r="B4" s="97"/>
      <c r="C4" s="97"/>
      <c r="D4" s="97"/>
      <c r="E4" s="97"/>
      <c r="F4" s="97"/>
      <c r="G4" s="97"/>
      <c r="H4" s="97"/>
      <c r="I4" s="97"/>
      <c r="J4" s="97"/>
      <c r="K4" s="97"/>
      <c r="L4" s="22" t="s">
        <v>18</v>
      </c>
      <c r="M4" s="22" t="s">
        <v>19</v>
      </c>
      <c r="N4" s="22" t="s">
        <v>20</v>
      </c>
      <c r="O4" s="60" t="s">
        <v>21</v>
      </c>
      <c r="P4" s="22" t="s">
        <v>22</v>
      </c>
      <c r="Q4" s="22" t="s">
        <v>23</v>
      </c>
      <c r="R4" s="23" t="s">
        <v>24</v>
      </c>
      <c r="T4" s="26"/>
      <c r="U4" s="26"/>
      <c r="V4" s="26"/>
      <c r="W4" s="26"/>
      <c r="X4" s="26"/>
      <c r="Y4" s="26"/>
      <c r="XFD4" s="40" t="s">
        <v>103</v>
      </c>
    </row>
    <row r="5" spans="1:25 16384:16384" s="26" customFormat="1" ht="27.75" customHeight="1" thickBot="1" x14ac:dyDescent="0.3">
      <c r="A5" s="114" t="s">
        <v>82</v>
      </c>
      <c r="B5" s="115"/>
      <c r="C5" s="115"/>
      <c r="D5" s="115"/>
      <c r="E5" s="115"/>
      <c r="F5" s="115"/>
      <c r="G5" s="115"/>
      <c r="H5" s="115"/>
      <c r="I5" s="115"/>
      <c r="J5" s="115"/>
      <c r="K5" s="115"/>
      <c r="L5" s="115"/>
      <c r="M5" s="115"/>
      <c r="N5" s="115"/>
      <c r="O5" s="115"/>
      <c r="P5" s="115"/>
      <c r="Q5" s="115"/>
      <c r="R5" s="116"/>
      <c r="S5" s="25"/>
      <c r="U5" s="32"/>
      <c r="XFD5" s="40" t="s">
        <v>71</v>
      </c>
    </row>
    <row r="6" spans="1:25 16384:16384" s="26" customFormat="1" ht="73.5" customHeight="1" x14ac:dyDescent="0.25">
      <c r="A6" s="157" t="s">
        <v>83</v>
      </c>
      <c r="B6" s="295" t="s">
        <v>84</v>
      </c>
      <c r="C6" s="302">
        <v>1</v>
      </c>
      <c r="D6" s="298" t="s">
        <v>85</v>
      </c>
      <c r="E6" s="298" t="s">
        <v>86</v>
      </c>
      <c r="F6" s="159" t="s">
        <v>87</v>
      </c>
      <c r="G6" s="159" t="s">
        <v>88</v>
      </c>
      <c r="H6" s="159" t="s">
        <v>31</v>
      </c>
      <c r="I6" s="159" t="s">
        <v>89</v>
      </c>
      <c r="J6" s="161">
        <v>43770</v>
      </c>
      <c r="K6" s="161">
        <v>44196</v>
      </c>
      <c r="L6" s="24">
        <v>44809</v>
      </c>
      <c r="M6" s="30" t="s">
        <v>69</v>
      </c>
      <c r="N6" s="29" t="s">
        <v>90</v>
      </c>
      <c r="O6" s="288">
        <v>1</v>
      </c>
      <c r="P6" s="126" t="s">
        <v>157</v>
      </c>
      <c r="Q6" s="310" t="s">
        <v>91</v>
      </c>
      <c r="R6" s="128" t="s">
        <v>35</v>
      </c>
      <c r="S6" s="31"/>
      <c r="XFD6" s="32" t="s">
        <v>128</v>
      </c>
    </row>
    <row r="7" spans="1:25 16384:16384" s="26" customFormat="1" ht="409.5" x14ac:dyDescent="0.25">
      <c r="A7" s="157"/>
      <c r="B7" s="296"/>
      <c r="C7" s="303"/>
      <c r="D7" s="149"/>
      <c r="E7" s="149"/>
      <c r="F7" s="159"/>
      <c r="G7" s="159"/>
      <c r="H7" s="159"/>
      <c r="I7" s="159"/>
      <c r="J7" s="161"/>
      <c r="K7" s="161"/>
      <c r="L7" s="24">
        <v>45083</v>
      </c>
      <c r="M7" s="30" t="s">
        <v>69</v>
      </c>
      <c r="N7" s="162" t="s">
        <v>218</v>
      </c>
      <c r="O7" s="288"/>
      <c r="P7" s="127"/>
      <c r="Q7" s="310"/>
      <c r="R7" s="113"/>
      <c r="S7" s="31"/>
      <c r="XFD7" s="32" t="s">
        <v>72</v>
      </c>
    </row>
    <row r="8" spans="1:25 16384:16384" s="26" customFormat="1" ht="36.950000000000003" customHeight="1" x14ac:dyDescent="0.25">
      <c r="A8" s="157"/>
      <c r="B8" s="296"/>
      <c r="C8" s="303"/>
      <c r="D8" s="149"/>
      <c r="E8" s="149"/>
      <c r="F8" s="159" t="s">
        <v>92</v>
      </c>
      <c r="G8" s="160" t="s">
        <v>93</v>
      </c>
      <c r="H8" s="160" t="s">
        <v>31</v>
      </c>
      <c r="I8" s="160" t="s">
        <v>94</v>
      </c>
      <c r="J8" s="161">
        <v>43770</v>
      </c>
      <c r="K8" s="161">
        <v>44196</v>
      </c>
      <c r="L8" s="24">
        <v>44809</v>
      </c>
      <c r="M8" s="30" t="s">
        <v>69</v>
      </c>
      <c r="N8" s="28" t="s">
        <v>95</v>
      </c>
      <c r="O8" s="124">
        <v>1</v>
      </c>
      <c r="P8" s="126" t="s">
        <v>157</v>
      </c>
      <c r="Q8" s="163" t="s">
        <v>219</v>
      </c>
      <c r="R8" s="113"/>
      <c r="S8" s="31"/>
      <c r="T8" s="34"/>
      <c r="U8" s="34"/>
      <c r="V8" s="34"/>
      <c r="W8" s="34"/>
      <c r="X8" s="34"/>
      <c r="Y8" s="34"/>
      <c r="XFD8" s="32" t="s">
        <v>35</v>
      </c>
    </row>
    <row r="9" spans="1:25 16384:16384" s="26" customFormat="1" ht="409.5" x14ac:dyDescent="0.25">
      <c r="A9" s="157"/>
      <c r="B9" s="297"/>
      <c r="C9" s="304"/>
      <c r="D9" s="140"/>
      <c r="E9" s="140"/>
      <c r="F9" s="159"/>
      <c r="G9" s="160"/>
      <c r="H9" s="160"/>
      <c r="I9" s="160"/>
      <c r="J9" s="161"/>
      <c r="K9" s="161"/>
      <c r="L9" s="24">
        <v>45083</v>
      </c>
      <c r="M9" s="30" t="s">
        <v>69</v>
      </c>
      <c r="N9" s="162" t="s">
        <v>96</v>
      </c>
      <c r="O9" s="125"/>
      <c r="P9" s="127"/>
      <c r="Q9" s="311"/>
      <c r="R9" s="120"/>
      <c r="S9" s="31"/>
    </row>
    <row r="10" spans="1:25 16384:16384" s="34" customFormat="1" ht="15" x14ac:dyDescent="0.25">
      <c r="A10" s="153"/>
      <c r="B10" s="154"/>
      <c r="C10" s="154"/>
      <c r="D10" s="154"/>
      <c r="E10" s="154"/>
      <c r="F10" s="154"/>
      <c r="G10" s="154"/>
      <c r="H10" s="154"/>
      <c r="I10" s="154"/>
      <c r="J10" s="154"/>
      <c r="K10" s="154"/>
      <c r="L10" s="154"/>
      <c r="M10" s="154"/>
      <c r="N10" s="154"/>
      <c r="O10" s="154"/>
      <c r="P10" s="154"/>
      <c r="Q10" s="154"/>
      <c r="R10" s="122"/>
      <c r="S10" s="33"/>
      <c r="T10" s="26"/>
      <c r="U10" s="26"/>
      <c r="V10" s="26"/>
      <c r="W10" s="26"/>
      <c r="X10" s="26"/>
      <c r="Y10" s="26"/>
      <c r="XFD10" s="26"/>
    </row>
    <row r="11" spans="1:25 16384:16384" s="26" customFormat="1" ht="90.75" customHeight="1" outlineLevel="1" x14ac:dyDescent="0.25">
      <c r="A11" s="152" t="s">
        <v>83</v>
      </c>
      <c r="B11" s="158" t="s">
        <v>84</v>
      </c>
      <c r="C11" s="157">
        <v>2</v>
      </c>
      <c r="D11" s="111" t="s">
        <v>97</v>
      </c>
      <c r="E11" s="155" t="s">
        <v>98</v>
      </c>
      <c r="F11" s="155" t="s">
        <v>99</v>
      </c>
      <c r="G11" s="155" t="s">
        <v>100</v>
      </c>
      <c r="H11" s="155" t="s">
        <v>31</v>
      </c>
      <c r="I11" s="155" t="s">
        <v>101</v>
      </c>
      <c r="J11" s="306">
        <v>43770</v>
      </c>
      <c r="K11" s="306">
        <v>44196</v>
      </c>
      <c r="L11" s="24">
        <v>43977</v>
      </c>
      <c r="M11" s="30" t="s">
        <v>69</v>
      </c>
      <c r="N11" s="28" t="s">
        <v>102</v>
      </c>
      <c r="O11" s="135">
        <v>1</v>
      </c>
      <c r="P11" s="126" t="s">
        <v>71</v>
      </c>
      <c r="Q11" s="163" t="s">
        <v>222</v>
      </c>
      <c r="R11" s="128" t="s">
        <v>72</v>
      </c>
      <c r="S11" s="31"/>
    </row>
    <row r="12" spans="1:25 16384:16384" s="26" customFormat="1" ht="409.5" customHeight="1" outlineLevel="1" x14ac:dyDescent="0.25">
      <c r="A12" s="152"/>
      <c r="B12" s="158"/>
      <c r="C12" s="157"/>
      <c r="D12" s="112"/>
      <c r="E12" s="156"/>
      <c r="F12" s="156"/>
      <c r="G12" s="156"/>
      <c r="H12" s="156"/>
      <c r="I12" s="156"/>
      <c r="J12" s="307"/>
      <c r="K12" s="307"/>
      <c r="L12" s="24">
        <v>45097</v>
      </c>
      <c r="M12" s="30" t="s">
        <v>69</v>
      </c>
      <c r="N12" s="162" t="s">
        <v>220</v>
      </c>
      <c r="O12" s="136"/>
      <c r="P12" s="127"/>
      <c r="Q12" s="164"/>
      <c r="R12" s="113"/>
      <c r="S12" s="25"/>
    </row>
    <row r="13" spans="1:25 16384:16384" s="26" customFormat="1" ht="186.75" customHeight="1" outlineLevel="1" x14ac:dyDescent="0.25">
      <c r="A13" s="152"/>
      <c r="B13" s="158"/>
      <c r="C13" s="157"/>
      <c r="D13" s="112"/>
      <c r="E13" s="144" t="s">
        <v>104</v>
      </c>
      <c r="F13" s="144" t="s">
        <v>105</v>
      </c>
      <c r="G13" s="144" t="s">
        <v>106</v>
      </c>
      <c r="H13" s="105" t="s">
        <v>31</v>
      </c>
      <c r="I13" s="146" t="s">
        <v>101</v>
      </c>
      <c r="J13" s="308">
        <v>43770</v>
      </c>
      <c r="K13" s="306">
        <v>44196</v>
      </c>
      <c r="L13" s="24">
        <v>43977</v>
      </c>
      <c r="M13" s="30" t="s">
        <v>69</v>
      </c>
      <c r="N13" s="28" t="s">
        <v>107</v>
      </c>
      <c r="O13" s="135">
        <v>1</v>
      </c>
      <c r="P13" s="126" t="s">
        <v>71</v>
      </c>
      <c r="Q13" s="164"/>
      <c r="R13" s="113"/>
      <c r="S13" s="31"/>
      <c r="T13" s="34"/>
      <c r="U13" s="34"/>
      <c r="V13" s="34"/>
      <c r="W13" s="34"/>
      <c r="X13" s="34"/>
      <c r="Y13" s="34"/>
    </row>
    <row r="14" spans="1:25 16384:16384" s="26" customFormat="1" ht="286.5" customHeight="1" outlineLevel="1" x14ac:dyDescent="0.25">
      <c r="A14" s="152"/>
      <c r="B14" s="158"/>
      <c r="C14" s="157"/>
      <c r="D14" s="109"/>
      <c r="E14" s="145"/>
      <c r="F14" s="145"/>
      <c r="G14" s="145"/>
      <c r="H14" s="103"/>
      <c r="I14" s="147"/>
      <c r="J14" s="309"/>
      <c r="K14" s="307"/>
      <c r="L14" s="24">
        <v>45097</v>
      </c>
      <c r="M14" s="30" t="s">
        <v>69</v>
      </c>
      <c r="N14" s="162" t="s">
        <v>221</v>
      </c>
      <c r="O14" s="136"/>
      <c r="P14" s="127"/>
      <c r="Q14" s="311"/>
      <c r="R14" s="120"/>
      <c r="S14" s="25"/>
    </row>
    <row r="15" spans="1:25 16384:16384" s="34" customFormat="1" ht="15" x14ac:dyDescent="0.25">
      <c r="A15" s="121"/>
      <c r="B15" s="122"/>
      <c r="C15" s="122"/>
      <c r="D15" s="122"/>
      <c r="E15" s="122"/>
      <c r="F15" s="122"/>
      <c r="G15" s="122"/>
      <c r="H15" s="122"/>
      <c r="I15" s="122"/>
      <c r="J15" s="122"/>
      <c r="K15" s="122"/>
      <c r="L15" s="122"/>
      <c r="M15" s="122"/>
      <c r="N15" s="122"/>
      <c r="O15" s="122"/>
      <c r="P15" s="122"/>
      <c r="Q15" s="122"/>
      <c r="R15" s="122"/>
      <c r="S15" s="33" t="s">
        <v>108</v>
      </c>
      <c r="T15" s="26"/>
      <c r="U15" s="26"/>
      <c r="V15" s="26"/>
      <c r="W15" s="26"/>
      <c r="X15" s="26"/>
      <c r="Y15" s="26"/>
    </row>
    <row r="16" spans="1:25 16384:16384" s="26" customFormat="1" ht="125.25" customHeight="1" outlineLevel="1" x14ac:dyDescent="0.25">
      <c r="A16" s="150" t="s">
        <v>83</v>
      </c>
      <c r="B16" s="299" t="s">
        <v>84</v>
      </c>
      <c r="C16" s="299">
        <v>3</v>
      </c>
      <c r="D16" s="144" t="s">
        <v>109</v>
      </c>
      <c r="E16" s="150" t="s">
        <v>110</v>
      </c>
      <c r="F16" s="150" t="s">
        <v>111</v>
      </c>
      <c r="G16" s="150" t="s">
        <v>112</v>
      </c>
      <c r="H16" s="150" t="s">
        <v>31</v>
      </c>
      <c r="I16" s="152" t="s">
        <v>89</v>
      </c>
      <c r="J16" s="161">
        <v>43770</v>
      </c>
      <c r="K16" s="161">
        <v>44012</v>
      </c>
      <c r="L16" s="24">
        <v>44809</v>
      </c>
      <c r="M16" s="30" t="s">
        <v>69</v>
      </c>
      <c r="N16" s="28" t="s">
        <v>113</v>
      </c>
      <c r="O16" s="135">
        <v>1</v>
      </c>
      <c r="P16" s="126" t="s">
        <v>157</v>
      </c>
      <c r="Q16" s="163" t="s">
        <v>224</v>
      </c>
      <c r="R16" s="128" t="s">
        <v>35</v>
      </c>
      <c r="S16" s="35"/>
    </row>
    <row r="17" spans="1:25" s="26" customFormat="1" ht="330.95" customHeight="1" outlineLevel="1" x14ac:dyDescent="0.25">
      <c r="A17" s="151"/>
      <c r="B17" s="300"/>
      <c r="C17" s="300"/>
      <c r="D17" s="145"/>
      <c r="E17" s="151"/>
      <c r="F17" s="151"/>
      <c r="G17" s="151"/>
      <c r="H17" s="151"/>
      <c r="I17" s="152"/>
      <c r="J17" s="161"/>
      <c r="K17" s="161"/>
      <c r="L17" s="24"/>
      <c r="M17" s="30" t="s">
        <v>69</v>
      </c>
      <c r="N17" s="162" t="s">
        <v>223</v>
      </c>
      <c r="O17" s="136"/>
      <c r="P17" s="127"/>
      <c r="Q17" s="311"/>
      <c r="R17" s="113"/>
      <c r="S17" s="33"/>
    </row>
    <row r="18" spans="1:25" s="26" customFormat="1" ht="18" customHeight="1" x14ac:dyDescent="0.25">
      <c r="A18" s="121"/>
      <c r="B18" s="122"/>
      <c r="C18" s="122"/>
      <c r="D18" s="122"/>
      <c r="E18" s="122"/>
      <c r="F18" s="122"/>
      <c r="G18" s="122"/>
      <c r="H18" s="122"/>
      <c r="I18" s="122"/>
      <c r="J18" s="122"/>
      <c r="K18" s="122"/>
      <c r="L18" s="122"/>
      <c r="M18" s="122"/>
      <c r="N18" s="122"/>
      <c r="O18" s="122"/>
      <c r="P18" s="122"/>
      <c r="Q18" s="122"/>
      <c r="R18" s="122"/>
      <c r="S18" s="25"/>
    </row>
    <row r="19" spans="1:25" s="26" customFormat="1" ht="144.75" customHeight="1" outlineLevel="1" x14ac:dyDescent="0.25">
      <c r="A19" s="137" t="s">
        <v>83</v>
      </c>
      <c r="B19" s="301" t="s">
        <v>84</v>
      </c>
      <c r="C19" s="305">
        <v>4</v>
      </c>
      <c r="D19" s="139" t="s">
        <v>114</v>
      </c>
      <c r="E19" s="111" t="s">
        <v>115</v>
      </c>
      <c r="F19" s="144" t="s">
        <v>116</v>
      </c>
      <c r="G19" s="144" t="s">
        <v>117</v>
      </c>
      <c r="H19" s="144" t="s">
        <v>31</v>
      </c>
      <c r="I19" s="144" t="s">
        <v>89</v>
      </c>
      <c r="J19" s="308">
        <v>43770</v>
      </c>
      <c r="K19" s="308">
        <v>44012</v>
      </c>
      <c r="L19" s="24">
        <v>44809</v>
      </c>
      <c r="M19" s="30" t="s">
        <v>69</v>
      </c>
      <c r="N19" s="28" t="s">
        <v>118</v>
      </c>
      <c r="O19" s="135">
        <v>1</v>
      </c>
      <c r="P19" s="126" t="s">
        <v>157</v>
      </c>
      <c r="Q19" s="163" t="s">
        <v>227</v>
      </c>
      <c r="R19" s="128" t="s">
        <v>35</v>
      </c>
      <c r="S19" s="25"/>
    </row>
    <row r="20" spans="1:25" s="26" customFormat="1" ht="356.45" customHeight="1" outlineLevel="1" x14ac:dyDescent="0.25">
      <c r="A20" s="148"/>
      <c r="B20" s="296"/>
      <c r="C20" s="303"/>
      <c r="D20" s="149"/>
      <c r="E20" s="112"/>
      <c r="F20" s="145"/>
      <c r="G20" s="145"/>
      <c r="H20" s="145"/>
      <c r="I20" s="145"/>
      <c r="J20" s="309"/>
      <c r="K20" s="309"/>
      <c r="L20" s="24"/>
      <c r="M20" s="30" t="s">
        <v>69</v>
      </c>
      <c r="N20" s="162" t="s">
        <v>225</v>
      </c>
      <c r="O20" s="136"/>
      <c r="P20" s="127"/>
      <c r="Q20" s="164"/>
      <c r="R20" s="113"/>
      <c r="S20" s="25"/>
    </row>
    <row r="21" spans="1:25" s="26" customFormat="1" ht="186" customHeight="1" outlineLevel="1" x14ac:dyDescent="0.25">
      <c r="A21" s="148"/>
      <c r="B21" s="296"/>
      <c r="C21" s="303"/>
      <c r="D21" s="149"/>
      <c r="E21" s="109"/>
      <c r="F21" s="144" t="s">
        <v>119</v>
      </c>
      <c r="G21" s="144" t="s">
        <v>117</v>
      </c>
      <c r="H21" s="144" t="s">
        <v>31</v>
      </c>
      <c r="I21" s="144" t="s">
        <v>89</v>
      </c>
      <c r="J21" s="308">
        <v>43770</v>
      </c>
      <c r="K21" s="308">
        <v>44012</v>
      </c>
      <c r="L21" s="24">
        <v>44809</v>
      </c>
      <c r="M21" s="30" t="s">
        <v>69</v>
      </c>
      <c r="N21" s="28" t="s">
        <v>120</v>
      </c>
      <c r="O21" s="135">
        <v>1</v>
      </c>
      <c r="P21" s="126" t="s">
        <v>157</v>
      </c>
      <c r="Q21" s="164"/>
      <c r="R21" s="113"/>
      <c r="S21" s="31"/>
    </row>
    <row r="22" spans="1:25" s="26" customFormat="1" ht="366.95" customHeight="1" outlineLevel="1" x14ac:dyDescent="0.25">
      <c r="A22" s="148"/>
      <c r="B22" s="296"/>
      <c r="C22" s="303"/>
      <c r="D22" s="149"/>
      <c r="E22" s="36"/>
      <c r="F22" s="145"/>
      <c r="G22" s="145"/>
      <c r="H22" s="145"/>
      <c r="I22" s="145"/>
      <c r="J22" s="309"/>
      <c r="K22" s="309"/>
      <c r="L22" s="24">
        <v>45098</v>
      </c>
      <c r="M22" s="30" t="s">
        <v>69</v>
      </c>
      <c r="N22" s="162" t="s">
        <v>226</v>
      </c>
      <c r="O22" s="136"/>
      <c r="P22" s="127"/>
      <c r="Q22" s="164"/>
      <c r="R22" s="113"/>
    </row>
    <row r="23" spans="1:25" s="26" customFormat="1" ht="90" outlineLevel="1" x14ac:dyDescent="0.25">
      <c r="A23" s="148"/>
      <c r="B23" s="296"/>
      <c r="C23" s="303"/>
      <c r="D23" s="149"/>
      <c r="E23" s="144" t="s">
        <v>121</v>
      </c>
      <c r="F23" s="144" t="s">
        <v>122</v>
      </c>
      <c r="G23" s="144" t="s">
        <v>123</v>
      </c>
      <c r="H23" s="105" t="s">
        <v>31</v>
      </c>
      <c r="I23" s="146" t="s">
        <v>89</v>
      </c>
      <c r="J23" s="308">
        <v>43770</v>
      </c>
      <c r="K23" s="306">
        <v>44012</v>
      </c>
      <c r="L23" s="24">
        <v>44809</v>
      </c>
      <c r="M23" s="30" t="s">
        <v>69</v>
      </c>
      <c r="N23" s="28" t="s">
        <v>120</v>
      </c>
      <c r="O23" s="135">
        <v>1</v>
      </c>
      <c r="P23" s="126" t="s">
        <v>157</v>
      </c>
      <c r="Q23" s="164"/>
      <c r="R23" s="113"/>
      <c r="S23" s="25"/>
      <c r="T23" s="34"/>
      <c r="U23" s="34"/>
      <c r="V23" s="34"/>
      <c r="W23" s="34"/>
      <c r="X23" s="34"/>
      <c r="Y23" s="34"/>
    </row>
    <row r="24" spans="1:25" s="26" customFormat="1" ht="294" customHeight="1" outlineLevel="1" x14ac:dyDescent="0.25">
      <c r="A24" s="138"/>
      <c r="B24" s="297"/>
      <c r="C24" s="304"/>
      <c r="D24" s="140"/>
      <c r="E24" s="145"/>
      <c r="F24" s="145"/>
      <c r="G24" s="145"/>
      <c r="H24" s="103"/>
      <c r="I24" s="147"/>
      <c r="J24" s="309"/>
      <c r="K24" s="307"/>
      <c r="L24" s="24"/>
      <c r="M24" s="30" t="s">
        <v>69</v>
      </c>
      <c r="N24" s="162" t="s">
        <v>124</v>
      </c>
      <c r="O24" s="136"/>
      <c r="P24" s="127"/>
      <c r="Q24" s="311"/>
      <c r="R24" s="120"/>
      <c r="S24" s="31"/>
      <c r="T24" s="38"/>
      <c r="U24" s="38"/>
      <c r="V24" s="38"/>
      <c r="W24" s="38"/>
      <c r="X24" s="38"/>
      <c r="Y24" s="38"/>
    </row>
    <row r="25" spans="1:25" s="34" customFormat="1" ht="15" x14ac:dyDescent="0.25">
      <c r="A25" s="121"/>
      <c r="B25" s="122"/>
      <c r="C25" s="122"/>
      <c r="D25" s="122"/>
      <c r="E25" s="122"/>
      <c r="F25" s="122"/>
      <c r="G25" s="122"/>
      <c r="H25" s="122"/>
      <c r="I25" s="122"/>
      <c r="J25" s="122"/>
      <c r="K25" s="122"/>
      <c r="L25" s="122"/>
      <c r="M25" s="122"/>
      <c r="N25" s="122"/>
      <c r="O25" s="122"/>
      <c r="P25" s="122"/>
      <c r="Q25" s="122"/>
      <c r="R25" s="122"/>
      <c r="S25" s="33"/>
      <c r="T25" s="38"/>
      <c r="U25" s="38"/>
      <c r="V25" s="38"/>
      <c r="W25" s="38"/>
      <c r="X25" s="38"/>
      <c r="Y25" s="38"/>
    </row>
    <row r="26" spans="1:25" s="38" customFormat="1" ht="117.95" customHeight="1" outlineLevel="1" x14ac:dyDescent="0.25">
      <c r="A26" s="137" t="s">
        <v>83</v>
      </c>
      <c r="B26" s="301" t="s">
        <v>84</v>
      </c>
      <c r="C26" s="305">
        <v>5</v>
      </c>
      <c r="D26" s="141" t="s">
        <v>125</v>
      </c>
      <c r="E26" s="132"/>
      <c r="F26" s="132"/>
      <c r="G26" s="132"/>
      <c r="H26" s="132"/>
      <c r="I26" s="132"/>
      <c r="J26" s="132"/>
      <c r="K26" s="142"/>
      <c r="L26" s="37">
        <v>44809</v>
      </c>
      <c r="M26" s="30" t="s">
        <v>69</v>
      </c>
      <c r="N26" s="27" t="s">
        <v>126</v>
      </c>
      <c r="O26" s="135" t="s">
        <v>127</v>
      </c>
      <c r="P26" s="126" t="s">
        <v>157</v>
      </c>
      <c r="Q26" s="283" t="s">
        <v>229</v>
      </c>
      <c r="R26" s="128" t="s">
        <v>35</v>
      </c>
      <c r="S26" s="31"/>
      <c r="T26" s="20"/>
      <c r="U26" s="20"/>
      <c r="V26" s="20"/>
      <c r="W26" s="20"/>
      <c r="X26" s="20"/>
      <c r="Y26" s="20"/>
    </row>
    <row r="27" spans="1:25" s="38" customFormat="1" ht="405" customHeight="1" outlineLevel="1" x14ac:dyDescent="0.25">
      <c r="A27" s="138"/>
      <c r="B27" s="297"/>
      <c r="C27" s="304"/>
      <c r="D27" s="133"/>
      <c r="E27" s="134"/>
      <c r="F27" s="134"/>
      <c r="G27" s="134"/>
      <c r="H27" s="134"/>
      <c r="I27" s="134"/>
      <c r="J27" s="134"/>
      <c r="K27" s="143"/>
      <c r="L27" s="37"/>
      <c r="M27" s="30" t="s">
        <v>69</v>
      </c>
      <c r="N27" s="162" t="s">
        <v>228</v>
      </c>
      <c r="O27" s="136"/>
      <c r="P27" s="127"/>
      <c r="Q27" s="312"/>
      <c r="R27" s="113"/>
      <c r="S27" s="25"/>
      <c r="T27" s="20"/>
      <c r="U27" s="20"/>
      <c r="V27" s="20"/>
      <c r="W27" s="20"/>
      <c r="X27" s="20"/>
      <c r="Y27" s="20"/>
    </row>
    <row r="29" spans="1:25" ht="59.25" customHeight="1" x14ac:dyDescent="0.25">
      <c r="A29" s="289" t="s">
        <v>209</v>
      </c>
      <c r="B29" s="289"/>
      <c r="C29" s="13"/>
      <c r="D29" s="289" t="s">
        <v>230</v>
      </c>
      <c r="E29" s="289"/>
    </row>
    <row r="30" spans="1:25" ht="59.25" customHeight="1" x14ac:dyDescent="0.25">
      <c r="A30" s="290" t="s">
        <v>158</v>
      </c>
      <c r="B30" s="291">
        <f>+COUNTIF($P$6:$P$100,"ABIERTA")</f>
        <v>0</v>
      </c>
      <c r="C30" s="13"/>
      <c r="D30" s="290" t="s">
        <v>158</v>
      </c>
      <c r="E30" s="291">
        <f>+COUNTIF($P$6:$P$28,"ABIERTA")</f>
        <v>0</v>
      </c>
    </row>
    <row r="31" spans="1:25" ht="59.25" customHeight="1" x14ac:dyDescent="0.25">
      <c r="A31" s="290" t="s">
        <v>210</v>
      </c>
      <c r="B31" s="291">
        <f>+COUNTIF($P$6:$P$100,"CUMPLIDA - EFECTIVA ")</f>
        <v>7</v>
      </c>
      <c r="C31" s="13"/>
      <c r="D31" s="290" t="s">
        <v>210</v>
      </c>
      <c r="E31" s="291">
        <f>+COUNTIF($P$6:$P$28,"CUMPLIDA - EFECTIVA ")</f>
        <v>7</v>
      </c>
    </row>
    <row r="32" spans="1:25" ht="59.25" customHeight="1" x14ac:dyDescent="0.25">
      <c r="A32" s="290" t="s">
        <v>103</v>
      </c>
      <c r="B32" s="291">
        <f>+COUNTIF($P$6:$P$100,"CUMPLIDA - PENDIENTE EFECTIVIDAD")</f>
        <v>0</v>
      </c>
      <c r="C32" s="13"/>
      <c r="D32" s="290" t="s">
        <v>211</v>
      </c>
      <c r="E32" s="291">
        <f>+COUNTIF($P$6:$P$28,"CUMPLIDA - PENDIENTE EFECTIVIDAD")</f>
        <v>0</v>
      </c>
    </row>
    <row r="33" spans="1:5" ht="59.25" customHeight="1" x14ac:dyDescent="0.25">
      <c r="A33" s="290" t="s">
        <v>212</v>
      </c>
      <c r="B33" s="291">
        <f>+COUNTIF($P$6:$P$100,"CUMPLIDA - INEFECTIVA")</f>
        <v>2</v>
      </c>
      <c r="C33" s="13"/>
      <c r="D33" s="290" t="s">
        <v>212</v>
      </c>
      <c r="E33" s="291">
        <f>+COUNTIF($P$6:$P$28,"CUMPLIDA - INEFECTIVA")</f>
        <v>2</v>
      </c>
    </row>
    <row r="34" spans="1:5" ht="59.25" customHeight="1" x14ac:dyDescent="0.25">
      <c r="A34" s="290" t="s">
        <v>213</v>
      </c>
      <c r="B34" s="291">
        <f>+COUNTIF($P$6:$P$100,"INCUMPLIDA - VENCIDA")</f>
        <v>0</v>
      </c>
      <c r="C34" s="13"/>
      <c r="D34" s="290" t="s">
        <v>213</v>
      </c>
      <c r="E34" s="291">
        <f>+COUNTIF($P$6:$P$28,"INCUMPLIDA - VENCIDA")</f>
        <v>0</v>
      </c>
    </row>
    <row r="35" spans="1:5" ht="59.25" customHeight="1" x14ac:dyDescent="0.25">
      <c r="A35" s="290" t="s">
        <v>128</v>
      </c>
      <c r="B35" s="291">
        <f>+COUNTIF($P$6:$P$100,"INCALIFICABLE")</f>
        <v>0</v>
      </c>
      <c r="C35" s="13"/>
      <c r="D35" s="290" t="s">
        <v>128</v>
      </c>
      <c r="E35" s="291">
        <f>+COUNTIF($P$6:$P$28,"INCALIFICABLE")</f>
        <v>0</v>
      </c>
    </row>
    <row r="36" spans="1:5" ht="59.25" customHeight="1" x14ac:dyDescent="0.25">
      <c r="A36" s="290" t="s">
        <v>182</v>
      </c>
      <c r="B36" s="292">
        <f>SUM(B30:B35)</f>
        <v>9</v>
      </c>
      <c r="C36" s="13"/>
      <c r="D36" s="290" t="s">
        <v>182</v>
      </c>
      <c r="E36" s="292">
        <f>SUM(E30:E35)</f>
        <v>9</v>
      </c>
    </row>
    <row r="37" spans="1:5" ht="59.25" customHeight="1" x14ac:dyDescent="0.25">
      <c r="A37" s="13"/>
      <c r="B37" s="13"/>
      <c r="C37" s="13"/>
      <c r="D37" s="293"/>
      <c r="E37" s="293"/>
    </row>
    <row r="38" spans="1:5" ht="59.25" customHeight="1" x14ac:dyDescent="0.25">
      <c r="A38" s="289" t="s">
        <v>214</v>
      </c>
      <c r="B38" s="289"/>
      <c r="C38" s="13"/>
    </row>
    <row r="39" spans="1:5" ht="59.25" customHeight="1" x14ac:dyDescent="0.25">
      <c r="A39" s="294" t="s">
        <v>72</v>
      </c>
      <c r="B39" s="291">
        <f>+COUNTIF($R$6:$R$100,"ABIERTO")</f>
        <v>1</v>
      </c>
      <c r="C39" s="13"/>
    </row>
    <row r="40" spans="1:5" ht="59.25" customHeight="1" x14ac:dyDescent="0.25">
      <c r="A40" s="294" t="s">
        <v>35</v>
      </c>
      <c r="B40" s="291">
        <f>+COUNTIF($R$6:$R29,"CERRADO")</f>
        <v>4</v>
      </c>
      <c r="C40" s="13"/>
    </row>
  </sheetData>
  <mergeCells count="132">
    <mergeCell ref="B6:B9"/>
    <mergeCell ref="D6:D9"/>
    <mergeCell ref="E6:E9"/>
    <mergeCell ref="C6:C9"/>
    <mergeCell ref="Q19:Q24"/>
    <mergeCell ref="A29:B29"/>
    <mergeCell ref="D29:E29"/>
    <mergeCell ref="A38:B38"/>
    <mergeCell ref="A1:D1"/>
    <mergeCell ref="E1:O1"/>
    <mergeCell ref="P1:R1"/>
    <mergeCell ref="A2:B2"/>
    <mergeCell ref="C2:D2"/>
    <mergeCell ref="E2:I2"/>
    <mergeCell ref="J2:M2"/>
    <mergeCell ref="N2:O2"/>
    <mergeCell ref="P2:R2"/>
    <mergeCell ref="G3:G4"/>
    <mergeCell ref="H3:H4"/>
    <mergeCell ref="I3:I4"/>
    <mergeCell ref="J3:J4"/>
    <mergeCell ref="K3:K4"/>
    <mergeCell ref="L3:R3"/>
    <mergeCell ref="A3:A4"/>
    <mergeCell ref="B3:B4"/>
    <mergeCell ref="C3:C4"/>
    <mergeCell ref="D3:D4"/>
    <mergeCell ref="E3:E4"/>
    <mergeCell ref="F3:F4"/>
    <mergeCell ref="P6:P7"/>
    <mergeCell ref="Q6:Q7"/>
    <mergeCell ref="R6:R9"/>
    <mergeCell ref="O8:O9"/>
    <mergeCell ref="P8:P9"/>
    <mergeCell ref="Q8:Q9"/>
    <mergeCell ref="A5:R5"/>
    <mergeCell ref="A6:A9"/>
    <mergeCell ref="F6:F7"/>
    <mergeCell ref="G6:G7"/>
    <mergeCell ref="H6:H7"/>
    <mergeCell ref="I6:I7"/>
    <mergeCell ref="F8:F9"/>
    <mergeCell ref="G8:G9"/>
    <mergeCell ref="H8:H9"/>
    <mergeCell ref="I8:I9"/>
    <mergeCell ref="J8:J9"/>
    <mergeCell ref="K8:K9"/>
    <mergeCell ref="J6:J7"/>
    <mergeCell ref="K6:K7"/>
    <mergeCell ref="O6:O7"/>
    <mergeCell ref="P11:P12"/>
    <mergeCell ref="Q11:Q14"/>
    <mergeCell ref="R11:R14"/>
    <mergeCell ref="K13:K14"/>
    <mergeCell ref="O13:O14"/>
    <mergeCell ref="P13:P14"/>
    <mergeCell ref="A10:R10"/>
    <mergeCell ref="A11:A14"/>
    <mergeCell ref="B11:B14"/>
    <mergeCell ref="C11:C14"/>
    <mergeCell ref="D11:D14"/>
    <mergeCell ref="E11:E12"/>
    <mergeCell ref="F11:F12"/>
    <mergeCell ref="G11:G12"/>
    <mergeCell ref="H11:H12"/>
    <mergeCell ref="I11:I12"/>
    <mergeCell ref="E13:E14"/>
    <mergeCell ref="F13:F14"/>
    <mergeCell ref="G13:G14"/>
    <mergeCell ref="H13:H14"/>
    <mergeCell ref="I13:I14"/>
    <mergeCell ref="J13:J14"/>
    <mergeCell ref="J11:J12"/>
    <mergeCell ref="K11:K12"/>
    <mergeCell ref="O11:O12"/>
    <mergeCell ref="J16:J17"/>
    <mergeCell ref="K16:K17"/>
    <mergeCell ref="O16:O17"/>
    <mergeCell ref="P16:P17"/>
    <mergeCell ref="Q16:Q17"/>
    <mergeCell ref="R16:R17"/>
    <mergeCell ref="A15:R15"/>
    <mergeCell ref="A16:A17"/>
    <mergeCell ref="B16:B17"/>
    <mergeCell ref="C16:C17"/>
    <mergeCell ref="D16:D17"/>
    <mergeCell ref="E16:E17"/>
    <mergeCell ref="F16:F17"/>
    <mergeCell ref="G16:G17"/>
    <mergeCell ref="H16:H17"/>
    <mergeCell ref="I16:I17"/>
    <mergeCell ref="P21:P22"/>
    <mergeCell ref="K23:K24"/>
    <mergeCell ref="A18:R18"/>
    <mergeCell ref="A19:A24"/>
    <mergeCell ref="B19:B24"/>
    <mergeCell ref="C19:C24"/>
    <mergeCell ref="D19:D24"/>
    <mergeCell ref="E19:E21"/>
    <mergeCell ref="F19:F20"/>
    <mergeCell ref="G19:G20"/>
    <mergeCell ref="H19:H20"/>
    <mergeCell ref="I19:I20"/>
    <mergeCell ref="F21:F22"/>
    <mergeCell ref="G21:G22"/>
    <mergeCell ref="H21:H22"/>
    <mergeCell ref="I21:I22"/>
    <mergeCell ref="J21:J22"/>
    <mergeCell ref="K21:K22"/>
    <mergeCell ref="J19:J20"/>
    <mergeCell ref="K19:K20"/>
    <mergeCell ref="O19:O20"/>
    <mergeCell ref="Q26:Q27"/>
    <mergeCell ref="R26:R27"/>
    <mergeCell ref="O23:O24"/>
    <mergeCell ref="P23:P24"/>
    <mergeCell ref="A25:R25"/>
    <mergeCell ref="A26:A27"/>
    <mergeCell ref="B26:B27"/>
    <mergeCell ref="C26:C27"/>
    <mergeCell ref="D26:K27"/>
    <mergeCell ref="O26:O27"/>
    <mergeCell ref="P26:P27"/>
    <mergeCell ref="E23:E24"/>
    <mergeCell ref="F23:F24"/>
    <mergeCell ref="G23:G24"/>
    <mergeCell ref="H23:H24"/>
    <mergeCell ref="I23:I24"/>
    <mergeCell ref="J23:J24"/>
    <mergeCell ref="P19:P20"/>
    <mergeCell ref="R19:R24"/>
    <mergeCell ref="O21:O22"/>
  </mergeCells>
  <conditionalFormatting sqref="P6">
    <cfRule type="containsText" dxfId="55" priority="168" operator="containsText" text="CUMPLIDA - INEFECTIVA">
      <formula>NOT(ISERROR(SEARCH("CUMPLIDA - INEFECTIVA",P6)))</formula>
    </cfRule>
    <cfRule type="containsText" dxfId="54" priority="169" operator="containsText" text="ABIERTA">
      <formula>NOT(ISERROR(SEARCH("ABIERTA",P6)))</formula>
    </cfRule>
    <cfRule type="containsText" dxfId="53" priority="170" operator="containsText" text="CUMPLIDA - PENDIENTE EFECTIVIDAD">
      <formula>NOT(ISERROR(SEARCH("CUMPLIDA - PENDIENTE EFECTIVIDAD",P6)))</formula>
    </cfRule>
    <cfRule type="containsText" dxfId="52" priority="171" operator="containsText" text="INCUMPLIDA - VENCIDA">
      <formula>NOT(ISERROR(SEARCH("INCUMPLIDA - VENCIDA",P6)))</formula>
    </cfRule>
    <cfRule type="containsText" dxfId="51" priority="172" stopIfTrue="1" operator="containsText" text="CUMPLIDA - EFECTIVA">
      <formula>NOT(ISERROR(SEARCH("CUMPLIDA - EFECTIVA",P6)))</formula>
    </cfRule>
  </conditionalFormatting>
  <conditionalFormatting sqref="R6">
    <cfRule type="containsText" dxfId="50" priority="60" stopIfTrue="1" operator="containsText" text="CERRADO">
      <formula>NOT(ISERROR(SEARCH("CERRADO",R6)))</formula>
    </cfRule>
    <cfRule type="containsText" dxfId="49" priority="61" operator="containsText" text="ABIERTO">
      <formula>NOT(ISERROR(SEARCH("ABIERTO",R6)))</formula>
    </cfRule>
  </conditionalFormatting>
  <conditionalFormatting sqref="R11">
    <cfRule type="containsText" dxfId="48" priority="58" stopIfTrue="1" operator="containsText" text="CERRADO">
      <formula>NOT(ISERROR(SEARCH("CERRADO",R11)))</formula>
    </cfRule>
    <cfRule type="containsText" dxfId="47" priority="59" operator="containsText" text="ABIERTO">
      <formula>NOT(ISERROR(SEARCH("ABIERTO",R11)))</formula>
    </cfRule>
  </conditionalFormatting>
  <conditionalFormatting sqref="R16">
    <cfRule type="containsText" dxfId="46" priority="56" stopIfTrue="1" operator="containsText" text="CERRADO">
      <formula>NOT(ISERROR(SEARCH("CERRADO",R16)))</formula>
    </cfRule>
    <cfRule type="containsText" dxfId="45" priority="57" operator="containsText" text="ABIERTO">
      <formula>NOT(ISERROR(SEARCH("ABIERTO",R16)))</formula>
    </cfRule>
  </conditionalFormatting>
  <conditionalFormatting sqref="R19">
    <cfRule type="containsText" dxfId="44" priority="54" stopIfTrue="1" operator="containsText" text="CERRADO">
      <formula>NOT(ISERROR(SEARCH("CERRADO",R19)))</formula>
    </cfRule>
    <cfRule type="containsText" dxfId="43" priority="55" operator="containsText" text="ABIERTO">
      <formula>NOT(ISERROR(SEARCH("ABIERTO",R19)))</formula>
    </cfRule>
  </conditionalFormatting>
  <conditionalFormatting sqref="R26">
    <cfRule type="containsText" dxfId="42" priority="52" stopIfTrue="1" operator="containsText" text="CERRADO">
      <formula>NOT(ISERROR(SEARCH("CERRADO",R26)))</formula>
    </cfRule>
    <cfRule type="containsText" dxfId="41" priority="53" operator="containsText" text="ABIERTO">
      <formula>NOT(ISERROR(SEARCH("ABIERTO",R26)))</formula>
    </cfRule>
  </conditionalFormatting>
  <conditionalFormatting sqref="P8">
    <cfRule type="containsText" dxfId="40" priority="37" operator="containsText" text="CUMPLIDA - INEFECTIVA">
      <formula>NOT(ISERROR(SEARCH("CUMPLIDA - INEFECTIVA",P8)))</formula>
    </cfRule>
    <cfRule type="containsText" dxfId="39" priority="38" operator="containsText" text="ABIERTA">
      <formula>NOT(ISERROR(SEARCH("ABIERTA",P8)))</formula>
    </cfRule>
    <cfRule type="containsText" dxfId="38" priority="39" operator="containsText" text="CUMPLIDA - PENDIENTE EFECTIVIDAD">
      <formula>NOT(ISERROR(SEARCH("CUMPLIDA - PENDIENTE EFECTIVIDAD",P8)))</formula>
    </cfRule>
    <cfRule type="containsText" dxfId="37" priority="40" operator="containsText" text="INCUMPLIDA - VENCIDA">
      <formula>NOT(ISERROR(SEARCH("INCUMPLIDA - VENCIDA",P8)))</formula>
    </cfRule>
    <cfRule type="containsText" dxfId="36" priority="41" stopIfTrue="1" operator="containsText" text="CUMPLIDA - EFECTIVA">
      <formula>NOT(ISERROR(SEARCH("CUMPLIDA - EFECTIVA",P8)))</formula>
    </cfRule>
  </conditionalFormatting>
  <conditionalFormatting sqref="P11">
    <cfRule type="containsText" dxfId="35" priority="32" operator="containsText" text="CUMPLIDA - INEFECTIVA">
      <formula>NOT(ISERROR(SEARCH("CUMPLIDA - INEFECTIVA",P11)))</formula>
    </cfRule>
    <cfRule type="containsText" dxfId="34" priority="33" operator="containsText" text="ABIERTA">
      <formula>NOT(ISERROR(SEARCH("ABIERTA",P11)))</formula>
    </cfRule>
    <cfRule type="containsText" dxfId="33" priority="34" operator="containsText" text="CUMPLIDA - PENDIENTE EFECTIVIDAD">
      <formula>NOT(ISERROR(SEARCH("CUMPLIDA - PENDIENTE EFECTIVIDAD",P11)))</formula>
    </cfRule>
    <cfRule type="containsText" dxfId="32" priority="35" operator="containsText" text="INCUMPLIDA - VENCIDA">
      <formula>NOT(ISERROR(SEARCH("INCUMPLIDA - VENCIDA",P11)))</formula>
    </cfRule>
    <cfRule type="containsText" dxfId="31" priority="36" stopIfTrue="1" operator="containsText" text="CUMPLIDA - EFECTIVA">
      <formula>NOT(ISERROR(SEARCH("CUMPLIDA - EFECTIVA",P11)))</formula>
    </cfRule>
  </conditionalFormatting>
  <conditionalFormatting sqref="P13">
    <cfRule type="containsText" dxfId="30" priority="27" operator="containsText" text="CUMPLIDA - INEFECTIVA">
      <formula>NOT(ISERROR(SEARCH("CUMPLIDA - INEFECTIVA",P13)))</formula>
    </cfRule>
    <cfRule type="containsText" dxfId="29" priority="28" operator="containsText" text="ABIERTA">
      <formula>NOT(ISERROR(SEARCH("ABIERTA",P13)))</formula>
    </cfRule>
    <cfRule type="containsText" dxfId="28" priority="29" operator="containsText" text="CUMPLIDA - PENDIENTE EFECTIVIDAD">
      <formula>NOT(ISERROR(SEARCH("CUMPLIDA - PENDIENTE EFECTIVIDAD",P13)))</formula>
    </cfRule>
    <cfRule type="containsText" dxfId="27" priority="30" operator="containsText" text="INCUMPLIDA - VENCIDA">
      <formula>NOT(ISERROR(SEARCH("INCUMPLIDA - VENCIDA",P13)))</formula>
    </cfRule>
    <cfRule type="containsText" dxfId="26" priority="31" stopIfTrue="1" operator="containsText" text="CUMPLIDA - EFECTIVA">
      <formula>NOT(ISERROR(SEARCH("CUMPLIDA - EFECTIVA",P13)))</formula>
    </cfRule>
  </conditionalFormatting>
  <conditionalFormatting sqref="P16">
    <cfRule type="containsText" dxfId="25" priority="22" operator="containsText" text="CUMPLIDA - INEFECTIVA">
      <formula>NOT(ISERROR(SEARCH("CUMPLIDA - INEFECTIVA",P16)))</formula>
    </cfRule>
    <cfRule type="containsText" dxfId="24" priority="23" operator="containsText" text="ABIERTA">
      <formula>NOT(ISERROR(SEARCH("ABIERTA",P16)))</formula>
    </cfRule>
    <cfRule type="containsText" dxfId="23" priority="24" operator="containsText" text="CUMPLIDA - PENDIENTE EFECTIVIDAD">
      <formula>NOT(ISERROR(SEARCH("CUMPLIDA - PENDIENTE EFECTIVIDAD",P16)))</formula>
    </cfRule>
    <cfRule type="containsText" dxfId="22" priority="25" operator="containsText" text="INCUMPLIDA - VENCIDA">
      <formula>NOT(ISERROR(SEARCH("INCUMPLIDA - VENCIDA",P16)))</formula>
    </cfRule>
    <cfRule type="containsText" dxfId="21" priority="26" stopIfTrue="1" operator="containsText" text="CUMPLIDA - EFECTIVA">
      <formula>NOT(ISERROR(SEARCH("CUMPLIDA - EFECTIVA",P16)))</formula>
    </cfRule>
  </conditionalFormatting>
  <conditionalFormatting sqref="P19">
    <cfRule type="containsText" dxfId="20" priority="17" operator="containsText" text="CUMPLIDA - INEFECTIVA">
      <formula>NOT(ISERROR(SEARCH("CUMPLIDA - INEFECTIVA",P19)))</formula>
    </cfRule>
    <cfRule type="containsText" dxfId="19" priority="18" operator="containsText" text="ABIERTA">
      <formula>NOT(ISERROR(SEARCH("ABIERTA",P19)))</formula>
    </cfRule>
    <cfRule type="containsText" dxfId="18" priority="19" operator="containsText" text="CUMPLIDA - PENDIENTE EFECTIVIDAD">
      <formula>NOT(ISERROR(SEARCH("CUMPLIDA - PENDIENTE EFECTIVIDAD",P19)))</formula>
    </cfRule>
    <cfRule type="containsText" dxfId="17" priority="20" operator="containsText" text="INCUMPLIDA - VENCIDA">
      <formula>NOT(ISERROR(SEARCH("INCUMPLIDA - VENCIDA",P19)))</formula>
    </cfRule>
    <cfRule type="containsText" dxfId="16" priority="21" stopIfTrue="1" operator="containsText" text="CUMPLIDA - EFECTIVA">
      <formula>NOT(ISERROR(SEARCH("CUMPLIDA - EFECTIVA",P19)))</formula>
    </cfRule>
  </conditionalFormatting>
  <conditionalFormatting sqref="P21">
    <cfRule type="containsText" dxfId="15" priority="12" operator="containsText" text="CUMPLIDA - INEFECTIVA">
      <formula>NOT(ISERROR(SEARCH("CUMPLIDA - INEFECTIVA",P21)))</formula>
    </cfRule>
    <cfRule type="containsText" dxfId="14" priority="13" operator="containsText" text="ABIERTA">
      <formula>NOT(ISERROR(SEARCH("ABIERTA",P21)))</formula>
    </cfRule>
    <cfRule type="containsText" dxfId="13" priority="14" operator="containsText" text="CUMPLIDA - PENDIENTE EFECTIVIDAD">
      <formula>NOT(ISERROR(SEARCH("CUMPLIDA - PENDIENTE EFECTIVIDAD",P21)))</formula>
    </cfRule>
    <cfRule type="containsText" dxfId="12" priority="15" operator="containsText" text="INCUMPLIDA - VENCIDA">
      <formula>NOT(ISERROR(SEARCH("INCUMPLIDA - VENCIDA",P21)))</formula>
    </cfRule>
    <cfRule type="containsText" dxfId="11" priority="16" stopIfTrue="1" operator="containsText" text="CUMPLIDA - EFECTIVA">
      <formula>NOT(ISERROR(SEARCH("CUMPLIDA - EFECTIVA",P21)))</formula>
    </cfRule>
  </conditionalFormatting>
  <conditionalFormatting sqref="P23">
    <cfRule type="containsText" dxfId="10" priority="7" operator="containsText" text="CUMPLIDA - INEFECTIVA">
      <formula>NOT(ISERROR(SEARCH("CUMPLIDA - INEFECTIVA",P23)))</formula>
    </cfRule>
    <cfRule type="containsText" dxfId="9" priority="8" operator="containsText" text="ABIERTA">
      <formula>NOT(ISERROR(SEARCH("ABIERTA",P23)))</formula>
    </cfRule>
    <cfRule type="containsText" dxfId="8" priority="9" operator="containsText" text="CUMPLIDA - PENDIENTE EFECTIVIDAD">
      <formula>NOT(ISERROR(SEARCH("CUMPLIDA - PENDIENTE EFECTIVIDAD",P23)))</formula>
    </cfRule>
    <cfRule type="containsText" dxfId="7" priority="10" operator="containsText" text="INCUMPLIDA - VENCIDA">
      <formula>NOT(ISERROR(SEARCH("INCUMPLIDA - VENCIDA",P23)))</formula>
    </cfRule>
    <cfRule type="containsText" dxfId="6" priority="11" stopIfTrue="1" operator="containsText" text="CUMPLIDA - EFECTIVA">
      <formula>NOT(ISERROR(SEARCH("CUMPLIDA - EFECTIVA",P23)))</formula>
    </cfRule>
  </conditionalFormatting>
  <conditionalFormatting sqref="P26">
    <cfRule type="containsText" dxfId="5" priority="2" operator="containsText" text="CUMPLIDA - INEFECTIVA">
      <formula>NOT(ISERROR(SEARCH("CUMPLIDA - INEFECTIVA",P26)))</formula>
    </cfRule>
    <cfRule type="containsText" dxfId="4" priority="3" operator="containsText" text="ABIERTA">
      <formula>NOT(ISERROR(SEARCH("ABIERTA",P26)))</formula>
    </cfRule>
    <cfRule type="containsText" dxfId="3" priority="4" operator="containsText" text="CUMPLIDA - PENDIENTE EFECTIVIDAD">
      <formula>NOT(ISERROR(SEARCH("CUMPLIDA - PENDIENTE EFECTIVIDAD",P26)))</formula>
    </cfRule>
    <cfRule type="containsText" dxfId="2" priority="5" operator="containsText" text="INCUMPLIDA - VENCIDA">
      <formula>NOT(ISERROR(SEARCH("INCUMPLIDA - VENCIDA",P26)))</formula>
    </cfRule>
    <cfRule type="containsText" dxfId="1" priority="6" stopIfTrue="1" operator="containsText" text="CUMPLIDA - EFECTIVA">
      <formula>NOT(ISERROR(SEARCH("CUMPLIDA - EFECTIVA",P26)))</formula>
    </cfRule>
  </conditionalFormatting>
  <conditionalFormatting sqref="P26:P27">
    <cfRule type="containsText" dxfId="0" priority="1" operator="containsText" text="INCALIFICABLE">
      <formula>NOT(ISERROR(SEARCH("INCALIFICABLE",P26)))</formula>
    </cfRule>
  </conditionalFormatting>
  <dataValidations count="4">
    <dataValidation type="list" allowBlank="1" showInputMessage="1" showErrorMessage="1" sqref="R26 R6 R16 R11:R13 H28:H29 H42:H1048576">
      <formula1>#REF!</formula1>
    </dataValidation>
    <dataValidation type="list" allowBlank="1" showInputMessage="1" showErrorMessage="1" sqref="H6:H9 H11:H13 H16:H17 H19:H23">
      <formula1>$AC$2:$AC$4</formula1>
    </dataValidation>
    <dataValidation type="list" allowBlank="1" showInputMessage="1" showErrorMessage="1" sqref="L26">
      <formula1>$AE$2:$AE$4</formula1>
    </dataValidation>
    <dataValidation type="list" allowBlank="1" showInputMessage="1" showErrorMessage="1" sqref="P6:P9 P26:P27 P19:P24 P16:P17 P11:P14">
      <formula1>$XFD$1:$XFD$6</formula1>
    </dataValidation>
  </dataValidations>
  <pageMargins left="0.39370078740157483" right="0.39370078740157483" top="0.39370078740157483" bottom="0.39370078740157483" header="0.31496062992125984" footer="0.31496062992125984"/>
  <pageSetup paperSize="5" scale="70" orientation="landscape" verticalDpi="599"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INDICE</vt:lpstr>
      <vt:lpstr>13.GCO</vt:lpstr>
      <vt:lpstr>22.SUP-CTOs</vt:lpstr>
      <vt:lpstr>'13.GCO'!Área_de_impresión</vt:lpstr>
      <vt:lpstr>'22.SUP-CTOs'!Área_de_impresión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Angie Abella</dc:creator>
  <cp:lastModifiedBy>Maicol Stiven Zipamocha Murcia</cp:lastModifiedBy>
  <dcterms:created xsi:type="dcterms:W3CDTF">2023-06-15T20:28:49Z</dcterms:created>
  <dcterms:modified xsi:type="dcterms:W3CDTF">2023-07-04T20:20:54Z</dcterms:modified>
</cp:coreProperties>
</file>