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Oficina Jurídica\"/>
    </mc:Choice>
  </mc:AlternateContent>
  <bookViews>
    <workbookView xWindow="0" yWindow="0" windowWidth="28800" windowHeight="11835"/>
  </bookViews>
  <sheets>
    <sheet name="INDICE" sheetId="3" r:id="rId1"/>
    <sheet name="6.ADJ" sheetId="1" r:id="rId2"/>
    <sheet name="25. GEST CARTERA" sheetId="4" r:id="rId3"/>
  </sheets>
  <externalReferences>
    <externalReference r:id="rId4"/>
    <externalReference r:id="rId5"/>
    <externalReference r:id="rId6"/>
    <externalReference r:id="rId7"/>
    <externalReference r:id="rId8"/>
    <externalReference r:id="rId9"/>
  </externalReferences>
  <definedNames>
    <definedName name="_1_SE" localSheetId="2">#REF!</definedName>
    <definedName name="_1_SE" localSheetId="1">#REF!</definedName>
    <definedName name="_1_SE" localSheetId="0">#REF!</definedName>
    <definedName name="_1_SE">#REF!</definedName>
    <definedName name="_xlnm._FilterDatabase" localSheetId="0" hidden="1">INDICE!$A$7:$O$7</definedName>
    <definedName name="A" localSheetId="2">#REF!</definedName>
    <definedName name="A" localSheetId="1">#REF!</definedName>
    <definedName name="A" localSheetId="0">#REF!</definedName>
    <definedName name="A">#REF!</definedName>
    <definedName name="AA" localSheetId="2">#REF!</definedName>
    <definedName name="AA" localSheetId="1">#REF!</definedName>
    <definedName name="AA" localSheetId="0">#REF!</definedName>
    <definedName name="AA">#REF!</definedName>
    <definedName name="accion" localSheetId="2">#REF!</definedName>
    <definedName name="accion" localSheetId="1">#REF!</definedName>
    <definedName name="accion" localSheetId="0">#REF!</definedName>
    <definedName name="accion">#REF!</definedName>
    <definedName name="ACCIONES" localSheetId="2">#REF!</definedName>
    <definedName name="ACCIONES" localSheetId="1">#REF!</definedName>
    <definedName name="ACCIONES" localSheetId="0">#REF!</definedName>
    <definedName name="ACCIONES">#REF!</definedName>
    <definedName name="ACTIVIDADES_DE_GESTION_Y_CONTROL" localSheetId="2">#REF!</definedName>
    <definedName name="ACTIVIDADES_DE_GESTION_Y_CONTROL" localSheetId="1">#REF!</definedName>
    <definedName name="ACTIVIDADES_DE_GESTION_Y_CONTROL" localSheetId="0">#REF!</definedName>
    <definedName name="ACTIVIDADES_DE_GESTION_Y_CONTROL">#REF!</definedName>
    <definedName name="AGENTE" localSheetId="2">#REF!</definedName>
    <definedName name="AGENTE" localSheetId="1">#REF!</definedName>
    <definedName name="AGENTE" localSheetId="0">#REF!</definedName>
    <definedName name="AGENTE">#REF!</definedName>
    <definedName name="_xlnm.Print_Area" localSheetId="1">'6.ADJ'!$A$1:$R$15</definedName>
    <definedName name="AREA_IMPACTO" localSheetId="2">#REF!</definedName>
    <definedName name="AREA_IMPACTO" localSheetId="1">#REF!</definedName>
    <definedName name="AREA_IMPACTO" localSheetId="0">#REF!</definedName>
    <definedName name="AREA_IMPACTO">#REF!</definedName>
    <definedName name="AREAS_IMPACTO" localSheetId="2">#REF!</definedName>
    <definedName name="AREAS_IMPACTO" localSheetId="1">#REF!</definedName>
    <definedName name="AREAS_IMPACTO" localSheetId="0">#REF!</definedName>
    <definedName name="AREAS_IMPACTO">#REF!</definedName>
    <definedName name="asdf" localSheetId="2">#REF!</definedName>
    <definedName name="asdf" localSheetId="0">#REF!</definedName>
    <definedName name="asdf">#REF!</definedName>
    <definedName name="ASUNTOS_TECNICOS" localSheetId="2">#REF!</definedName>
    <definedName name="ASUNTOS_TECNICOS" localSheetId="1">#REF!</definedName>
    <definedName name="ASUNTOS_TECNICOS" localSheetId="0">#REF!</definedName>
    <definedName name="ASUNTOS_TECNICOS">#REF!</definedName>
    <definedName name="ASUNTOS_TECNOLOGICOS" localSheetId="2">#REF!</definedName>
    <definedName name="ASUNTOS_TECNOLOGICOS" localSheetId="1">#REF!</definedName>
    <definedName name="ASUNTOS_TECNOLOGICOS" localSheetId="0">#REF!</definedName>
    <definedName name="ASUNTOS_TECNOLOGICOS">#REF!</definedName>
    <definedName name="B" localSheetId="2">#REF!</definedName>
    <definedName name="B" localSheetId="1">#REF!</definedName>
    <definedName name="B" localSheetId="0">#REF!</definedName>
    <definedName name="B">#REF!</definedName>
    <definedName name="BASE_DE_ACTIVOS_Y_RECURSOS_DE_LA_ORGANIZACIÓN" localSheetId="2">#REF!</definedName>
    <definedName name="BASE_DE_ACTIVOS_Y_RECURSOS_DE_LA_ORGANIZACIÓN" localSheetId="1">#REF!</definedName>
    <definedName name="BASE_DE_ACTIVOS_Y_RECURSOS_DE_LA_ORGANIZACIÓN" localSheetId="0">#REF!</definedName>
    <definedName name="BASE_DE_ACTIVOS_Y_RECURSOS_DE_LA_ORGANIZACIÓN">#REF!</definedName>
    <definedName name="CALIF">'[1]BASE OCULTAR'!$C$6:$D$107</definedName>
    <definedName name="CALIFICACION" localSheetId="2">#REF!</definedName>
    <definedName name="CALIFICACION" localSheetId="1">#REF!</definedName>
    <definedName name="CALIFICACION" localSheetId="0">#REF!</definedName>
    <definedName name="CALIFICACION">#REF!</definedName>
    <definedName name="CANAL_DE_DISTRIBUCION">[2]DATOS!$C$16:$C$27</definedName>
    <definedName name="CAUSA" localSheetId="2">#REF!</definedName>
    <definedName name="CAUSA" localSheetId="1">#REF!</definedName>
    <definedName name="CAUSA" localSheetId="0">#REF!</definedName>
    <definedName name="CAUSA">#REF!</definedName>
    <definedName name="CAUSAS">[3]CAUSAS!$C$6:$O$11</definedName>
    <definedName name="CAUSASDERIESGO" localSheetId="2">#REF!</definedName>
    <definedName name="CAUSASDERIESGO" localSheetId="1">#REF!</definedName>
    <definedName name="CAUSASDERIESGO" localSheetId="0">#REF!</definedName>
    <definedName name="CAUSASDERIESGO">#REF!</definedName>
    <definedName name="CAUSASDERIESGO1" localSheetId="2">#REF!</definedName>
    <definedName name="CAUSASDERIESGO1" localSheetId="1">#REF!</definedName>
    <definedName name="CAUSASDERIESGO1" localSheetId="0">#REF!</definedName>
    <definedName name="CAUSASDERIESGO1">#REF!</definedName>
    <definedName name="CIRCUNSTANCIAS_ECONOMICAS_Y_DE_MERCADO" localSheetId="2">#REF!</definedName>
    <definedName name="CIRCUNSTANCIAS_ECONOMICAS_Y_DE_MERCADO" localSheetId="1">#REF!</definedName>
    <definedName name="CIRCUNSTANCIAS_ECONOMICAS_Y_DE_MERCADO" localSheetId="0">#REF!</definedName>
    <definedName name="CIRCUNSTANCIAS_ECONOMICAS_Y_DE_MERCADO">#REF!</definedName>
    <definedName name="CIRCUNSTANCIAS_ECONOMICAS_Y_DEL_ESTADO" localSheetId="2">#REF!</definedName>
    <definedName name="CIRCUNSTANCIAS_ECONOMICAS_Y_DEL_ESTADO" localSheetId="1">#REF!</definedName>
    <definedName name="CIRCUNSTANCIAS_ECONOMICAS_Y_DEL_ESTADO" localSheetId="0">#REF!</definedName>
    <definedName name="CIRCUNSTANCIAS_ECONOMICAS_Y_DEL_ESTADO">#REF!</definedName>
    <definedName name="CIRCUNSTANCIAS_POLITICAS_Y_LEGISLATIVAS" localSheetId="2">#REF!</definedName>
    <definedName name="CIRCUNSTANCIAS_POLITICAS_Y_LEGISLATIVAS" localSheetId="1">#REF!</definedName>
    <definedName name="CIRCUNSTANCIAS_POLITICAS_Y_LEGISLATIVAS" localSheetId="0">#REF!</definedName>
    <definedName name="CIRCUNSTANCIAS_POLITICAS_Y_LEGISLATIVAS">#REF!</definedName>
    <definedName name="CIRCUNSTANCIAS_POLITICAS_Y_LEGISSLATIVAS" localSheetId="2">#REF!</definedName>
    <definedName name="CIRCUNSTANCIAS_POLITICAS_Y_LEGISSLATIVAS" localSheetId="1">#REF!</definedName>
    <definedName name="CIRCUNSTANCIAS_POLITICAS_Y_LEGISSLATIVAS" localSheetId="0">#REF!</definedName>
    <definedName name="CIRCUNSTANCIAS_POLITICAS_Y_LEGISSLATIVAS">#REF!</definedName>
    <definedName name="CLAVE" localSheetId="2">#REF!</definedName>
    <definedName name="CLAVE" localSheetId="1">#REF!</definedName>
    <definedName name="CLAVE" localSheetId="0">#REF!</definedName>
    <definedName name="CLAVE">#REF!</definedName>
    <definedName name="CLAVECAUSA">[3]CAUSAS!$C$12:$O$12</definedName>
    <definedName name="CLAVECONT" localSheetId="2">#REF!</definedName>
    <definedName name="CLAVECONT" localSheetId="1">#REF!</definedName>
    <definedName name="CLAVECONT" localSheetId="0">#REF!</definedName>
    <definedName name="CLAVECONT">#REF!</definedName>
    <definedName name="CLAVECONTROL">'[3]NO BORRAR'!$B$41:$B$57</definedName>
    <definedName name="CLAVEOBJ" localSheetId="2">#REF!</definedName>
    <definedName name="CLAVEOBJ" localSheetId="1">#REF!</definedName>
    <definedName name="CLAVEOBJ" localSheetId="0">#REF!</definedName>
    <definedName name="CLAVEOBJ">#REF!</definedName>
    <definedName name="CLAVEPOL" localSheetId="2">#REF!</definedName>
    <definedName name="CLAVEPOL" localSheetId="1">#REF!</definedName>
    <definedName name="CLAVEPOL" localSheetId="0">#REF!</definedName>
    <definedName name="CLAVEPOL">#REF!</definedName>
    <definedName name="CLAVEPOLITICA">'[3]NO BORRAR'!$B$3:$B$17</definedName>
    <definedName name="CLAVEPROC" localSheetId="2">#REF!</definedName>
    <definedName name="CLAVEPROC" localSheetId="1">#REF!</definedName>
    <definedName name="CLAVEPROC" localSheetId="0">#REF!</definedName>
    <definedName name="CLAVEPROC">#REF!</definedName>
    <definedName name="CLAVEPROCEDIMIENTO">'[3]NO BORRAR'!$B$22:$B$38</definedName>
    <definedName name="CLAVERIESGO" localSheetId="2">#REF!</definedName>
    <definedName name="CLAVERIESGO" localSheetId="1">#REF!</definedName>
    <definedName name="CLAVERIESGO" localSheetId="0">#REF!</definedName>
    <definedName name="CLAVERIESGO">#REF!</definedName>
    <definedName name="CLIENTE" localSheetId="2">#REF!</definedName>
    <definedName name="CLIENTE" localSheetId="1">#REF!</definedName>
    <definedName name="CLIENTE" localSheetId="0">#REF!</definedName>
    <definedName name="CLIENTE">#REF!</definedName>
    <definedName name="CLIENTES" localSheetId="2">#REF!</definedName>
    <definedName name="CLIENTES" localSheetId="1">#REF!</definedName>
    <definedName name="CLIENTES" localSheetId="0">#REF!</definedName>
    <definedName name="CLIENTES">#REF!</definedName>
    <definedName name="CODIGO" localSheetId="2">#REF!</definedName>
    <definedName name="CODIGO" localSheetId="1">#REF!</definedName>
    <definedName name="CODIGO" localSheetId="0">#REF!</definedName>
    <definedName name="CODIGO">#REF!</definedName>
    <definedName name="CODIGO_RIESGO" localSheetId="2">#REF!</definedName>
    <definedName name="CODIGO_RIESGO" localSheetId="1">#REF!</definedName>
    <definedName name="CODIGO_RIESGO" localSheetId="0">#REF!</definedName>
    <definedName name="CODIGO_RIESGO">#REF!</definedName>
    <definedName name="CODIGO1" localSheetId="2">#REF!</definedName>
    <definedName name="CODIGO1" localSheetId="1">#REF!</definedName>
    <definedName name="CODIGO1" localSheetId="0">#REF!</definedName>
    <definedName name="CODIGO1">#REF!</definedName>
    <definedName name="COMPORTAMIENTO_HUMANO" localSheetId="2">#REF!</definedName>
    <definedName name="COMPORTAMIENTO_HUMANO" localSheetId="1">#REF!</definedName>
    <definedName name="COMPORTAMIENTO_HUMANO" localSheetId="0">#REF!</definedName>
    <definedName name="COMPORTAMIENTO_HUMANO">#REF!</definedName>
    <definedName name="COMPORTAMIENTO_ORGANIZACIONAL" localSheetId="2">#REF!</definedName>
    <definedName name="COMPORTAMIENTO_ORGANIZACIONAL" localSheetId="1">#REF!</definedName>
    <definedName name="COMPORTAMIENTO_ORGANIZACIONAL" localSheetId="0">#REF!</definedName>
    <definedName name="COMPORTAMIENTO_ORGANIZACIONAL">#REF!</definedName>
    <definedName name="CONFLICTOS_SOCIALES" localSheetId="2">#REF!</definedName>
    <definedName name="CONFLICTOS_SOCIALES" localSheetId="1">#REF!</definedName>
    <definedName name="CONFLICTOS_SOCIALES" localSheetId="0">#REF!</definedName>
    <definedName name="CONFLICTOS_SOCIALES">#REF!</definedName>
    <definedName name="CONTEXTO_ECONOMICO_DE_MERCADO" localSheetId="2">#REF!</definedName>
    <definedName name="CONTEXTO_ECONOMICO_DE_MERCADO" localSheetId="1">#REF!</definedName>
    <definedName name="CONTEXTO_ECONOMICO_DE_MERCADO" localSheetId="0">#REF!</definedName>
    <definedName name="CONTEXTO_ECONOMICO_DE_MERCADO">#REF!</definedName>
    <definedName name="CONTEXTO_POLITICO" localSheetId="2">#REF!</definedName>
    <definedName name="CONTEXTO_POLITICO" localSheetId="1">#REF!</definedName>
    <definedName name="CONTEXTO_POLITICO" localSheetId="0">#REF!</definedName>
    <definedName name="CONTEXTO_POLITICO">#REF!</definedName>
    <definedName name="CONTROL">'[3]NO BORRAR'!$C$41:$C$53</definedName>
    <definedName name="CONTROLES" localSheetId="2">#REF!</definedName>
    <definedName name="CONTROLES" localSheetId="1">#REF!</definedName>
    <definedName name="CONTROLES" localSheetId="0">#REF!</definedName>
    <definedName name="CONTROLES">#REF!</definedName>
    <definedName name="COSTO_DE_ACTIVIDADES" localSheetId="2">#REF!</definedName>
    <definedName name="COSTO_DE_ACTIVIDADES" localSheetId="1">#REF!</definedName>
    <definedName name="COSTO_DE_ACTIVIDADES" localSheetId="0">#REF!</definedName>
    <definedName name="COSTO_DE_ACTIVIDADES">#REF!</definedName>
    <definedName name="CRONOGRAMA_DE_ACTIVIDADES" localSheetId="2">#REF!</definedName>
    <definedName name="CRONOGRAMA_DE_ACTIVIDADES" localSheetId="1">#REF!</definedName>
    <definedName name="CRONOGRAMA_DE_ACTIVIDADES" localSheetId="0">#REF!</definedName>
    <definedName name="CRONOGRAMA_DE_ACTIVIDADES">#REF!</definedName>
    <definedName name="Cual_serà_el_nombre_del_procedimiento?" localSheetId="2">#REF!</definedName>
    <definedName name="Cual_serà_el_nombre_del_procedimiento?" localSheetId="1">#REF!</definedName>
    <definedName name="Cual_serà_el_nombre_del_procedimiento?" localSheetId="0">#REF!</definedName>
    <definedName name="Cual_serà_el_nombre_del_procedimiento?">#REF!</definedName>
    <definedName name="DAÑOS_A_ACTIVOS" localSheetId="2">#REF!</definedName>
    <definedName name="DAÑOS_A_ACTIVOS" localSheetId="1">#REF!</definedName>
    <definedName name="DAÑOS_A_ACTIVOS" localSheetId="0">#REF!</definedName>
    <definedName name="DAÑOS_A_ACTIVOS">#REF!</definedName>
    <definedName name="DESEMPEÑO" localSheetId="2">#REF!</definedName>
    <definedName name="DESEMPEÑO" localSheetId="1">#REF!</definedName>
    <definedName name="DESEMPEÑO" localSheetId="0">#REF!</definedName>
    <definedName name="DESEMPEÑO">#REF!</definedName>
    <definedName name="DIRECCION_ACTIVIDADES_MARITIMAS" localSheetId="2">#REF!</definedName>
    <definedName name="DIRECCION_ACTIVIDADES_MARITIMAS" localSheetId="1">#REF!</definedName>
    <definedName name="DIRECCION_ACTIVIDADES_MARITIMAS" localSheetId="0">#REF!</definedName>
    <definedName name="DIRECCION_ACTIVIDADES_MARITIMAS">#REF!</definedName>
    <definedName name="EFECTORIESGO1" localSheetId="2">#REF!</definedName>
    <definedName name="EFECTORIESGO1" localSheetId="1">#REF!</definedName>
    <definedName name="EFECTORIESGO1" localSheetId="0">#REF!</definedName>
    <definedName name="EFECTORIESGO1">#REF!</definedName>
    <definedName name="EJECUCION_Y__ADMINISTRACION_DEL_PROCESO" localSheetId="2">#REF!</definedName>
    <definedName name="EJECUCION_Y__ADMINISTRACION_DEL_PROCESO" localSheetId="1">#REF!</definedName>
    <definedName name="EJECUCION_Y__ADMINISTRACION_DEL_PROCESO" localSheetId="0">#REF!</definedName>
    <definedName name="EJECUCION_Y__ADMINISTRACION_DEL_PROCESO">#REF!</definedName>
    <definedName name="EJECUCION_Y_ADMINISTRACION_DEL_PROCESO" localSheetId="2">#REF!</definedName>
    <definedName name="EJECUCION_Y_ADMINISTRACION_DEL_PROCESO" localSheetId="1">#REF!</definedName>
    <definedName name="EJECUCION_Y_ADMINISTRACION_DEL_PROCESO" localSheetId="0">#REF!</definedName>
    <definedName name="EJECUCION_Y_ADMINISTRACION_DEL_PROCESO">#REF!</definedName>
    <definedName name="ENTORNO" localSheetId="2">#REF!</definedName>
    <definedName name="ENTORNO" localSheetId="1">#REF!</definedName>
    <definedName name="ENTORNO" localSheetId="0">#REF!</definedName>
    <definedName name="ENTORNO">#REF!</definedName>
    <definedName name="ESTABILIDAD_POLITICA" localSheetId="2">#REF!</definedName>
    <definedName name="ESTABILIDAD_POLITICA" localSheetId="1">#REF!</definedName>
    <definedName name="ESTABILIDAD_POLITICA" localSheetId="0">#REF!</definedName>
    <definedName name="ESTABILIDAD_POLITICA">#REF!</definedName>
    <definedName name="EVENTOS" localSheetId="2">#REF!</definedName>
    <definedName name="EVENTOS" localSheetId="1">#REF!</definedName>
    <definedName name="EVENTOS" localSheetId="0">#REF!</definedName>
    <definedName name="EVENTOS">#REF!</definedName>
    <definedName name="EVENTOS_NATUALES" localSheetId="2">#REF!</definedName>
    <definedName name="EVENTOS_NATUALES" localSheetId="1">#REF!</definedName>
    <definedName name="EVENTOS_NATUALES" localSheetId="0">#REF!</definedName>
    <definedName name="EVENTOS_NATUALES">#REF!</definedName>
    <definedName name="EVENTOS_NATURALES" localSheetId="2">#REF!</definedName>
    <definedName name="EVENTOS_NATURALES" localSheetId="1">#REF!</definedName>
    <definedName name="EVENTOS_NATURALES" localSheetId="0">#REF!</definedName>
    <definedName name="EVENTOS_NATURALES">#REF!</definedName>
    <definedName name="EVENTOS_NATURALES_" localSheetId="2">#REF!</definedName>
    <definedName name="EVENTOS_NATURALES_" localSheetId="1">#REF!</definedName>
    <definedName name="EVENTOS_NATURALES_" localSheetId="0">#REF!</definedName>
    <definedName name="EVENTOS_NATURALES_">#REF!</definedName>
    <definedName name="FACTOR">[2]DATOS!$A$16:$E$16</definedName>
    <definedName name="FACTOR_DEL_RIESGO">[4]FUENTES!$A$2:$A$10</definedName>
    <definedName name="FACTORES" localSheetId="2">#REF!</definedName>
    <definedName name="FACTORES" localSheetId="1">#REF!</definedName>
    <definedName name="FACTORES" localSheetId="0">#REF!</definedName>
    <definedName name="FACTORES">#REF!</definedName>
    <definedName name="FALLAS_TECNOLOGICAS" localSheetId="2">#REF!</definedName>
    <definedName name="FALLAS_TECNOLOGICAS" localSheetId="1">#REF!</definedName>
    <definedName name="FALLAS_TECNOLOGICAS" localSheetId="0">#REF!</definedName>
    <definedName name="FALLAS_TECNOLOGICAS">#REF!</definedName>
    <definedName name="FRAUD_EXTERNO" localSheetId="2">#REF!</definedName>
    <definedName name="FRAUD_EXTERNO" localSheetId="1">#REF!</definedName>
    <definedName name="FRAUD_EXTERNO" localSheetId="0">#REF!</definedName>
    <definedName name="FRAUD_EXTERNO">#REF!</definedName>
    <definedName name="FRAUDE_EXTERNO" localSheetId="2">#REF!</definedName>
    <definedName name="FRAUDE_EXTERNO" localSheetId="1">#REF!</definedName>
    <definedName name="FRAUDE_EXTERNO" localSheetId="0">#REF!</definedName>
    <definedName name="FRAUDE_EXTERNO">#REF!</definedName>
    <definedName name="FRAUDE_INTERNO" localSheetId="2">#REF!</definedName>
    <definedName name="FRAUDE_INTERNO" localSheetId="1">#REF!</definedName>
    <definedName name="FRAUDE_INTERNO" localSheetId="0">#REF!</definedName>
    <definedName name="FRAUDE_INTERNO">#REF!</definedName>
    <definedName name="FRECUENCIA" localSheetId="2">#REF!</definedName>
    <definedName name="FRECUENCIA" localSheetId="1">#REF!</definedName>
    <definedName name="FRECUENCIA" localSheetId="0">#REF!</definedName>
    <definedName name="FRECUENCIA">#REF!</definedName>
    <definedName name="FUENTE" localSheetId="2">#REF!</definedName>
    <definedName name="FUENTE" localSheetId="1">#REF!</definedName>
    <definedName name="FUENTE" localSheetId="0">#REF!</definedName>
    <definedName name="FUENTE">#REF!</definedName>
    <definedName name="FUENTES_DE_RIESGO" localSheetId="2">#REF!</definedName>
    <definedName name="FUENTES_DE_RIESGO" localSheetId="1">#REF!</definedName>
    <definedName name="FUENTES_DE_RIESGO" localSheetId="0">#REF!</definedName>
    <definedName name="FUENTES_DE_RIESGO">#REF!</definedName>
    <definedName name="FUENTES_RIESGO" localSheetId="2">#REF!</definedName>
    <definedName name="FUENTES_RIESGO" localSheetId="1">#REF!</definedName>
    <definedName name="FUENTES_RIESGO" localSheetId="0">#REF!</definedName>
    <definedName name="FUENTES_RIESGO">#REF!</definedName>
    <definedName name="GENTE" localSheetId="2">#REF!</definedName>
    <definedName name="GENTE" localSheetId="1">#REF!</definedName>
    <definedName name="GENTE" localSheetId="0">#REF!</definedName>
    <definedName name="GENTE">#REF!</definedName>
    <definedName name="GESTION" localSheetId="2">#REF!</definedName>
    <definedName name="GESTION" localSheetId="1">#REF!</definedName>
    <definedName name="GESTION" localSheetId="0">#REF!</definedName>
    <definedName name="GESTION">#REF!</definedName>
    <definedName name="GESTION_CONTROL" localSheetId="2">#REF!</definedName>
    <definedName name="GESTION_CONTROL" localSheetId="1">#REF!</definedName>
    <definedName name="GESTION_CONTROL" localSheetId="0">#REF!</definedName>
    <definedName name="GESTION_CONTROL">#REF!</definedName>
    <definedName name="GESTION_TECNICA" localSheetId="2">#REF!</definedName>
    <definedName name="GESTION_TECNICA" localSheetId="1">#REF!</definedName>
    <definedName name="GESTION_TECNICA" localSheetId="0">#REF!</definedName>
    <definedName name="GESTION_TECNICA">#REF!</definedName>
    <definedName name="GRAVEDAD" localSheetId="2">#REF!</definedName>
    <definedName name="GRAVEDAD" localSheetId="1">#REF!</definedName>
    <definedName name="GRAVEDAD" localSheetId="0">#REF!</definedName>
    <definedName name="GRAVEDAD">#REF!</definedName>
    <definedName name="IMPACTO" localSheetId="2">#REF!</definedName>
    <definedName name="IMPACTO" localSheetId="1">#REF!</definedName>
    <definedName name="IMPACTO" localSheetId="0">#REF!</definedName>
    <definedName name="IMPACTO">#REF!</definedName>
    <definedName name="IMPACTORIESGO" localSheetId="2">#REF!</definedName>
    <definedName name="IMPACTORIESGO" localSheetId="1">#REF!</definedName>
    <definedName name="IMPACTORIESGO" localSheetId="0">#REF!</definedName>
    <definedName name="IMPACTORIESGO">#REF!</definedName>
    <definedName name="INGRESOS_Y_DERECHOS" localSheetId="2">#REF!</definedName>
    <definedName name="INGRESOS_Y_DERECHOS" localSheetId="1">#REF!</definedName>
    <definedName name="INGRESOS_Y_DERECHOS" localSheetId="0">#REF!</definedName>
    <definedName name="INGRESOS_Y_DERECHOS">#REF!</definedName>
    <definedName name="INSTALACIONES" localSheetId="2">#REF!</definedName>
    <definedName name="INSTALACIONES" localSheetId="1">#REF!</definedName>
    <definedName name="INSTALACIONES" localSheetId="0">#REF!</definedName>
    <definedName name="INSTALACIONES">#REF!</definedName>
    <definedName name="INSTALACIONES_" localSheetId="2">#REF!</definedName>
    <definedName name="INSTALACIONES_" localSheetId="1">#REF!</definedName>
    <definedName name="INSTALACIONES_" localSheetId="0">#REF!</definedName>
    <definedName name="INSTALACIONES_">#REF!</definedName>
    <definedName name="INTANGIBLES" localSheetId="2">#REF!</definedName>
    <definedName name="INTANGIBLES" localSheetId="1">#REF!</definedName>
    <definedName name="INTANGIBLES" localSheetId="0">#REF!</definedName>
    <definedName name="INTANGIBLES">#REF!</definedName>
    <definedName name="LEGAL" localSheetId="2">#REF!</definedName>
    <definedName name="LEGAL" localSheetId="1">#REF!</definedName>
    <definedName name="LEGAL" localSheetId="0">#REF!</definedName>
    <definedName name="LEGAL">#REF!</definedName>
    <definedName name="LET" localSheetId="2">#REF!</definedName>
    <definedName name="LET" localSheetId="1">#REF!</definedName>
    <definedName name="LET" localSheetId="0">#REF!</definedName>
    <definedName name="LET">#REF!</definedName>
    <definedName name="MACROPROCESO" localSheetId="2">#REF!</definedName>
    <definedName name="MACROPROCESO" localSheetId="1">#REF!</definedName>
    <definedName name="MACROPROCESO" localSheetId="0">#REF!</definedName>
    <definedName name="MACROPROCESO">#REF!</definedName>
    <definedName name="MERCADO" localSheetId="2">#REF!</definedName>
    <definedName name="MERCADO" localSheetId="1">#REF!</definedName>
    <definedName name="MERCADO" localSheetId="0">#REF!</definedName>
    <definedName name="MERCADO">#REF!</definedName>
    <definedName name="NN" localSheetId="2">#REF!</definedName>
    <definedName name="NN" localSheetId="1">#REF!</definedName>
    <definedName name="NN" localSheetId="0">#REF!</definedName>
    <definedName name="NN">#REF!</definedName>
    <definedName name="NOMBRE_RIESGO" localSheetId="2">#REF!</definedName>
    <definedName name="NOMBRE_RIESGO" localSheetId="1">#REF!</definedName>
    <definedName name="NOMBRE_RIESGO" localSheetId="0">#REF!</definedName>
    <definedName name="NOMBRE_RIESGO">#REF!</definedName>
    <definedName name="NUM" localSheetId="2">#REF!</definedName>
    <definedName name="NUM" localSheetId="1">#REF!</definedName>
    <definedName name="NUM" localSheetId="0">#REF!</definedName>
    <definedName name="NUM">#REF!</definedName>
    <definedName name="OBJETIVOS" localSheetId="2">#REF!</definedName>
    <definedName name="OBJETIVOS" localSheetId="1">#REF!</definedName>
    <definedName name="OBJETIVOS" localSheetId="0">#REF!</definedName>
    <definedName name="OBJETIVOS">#REF!</definedName>
    <definedName name="OPERACIÓN">[2]DATOS!$E$16:$E$27</definedName>
    <definedName name="OTROS" localSheetId="2">#REF!</definedName>
    <definedName name="OTROS" localSheetId="1">#REF!</definedName>
    <definedName name="OTROS" localSheetId="0">#REF!</definedName>
    <definedName name="OTROS">#REF!</definedName>
    <definedName name="PERSONA" localSheetId="2">#REF!</definedName>
    <definedName name="PERSONA" localSheetId="1">#REF!</definedName>
    <definedName name="PERSONA" localSheetId="0">#REF!</definedName>
    <definedName name="PERSONA">#REF!</definedName>
    <definedName name="PERSONAS" localSheetId="2">#REF!</definedName>
    <definedName name="PERSONAS" localSheetId="1">#REF!</definedName>
    <definedName name="PERSONAS" localSheetId="0">#REF!</definedName>
    <definedName name="PERSONAS">#REF!</definedName>
    <definedName name="PESO" localSheetId="2">#REF!</definedName>
    <definedName name="PESO" localSheetId="1">#REF!</definedName>
    <definedName name="PESO" localSheetId="0">#REF!</definedName>
    <definedName name="PESO">#REF!</definedName>
    <definedName name="POLITICA">'[3]NO BORRAR'!$C$3:$C$17</definedName>
    <definedName name="POLITICAS_GUBERNAMENTALES" localSheetId="2">#REF!</definedName>
    <definedName name="POLITICAS_GUBERNAMENTALES" localSheetId="1">#REF!</definedName>
    <definedName name="POLITICAS_GUBERNAMENTALES" localSheetId="0">#REF!</definedName>
    <definedName name="POLITICAS_GUBERNAMENTALES">#REF!</definedName>
    <definedName name="PROCEDIMIENTO" localSheetId="2">#REF!</definedName>
    <definedName name="PROCEDIMIENTO" localSheetId="1">#REF!</definedName>
    <definedName name="PROCEDIMIENTO" localSheetId="0">#REF!</definedName>
    <definedName name="PROCEDIMIENTO">#REF!</definedName>
    <definedName name="PROCESO" localSheetId="2">#REF!</definedName>
    <definedName name="PROCESO" localSheetId="1">#REF!</definedName>
    <definedName name="PROCESO" localSheetId="0">#REF!</definedName>
    <definedName name="PROCESO">#REF!</definedName>
    <definedName name="PROCESOS">[2]DATOS!$A$4:$A$7</definedName>
    <definedName name="PRODUCTO">[2]DATOS!$D$16:$D$27</definedName>
    <definedName name="PUNTAJE" localSheetId="2">#REF!</definedName>
    <definedName name="PUNTAJE" localSheetId="1">#REF!</definedName>
    <definedName name="PUNTAJE" localSheetId="0">#REF!</definedName>
    <definedName name="PUNTAJE">#REF!</definedName>
    <definedName name="PUNTAJEF" localSheetId="2">#REF!</definedName>
    <definedName name="PUNTAJEF" localSheetId="1">#REF!</definedName>
    <definedName name="PUNTAJEF" localSheetId="0">#REF!</definedName>
    <definedName name="PUNTAJEF">#REF!</definedName>
    <definedName name="PUNTAJEG" localSheetId="2">#REF!</definedName>
    <definedName name="PUNTAJEG" localSheetId="1">#REF!</definedName>
    <definedName name="PUNTAJEG" localSheetId="0">#REF!</definedName>
    <definedName name="PUNTAJEG">#REF!</definedName>
    <definedName name="q" localSheetId="2">#REF!</definedName>
    <definedName name="q" localSheetId="1">#REF!</definedName>
    <definedName name="q" localSheetId="0">#REF!</definedName>
    <definedName name="q">#REF!</definedName>
    <definedName name="RELACIONADO" localSheetId="2">#REF!</definedName>
    <definedName name="RELACIONADO" localSheetId="1">#REF!</definedName>
    <definedName name="RELACIONADO" localSheetId="0">#REF!</definedName>
    <definedName name="RELACIONADO">#REF!</definedName>
    <definedName name="RELACIONADOCON" localSheetId="2">#REF!</definedName>
    <definedName name="RELACIONADOCON" localSheetId="1">#REF!</definedName>
    <definedName name="RELACIONADOCON" localSheetId="0">#REF!</definedName>
    <definedName name="RELACIONADOCON">#REF!</definedName>
    <definedName name="RELACIONADOS_INSTALACIONES" localSheetId="2">#REF!</definedName>
    <definedName name="RELACIONADOS_INSTALACIONES" localSheetId="1">#REF!</definedName>
    <definedName name="RELACIONADOS_INSTALACIONES" localSheetId="0">#REF!</definedName>
    <definedName name="RELACIONADOS_INSTALACIONES">#REF!</definedName>
    <definedName name="RELACIONES_CON_EL_CLIENTE" localSheetId="2">#REF!</definedName>
    <definedName name="RELACIONES_CON_EL_CLIENTE" localSheetId="1">#REF!</definedName>
    <definedName name="RELACIONES_CON_EL_CLIENTE" localSheetId="0">#REF!</definedName>
    <definedName name="RELACIONES_CON_EL_CLIENTE">#REF!</definedName>
    <definedName name="RELACIONES_CON_EL_USUARIO" localSheetId="2">#REF!</definedName>
    <definedName name="RELACIONES_CON_EL_USUARIO" localSheetId="1">#REF!</definedName>
    <definedName name="RELACIONES_CON_EL_USUARIO" localSheetId="0">#REF!</definedName>
    <definedName name="RELACIONES_CON_EL_USUARIO">#REF!</definedName>
    <definedName name="RELACIONES_CON_EL_USUSARIO" localSheetId="2">#REF!</definedName>
    <definedName name="RELACIONES_CON_EL_USUSARIO" localSheetId="1">#REF!</definedName>
    <definedName name="RELACIONES_CON_EL_USUSARIO" localSheetId="0">#REF!</definedName>
    <definedName name="RELACIONES_CON_EL_USUSARIO">#REF!</definedName>
    <definedName name="RELACIONES_CON_USUARIO" localSheetId="2">#REF!</definedName>
    <definedName name="RELACIONES_CON_USUARIO" localSheetId="1">#REF!</definedName>
    <definedName name="RELACIONES_CON_USUARIO" localSheetId="0">#REF!</definedName>
    <definedName name="RELACIONES_CON_USUARIO">#REF!</definedName>
    <definedName name="RELACIONES_LABORALES" localSheetId="2">#REF!</definedName>
    <definedName name="RELACIONES_LABORALES" localSheetId="1">#REF!</definedName>
    <definedName name="RELACIONES_LABORALES" localSheetId="0">#REF!</definedName>
    <definedName name="RELACIONES_LABORALES">#REF!</definedName>
    <definedName name="RESPUESTA">'[3]NO BORRAR'!$G$1:$G$5</definedName>
    <definedName name="RIESGO_ASOCIADO" localSheetId="2">#REF!</definedName>
    <definedName name="RIESGO_ASOCIADO" localSheetId="1">#REF!</definedName>
    <definedName name="RIESGO_ASOCIADO" localSheetId="0">#REF!</definedName>
    <definedName name="RIESGO_ASOCIADO">#REF!</definedName>
    <definedName name="RIESGO_ASOCIADO_POR_CAUSA">[4]FUENTES!$A$11:$A$15</definedName>
    <definedName name="RIESGO_ASOCIADO_POR_IMPACTO">[4]FUENTES!$A$17:$A$22</definedName>
    <definedName name="RIESGOESPECIFICO" localSheetId="2">#REF!</definedName>
    <definedName name="RIESGOESPECIFICO" localSheetId="1">#REF!</definedName>
    <definedName name="RIESGOESPECIFICO" localSheetId="0">#REF!</definedName>
    <definedName name="RIESGOESPECIFICO">#REF!</definedName>
    <definedName name="RIESGOESPECIFICO2" localSheetId="2">#REF!</definedName>
    <definedName name="RIESGOESPECIFICO2" localSheetId="1">#REF!</definedName>
    <definedName name="RIESGOESPECIFICO2" localSheetId="0">#REF!</definedName>
    <definedName name="RIESGOESPECIFICO2">#REF!</definedName>
    <definedName name="RIESGOS" localSheetId="2">#REF!</definedName>
    <definedName name="RIESGOS" localSheetId="1">#REF!</definedName>
    <definedName name="RIESGOS" localSheetId="0">#REF!</definedName>
    <definedName name="RIESGOS">#REF!</definedName>
    <definedName name="SE" localSheetId="2">#REF!</definedName>
    <definedName name="SE" localSheetId="1">#REF!</definedName>
    <definedName name="SE" localSheetId="0">#REF!</definedName>
    <definedName name="SE">#REF!</definedName>
    <definedName name="SI_NO">'[5]NO BORRAR'!$F$1:$F$2</definedName>
    <definedName name="SINO" localSheetId="2">#REF!</definedName>
    <definedName name="SINO" localSheetId="1">#REF!</definedName>
    <definedName name="SINO" localSheetId="0">#REF!</definedName>
    <definedName name="SINO">#REF!</definedName>
    <definedName name="SISTEMAS" localSheetId="2">#REF!</definedName>
    <definedName name="SISTEMAS" localSheetId="1">#REF!</definedName>
    <definedName name="SISTEMAS" localSheetId="0">#REF!</definedName>
    <definedName name="SISTEMAS">#REF!</definedName>
    <definedName name="SISTEMAS_DE_INFORMACION" localSheetId="2">#REF!</definedName>
    <definedName name="SISTEMAS_DE_INFORMACION" localSheetId="1">#REF!</definedName>
    <definedName name="SISTEMAS_DE_INFORMACION" localSheetId="0">#REF!</definedName>
    <definedName name="SISTEMAS_DE_INFORMACION">#REF!</definedName>
    <definedName name="TECNOLOGIA" localSheetId="2">#REF!</definedName>
    <definedName name="TECNOLOGIA" localSheetId="1">#REF!</definedName>
    <definedName name="TECNOLOGIA" localSheetId="0">#REF!</definedName>
    <definedName name="TECNOLOGIA">#REF!</definedName>
    <definedName name="TECNOLOGIA_" localSheetId="2">#REF!</definedName>
    <definedName name="TECNOLOGIA_" localSheetId="1">#REF!</definedName>
    <definedName name="TECNOLOGIA_" localSheetId="0">#REF!</definedName>
    <definedName name="TECNOLOGIA_">#REF!</definedName>
    <definedName name="TIPOACCION">'[3]NO BORRAR'!$I$1:$I$9</definedName>
    <definedName name="TOTAL_PUNTAJE_RIESGO" localSheetId="2">#REF!</definedName>
    <definedName name="TOTAL_PUNTAJE_RIESGO" localSheetId="1">#REF!</definedName>
    <definedName name="TOTAL_PUNTAJE_RIESGO" localSheetId="0">#REF!</definedName>
    <definedName name="TOTAL_PUNTAJE_RIESGO">#REF!</definedName>
    <definedName name="TRATAMIENTO" localSheetId="2">#REF!</definedName>
    <definedName name="TRATAMIENTO" localSheetId="1">#REF!</definedName>
    <definedName name="TRATAMIENTO" localSheetId="0">#REF!</definedName>
    <definedName name="TRATAMIENTO">#REF!</definedName>
    <definedName name="TRATAMIENTO_RIESGO">'[5]NO BORRAR'!$G$1:$G$5</definedName>
    <definedName name="USUARIO" localSheetId="2">#REF!</definedName>
    <definedName name="USUARIO" localSheetId="1">#REF!</definedName>
    <definedName name="USUARIO" localSheetId="0">#REF!</definedName>
    <definedName name="USUARIO">#REF!</definedName>
    <definedName name="VALORES_ETICOS" localSheetId="2">#REF!</definedName>
    <definedName name="VALORES_ETICOS" localSheetId="1">#REF!</definedName>
    <definedName name="VALORES_ETICOS" localSheetId="0">#REF!</definedName>
    <definedName name="VALORES_ETICOS">#REF!</definedName>
    <definedName name="X" localSheetId="2">#REF!</definedName>
    <definedName name="X" localSheetId="1">#REF!</definedName>
    <definedName name="X" localSheetId="0">#REF!</definedName>
    <definedName name="X">#REF!</definedName>
    <definedName name="Y" localSheetId="2">#REF!</definedName>
    <definedName name="Y" localSheetId="1">#REF!</definedName>
    <definedName name="Y" localSheetId="0">#REF!</definedName>
    <definedName name="Y">#REF!</definedName>
    <definedName name="Z" localSheetId="2">#REF!</definedName>
    <definedName name="Z" localSheetId="1">#REF!</definedName>
    <definedName name="Z" localSheetId="0">#REF!</definedName>
    <definedName name="Z">#REF!</definedName>
    <definedName name="zona" localSheetId="2">#REF!</definedName>
    <definedName name="zona" localSheetId="1">#REF!</definedName>
    <definedName name="zona" localSheetId="0">#REF!</definedName>
    <definedName name="zona">#REF!</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3" l="1"/>
  <c r="N11" i="3"/>
  <c r="M11" i="3"/>
  <c r="L11" i="3"/>
  <c r="K11" i="3"/>
  <c r="J11" i="3"/>
  <c r="I11" i="3"/>
  <c r="H11" i="3"/>
  <c r="O8" i="3"/>
  <c r="O10" i="3"/>
  <c r="N10" i="3"/>
  <c r="M10" i="3"/>
  <c r="L10" i="3"/>
  <c r="K10" i="3"/>
  <c r="J10" i="3"/>
  <c r="I10" i="3"/>
  <c r="H10" i="3"/>
  <c r="G10" i="3"/>
  <c r="G112" i="4" l="1"/>
  <c r="E112" i="4"/>
  <c r="B112" i="4"/>
  <c r="G111" i="4"/>
  <c r="E111" i="4"/>
  <c r="B111" i="4"/>
  <c r="G107" i="4"/>
  <c r="E107" i="4"/>
  <c r="B107" i="4"/>
  <c r="G106" i="4"/>
  <c r="E106" i="4"/>
  <c r="B106" i="4"/>
  <c r="G105" i="4"/>
  <c r="E105" i="4"/>
  <c r="B105" i="4"/>
  <c r="G104" i="4"/>
  <c r="E104" i="4"/>
  <c r="B104" i="4"/>
  <c r="G103" i="4"/>
  <c r="E103" i="4"/>
  <c r="B103" i="4"/>
  <c r="G102" i="4"/>
  <c r="G108" i="4" s="1"/>
  <c r="E102" i="4"/>
  <c r="B102" i="4"/>
  <c r="O9" i="3"/>
  <c r="N9" i="3"/>
  <c r="M9" i="3"/>
  <c r="L9" i="3"/>
  <c r="K9" i="3"/>
  <c r="J9" i="3"/>
  <c r="I9" i="3"/>
  <c r="H9" i="3"/>
  <c r="N8" i="3"/>
  <c r="H8" i="3"/>
  <c r="B108" i="4" l="1"/>
  <c r="E108" i="4"/>
  <c r="G66" i="1"/>
  <c r="G65" i="1"/>
  <c r="E66" i="1"/>
  <c r="E65" i="1"/>
  <c r="B66" i="1"/>
  <c r="G61" i="1"/>
  <c r="G60" i="1"/>
  <c r="G59" i="1"/>
  <c r="G58" i="1"/>
  <c r="G57" i="1"/>
  <c r="G56" i="1"/>
  <c r="E61" i="1"/>
  <c r="E60" i="1"/>
  <c r="E59" i="1"/>
  <c r="E58" i="1"/>
  <c r="E57" i="1"/>
  <c r="E56" i="1"/>
  <c r="B65" i="1"/>
  <c r="B61" i="1"/>
  <c r="B60" i="1"/>
  <c r="B59" i="1"/>
  <c r="B58" i="1"/>
  <c r="B57" i="1"/>
  <c r="B56" i="1"/>
  <c r="G62" i="1" l="1"/>
  <c r="E62" i="1"/>
  <c r="B62" i="1"/>
  <c r="G12" i="3" l="1"/>
  <c r="F12" i="3"/>
  <c r="O12" i="3"/>
  <c r="N12" i="3"/>
  <c r="M8" i="3"/>
  <c r="L8" i="3"/>
  <c r="L12" i="3" s="1"/>
  <c r="K8" i="3"/>
  <c r="K12" i="3" s="1"/>
  <c r="J8" i="3"/>
  <c r="I8" i="3"/>
  <c r="I12" i="3" s="1"/>
  <c r="H12" i="3"/>
  <c r="J12" i="3" l="1"/>
  <c r="M12" i="3"/>
</calcChain>
</file>

<file path=xl/sharedStrings.xml><?xml version="1.0" encoding="utf-8"?>
<sst xmlns="http://schemas.openxmlformats.org/spreadsheetml/2006/main" count="932" uniqueCount="440">
  <si>
    <t>PLAN DE MEJORAMIENTO</t>
  </si>
  <si>
    <t xml:space="preserve">Código </t>
  </si>
  <si>
    <t>F-EVI-015</t>
  </si>
  <si>
    <t>Versión</t>
  </si>
  <si>
    <t>Clasificación de la Información</t>
  </si>
  <si>
    <t xml:space="preserve"> Pública ☒   Reservada ☐   Clasificada ☐ </t>
  </si>
  <si>
    <t>N° 
INFORME DE AUDITORIA</t>
  </si>
  <si>
    <t>UNIDAD AUDITADA</t>
  </si>
  <si>
    <t>N° DEL HALLAZGO</t>
  </si>
  <si>
    <t>TITULO Y DESCRIPCIÓN DEL HALLAZGO</t>
  </si>
  <si>
    <t>CAUSA(S)</t>
  </si>
  <si>
    <t>ACCIÓN(ES) PROPUESTA(S)</t>
  </si>
  <si>
    <t>META(S)</t>
  </si>
  <si>
    <t>TIPO DE ACCIÓN</t>
  </si>
  <si>
    <t>RESPONSABLE(S)</t>
  </si>
  <si>
    <t>FECHA INICIAL</t>
  </si>
  <si>
    <t>FECHA FINAL</t>
  </si>
  <si>
    <t>RESULTADOS DEL ANÁLISIS REALIZADO POR LA OFICINA DE CONTROL INTERNO</t>
  </si>
  <si>
    <t>FECHA</t>
  </si>
  <si>
    <t>AUDITOR</t>
  </si>
  <si>
    <t>AVANCE CUALITATIVO EVIDENCIADO POR EL AUDITOR</t>
  </si>
  <si>
    <r>
      <t xml:space="preserve">AVANCE CUANTITATIVO
</t>
    </r>
    <r>
      <rPr>
        <b/>
        <i/>
        <sz val="14"/>
        <rFont val="Arial"/>
        <family val="2"/>
      </rPr>
      <t>(Porcentaje de Avance)</t>
    </r>
  </si>
  <si>
    <t>ESTADO DE LA ACCIÓN</t>
  </si>
  <si>
    <t>OBSERVACION(ES) Y/O CONCLUSIÓN(ES)</t>
  </si>
  <si>
    <t>ESTADO DEL HALLAZGO</t>
  </si>
  <si>
    <t>OCI-2018-018 Asesoría y Defensa Jurídica</t>
  </si>
  <si>
    <t>OCI-2018-018</t>
  </si>
  <si>
    <t>Asesoría y Defensa Jurídica</t>
  </si>
  <si>
    <t>Incumplimiento de los controles establecidos en el Procedimiento "Cobro Coactivo" (PR-ADJ-004)</t>
  </si>
  <si>
    <t>Falta de alineación entre el procedimiento, el reglamento Interno de Cartera y la normatividad aplicable al proceso de cobro coactivo.</t>
  </si>
  <si>
    <t>1. Modificación del Procedimiento de "Cobro Coactivo" (PR-ADJ-004)</t>
  </si>
  <si>
    <t>Un (1) Procedimiento de "Cobro Coactivo" (PR-ADJ-004) ajustado</t>
  </si>
  <si>
    <t>CORRECTIVA</t>
  </si>
  <si>
    <t>Jefe Oficina Asesora Jurídica</t>
  </si>
  <si>
    <t>Héctor Fabio Rodríguez D.
Jefe de Oficina de Control Interno</t>
  </si>
  <si>
    <t>El 6 de septiembre de 2018, la Oficina de Control Interno llevó a cabo consulta en el aplicativo ISOLUCION, a través de la cual pudo verificar la adopción formal de la versión Nº 3 del Procedimiento PR-ADJ-004 “COBRO COACTIVO”, creado y aprobado en el aplicativo el 30 de agosto de 2018.  En los pasos 8, 9 y 10 del mencionado procedimiento, se establecieron los lineamientos para llevar a cabo la notificación personal, por correo o por publicación en la página web de la Entidad.</t>
  </si>
  <si>
    <t>CUMPLIDA - EFECTIVA</t>
  </si>
  <si>
    <t>Una vez revisada la evidencia suministrada, la Oficina de Control Interno considera que se cumplió con las acciones de mejoramiento establecidas, y por lo tanto, considera procedente dar por cerrado el hallazgo.</t>
  </si>
  <si>
    <t>CERRADO</t>
  </si>
  <si>
    <t>Iván Arturo Márquez Rincón</t>
  </si>
  <si>
    <t>En mesa de trabajo adelantada el 16 de agosto de 2019 los responsables del proceso mencionan que la actualización del procedimiento consistió en alinearlo a la normatividad vigente, el Reglamento de Cartera y a la realidad operativa del proceso y ha sido efectiva para el mejoramiento de la  gestión del cobro coactivo de la Entidad.</t>
  </si>
  <si>
    <t>Ausencia de lineamientos procedimentales para la ejecución de funciones normativamente asignadas a la Oficina Jurídica</t>
  </si>
  <si>
    <t>Existencia de un Sistema Integrado de Gestión que aún se encuentra en proceso de maduración</t>
  </si>
  <si>
    <t xml:space="preserve">1. Crear un (1) procedimiento para la revisión de los actos administrativos </t>
  </si>
  <si>
    <t xml:space="preserve">(1) procedimiento </t>
  </si>
  <si>
    <t>La Oficina de Control Interno llevó a cabo consulta en el aplicativo ISOLUCION, observando la creación y aprobación (30-Ago-2018) del procedimiento PR-ADJ005 ELABORACIÓN, ESTUDIO Y CONCEPTO DE LOS ACTOS ADMINISTRATIVOS NECESARIOS PARA LA GESTIÓN DE LA ENTIDAD, el cual tiene como objetivo (S): Establecer un trámite que garantice la elaboración de los actos administrativos que sean remitidos por la Presidencia de la Agencia de Desarrollo Rural, así como de los actos administrativos necesarios para la gestión de la Entidad. Dar pautas para la conformación de los antecedentes de los actos administrativos. Fortalecer la coordinación entre las dependencias de la Agencia de Desarrollo Rural que sean responsables de la elaboración de actos administrativos que requieran la revisión de la Oficina Jurídica, en temas eminentemente jurídicos.
Se recomienda realizar las gestiones necesarias para que el mencionado procedimiento PR-ADJ-005 sea asociado en ISOLUCION al proceso “Asesoría y Defensa Judicial”, pues a la fecha de consulta no se encontraba asociado a proceso alguno.</t>
  </si>
  <si>
    <t>Una vez revisada la evidencia suministrada, la Oficina de Control Interno considera que se cumplió con las acciones de mejoramiento establecidas, y por lo tanto, considera procedente dar por cerrado la acción.</t>
  </si>
  <si>
    <t>En mesa de trabajo adelantada el 16 de agosto de 2019 la Oficina de Control Interno observó la recepción de dos (2) correos electrónicos en los cuales se solicita la revisión de actos administrativos por parte de la Oficina Jurídica; no obstante, la Oficina de Jurídica solicita la radicación de estas solicitudes vía correo electrónico de conformidad con el procedimiento establecido. Una de estas solicitudes fue allegada bajo Ni. 20193300029613 del 2 de agosto de 2019, el cual se encuentra en trámite. Adicionalmente se observó la remisión de correcciones de dos (2) solicitudes de revisión de actos administrativos.</t>
  </si>
  <si>
    <t>2. Modificar el procedimiento de Defensa Jurídica.</t>
  </si>
  <si>
    <t>(1) modificación aprobada de la nueva versión del procedimiento de Defesa jurídica.</t>
  </si>
  <si>
    <t>La Oficina de Control Interno llevó a cabo consulta en el aplicativo ISOLUCION, observando la creación y aprobación (30-ago-2018) de la versión Nº 3 del procedimiento PR-ADJ-002 Defensa Jurídica, en el cual se incluyeron modificaciones en su base legal (numeral 3) y condiciones especiales (numeral 5), relacionadas con el trámite de las acciones de tutela y el cumplimiento de sentencias, laudos y conciliaciones.</t>
  </si>
  <si>
    <t>Omisiones en el trámite de los conceptos jurídicos y derechos de petición</t>
  </si>
  <si>
    <t>Inadecuados controles para la gestión de las PQRSD.</t>
  </si>
  <si>
    <t xml:space="preserve">1. Crear alerta, a través del correo electrónico, en la cual se señale que faltan cinco (5) días hábiles para que venza el término para dar respuesta a los PQRSD y a la solicitud de conceptos jurídicos. </t>
  </si>
  <si>
    <t>Emisión de una (1) alerta por cada PQRSD y por cada solicitud de concepto jurídico</t>
  </si>
  <si>
    <t>PREVENTIVA</t>
  </si>
  <si>
    <t xml:space="preserve">Técnico Asistencial de Oficina Jurídica </t>
  </si>
  <si>
    <t>Se obtuvo evidencia de la creación de veinte (20) alertas previas en Outlook, relacionadas con el vencimiento de PQRS, acciones de tutela, reparaciones directas, etc. 
Aunque la acción de mejoramiento fue ejecutada al 100%, se recomienda a la Oficina Jurídica adoptar formalmente este control, mediante su inclusión en el procedimiento respectivo, definiendo responsable, periodicidad y registro.</t>
  </si>
  <si>
    <t>En mesa de trabajo adelantada el 16 de agosto de 2019 la Oficina de Control Interno observó la continuidad en la ejecución del control, al respecto los responsables del proceso manifiestan que este ha sido efectivó en la notificación del vencimiento del término de respuesta para las PQRSD.</t>
  </si>
  <si>
    <t>Aplicación inadecuada de los lineamientos procedimentales establecidos en el Sistema Integrado de Gestión de la Entidad.</t>
  </si>
  <si>
    <t>2. Socializar con los funcionarios y colaboradores de la Oficina Jurídica el procedimiento denominado "Emisión de Conceptos Jurídicos"</t>
  </si>
  <si>
    <t>Una (1) socialización del procedimiento denominado "Emisión de Conceptos Jurídicos".</t>
  </si>
  <si>
    <t>Se obtuvo evidencia acerca de la realización de una capacitación interna relacionada con el Procedimiento "Emisión de Conceptos Jurídicos", la cual tuvo lugar el 25 de julio de 2018 con la participación de once (11) personas (entre funcionarios y colaboradores) pertenecientes a la Oficina Jurídica de la Entidad.</t>
  </si>
  <si>
    <t>Con el objetivo de evaluar la efectividad de la acción propuesta por el proceso, la Oficina de Control Interno seleccionó las siguientes solicitudes de emisión de conceptos con el objetivo de validar la emisión formal de este, suscrito por el jefe de la Oficina Jurídica.
• SOLICITUD: 20193300000433 del 9 de enero de 2019 RESPUESTA: 20192100002143 del 21 de enero de 2019
• SOLICITUD: 20193300014803 del 12 de abril de 2019 RESPUESTA: 20192100021143 del 4 de junio de 2019
Sobre los cuales se observó la emisión formal del concepto proyectados por los abogados asignados y aprobados por el jefe de la Oficina Jurídica.</t>
  </si>
  <si>
    <t>Inobservancia de los controles establecidos en el Procedimiento "Identificación y actualización de la normatividad y actos administrativos de la Entidad" (PR-ADJ-003)</t>
  </si>
  <si>
    <t>Debilidades o ausencia de mecanismos de coordinación y comunicación entre las dependencias.</t>
  </si>
  <si>
    <r>
      <rPr>
        <b/>
        <sz val="12"/>
        <rFont val="Arial"/>
        <family val="2"/>
      </rPr>
      <t xml:space="preserve">1. </t>
    </r>
    <r>
      <rPr>
        <sz val="12"/>
        <rFont val="Arial"/>
        <family val="2"/>
      </rPr>
      <t xml:space="preserve">Solicitar la publicación en el Normograma de la Agencia de los conceptos faltantes </t>
    </r>
  </si>
  <si>
    <t>Tres (3) conceptos publicados</t>
  </si>
  <si>
    <t>Gestor Oficina Jurídica</t>
  </si>
  <si>
    <t>18-jun-2018 y 27-jun-2018</t>
  </si>
  <si>
    <t>18-jun-2018 y 
27-jun-2018</t>
  </si>
  <si>
    <t xml:space="preserve">La Oficina de Control Interno llevó a cabo consulta en la página web de la Entidad (NORMOGRAMA) en la cual pudo observar la publicación de los tres (3) conceptos faltantes (Participación en Asamblea de Distritos de Riego / Acuerdo Victimas Municipio del Charco, Nariño / Derecho de Petición Situación Laboral INCODER). </t>
  </si>
  <si>
    <r>
      <rPr>
        <b/>
        <sz val="12"/>
        <rFont val="Arial"/>
        <family val="2"/>
      </rPr>
      <t xml:space="preserve">2. </t>
    </r>
    <r>
      <rPr>
        <sz val="12"/>
        <rFont val="Arial"/>
        <family val="2"/>
      </rPr>
      <t>En atención al nuevo procedimiento de la Oficina de Comunicaciones, el responsable por parte de la Oficina Jurídica, publicará mensualmente los conceptos que emita la Oficina Jurídica en el mismo periodo señalado.</t>
    </r>
  </si>
  <si>
    <t>Una (1) publicación mensual de los conceptos emitidos por la Oficina Jurídica</t>
  </si>
  <si>
    <t>Maicol Stiven Zipamocha Murcia</t>
  </si>
  <si>
    <r>
      <t xml:space="preserve">En análisis adelantado por la Oficina de Control Interno a la evidencia suministrada por la Oficina Jurídica, se observó que se realizó la publicación de conceptos emitidos entre agosto y octubre de 2018. Así mismo, por parte de los responsables del proceso se manifestó que durante enero y mayo de 2020 se realizó la publicación de 21 conceptos jurídicos, para lo cual se realizó una consulta en el sistema de Gestión Documental (ORFEO) con el objetivo de buscar los conceptos emitidos durante enero y mayo 2020, con el fin de validar su publicación en la página Web, observando que de cinco (5) conceptos objeto de verificación, el 100% se observó fueron publicados (los radicados de los conceptos objeto de verificación reposan en los soportes de la Oficina de Control Interno).
Adicionalmente se debe precisar, que la Oficina Jurídica como medida preventiva para prevenir reiteración de la presente situación, llevó acabo la actualización del procedimiento  PR-ADJ-003 "IDENTIFICACIÓN Y ACTUALIZACIÓN DE LA NORMATIVIDAD Y ACTOS ADMINISTRATIVOS DE LA ENTIDAD", en su versión 4, el cual fue aprobado el 16 de junio de 2020.
Así mismo, en el caso específico de los conceptos, se actualizó el procedimiento  PR-ADJ-001 "EMISIÓN DE CONCEPTOS", en su versión 3, aprobado el 26 de junio de 2020, en el cual se señaló en el acápite de condiciones especiales : "5.4. Publicación de conceptos en el normograma", lo siguiente:
</t>
    </r>
    <r>
      <rPr>
        <i/>
        <sz val="12"/>
        <rFont val="Arial"/>
        <family val="2"/>
      </rPr>
      <t>"El último día hábil de cada mes la Oficina Jurídica solicitará a la Oficina de Comunicaciones la publicación en el normograma de los conceptos emitidos durante el mes, la cual se realizará señalando el tema sobre el cual versa el concepto jurídico."</t>
    </r>
  </si>
  <si>
    <r>
      <rPr>
        <b/>
        <sz val="12"/>
        <rFont val="Arial"/>
        <family val="2"/>
      </rPr>
      <t xml:space="preserve">3. </t>
    </r>
    <r>
      <rPr>
        <sz val="12"/>
        <rFont val="Arial"/>
        <family val="2"/>
      </rPr>
      <t>Remitir a la Oficina de Comunicaciones la solicitud de enviar un mensaje difusión a los funcionarios y colaboradores de la Agencia, informándoles que pueden consultar el normograma.</t>
    </r>
  </si>
  <si>
    <t>Dos (2) solicitudes a la Oficina de Comunicaciones</t>
  </si>
  <si>
    <t>30-may-2018 y 22-jun-2018</t>
  </si>
  <si>
    <t>30-may-2018 y 
22-jun-2018</t>
  </si>
  <si>
    <t>Se evidenciaron dos mensajes difundidos el 30 de mayo y el 22 de junio de 2018, a través de correo electrónico dirigido a todos los servidores y colaboradores de la ADR, invitándolos a consultar el Normograma de la Entidad.</t>
  </si>
  <si>
    <r>
      <rPr>
        <b/>
        <sz val="12"/>
        <rFont val="Arial"/>
        <family val="2"/>
      </rPr>
      <t xml:space="preserve">4. </t>
    </r>
    <r>
      <rPr>
        <sz val="12"/>
        <rFont val="Arial"/>
        <family val="2"/>
      </rPr>
      <t>Solicitar a la Oficina de Comunicaciones que remitan a todos los funcionarios de la Agencia un mensaje que los invite a consultar el normograma y en caso en que hayan leyes y decretos nuevos, igualmente, informar a los funcionarios y colaboradores el asunto de esas leyes y decretos.</t>
    </r>
  </si>
  <si>
    <t>Una (1) solicitud cada mes a la Oficina de Comunicaciones, con el fin de que envíe un mensaje de difusión</t>
  </si>
  <si>
    <r>
      <rPr>
        <b/>
        <sz val="12"/>
        <rFont val="Arial"/>
        <family val="2"/>
      </rPr>
      <t xml:space="preserve">5. </t>
    </r>
    <r>
      <rPr>
        <sz val="12"/>
        <rFont val="Arial"/>
        <family val="2"/>
      </rPr>
      <t>Modificar el Procedimiento denominado "Identificación y actualización de la normativa y actos administrativos expedidos por la Entidad", conforme al nuevo procedimiento establecido por la Oficina de Comunicaciones para la publicación de información en la página web de la Agencia</t>
    </r>
  </si>
  <si>
    <t>Un (1) procedimiento ajustado</t>
  </si>
  <si>
    <t>La Oficina de Control Interno llevó a cabo consulta en el aplicativo ISOLUCION, observando la creación y aprobación (6-Ago-2018 y 13-Ago-2018) de la versión Nº 3 del procedimiento PR-ADJ-003 IDENTIFICACIÓN Y ACTUALIZACIÓN DE LA NORMATIVIDAD Y ACTOS ADMINISTRATIVOS DE LA ENTIDAD, en el cual se incluyó (Condiciones Especiales y Desarrollo - Paso Nº 3), que la Oficina Jurídica será la responsable de publicar de forma proactiva las leyes, decretos y conceptos emitidos.</t>
  </si>
  <si>
    <t>Inobservancia de lineamientos para el seguimiento a la Política de Prevención del Daño Antijurídico 2017</t>
  </si>
  <si>
    <t>Falta de seguimiento y/o control por parte de la Oficina Jurídica al cumplimiento de los reportes a realizar a la Agencia Nacional de Defensa Jurídica del Estado.</t>
  </si>
  <si>
    <r>
      <rPr>
        <b/>
        <sz val="12"/>
        <rFont val="Arial"/>
        <family val="2"/>
      </rPr>
      <t xml:space="preserve">1. </t>
    </r>
    <r>
      <rPr>
        <sz val="12"/>
        <rFont val="Arial"/>
        <family val="2"/>
      </rPr>
      <t>Emitir instrucciones oportunas y precisas que permitan garantizar el cumplimiento de los lineamientos contenidos en la  Circular Externa N° 06 del 2016.</t>
    </r>
  </si>
  <si>
    <t xml:space="preserve">Un (1) correo electrónico dirigido al responsable de apoyar  la implementación de la política de prevención del daño antijurídico </t>
  </si>
  <si>
    <r>
      <rPr>
        <b/>
        <sz val="12"/>
        <rFont val="Arial"/>
        <family val="2"/>
      </rPr>
      <t>Seguimiento Julio-2019</t>
    </r>
    <r>
      <rPr>
        <sz val="12"/>
        <rFont val="Arial"/>
        <family val="2"/>
      </rPr>
      <t xml:space="preserve">
Los responsables del proceso auditado informaron que la acción no registra avances debido a que </t>
    </r>
    <r>
      <rPr>
        <i/>
        <sz val="12"/>
        <rFont val="Arial"/>
        <family val="2"/>
      </rPr>
      <t>"La persona responsable de apoyar la implementación de la PPDA, fue contratada en el mes de abril de 2019, en cumplimiento de las obligaciones contractuales procedió a ajustar el documento de la Política tal como lo solicitó la Agencia de Defensa Jurídica del Estado, el documento final fue aprobado el día 8 de mayo de 2019, actualmente se encuentra en implementación".</t>
    </r>
    <r>
      <rPr>
        <sz val="12"/>
        <rFont val="Arial"/>
        <family val="2"/>
      </rPr>
      <t xml:space="preserve">
</t>
    </r>
    <r>
      <rPr>
        <b/>
        <sz val="12"/>
        <rFont val="Arial"/>
        <family val="2"/>
      </rPr>
      <t xml:space="preserve">Seguimiento Junio-2020
</t>
    </r>
    <r>
      <rPr>
        <sz val="12"/>
        <rFont val="Arial"/>
        <family val="2"/>
      </rPr>
      <t xml:space="preserve">El 11 de febrero de 2020,se suscribió el contrato 325 de 2020, cuyo objeto es </t>
    </r>
    <r>
      <rPr>
        <i/>
        <sz val="12"/>
        <rFont val="Arial"/>
        <family val="2"/>
      </rPr>
      <t xml:space="preserve">"Prestar servicios profesionales a la Oficina Jurídica para apoyar la estructuración de políticas de Prevención del Daño Antijurídico, las líneas de defensa de la entidad, la revisión de las actuaciones judiciales y administrativas y la elaboración de conceptos jurídico." </t>
    </r>
    <r>
      <rPr>
        <sz val="12"/>
        <rFont val="Arial"/>
        <family val="2"/>
      </rPr>
      <t xml:space="preserve">
El 29 de mayo de 2020 se infformó que "Se remitió a la Agencia Nacional de Defensa Jurídica del Estado informe correspondiente, mediante Oficio 20202100009582". De lo anterior, se realizó un revisión del radicado mencionado, observando que en el mismo se remitió a la ANDJ el informe de ejecución de la Política de PRevención de Daño Antijurídico de la vigencia 2019, dando así cumplimiento a la Circular 006 de 2016. 
De lo anterior es preciso indicar que, si bien no se cuenta con soporte que acredite el cumplimiento de la acción tal como fue planteada, la Entidad realizó la contratación de una persona que apoyara la estructuración de políticas de Prevención del Daño Antijurídico. Así mismo se observó que en la presente vigencia se dio cumplimiento a lo señalado en la Circular externa N° 06 de 2016, motivo por el cual esta Oficina Considera que las acciones adelantadas por los responsables del proceso han conllevado a dar observancia a la normatividad y prevenir la reiteración del presente hallazgo.</t>
    </r>
  </si>
  <si>
    <t>Respecto a la presente acción, si bien no se cuenta con los soportes que acredite el cumplimiento de la acción tal como fue planteada,es preciso indicar que la entidad realizó la contratación para la estructuración de políticas de Prevención del Daño Antijurídico, las líneas de defensa de la entidad, la revisión de las actuaciones judiciales y administrativas, lo que aportó en  dar cumplimiento a lo señalado en la Circular externa N° 06 de 2016, motivo por el cual esta Oficina Considera que las acciones adelantadas por los responsables del proceso han conllevado a dar observancia a la normatividad y prevenir la reiteración del presente hallazgo, por lo cual se puede conceptuar su cierre.</t>
  </si>
  <si>
    <r>
      <rPr>
        <b/>
        <sz val="12"/>
        <rFont val="Arial"/>
        <family val="2"/>
      </rPr>
      <t xml:space="preserve">2. </t>
    </r>
    <r>
      <rPr>
        <sz val="12"/>
        <rFont val="Arial"/>
        <family val="2"/>
      </rPr>
      <t>Hacer seguimiento al cumplimiento de los lineamientos contenidos en la  Circular Externa N° 06 del 2016.</t>
    </r>
  </si>
  <si>
    <t>Una (1) mesa de trabajo para verificar el cumplimiento de los lineamientos Circular Externa N° 06 del 2016.</t>
  </si>
  <si>
    <r>
      <rPr>
        <b/>
        <sz val="12"/>
        <rFont val="Arial"/>
        <family val="2"/>
      </rPr>
      <t>Seguimiento Julio-2019</t>
    </r>
    <r>
      <rPr>
        <sz val="12"/>
        <rFont val="Arial"/>
        <family val="2"/>
      </rPr>
      <t xml:space="preserve">
Los responsables del proceso auditado informaron que la acción no registra avances debido a que </t>
    </r>
    <r>
      <rPr>
        <i/>
        <sz val="12"/>
        <rFont val="Arial"/>
        <family val="2"/>
      </rPr>
      <t>"La persona responsable de apoyar la implementación de la PPDA, fue contratada en el mes de abril de 2019, en cumplimiento de las obligaciones contractuales procedió a ajustar el documento de la Política tal como lo solicitó la Agencia de Defensa Jurídica del Estado, el documento final fue aprobado el día 8 de mayo de 2019, actualmente se encuentra en implementación".</t>
    </r>
    <r>
      <rPr>
        <sz val="12"/>
        <rFont val="Arial"/>
        <family val="2"/>
      </rPr>
      <t xml:space="preserve">
</t>
    </r>
    <r>
      <rPr>
        <b/>
        <sz val="12"/>
        <rFont val="Arial"/>
        <family val="2"/>
      </rPr>
      <t xml:space="preserve">Seguimiento Junio-2020
</t>
    </r>
    <r>
      <rPr>
        <sz val="12"/>
        <rFont val="Arial"/>
        <family val="2"/>
      </rPr>
      <t xml:space="preserve">El 11 de febrero de 2020,se suscribió el contrato 325 de 2020, cuyo objeto es </t>
    </r>
    <r>
      <rPr>
        <i/>
        <sz val="12"/>
        <rFont val="Arial"/>
        <family val="2"/>
      </rPr>
      <t xml:space="preserve">"Prestar servicios profesionales a la Oficina Jurídica para apoyar la estructuración de políticas de Prevención del Daño Antijurídico, las líneas de defensa de la entidad, la revisión de las actuaciones judiciales y administrativas y la elaboración de conceptos jurídico." </t>
    </r>
    <r>
      <rPr>
        <sz val="12"/>
        <rFont val="Arial"/>
        <family val="2"/>
      </rPr>
      <t xml:space="preserve">
Producto de lo cual, en eil informe de supervisión de actividades del mes de febrero de 2020, se resaltó la labor relacionada con la remisión a la Agencia Nacional de Defensa Jurídica del Estadodel  informe de ejecución de la Política de Prevención de Daño Antijurídico de la vigencia 2019 (Rad.  , mediante Oficio 20202100009582), dando así cumplimiento a la Circular 006 de 2016. 
De lo anterior es preciso indicar que, si bien no se cuenta con soporte que acredite el cumplimiento de la acción tal como fue planteada, la Entidad realizó la contratación de una persona encargada de apoyar la estructuración de políticas de Prevención del Daño Antijurídico. Así mismo se observó que en la presente vigencia se dio cumplimiento a lo señalado en la Circular externa N° 06 de 2016 y através de la supervisión se realizó seguimiento al cumplimiento de esta actividad, motivo por el cual esta Oficina Considera que las acciones adelantadas por los responsables del proceso han conllevado a dar observancia a la normatividad y prevenir la reiteración del presente hallazgo.</t>
    </r>
  </si>
  <si>
    <t>Respecto a la presente acción, si bien no se realizó la acción tal como fue planteada, la Entidad realizó la contratación de una persona encargada de apoyar la estructuración de políticas de Prevención del Daño Antijurídico. Así mismo se observó que en la presente vigencia se dio cumplimiento a lo señalado en la Circular externa N° 06 de 2016 y através de la supervisión se realizó seguimiento al cumplimiento de esta actividad, motivo por el cual esta Oficina Considera que las acciones adelantadas por los responsables del proceso han conllevado a dar observancia a la normatividad y prevenir la reiteración del presente hallazgo, por lo cual se puede conceptuar su cierre.</t>
  </si>
  <si>
    <t xml:space="preserve">Incumplimiento de la Política de Administración de Riesgo de la Entidad         </t>
  </si>
  <si>
    <t>Desconocimiento de los lineamientos metodológicos contenidos en la Política de Administración del Riesgo de la Entidad.</t>
  </si>
  <si>
    <r>
      <rPr>
        <b/>
        <sz val="12"/>
        <rFont val="Arial"/>
        <family val="2"/>
      </rPr>
      <t xml:space="preserve">1. </t>
    </r>
    <r>
      <rPr>
        <sz val="12"/>
        <rFont val="Arial"/>
        <family val="2"/>
      </rPr>
      <t xml:space="preserve">Revisión de acciones para abordar riesgos </t>
    </r>
  </si>
  <si>
    <t>Cargue de (3) evidencias  en Isolución.</t>
  </si>
  <si>
    <t>La Oficina de Control Interno llevó a cabo consulta en el aplicativo ISOLUCION, observando el cargue de cuatro registros para las acciones Nº 15 y 16 (cada una dos registros). Esto fue ejecutado el 16 de julio de 2018.</t>
  </si>
  <si>
    <t>Analizada la información reportada por la Oficina Jurídica, y revisados los soportes allegados, se observa la Entidad ha dado cumplimiento a las acciones propuestas.
En lo que respecta a la acción N° 6,  luego de la situación presentada en 2018 la Entidad ha tomado medidas para llevar a cabo un monitoreo y control de la gestión de riesgos a través de Isolucion, además de que se generan alertas periódicas para que los reportes se realicen oportunamente, dados los lineamientos procedimentales.
Adicionalmente, se debe resaltar que la política de Adminsitración del Riesgo de la ADr ha sufrido constantes modificaciones en busca de alinearse con la Guía de Administración del riesgo del DAFP, razón por la cual se considera que los hecho que originaron el hallazgo en su momento, respecto a la ausencia de lineamientos para el reporte de la gestión de riesgos ha sido subsanado por la ADR,  situación que, para el caso del proceso de Asesoría y Defensa Jurídica, no se han elevado observación en el seguimiento al Mapa de Riesgos de Corrupción.
Por lo anterior se considera procedente el cierre del hallazgo,.</t>
  </si>
  <si>
    <r>
      <rPr>
        <b/>
        <sz val="12"/>
        <rFont val="Arial"/>
        <family val="2"/>
      </rPr>
      <t xml:space="preserve">2. </t>
    </r>
    <r>
      <rPr>
        <sz val="12"/>
        <rFont val="Arial"/>
        <family val="2"/>
      </rPr>
      <t xml:space="preserve">Solicitar a la Oficina de Planeación una capacitación en las herramientas de mejora continua </t>
    </r>
  </si>
  <si>
    <t xml:space="preserve">Una (1) capacitación </t>
  </si>
  <si>
    <t>Se obtuvo evidencia de la realización de una actividad de capacitación denominada "MEJORA CONTINUA", moderada por la Oficina de Planeación el 30 de julio de 2018, de la cual hicieron parte dos (2) funcionarias de la Oficina Jurídica.</t>
  </si>
  <si>
    <t>Falta de individualización en algunas actividades del procedimiento.</t>
  </si>
  <si>
    <r>
      <rPr>
        <b/>
        <sz val="12"/>
        <rFont val="Arial"/>
        <family val="2"/>
      </rPr>
      <t xml:space="preserve">3. </t>
    </r>
    <r>
      <rPr>
        <sz val="12"/>
        <rFont val="Arial"/>
        <family val="2"/>
      </rPr>
      <t xml:space="preserve">Revisión y modificación del procedimiento de Defensa Jurídica </t>
    </r>
  </si>
  <si>
    <t xml:space="preserve">Una (1) modificación aprobada del  procedimiento de Defensa Jurídica </t>
  </si>
  <si>
    <t>La Oficina de Control Interno llevó a cabo consulta en el aplicativo ISOLUCION, observando la creación y aprobación (30-Ago-2018) de la versión Nº 3 del procedimiento PR-ADJ-002 Defensa Jurídica.</t>
  </si>
  <si>
    <t xml:space="preserve">Insuficiencia de usuarios en la Oficina Jurídica para acceder a la plataforma ISOLUCION. </t>
  </si>
  <si>
    <r>
      <rPr>
        <b/>
        <sz val="12"/>
        <rFont val="Arial"/>
        <family val="2"/>
      </rPr>
      <t>4.</t>
    </r>
    <r>
      <rPr>
        <sz val="12"/>
        <rFont val="Arial"/>
        <family val="2"/>
      </rPr>
      <t>Solicitar  a  la Oficina de Planeación la creación de nuevos usuarios para los servidores  y colaboradores de la Oficina Jurídica.</t>
    </r>
  </si>
  <si>
    <t>Creación de cinco (5) nuevos usuarios para para los servidores  y colaboradores de la Oficina Jurídica.</t>
  </si>
  <si>
    <t>Se obtuvo evidencia de la gestión realizada por la Oficina Jurídica para llevar a cabo la creación de nueve (9) usuarios en ISOLUCION para funcionarios y contratistas pertenecientes al proceso auditado. Posteriormente se solicitó la redistribución de las Acciones Para Abordar Riesgos entre diferentes usuarios pertenecientes al proceso.</t>
  </si>
  <si>
    <t xml:space="preserve">Fallas en el Plataforma ISOLUCION </t>
  </si>
  <si>
    <r>
      <rPr>
        <b/>
        <sz val="12"/>
        <rFont val="Arial"/>
        <family val="2"/>
      </rPr>
      <t xml:space="preserve">5. </t>
    </r>
    <r>
      <rPr>
        <sz val="12"/>
        <rFont val="Arial"/>
        <family val="2"/>
      </rPr>
      <t>Solicitar a la Oficina de Planeación, la revisión de las funcionalidades de la herramienta ISOLUCIÓN.</t>
    </r>
  </si>
  <si>
    <t>Una (1) solicitud de revisión</t>
  </si>
  <si>
    <t xml:space="preserve">Se evidenció que los días 16 y 17 de julio de 2018, la Oficina Jurídica de la Entidad solicitó a la Oficina de Planeación revisar las funcionalidades del aplicativo ISOLUCION, en relación con las fallas previamente identificadas. </t>
  </si>
  <si>
    <t xml:space="preserve">Las acciones tomaron un mayor tiempo a causa de terceros </t>
  </si>
  <si>
    <r>
      <rPr>
        <b/>
        <sz val="12"/>
        <rFont val="Arial"/>
        <family val="2"/>
      </rPr>
      <t xml:space="preserve">6. </t>
    </r>
    <r>
      <rPr>
        <sz val="12"/>
        <rFont val="Arial"/>
        <family val="2"/>
      </rPr>
      <t>Anticipar tiempos establecidos</t>
    </r>
  </si>
  <si>
    <t>Un (1) correo electrónico, recordando  el vencimiento del término 3 días antes.</t>
  </si>
  <si>
    <t>El 18 de julio de 2022, la Jefe de la Oficina jurídica, manifestó mediante correo electrónico, que la situación presentada en su momento se dio por una situacón operativa del sistema Isolución, la cual a la fecha se encuentra corregida. De otra parte, se señala que la Política de Admnistración del Riesgo de la Entidad ha sufrido modificaciones, estableciendo en la versión 4 (versión vigente), que se hacen seguimientos periodicos frente a la gestión de riesgos, aunado a que la Oficina de Planeación, en su rol de segunda línea de defensa, ha estado comunicando constantemente la necesidad de cumplir con el reporte de avances frente a las acciones para aboradar riesgos.
De lo anterior se cuenta con correo electrónico con todas las justificaciones dadas frente a los correctivos tomados para la situación evidenciada en el presente hallazgos, así como sus respectivos soportes.</t>
  </si>
  <si>
    <t>OCI-2021-013 ASESORÌA Y DEFENSA JURÌDICA</t>
  </si>
  <si>
    <t>OCI-2021-013</t>
  </si>
  <si>
    <t>Inobservancia de lineamientos procedimentales y normativos en
el trámite de conceptos jurídicos</t>
  </si>
  <si>
    <t>Demora en el análisis de la competencia de la Oficina Jurídica para atender las
solicitudes.</t>
  </si>
  <si>
    <t>1. Definición de la competencia de
la Oficina Jurídica, dentro de los
dos días siguientes a la
recepción de la solicitud.</t>
  </si>
  <si>
    <t>Ajustar el Procedimiento
"Emisión de Conceptos
Jurídicos" (PR-ADJ-001)</t>
  </si>
  <si>
    <t>Equipo Humano Oficina Jurìdica</t>
  </si>
  <si>
    <t>Angie Milena Abella González</t>
  </si>
  <si>
    <r>
      <t>La Oficina de Control Interno llevó a cabo consulta en el aplicativo ISOLUCION, observando la actualización del procedimiento</t>
    </r>
    <r>
      <rPr>
        <i/>
        <sz val="12"/>
        <rFont val="Calibri"/>
        <family val="2"/>
        <scheme val="minor"/>
      </rPr>
      <t xml:space="preserve"> "Emisión de Conceptos Jurídicos" </t>
    </r>
    <r>
      <rPr>
        <sz val="12"/>
        <rFont val="Calibri"/>
        <family val="2"/>
        <scheme val="minor"/>
      </rPr>
      <t xml:space="preserve">(PR-ADJ-001 Versión 4) Cargado en el aplicativo ISOLUCIÓN, el 30 de diciembre de 2021. En el cual se estipuló lo siguiente: 
</t>
    </r>
    <r>
      <rPr>
        <i/>
        <sz val="12"/>
        <rFont val="Calibri"/>
        <family val="2"/>
        <scheme val="minor"/>
      </rPr>
      <t>"</t>
    </r>
    <r>
      <rPr>
        <b/>
        <i/>
        <sz val="12"/>
        <rFont val="Calibri"/>
        <family val="2"/>
        <scheme val="minor"/>
      </rPr>
      <t>5. CONDCIONES ESPECIALES</t>
    </r>
    <r>
      <rPr>
        <b/>
        <sz val="12"/>
        <rFont val="Calibri"/>
        <family val="2"/>
        <scheme val="minor"/>
      </rPr>
      <t xml:space="preserve">
</t>
    </r>
    <r>
      <rPr>
        <i/>
        <sz val="12"/>
        <rFont val="Calibri"/>
        <family val="2"/>
        <scheme val="minor"/>
      </rPr>
      <t xml:space="preserve">5.2 Contenido mínimo del concepto
• Revisión de la competencia de la ADR y la Oficina Jurídica para emitir el concepto, la cual se debe realizar dentro de los dos (2) días siguientes a la recepción de la solicitud.
</t>
    </r>
    <r>
      <rPr>
        <b/>
        <i/>
        <sz val="12"/>
        <rFont val="Calibri"/>
        <family val="2"/>
        <scheme val="minor"/>
      </rPr>
      <t xml:space="preserve">6 DESARROLLO
Actividad 3.  
Revisar el contenido de la solicitud de concepto. </t>
    </r>
    <r>
      <rPr>
        <i/>
        <sz val="12"/>
        <rFont val="Calibri"/>
        <family val="2"/>
        <scheme val="minor"/>
      </rPr>
      <t xml:space="preserve">Revisar el contenido de las solicitudes de concepto.
Establecer dentro de los dos días siguientes a la recepción de la solicitud la competencia y si se refiere a asuntos de naturaleza jurídica."
</t>
    </r>
    <r>
      <rPr>
        <sz val="12"/>
        <rFont val="Calibri"/>
        <family val="2"/>
        <scheme val="minor"/>
      </rPr>
      <t xml:space="preserve">
Para verificar la efectividad de las mismas, se allegó por parte de la Oficina Jurídica el formato F-ADJ-014 con la relación de conceptos emitidas en la vigencia 2022. Por parte de la Oficina de Control Interno se verificó en Orfeo la fecha de recepción por parte de jurídica y la clasificación como concepto jurídico, evidenciando la efectividad de la acción propuesta, toda vez que se verificó que llegó inicialmente cómo un derecho de petición o memorando y fueron reclasificados como conceptos. </t>
    </r>
  </si>
  <si>
    <t xml:space="preserve">Analizada la información reportada por la Oficina Jurídica y revisado el procedimientos PR-ADJ-001, se observa que la Entidad ha dado cumplimiento a las acciones propuestas. 
Para verificar la efectividad de las mismas, se allegó por parte de la Oficina Jurídica el formato F-ADJ-014 con la relación de conceptos emitidas en la vigencia 2022, los cuales se verificaron por parte de la Oficina de Control Interno, evidenciando que cutro (4) solicitudes de conceptos fueron allegados inicialmente como PQRSD, y uno (1) como memorando, los cuales fueron reclasificados como conceptos, evidenciando la efedtividad de la primera acción, ahora bien, respesto de la segunda acción, se observó que la totalidad de conceptos se encuentran publicados en la página web de la entidad, evidenciando la efectividad de la acción,  superando la debilidad en el control de la información. 
Por otro lado, no se establecieron acciones de mejora frente a la ausencia de constancia de entrega de la respuesta al peticionario, por consiguiente, por parte de esta Oficina, se analisó que la situación identificada se haya superado, revisando en Orfeo que de los cinco (5) conceptos emitidos, de los cuales tres (3), eran memorandos internos, por consiguiente, la notificación se dió a través del sistema de Gesgtión Documental Orfeo, por consiguiente no se requería. Ahora bien, frente a los dos (2) restantes, se observó que si contaban con la evidencia de notificación a través de correo electrónico, evidenciando que la situación identificada inicialmente por esta Oficina ha sido superada, por consiguiente, se da el cierre efectivo y definitivo del presente hallazgo. 
</t>
  </si>
  <si>
    <t>Falta de seguimiento en el diligenciamiento la base de datos de correspondencia.</t>
  </si>
  <si>
    <t>2. Mensualmente al solicitar la publicación del concepto jurídico, verificar que se ingresaron los datos correspondientes en la base de
datos.</t>
  </si>
  <si>
    <r>
      <t>La Oficina de Control Interno llevó a cabo consulta en el aplicativo ISOLUCION, evidenciando la actualización del procedimiento</t>
    </r>
    <r>
      <rPr>
        <i/>
        <sz val="12"/>
        <rFont val="Calibri"/>
        <family val="2"/>
        <scheme val="minor"/>
      </rPr>
      <t xml:space="preserve"> "Emisión de Conceptos Jurídicos"</t>
    </r>
    <r>
      <rPr>
        <sz val="12"/>
        <rFont val="Calibri"/>
        <family val="2"/>
        <scheme val="minor"/>
      </rPr>
      <t xml:space="preserve"> (PR-ADJ-001 Versión 4) Cargado en el aplicativo ISOLUCIÓN, el 30 de diciembre de 2021. En el cual se estipuló lo siguiente: 
</t>
    </r>
    <r>
      <rPr>
        <i/>
        <sz val="12"/>
        <rFont val="Calibri"/>
        <family val="2"/>
        <scheme val="minor"/>
      </rPr>
      <t>"</t>
    </r>
    <r>
      <rPr>
        <b/>
        <i/>
        <sz val="12"/>
        <rFont val="Calibri"/>
        <family val="2"/>
        <scheme val="minor"/>
      </rPr>
      <t>5. CONDCIONES ESPECIALES</t>
    </r>
    <r>
      <rPr>
        <i/>
        <sz val="12"/>
        <rFont val="Calibri"/>
        <family val="2"/>
        <scheme val="minor"/>
      </rPr>
      <t xml:space="preserve">
</t>
    </r>
    <r>
      <rPr>
        <b/>
        <i/>
        <sz val="12"/>
        <rFont val="Calibri"/>
        <family val="2"/>
        <scheme val="minor"/>
      </rPr>
      <t>5.4. Registro en la planilla de correspondencia F-ADJ-014</t>
    </r>
    <r>
      <rPr>
        <i/>
        <sz val="12"/>
        <rFont val="Calibri"/>
        <family val="2"/>
        <scheme val="minor"/>
      </rPr>
      <t xml:space="preserve">
La Oficina Jurídica incorporara en el formato F-ADJ-014, las solicitudes de concepto y las respuestas a los mismos con las correspondientes fechas de entrada y salida con el fin de llevar el control de los términos para atender las mismas.
</t>
    </r>
    <r>
      <rPr>
        <b/>
        <i/>
        <sz val="12"/>
        <rFont val="Calibri"/>
        <family val="2"/>
        <scheme val="minor"/>
      </rPr>
      <t>5.5. Publicación de conceptos en el normograma</t>
    </r>
    <r>
      <rPr>
        <i/>
        <sz val="12"/>
        <rFont val="Calibri"/>
        <family val="2"/>
        <scheme val="minor"/>
      </rPr>
      <t xml:space="preserve">
El último día hábil de cada mes la Oficina Jurídica solicitará a la Oficina de Comunicaciones la publicación en el normograma de los conceptos emitidos durante el mes, la cual se realizará señalando el tema sobre el cual versa el concepto jurídico.
El abogado responsable del mismo indicará de manera sucinta, en el asunto el tema desarrollado en el concepto, para facilitar la ubicación en el normograma.
</t>
    </r>
    <r>
      <rPr>
        <sz val="12"/>
        <rFont val="Calibri"/>
        <family val="2"/>
        <scheme val="minor"/>
      </rPr>
      <t xml:space="preserve"> Se allegó a través de correo electrónico del 11 de mayo de 2023"
Para verificar la efectividad de las mismas, se allegó por parte de la Oficina Jurídica el formato F-ADJ-014 con la relación de conceptos emitidas en la vigencia 2022, y la evidencia de solicitud de publicación de los mismos, de los cuales se verificaron por parte de la Oficina de Control Interno, evidenciando que la totalidad de conceptos se encuentran publicados en la página web de la entidad, evidenciando la efectividad de la acción,  superando la debilidad en el control de la información.  
</t>
    </r>
  </si>
  <si>
    <t>Debilidades en la identificación de normatividad aplicable en la Entidad y ausencia de publicación de normas.</t>
  </si>
  <si>
    <t>Ausencia de articulación entre las dependencias de la entidad para actualizar el
normograma.</t>
  </si>
  <si>
    <t>1. Modificación del procedimiento para incluir una actividad asociada a la consolidación de normas con el apoyo de las diferentes dependencias de la entidad.</t>
  </si>
  <si>
    <t xml:space="preserve">Un (1) Procedimiento
actualizado </t>
  </si>
  <si>
    <r>
      <t>La Oficina de Control Interno llevó a cabo consulta en el aplicativo ISOLUCION del Procedimiento "I</t>
    </r>
    <r>
      <rPr>
        <i/>
        <sz val="12"/>
        <rFont val="Calibri"/>
        <family val="2"/>
        <scheme val="minor"/>
      </rPr>
      <t>DENTIFICACIÓN Y ACTUALIZACIÓN DE LA NORMATIVIDAD Y ACTOS ADMINISTRATIVOS DE LA ENTIDAD</t>
    </r>
    <r>
      <rPr>
        <sz val="12"/>
        <rFont val="Calibri"/>
        <family val="2"/>
        <scheme val="minor"/>
      </rPr>
      <t xml:space="preserve">" (PR-ADJ-003 Versión 5) Aprobado el 30 de diciembre de 2021. En el cual se estableció:
</t>
    </r>
    <r>
      <rPr>
        <i/>
        <sz val="12"/>
        <rFont val="Calibri"/>
        <family val="2"/>
        <scheme val="minor"/>
      </rPr>
      <t>"</t>
    </r>
    <r>
      <rPr>
        <b/>
        <i/>
        <sz val="12"/>
        <rFont val="Calibri"/>
        <family val="2"/>
        <scheme val="minor"/>
      </rPr>
      <t>5. CONDICIONES ESPECIALES</t>
    </r>
    <r>
      <rPr>
        <i/>
        <sz val="12"/>
        <rFont val="Calibri"/>
        <family val="2"/>
        <scheme val="minor"/>
      </rPr>
      <t xml:space="preserve">
(...)
En cuanto a las resoluciones, acuerdos y circulares proferidos por la entidad, la dependencia que emita tal acto, se encargará de realizar la referida publicación.
• Coordinación entre dependencias para actualizar el Normograma: teniendo en cuenta que las áreas misionales son responsables de solicitar a la Oficina de Comunicaciones la publicación en el normograma de los actos administrativos necesarios para el funcionamiento de la entidad, la Oficina jurídica expidió la Circular No 024 de 9 de abril de 2021, donde se les solicita a las dependencias que emitan resoluciones, circulares y acuerdos que guarden relación con el objeto misional de la ADR o con el ejercicio de la función pública, incluyendo las expedidas con fundamento en la Emergencia Sanitaria, la respectiva publicación en el normograma de la página web de la Agencia trimestralmente.
Para ello se llevarán a cabo mesas de trabajo con las dependencias responsables con el fin de coordinar la respectiva publicación."
</t>
    </r>
    <r>
      <rPr>
        <sz val="12"/>
        <rFont val="Calibri"/>
        <family val="2"/>
        <scheme val="minor"/>
      </rPr>
      <t xml:space="preserve">Conforme lo anterior, se evidencia cumplimiento de la acción propuesta, no obstante, se concidera por parte de esta Oficina que la efectividad de esta acción está supeditada al cumplimiento de la tercera, toda vez que se requiere del formato de identificación y actualización de la Normatividad y Actos Administrativos de la Entidad F-ADJ-023. Por parte de la Oficina de Control Interno se evidenció que no hay normograma actualizada, toda vez que no se han incluida normas del 2022 y 2023 en la página web de la Agencia. </t>
    </r>
  </si>
  <si>
    <t>CUMPLIDA - PENDIENTE EFECTIVIDAD</t>
  </si>
  <si>
    <t xml:space="preserve">Se evidencia por parte de la Oficina de Control Interno la actualización del procedimiento PR-ADJ-003 en su versión 5, dando cumplimiento a la acción propuesta, no obstante, no se ha realizado la actualización del formato  F-ADJ-023, el cual es necesario para validar la efectividad de esta, toda vez que hasta el momento, no se han incluido en el normograma de la Entidad, normativa expedida en 2022 y 2023.
Por lo expuesto anteriormente, no es posible darle cierre al hallazgo hasta que no se de cumplimiento a las acciones propuestas y se evidencie la efectividad de las mismas ayudando a superar la causa que dio origen al hallazgo.  
</t>
  </si>
  <si>
    <t>ABIERTO</t>
  </si>
  <si>
    <t>Desactualización del normograma.</t>
  </si>
  <si>
    <t>2. Inclusión en el normograma de las Leyes y Decretos que fueron identificados durante la auditoría.</t>
  </si>
  <si>
    <t>Normograma actualizado</t>
  </si>
  <si>
    <r>
      <t>Se indica por los responsables del proceso que</t>
    </r>
    <r>
      <rPr>
        <i/>
        <sz val="12"/>
        <color theme="1"/>
        <rFont val="Calibri"/>
        <family val="2"/>
        <scheme val="minor"/>
      </rPr>
      <t xml:space="preserve"> "Revisado el informe OCI-2021-013, se identificaron las normas echadas de menos durante la auditoria, las cuales fueron revisadas y ubicadas  en el normograma .
https://www.adr.gov.co/transparencia/normativa-de-la-entidad-o-autoridad/leyes/"
</t>
    </r>
    <r>
      <rPr>
        <sz val="12"/>
        <color theme="1"/>
        <rFont val="Calibri"/>
        <family val="2"/>
        <scheme val="minor"/>
      </rPr>
      <t xml:space="preserve">Información que fue verificada por parte de la Oficina de Control Interno, evidenciando que se incluyeron dentro del normograma de la Entidad las dos Leyes identificadas por esta Oficina ( Ley 1960 de 2019 y Ley 2013 de 2019 ), frente a los Decretos 420, 537, 564, 614, 642, 796 y 803 de 2020, se encuentran en la página web en </t>
    </r>
    <r>
      <rPr>
        <i/>
        <sz val="12"/>
        <color theme="1"/>
        <rFont val="Calibri"/>
        <family val="2"/>
        <scheme val="minor"/>
      </rPr>
      <t>"COVID-19" .</t>
    </r>
  </si>
  <si>
    <t xml:space="preserve">Se verificó por parte de la Oficina de Control Interno la inclusión de la totalidad de las normas identificadas por esta Oficina en la auditoría, en la página web de la agencia, dando cumplimiento a la acción y evidenciando su efectividad, dando por cerrada la acción. </t>
  </si>
  <si>
    <t>Deficiencias en el “Formato identificación y actualización de la Normatividad y Actos Administrativos de la Entidad”</t>
  </si>
  <si>
    <t>3. Revisión y actualización del “Formato identificación y actualización de la Normatividad y Actos Administrativos de la Entidad" (F-ADJ-023), tanto en su forma como en el contenido actual.</t>
  </si>
  <si>
    <t>Formato identificación y actualización de la Normatividad y Actos Administrativos de la Entidad-actualizado</t>
  </si>
  <si>
    <r>
      <t xml:space="preserve">Se indica por los responsables del proceso que </t>
    </r>
    <r>
      <rPr>
        <i/>
        <sz val="12"/>
        <color theme="1"/>
        <rFont val="Calibri"/>
        <family val="2"/>
        <scheme val="minor"/>
      </rPr>
      <t xml:space="preserve">"Formato adoptado internamente por la Oficina jurídica y en proceso de articulación con la Oficina de Planeación." </t>
    </r>
    <r>
      <rPr>
        <sz val="12"/>
        <color theme="1"/>
        <rFont val="Calibri"/>
        <family val="2"/>
        <scheme val="minor"/>
      </rPr>
      <t xml:space="preserve">Sin embargo, no se ha aprobado, por consiguiente la acción se encuentra incumplida y vencida. </t>
    </r>
  </si>
  <si>
    <t>INCUMPLIDA - VENCIDA</t>
  </si>
  <si>
    <t xml:space="preserve">Se evidencia por parte de la Oficina de Control Interno que no se ha realizado la actualización del formato  F-ADJ-023, por consiguiente, no es posible darle cierre a la acción ni al hallazgo hasta que no se de cumplimiento a las acciones propuestas y se evidencie la efectividad de las mismas ayudando a superar la causa que dio origen al hallazgo.  </t>
  </si>
  <si>
    <t>Desactualización de los expedientes de los procesos judiciales y registro de actuaciones en el sistema eKOGUI, y desatención a lo ordenado en fallo judicial</t>
  </si>
  <si>
    <t>Insuficiencia del Recurso Humano</t>
  </si>
  <si>
    <t>1. Sugerir la contratación en la Oficina Jurídica de un colaborador que apoye las labores de archivo de los expedientes físicos y la creación de expedientes digitales.</t>
  </si>
  <si>
    <t>Una solicitud de autorización de un contratista</t>
  </si>
  <si>
    <r>
      <t xml:space="preserve">Se indica por los responsables del proceso que </t>
    </r>
    <r>
      <rPr>
        <i/>
        <sz val="12"/>
        <color theme="1"/>
        <rFont val="Calibri"/>
        <family val="2"/>
        <scheme val="minor"/>
      </rPr>
      <t xml:space="preserve">"La jefe de la Oficina Jurídica sugirió la contratación de un colaborador que apoye las labores de archivo  de los expedientes físicos y la creación de expedientes digitales y como resultado de ello la OJ cuenta con el apoyo de una contratista para adelantar estas funciones".
</t>
    </r>
    <r>
      <rPr>
        <sz val="12"/>
        <color theme="1"/>
        <rFont val="Calibri"/>
        <family val="2"/>
        <scheme val="minor"/>
      </rPr>
      <t xml:space="preserve">A través de mesa de trabajo del 8 de mayo de 2023 se indicó el número del contrato de la persona encargada de la organización y archivo de los expedientes, el cual corresponde al 5812023. Por parte de la Oficina de Control Interno se descargó de SECOP II el clausulado del contrato, identificando dentro de las obligaciones contractuales </t>
    </r>
    <r>
      <rPr>
        <i/>
        <sz val="12"/>
        <color theme="1"/>
        <rFont val="Calibri"/>
        <family val="2"/>
        <scheme val="minor"/>
      </rPr>
      <t>"1. Clasificar la información digital y/o física de la dependencia asignada. 2. Organizar de manera integral los documentos de archivo digital y/o físico de la dependencia asignada y en las métricas definidas por el supervisor del contrato"</t>
    </r>
    <r>
      <rPr>
        <sz val="12"/>
        <color theme="1"/>
        <rFont val="Calibri"/>
        <family val="2"/>
        <scheme val="minor"/>
      </rPr>
      <t>, concluyendo con el cumplimiento de la acción.</t>
    </r>
  </si>
  <si>
    <r>
      <t>Se evidencia por parte de la Oficina de Control Interno el cumplimiento de la acción propuesta, toda vez que se observó el clausulado del contrato 5812023, en el cual se estableció</t>
    </r>
    <r>
      <rPr>
        <i/>
        <sz val="12"/>
        <color theme="1"/>
        <rFont val="Calibri"/>
        <family val="2"/>
        <scheme val="minor"/>
      </rPr>
      <t xml:space="preserve">  "1. Clasificar la información digital y/o física de la dependencia asignada. 2. Organizar de manera integral los documentos de archivo digital y/o físico de la dependencia asignada y en las métricas definidas por el supervisor del contrato</t>
    </r>
    <r>
      <rPr>
        <sz val="12"/>
        <color theme="1"/>
        <rFont val="Calibri"/>
        <family val="2"/>
        <scheme val="minor"/>
      </rPr>
      <t xml:space="preserve">", concluyendo con el cumplimiento de la acción.
</t>
    </r>
  </si>
  <si>
    <t>Ausencia de actividades de control en el lineamiento procedimental.</t>
  </si>
  <si>
    <t>2. Modificar el procedimiento para incluir controles que permitan asegurar el adecuado y oportuno archivo de las actuaciones procesales en los expedientes y actualización de la matriz</t>
  </si>
  <si>
    <t>Un (1)
Procedimiento
actualizado</t>
  </si>
  <si>
    <r>
      <t>Se evidencia por parte de la Oficina de Control Interno el procedimiento PR-ADJ-002 en su versión 5 actualizado el 31 de diciembre de 2022, no obstante, se indica por los responsables del proceso que</t>
    </r>
    <r>
      <rPr>
        <i/>
        <sz val="12"/>
        <color theme="1"/>
        <rFont val="Calibri"/>
        <family val="2"/>
        <scheme val="minor"/>
      </rPr>
      <t xml:space="preserve"> "El procedimiento de conformación de expedientes e inclusión de piezas (físico y digital) le corresponde a Secretaría General y en la actualidad se encuentra en procedimiento existente se encuentra en etapa de revisión para reformularlo, motivo por el cual la OJ ajustará su procedimiento de defensa jurídica una vez salga la nueva versión del procedimiento  Código: PR-DOC-003 V2.
Lo anterior sin perjuicio de las actividades de actualización y organizacicón del archivo que viene adelantado la OJ, en coordinación con el equipo de Geestión Documental y la conformación de expxedientes digitales en el sistema ORFEO"
</t>
    </r>
    <r>
      <rPr>
        <sz val="12"/>
        <color theme="1"/>
        <rFont val="Calibri"/>
        <family val="2"/>
        <scheme val="minor"/>
      </rPr>
      <t xml:space="preserve">Si bien es cierto, se realizó la actualización del procedimoiento a la versión 5, dando cumplimiento a la acción inicialmente propuesta, conforme a lo anterior, se considera inefectiva, toda vez que las modificaciones realizadas no atacan la causa del hallazgo ni se imparten nuevos lineamientos o controles para el archivo de los expedientes físicos y digitales, por consiguiente, se requiere de la modificación del Procedimiento PR-DOC-003, para hacer una nueva versión del PR-ADJ-002, en la cual se incluyan dichos controles. 
Para determinar la efectividad, se seleccionará una muestra de algún expediente donde se pueda determinar que se archivó la información, conforme a los lineamientos del PR-ADJ-002. </t>
    </r>
  </si>
  <si>
    <t>CUMPLIDA - INEFECTIVA</t>
  </si>
  <si>
    <t>Por parte de la Oficina de Control Interno, se evidenció que se realizó la actualización del procedimoiento PR-ADJ-002 a la versión 5, dando cumplimiento a la acción inicialmente propuesta, conforme a lo anterior, se considera inefectiva, toda vez que las modificaciones realizadas no atacan la causa del hallazgo ni se imparten nuevos lineamientos o controles para el archivo de los expedientes físicos y digitales, por consiguiente, se requiere de la modificación del Procedimiento PR-DOC-003, para hacer una nueva versión del PR-ADJ-002, en la cual se incluyan dichos controles. 
Para determinar la efectividad, se seleccionará una muestra de algún expediente donde se pueda determinar que se archivó la información, conforme a los lineamientos del PR-ADJ-002, toda vez que es una acción preventiva.</t>
  </si>
  <si>
    <t>3. Modificar el procedimiento para
delimitar el alcance de la actividad
denominada “cumplir el fallo”</t>
  </si>
  <si>
    <r>
      <t>La Oficina de Control Interno llevó a cabo consulta en el aplicativo ISOLUCION del Procedimiento</t>
    </r>
    <r>
      <rPr>
        <i/>
        <sz val="12"/>
        <color theme="1"/>
        <rFont val="Calibri"/>
        <family val="2"/>
        <scheme val="minor"/>
      </rPr>
      <t xml:space="preserve"> "Defensa Jurídica"</t>
    </r>
    <r>
      <rPr>
        <sz val="12"/>
        <color theme="1"/>
        <rFont val="Calibri"/>
        <family val="2"/>
        <scheme val="minor"/>
      </rPr>
      <t xml:space="preserve"> (PR-ADJ-002 Versión 5) cargado  en el aplicativo el 31 de diciembre de 2021, en el cual se establece: 
</t>
    </r>
    <r>
      <rPr>
        <i/>
        <sz val="12"/>
        <color theme="1"/>
        <rFont val="Calibri"/>
        <family val="2"/>
        <scheme val="minor"/>
      </rPr>
      <t xml:space="preserve">"5. CONDCIONES ESPECIALES
Cumplimiento de Sentencias Laudos y Conciliaciones: Una vez ejecutoriada la sentencia, el laudo arbitral o aprobada la conciliación, que imponga a la Entidad una obligación de carácter económico, el jefe de la Oficina Jurídica o el apoderado del proceso, deberá poner en conocimiento de la Dirección Administrativa y Financiera, la existencia del crédito en un término no mayor a quince (15) días calendario, contados a partir de la ejecutoria de la sentencia, laudo arbitral o auto aprobatorio de la conciliación."
</t>
    </r>
    <r>
      <rPr>
        <sz val="12"/>
        <color theme="1"/>
        <rFont val="Calibri"/>
        <family val="2"/>
        <scheme val="minor"/>
      </rPr>
      <t xml:space="preserve">Conforme a lo anterior, por parte de esta Oficina se evidenció el alcance que se le dio en dicho procedimiento al cumplimiento del fallo,  creando nuevos lineamiento para cumplir con dicho fin, evidenciando la efectividad de la misma, toda vez que la obligación del cumplimiento del fallo ya no recae sobre la Oficina Jurídica. </t>
    </r>
  </si>
  <si>
    <t xml:space="preserve">Por parte de la Oficina de Control Interno, se evidenció que se realizó la actualización del procedimoiento PR-ADJ-002 a la versión 5, dando cumplimiento a la acción propuesta, en el cual se delimita el alcance al término "cumplimiento del fallo", evidenciando la efecdtividad de la misma, toda vez que la obligación del cumplimiento del fallo ya no recae sobre la Oficina Jurídica. </t>
  </si>
  <si>
    <t>Debilidades en la ejecución de los controles adoptados en el lineamiento
procedimental.</t>
  </si>
  <si>
    <t xml:space="preserve">4. Actualizar los expedientes físicos </t>
  </si>
  <si>
    <t>Expedientes físicos
actualizados</t>
  </si>
  <si>
    <r>
      <t xml:space="preserve">Por parte de la Oficina de Control Interno se identificó que la causa del hallazgo no tiene alineación con la acción, no obstante, las acciones si atacan al hallazgo inicialmente identificado por esta Oficina. Se indica por los responsables del proceso que </t>
    </r>
    <r>
      <rPr>
        <i/>
        <sz val="12"/>
        <rFont val="Calibri"/>
        <family val="2"/>
        <scheme val="minor"/>
      </rPr>
      <t>"Con ocasión de las disposiciones contenidas en el DECRETO LEGISLATIVO 806 DE 2020, lo expedientes de procesos judiciales se han actualizado en forma digital (sistema ORFEO), el cual se encuentra incluido en el Procedimiento "Defensa Jurídica" (PR-ADJ-002 Versión 5) "</t>
    </r>
    <r>
      <rPr>
        <sz val="12"/>
        <rFont val="Calibri"/>
        <family val="2"/>
        <scheme val="minor"/>
      </rPr>
      <t xml:space="preserve"> 
Para determinar el cumplimiento y la efectividad de la acción se solicitó por parte de la Oficina de Control Interno el expediente 2011-00204, el cual fue seleccionado como muestra dentro de los expedientes incompletos identificados por esta Oficina en la Auditoría; en mesa de trabajo del 8 de mayo de 2023, se observó el expediente físico y se escaneó el documento </t>
    </r>
    <r>
      <rPr>
        <i/>
        <sz val="12"/>
        <rFont val="Calibri"/>
        <family val="2"/>
        <scheme val="minor"/>
      </rPr>
      <t xml:space="preserve">"Control de Registro" </t>
    </r>
    <r>
      <rPr>
        <sz val="12"/>
        <rFont val="Calibri"/>
        <family val="2"/>
        <scheme val="minor"/>
      </rPr>
      <t>donde se registran todos los documentos que reposan en el expediente, evidenciando que si se actualizó el mismo, toda vez que según la auditoría OCI-2021-013 se indicó que</t>
    </r>
    <r>
      <rPr>
        <i/>
        <sz val="12"/>
        <rFont val="Calibri"/>
        <family val="2"/>
        <scheme val="minor"/>
      </rPr>
      <t>"En el expediente no reposaban los documentos correspondientes a las actuaciones surtidas en el proceso; al respecto, se encontró notificación del auto admisorio de la demanda. De acuerdo con lo consultado en sistema eKOGUI en el proceso ya se profirió sentencia de segunda instancia."</t>
    </r>
    <r>
      <rPr>
        <sz val="12"/>
        <rFont val="Calibri"/>
        <family val="2"/>
        <scheme val="minor"/>
      </rPr>
      <t xml:space="preserve"> , actualmente, el expediente en físico si cuenta con todas las actuaciones hasta el fallo de segunda intancia, evidenciando el cumplimiento de la acción. 
Adicionalmente, por parte de esta Oficina, se solicitó a los responsables allegar el expediente  con identificación eKOGUI 2308824 para verificar por Orfeo la información aportada por la Oficina Jurídica. Al respecto, se indica por los responsables </t>
    </r>
    <r>
      <rPr>
        <i/>
        <sz val="12"/>
        <rFont val="Calibri"/>
        <family val="2"/>
        <scheme val="minor"/>
      </rPr>
      <t xml:space="preserve">"Ubicación en ORFEO del expediente con ID Ekogui- 2308824: Debido al cambio de versión del ORFEO no es posible acceder a los expedientes digitales creados en el sistema, motivo por el cual se adjunta la captura de pantalla del sistema ORFEO en el que se evidencia la situación" </t>
    </r>
    <r>
      <rPr>
        <sz val="12"/>
        <rFont val="Calibri"/>
        <family val="2"/>
        <scheme val="minor"/>
      </rPr>
      <t xml:space="preserve">Impidiendo a esta Oficina validar la información aportada. 
Al no poder corroborar la adopción de controles frente al archivo de expedientes físicos y digitales, Conforme a lo que expuso, no es posible dar por cerrada la acción. </t>
    </r>
  </si>
  <si>
    <r>
      <t>Analizada la información reportada por la Oficina Jurídica, se da por cumplida la acción, tofa  vez que se seleccionó por parte de la Oficina de Control Interno uno de los expedientes que presentaron debilidad en la información del archivo físico, evidenciando que se actualizó la información y actualmente el expediente se encuentra completo, no obstante, por parte de la Oficina Jurídica se indicó que</t>
    </r>
    <r>
      <rPr>
        <i/>
        <sz val="12"/>
        <color theme="1"/>
        <rFont val="Calibri"/>
        <family val="2"/>
        <scheme val="minor"/>
      </rPr>
      <t xml:space="preserve"> "Con ocasión de las disposiciones contenidas en el DECRETO LEGISLATIVO 806 DE 2020, lo expedientes de procesos judiciales se han actualizado en forma digital (sistema ORFEO), el cual se encuentra incluido en el Procedimiento "Defensa Jurídica" (PR-ADJ-002 Versión 5) " </t>
    </r>
    <r>
      <rPr>
        <sz val="12"/>
        <color theme="1"/>
        <rFont val="Calibri"/>
        <family val="2"/>
        <scheme val="minor"/>
      </rPr>
      <t>por consiguiente, esta Oficina solicitó allegar el expediente digitalizado  con identificación eKOGUI 2308824 para verificar por Orfeo la información aportada por la Oficina Jurídica. Al respecto, se indica por los responsables</t>
    </r>
    <r>
      <rPr>
        <i/>
        <sz val="12"/>
        <color theme="1"/>
        <rFont val="Calibri"/>
        <family val="2"/>
        <scheme val="minor"/>
      </rPr>
      <t xml:space="preserve"> "Ubicación en ORFEO del expediente con ID Ekogui- 2308824: Debido al cambio de versión del ORFEO no es posible acceder a los expedientes digitales creados en el sistema, motivo por el cual se adjunta la captura de pantalla del sistema ORFEO en el que se evidencia la situación" </t>
    </r>
    <r>
      <rPr>
        <sz val="12"/>
        <color theme="1"/>
        <rFont val="Calibri"/>
        <family val="2"/>
        <scheme val="minor"/>
      </rPr>
      <t xml:space="preserve">Impidiendo a esta Oficina validar la adopción de controles frente al archivo de expedientes físicos y digitales. Conforme a lo que expuso, no es posible dar por cerrada la acción, ya que, para lograr determinar la efectividad, se requiere de la acción no. 2, correspondiente a la actualización del Procedimiento PR-ADJ-002, en donde se incluyan lineaminetos para el archivo físico y digital de los expedientes. 
Razón por la cual el presente hallazgo continúa abierto en tanto no se corrobore la efectividad de la totalidad de las acciones propúestas. </t>
    </r>
  </si>
  <si>
    <t>5. Verificar en el sistema e-KOGUI que todos los procesos tengan cargadas las 9 actuaciones señaladas en el instructivo de apoderado, cuando corresponda.</t>
  </si>
  <si>
    <t xml:space="preserve">Sistema e-KOGUI
actualizado </t>
  </si>
  <si>
    <r>
      <t xml:space="preserve">Por parte de la Oficina de Control Interno se identificó que la causa del hallazgo no tiene alineación con la acción, por consiguiente, se sugiere modificar la causa del hallazgo. 
Ahora bien, se indicó por los responsables del proceso que </t>
    </r>
    <r>
      <rPr>
        <i/>
        <sz val="12"/>
        <color theme="1"/>
        <rFont val="Calibri"/>
        <family val="2"/>
        <scheme val="minor"/>
      </rPr>
      <t xml:space="preserve">"Los procesos tomados como muestra en la auditoria 2021, fueron actualizados en el sistema Ekogui, al igual que los demas procesos registrados en el sistema. 
Al respecto es importante destacar que el sistema ekogui no exige el cargue de la totalidad de las  piezas procesales, tal y como se puede corroborar en el MANUAL DE ABOGADO. eKOGUI (https://ekogui.defensajuridica.gov.co/sitios/ekogui/Documents/manual_abogado_E2.0_210519.pdf) " 
</t>
    </r>
    <r>
      <rPr>
        <sz val="12"/>
        <color theme="1"/>
        <rFont val="Calibri"/>
        <family val="2"/>
        <scheme val="minor"/>
      </rPr>
      <t xml:space="preserve">Conforme a lo anterior, por parte de la Oficina de Control Interno seleccionó como muestra un proceso  ID 1357858, el cual  se revisó en el sistema eKOGUI , el cual se indicó durante la auditoría que </t>
    </r>
    <r>
      <rPr>
        <i/>
        <sz val="12"/>
        <color theme="1"/>
        <rFont val="Calibri"/>
        <family val="2"/>
        <scheme val="minor"/>
      </rPr>
      <t>"La última actuación registrada es contestación de la demanda. De acuerdo con consulta en portal rama judicial el proceso se encuentra en etapa de pruebas."</t>
    </r>
    <r>
      <rPr>
        <sz val="12"/>
        <color theme="1"/>
        <rFont val="Calibri"/>
        <family val="2"/>
        <scheme val="minor"/>
      </rPr>
      <t xml:space="preserve">, actualmente se registra en etapa procesal de pruebas, y según la página de la Rama Judicial se encuentra en la misma etapa, por consiguiente, por parte de esta Oficina se concluye que la acción fue efectiva, toda vez que se realizó la actualización de la información. </t>
    </r>
  </si>
  <si>
    <t xml:space="preserve">Por parte de la Oficina de Control Interno se seleccionó como muestra uno de los expedientes identificados dentro de la auditoría con debilidad en la actualización de la información en eKOGUI, encontrando que se realizó la respectiva actualización, por consiguiente, analizada la información reportada por la Oficina Jurídica, se da por cumplida la acción y se evidencia su efectividad. </t>
  </si>
  <si>
    <t>OCI-2020-022 Gestión de la Cartera generada con ocasión de la Prestación del Servicio Público de Adecuación de Tierras</t>
  </si>
  <si>
    <t>OCI-2020-022</t>
  </si>
  <si>
    <t>Gestión de la Cartera generada con ocasión de la Prestación del Servicio Público de Adecuación de Tierras</t>
  </si>
  <si>
    <t>Incumplimientos normativos y procedimentales en la generación y entrega de facturas a los usuarios</t>
  </si>
  <si>
    <t>Obsolescencia del sistema de cartera (SIFI).</t>
  </si>
  <si>
    <t>1. Cambio del sistema de Facturación a ERP Microsoft DYMANICS.  </t>
  </si>
  <si>
    <t>Implementación del ERP Microsoft DYMANICS</t>
  </si>
  <si>
    <t>Contratista de la Vicepresidencia de Integración Productiva </t>
  </si>
  <si>
    <t>1-ago-2020 </t>
  </si>
  <si>
    <t> 31-ago-2021</t>
  </si>
  <si>
    <t>Ariana Isabel Gómez Orozco</t>
  </si>
  <si>
    <t>No se obtuvo evidencias de la realización de la acción propuesta.</t>
  </si>
  <si>
    <r>
      <t>Dificultades y falta de control en la notificación de las facturas por falta de personal.</t>
    </r>
    <r>
      <rPr>
        <sz val="12"/>
        <color theme="1"/>
        <rFont val="Arial"/>
        <family val="2"/>
      </rPr>
      <t> </t>
    </r>
  </si>
  <si>
    <t>2. Requerir la contratación del personal con actividades específicas de entrega de facturas y temas relacionados con notificaciones de cobro.</t>
  </si>
  <si>
    <t xml:space="preserve">Un (1) requerimiento a la Vicepresidencia de Integración Productiva </t>
  </si>
  <si>
    <t>Directores Técnicos Territoriales de:
UTT N° 2 – Cartagena.
UTT N° 3 – Córdoba</t>
  </si>
  <si>
    <t>Se requirió a la VIP mediante memorando 20203530029163 de octubre 5 de 2020,  la contratación de personal exclusivo para apoyar proceso de entrega de facturación. Se adjunta comunicado.</t>
  </si>
  <si>
    <t>Falta de herramientas de trabajo e infraestructura (Computadores, puestos de trabajo. Etc)</t>
  </si>
  <si>
    <t>3. Realizar requerimiento a la Vicepresidencia de Integración Productiva de los elementos de trabajo e infraestructura necesaria para ejecutar la labor contratada (facturación y cartera).</t>
  </si>
  <si>
    <t>Dos (2) requerimientos formales (uno por cada UTT).</t>
  </si>
  <si>
    <t>Directores Técnicos Territoriales de: 
UTT N° 2 – Cartagena.
UTT N° 3 – Córdoba</t>
  </si>
  <si>
    <t>Se requirió a la VIP mediante memorando 20203530029163 de octubre 5 de 2020, el suministro de elementos y equipos necesarios para la ejecución adecuada del proceso de facturación y cartera, tales como impresoras, escaner, fotocopiadora. Se adjunta comunicado.</t>
  </si>
  <si>
    <t xml:space="preserve">No hay repositorio de documentación. </t>
  </si>
  <si>
    <t>4. Realizar análisis y presentar propuesta de centralización del archivo en la Unidad Técnica Territorial de influencia de los Distritos de Adecuación de Tierras Administrados por la Entidad. </t>
  </si>
  <si>
    <t>Una (1) propuesta presentada a la Vicepresidencia de Integración Productiva y a los Directores Técnicos Territoriales.</t>
  </si>
  <si>
    <t> 1-ago-2020</t>
  </si>
  <si>
    <t>Aunque mediante memorando 20203530029163 de octubre 5 de 2020 dirigido a la VIP, se requirió apoyo para el manejo documental ; como tal aún no se ha presentado propuesta formal para centralización del archivo en las oficinas de la UTT, en específico para el caso de La Doctrina, toda vez que se analiza la pertinencia de dicha acción considerando que el auxiliar de cartera que ejerce desde la sede del distrito en el municipio de Lorica,  requiere acceso constante a las carpetas y la distancia hasta la ciudad de Montería es de mas de una hora, lo que dificultaría la consulta y archivo de documentos.</t>
  </si>
  <si>
    <t>Inconsistencias en el recaudo de la cartera por concepto de la prestación del servicio público de adecuación de tierras</t>
  </si>
  <si>
    <t>1. Cambio del sistema de Facturación a ERP Microsoft DYMANICS   </t>
  </si>
  <si>
    <t> Implementación del ERP Microsoft DYMANICS</t>
  </si>
  <si>
    <t>Contratista de la Vicepresidencia de Integración Productiva  </t>
  </si>
  <si>
    <t>31-ago-2021 </t>
  </si>
  <si>
    <t>Falta de conciliación entre Tesorería y Grupo de Cartera </t>
  </si>
  <si>
    <t>2. Conciliar mensualmente entre las áreas </t>
  </si>
  <si>
    <t>Doce (12) actas de conciliación</t>
  </si>
  <si>
    <t>Contratistas Grupo de Cartera y la Tesorera de la Entidad </t>
  </si>
  <si>
    <t>Falta de jornadas de cobro</t>
  </si>
  <si>
    <t xml:space="preserve">3. Jornadas de cobro para poder  depurar las consignaciones pendientes por identificar </t>
  </si>
  <si>
    <t>Cuatro (4) actas de las jornadas de cobro</t>
  </si>
  <si>
    <t>Ausencia de gestiones de cobro en los Distritos de Adecuación de Tierras administrados por la Entidad</t>
  </si>
  <si>
    <t>Registro General de Usuarios (RGU) desactualizado.</t>
  </si>
  <si>
    <t>1. Actualizar el RGU, para tener conocimiento del cliente </t>
  </si>
  <si>
    <t>RGU actualizado de la Doctrina y Monteria </t>
  </si>
  <si>
    <t>Líder de Adecuación de Tierras, Vicepresidencia de Integración Productiva </t>
  </si>
  <si>
    <t>Falta de herramientas de trabajo e infraestructura (Computadores, puestos de trabajo. Etc) </t>
  </si>
  <si>
    <t>2. Realizar requerimiento a la Vicepresidencia de Integración Productiva de los elementos de trabajo e infraestructura necesaria para ejecutar la labor contratada (facturación y cartera).</t>
  </si>
  <si>
    <t>Dos (2) requerimientos formales (uno por cada UTT). </t>
  </si>
  <si>
    <t xml:space="preserve">Directores Técnicos Territoriales de: 
UTT N° 2 – Cartagena.
UTT N° 3 – Córdoba </t>
  </si>
  <si>
    <t>31-ago-2020 </t>
  </si>
  <si>
    <t>Se requirió a la VIP mediante memorando 20203530029163 de octubre 5 de 2020,  el suministro de elementos y equipos necesarios para la ejecución adecuada del proceso de facturación y cartera, tales como impresoras, escaner, fotocopiadora. Se adjunta comunicado.</t>
  </si>
  <si>
    <t xml:space="preserve">Falta de controles y seguimiento a la acción persuasiva. </t>
  </si>
  <si>
    <t>3. Realizar herramienta sistemática, donde se realice seguimiento a los usuarios que están en cobros persuasivos.</t>
  </si>
  <si>
    <t>Cuatro (4) informes de gestión del cobro persuasivo por cada UTT</t>
  </si>
  <si>
    <t xml:space="preserve">Directores Técnicos Territoriales de: 
UTT N° 2 – Cartagena.
UTT N° 3 – Córdoba  </t>
  </si>
  <si>
    <t>Incumplimientos normativos y procedimentales en el proceso de cobro coactivo</t>
  </si>
  <si>
    <t>Inobservancia en la implementación y seguimiento a las actividades de control aplicables a la unidad auditada.</t>
  </si>
  <si>
    <t>1. Realizar seguimiento cuatrimestral a través de mesas de trabajo y la solicitud de informes al interior de la oficina y a las UTT que tengan a cargo la gestión de la cartera, respecto de la gestión adelantada</t>
  </si>
  <si>
    <t>Tres (3) seguimientos</t>
  </si>
  <si>
    <t>Jefe de la Oficina Jurídica  </t>
  </si>
  <si>
    <t>01-sep-2020 </t>
  </si>
  <si>
    <t xml:space="preserve"> 31-dic-2021 </t>
  </si>
  <si>
    <t>Ariana Isabel Gómez Orozco
Angie Milena Abella González</t>
  </si>
  <si>
    <t>Insuficiencia de personal asignado a la gestión de cobro coactivo.</t>
  </si>
  <si>
    <t>2. Solicitar los recursos para contratar personal para cobro coactivo.</t>
  </si>
  <si>
    <t>Una (1) solicitud de recursos a la Vicepresidencia de Integración Productiva</t>
  </si>
  <si>
    <t>Jefe Oficina Jurídica  </t>
  </si>
  <si>
    <t xml:space="preserve">Teniendo en cuenta que los procesos de cobro coactivo se encuentran suspendidos en virtud de la Resolución 120 de fecha 14 de abril de  2020, la OJ ha desarrollado las actividades de cobro coactivo con los dos servidores de planta, que tiene asignadas estas funciones.  </t>
  </si>
  <si>
    <t xml:space="preserve">De acuerdo con la información suministrada por los responsables del proceso, no se presentaron avances en la realización de la acción propuesta.
Teniendo en cuenta que la acción se encuentra vencida se debe priorizar la ejecución de la misma o verificar la posibilidad de establecer una que se ajuste a la realidad operativa del proceso y que contribuya a eliminar las causas del hallazgo. </t>
  </si>
  <si>
    <t>3. En caso de contar con los recursos, adelantar las gestiones pertinentes para contratar el personal que apoye el trámite de los procesos de cobro coactivo.</t>
  </si>
  <si>
    <t xml:space="preserve">Contratos suscritos </t>
  </si>
  <si>
    <t>Personal designado por la Jefe de la Oficina Jurídica para adelantar el trámite</t>
  </si>
  <si>
    <t xml:space="preserve">Teniendo en cuenta que los procesos de cobro coactivose encuentran suspendidos en virtud de la Resolución 120 de fecha 14 de abril de  2020, la OJ ha desarrollado las actividades de cobro coactivo con los dos servidores de planta, que tiene asignadas estas funciones.  </t>
  </si>
  <si>
    <t>Retrasos en la notificación de las diferentes actuaciones del proceso dada la limitación para identificar la dirección de predios de los deudores por ubicarse en áreas rurales.</t>
  </si>
  <si>
    <t>4. Identificar en las comunicaciones de notificación con corte a 31 de diciembre de 2019 las causas por las cuales no ha sido posible su entrega al deudor (rechazadas, reusadas, predio urbanizado, etc.)</t>
  </si>
  <si>
    <t xml:space="preserve">Documento de identificación de comunicaciones </t>
  </si>
  <si>
    <t>Abogado de Cobro Coactivo designado por la Jefe de la Oficina Jurídica  </t>
  </si>
  <si>
    <t> 01-sep-2020</t>
  </si>
  <si>
    <t>Se realizó un inventario de las comunicaciones de notificación con corte a 31 de diciembre de 2019 en el que se identificaron  las causales, (rechazadas, reusadas, predio urbanizado, etc.)</t>
  </si>
  <si>
    <t>Los responsables del proceso suministraron el documento en Excel denominado “BASE DE NOTIFICACIONES” con información de gestiones de notificación adelantada a predios de los Distritos de Adecuación de Tierras La Doctrina y Montería – Mocarí. 
La Oficina de Control Interno observó la ejecución de la presente acción; no obstante, considera se debe continuar con el seguimiento del presente hallazgo hasta tanto la totalidad de acciones sean ejecutadas en su totalidad y se corrobore la efectividad de las mismas.</t>
  </si>
  <si>
    <t>5. Informar a la Dirección de Adecuación de Tierras (DAT) de la VIP los predios a los cuales no fue posible notificar porque no fueron ubicados con el fin de que se adelante las gestiones para que se actualice el RGU.</t>
  </si>
  <si>
    <t>Un (1) memorando con la información identificada</t>
  </si>
  <si>
    <t xml:space="preserve">Esta acción no se ha realizado, teniendo en cuenta que la OJ, esta adelantando mesas de trabajo con la DAT con el fin de adelantar gestiones para la actualización del RGU de los Distritos de Adecuación de Tierras. </t>
  </si>
  <si>
    <t xml:space="preserve">Falta de ejecución de las medidas cautelares de secuestro de bienes inmuebles. </t>
  </si>
  <si>
    <t>6. Solicitar la inclusión de recursos en el anteproyecto del 2022, para adelantar las actividades de secuestro de los bienes embargados.</t>
  </si>
  <si>
    <t xml:space="preserve">Una (1) solicitud de inclusión de  recursos </t>
  </si>
  <si>
    <t>Jefe de Oficina Jurídica  </t>
  </si>
  <si>
    <t xml:space="preserve">Teniendo en cuenta que los procesos de cobro coactivo se encuentran suspendidos y la entrada en vigencia de la Ley 2071 de 2020, la OJ no solicitó la inclusión de recursos para la materialización de medidas cautelares. </t>
  </si>
  <si>
    <t xml:space="preserve">De acuerdo con la información suministrada por los responsables del proceso, no se presentan avances en la realización de la acción propuesta.
Teniendo en cuenta que la acción se encuentra vencida se debe priorizar la ejecución de la misma o verificar la posibilidad de establecer una que se ajuste a la realidad operativa del proceso y que contribuya a eliminar las causas del hallazgo. </t>
  </si>
  <si>
    <t xml:space="preserve">Inobservancia de la competencia de decretar la prescripción de oficio tan pronto ocurra el hecho. </t>
  </si>
  <si>
    <t>7. Presentar ante el Comité de Cartera los casos identificados en el marco de la auditoría en los que operó la prescripción.</t>
  </si>
  <si>
    <t>Presentar ante el Comité de Cartera casos para prescripción de oficio</t>
  </si>
  <si>
    <t xml:space="preserve">En el marco de la auditoría no se encontraron casos en los que haya operado la prescripción, dada la suspensión de términos ordenada por la Resolución No 120 de fecha 14 de abril de 2020. </t>
  </si>
  <si>
    <t xml:space="preserve">Desactualización del Reglamento interno de Recaudo de Cartera </t>
  </si>
  <si>
    <t>8. Informar al Grupo de Cartera de la VIP aquellos aspectos que se deben modificar del Reglamento de Recaudo de Cartera, en relación con cobro coactivo que se ajuste a la normativa vigente.</t>
  </si>
  <si>
    <t xml:space="preserve">Una (1) solicitud de actualización </t>
  </si>
  <si>
    <t xml:space="preserve">Se solicitó la actualización del Reglamento de Recaudo de Cartera, mediante memorando radicado No. 20202100042193 de fecha 31 de diciembre de 2020. </t>
  </si>
  <si>
    <t>Diferencias en la información registrada en los Estados Financierosde la Entidad relacionadacon las cuentas por cobrar por la Prestación del Servicio Público de Adecuación de Tierras de los distritos administrados por la Agencia de Desarrollo Rural</t>
  </si>
  <si>
    <t>Falta de conciliación entre Contabilidad y Grupo de Cartera.</t>
  </si>
  <si>
    <t>1. Conciliar los valores registrados en el Acta 0223 de 2016 (entrega INCODER) contra lo registrado en el sistema SIFI.</t>
  </si>
  <si>
    <t>Un (1) acta de conciliación.</t>
  </si>
  <si>
    <t>Contratistas Grupo de Cartera y Contadora de la Entidad. </t>
  </si>
  <si>
    <t>01-ago-2020 </t>
  </si>
  <si>
    <t>2. Conciliar los valores facturados en los Distritos de Adecuación de Tierras administrados por la ADR entre el 2016 y 2019.</t>
  </si>
  <si>
    <t>Un (1) acta de conciliación de los años 2016, 2017, 2018 y 2019.</t>
  </si>
  <si>
    <t>Falta de herramientas de trabajo e infraestructura (computadores, puestos de trabajo, etc.).</t>
  </si>
  <si>
    <t xml:space="preserve">Dos (2) requerimientos formales (uno por cada UTT). </t>
  </si>
  <si>
    <t xml:space="preserve">Directores Técnicos Territoriales de: 
UTT N° 2 – Cartagena.
UTT N° 3 – Córdoba </t>
  </si>
  <si>
    <t>Dificultades en la notificación de las resoluciones de prescripción con ocasión de la emergencia sanitaria.</t>
  </si>
  <si>
    <t>4. Identificar los deudores registrados en las Resoluciones de prescripción, a los que no se logró realizar la notificación personal, para proceder a realizar la notificación por Edicto, y posteriormente, informar a Contabilidad para que incorpore la información en los estados financieros de la Entidad.</t>
  </si>
  <si>
    <t>Soportes de comunicación de notificaciones realizadas a la Dirección Administrativa y Financiera – Contabilidad.</t>
  </si>
  <si>
    <t>Contratistas Grupo de Cartera y Contratistas Distritos de Adecuación de Tierras.</t>
  </si>
  <si>
    <t>30-nov-2020 </t>
  </si>
  <si>
    <t>No se obtuvo evidencias de la realización de la acción propuesta. Teniendo en cuenta que la acción se encuentra vencida se debe priorizar la ejecución de la misma.</t>
  </si>
  <si>
    <t>Inobservancia de lineamientos procedimentales en la presentación de informes y seguimiento de la gestión de la cartera</t>
  </si>
  <si>
    <t>1. Cambio del sistema de Facturación a ERP Microsoft DYMANICS </t>
  </si>
  <si>
    <t>Contratista de la Vicepresidencia de Integración Productiva</t>
  </si>
  <si>
    <t>Lineamientos procedimentales que no se ajustan a la realidad operativa de la unidad auditada.</t>
  </si>
  <si>
    <r>
      <t>2. Enviar borrador de ajuste al procedimiento “</t>
    </r>
    <r>
      <rPr>
        <i/>
        <sz val="12"/>
        <color theme="1"/>
        <rFont val="Arial"/>
        <family val="2"/>
      </rPr>
      <t>Recaudo de Cartera por concepto del Servicio Público de Adecuación de Tierras, Recuperación de la Inversión y Transferencia de Distritos (PR-ADT-006)“</t>
    </r>
    <r>
      <rPr>
        <sz val="12"/>
        <color theme="1"/>
        <rFont val="Arial"/>
        <family val="2"/>
      </rPr>
      <t>a los responsables en Distritos de Adecuación de Tierras administrados por la ADR para su verificación</t>
    </r>
  </si>
  <si>
    <t>Un (1) correo electrónico dirigido a los DAT</t>
  </si>
  <si>
    <t>Contratista Grupo de Cartera</t>
  </si>
  <si>
    <t>3. Realizar observaciones y propuestas al borrador del procedimiento PR-ADT-006</t>
  </si>
  <si>
    <t>Dos (2) correos electrónicos con observaciones y propuestas al procedimiento PR-ADT-006</t>
  </si>
  <si>
    <t>Directores de las UTT:
 N° 2 Cartagena
N° 3 Montería</t>
  </si>
  <si>
    <t>4. Actualización y publicación del procedimiento PR-ADT-006 en el Sistema Integrado de Gestión (SIG).</t>
  </si>
  <si>
    <t>Un (1) procedimiento actualizado en el SIG</t>
  </si>
  <si>
    <t>Vicepresidente de Integración Productiva</t>
  </si>
  <si>
    <t>Falta de conocimiento de los lineamientos procedimentales y/o compromiso en su cumplimiento por parte de los diferentes actores intervinientes en el proceso.</t>
  </si>
  <si>
    <t>5. Socialización del procedimiento con los responsables en los distritos administrados por la ADR. </t>
  </si>
  <si>
    <t>Dos (2) reuniones de capacitación y/o socialización (una con cada UTT)</t>
  </si>
  <si>
    <t>Contratistas Grupo de Cartera </t>
  </si>
  <si>
    <t xml:space="preserve">6. Crear un sistema de alertas por incumplimiento en el reporte de los informes </t>
  </si>
  <si>
    <t>Cuatro (4) reportes trimestrales</t>
  </si>
  <si>
    <t>Duplicidad en la numeración de Actos Administrativos de la Agencia de Desarrollo Rural</t>
  </si>
  <si>
    <t>Desconocimiento de lineamientos normativos internos y externos por parte de las áreas que tienen a cargo la suscripción de Actos Administrativos en la Entidad.</t>
  </si>
  <si>
    <t xml:space="preserve">1. Establecer en el procedimiento de cobro coactivo, en el acápite de condiciones especiales, que la numeración de los actos administrativos que se emitan en el marco del proceso de cobro coactivo, estarán a cargo de la Oficina Jurídica.  </t>
  </si>
  <si>
    <t xml:space="preserve">Llevar un registro de la totalidad de los actos administrativos que se emitan por parte de la Oficina Jurídica  en el marco de  los procesos de cobro coactivo. </t>
  </si>
  <si>
    <t xml:space="preserve">Oficina Jurídica </t>
  </si>
  <si>
    <t>30-ago-2020 </t>
  </si>
  <si>
    <t>Esta acción no ha se podido implementar en virtud de la suspensión de términos ordenada por la Resolución No. 120 de fecha 14 de abril de 2020.</t>
  </si>
  <si>
    <t>Deficiencia en el control para el seguimiento en la generación y custodia de las Resoluciones.</t>
  </si>
  <si>
    <t>2. Adicionar un prefijo denominado “CC”, que signifique Cobro Coactivo en los Actos Administrativos emitidos en el marco de dicho proceso.</t>
  </si>
  <si>
    <t>Diferenciar la numeración de  los Actos Administrativos, con el objetivo de evitar la duplicidad en la numeración de los mismos.  </t>
  </si>
  <si>
    <t xml:space="preserve"> Oficina Jurídica </t>
  </si>
  <si>
    <t>CONSTANTE</t>
  </si>
  <si>
    <t>OCI-2022-025-Gestión de la Cartera generada con ocasión de la Prestación del Servicio Público de Adecuación de Tierras</t>
  </si>
  <si>
    <t>OCI-2022-025</t>
  </si>
  <si>
    <t>Deficiencias en el cumplimiento normativo y procedimental asociado a la gestión de la cartera vencida de acuerdo con su clasificación de probable, difícil e imposible recaudo conllevando a la prescripción de deudas.</t>
  </si>
  <si>
    <t xml:space="preserve">Desactualización del Registro General de Usuarios de los DAT administrados por la ADR.  </t>
  </si>
  <si>
    <t xml:space="preserve">1. Actualización del Registro General de Usuarios   </t>
  </si>
  <si>
    <t>Correctiva</t>
  </si>
  <si>
    <t xml:space="preserve">VIP </t>
  </si>
  <si>
    <t xml:space="preserve">Seguimiento a las acciones y estrategias en el cobro persuasivo. </t>
  </si>
  <si>
    <t xml:space="preserve">2. Emitir memorando a las UTT, solicitando reporte de las acciones realizadas frente al cobro persuasivo conforme a lo establecido en la Resolución No 617 de 2018.  </t>
  </si>
  <si>
    <t>Preventiva</t>
  </si>
  <si>
    <t>GRUPO DE CARTERA</t>
  </si>
  <si>
    <t xml:space="preserve">Incumplimiento en la aplicación de los procedimientos que a la fecha cuenta la entidad para el cobro de la cartera. </t>
  </si>
  <si>
    <t xml:space="preserve">3. Mesa de trabajo entre el grupo de cartera y la Oficina Jurídica, para determinar las actualizaciones que se deban realizar a los procedimientos. </t>
  </si>
  <si>
    <t xml:space="preserve"> Preventiva</t>
  </si>
  <si>
    <t xml:space="preserve">GRUPO DE CARTERA/OFICINA JURÍIDCA </t>
  </si>
  <si>
    <t>Desactualización del Registro General de Usuarios de los DAT administrados por terceros.</t>
  </si>
  <si>
    <t xml:space="preserve">4. Remisión de oficio a las Asociaciones de Usuarios reiterando las obligaciones contractuales respecto de la gestión de la cartera.   </t>
  </si>
  <si>
    <t>VIP</t>
  </si>
  <si>
    <t>Deficiencias en la aplicación de las normas y procedimientos asociados a la facturación del interés moratorio por cartera vencida derivada de la prestación del servicio público de Adecuación de Tierras y a la emisión y entrega de las facturas a los usuarios</t>
  </si>
  <si>
    <t xml:space="preserve">Desconocimiento de los procedimientos internos de la entidad. </t>
  </si>
  <si>
    <t xml:space="preserve">1. Mesas de trabajo entre las UTT y nivel central con el fin de hacer claridad frente al desarrollo y ejecución de los procedimientos. </t>
  </si>
  <si>
    <t>Inobservancia de lineamientos procedimentales en el trámite de cobros coactivos y falta de regulación al interior de la Entidad para el trámite de cobros persuasivos y/o ausencia de soportes que sustentan dicha gestión</t>
  </si>
  <si>
    <t xml:space="preserve">Respecto de la información de la cartera de Recuperación de la Inversión, esta reposa en una base de datos que no garantiza la trazabilidad en el tiempo. </t>
  </si>
  <si>
    <t xml:space="preserve">1. Realizar la Inclusión en el sistema DYNAMICS de las nuevas obras de rehabilitación de los Distritos. </t>
  </si>
  <si>
    <t>DAT</t>
  </si>
  <si>
    <t xml:space="preserve">Desactualización del procedimiento de envió a cobro coactivo de las obligaciones en mora de la cartera de recuperación de la inversión. </t>
  </si>
  <si>
    <t xml:space="preserve">2. Revisión del procedimiento de recaudo de cartera para incluir los requisitos para envío a la Oficina Jurídica la cartera de Recuperación de la Inversión. </t>
  </si>
  <si>
    <t>Grupo de Cartera</t>
  </si>
  <si>
    <t xml:space="preserve">Discrepancia entre la realidad operativa y el procedimiento de cobro coactivo. </t>
  </si>
  <si>
    <t xml:space="preserve">3. Actualizar el procedimiento de cobro coactivo.  </t>
  </si>
  <si>
    <t xml:space="preserve">Desactualización del Reglamento Interno de Recaudo de Cartera. </t>
  </si>
  <si>
    <t xml:space="preserve">4. Actualizar el Reglamento Interno de Recaudo de Cartera frente a la realidad operativa de la Agencia.  </t>
  </si>
  <si>
    <t>Oficina Jurídica/VIP</t>
  </si>
  <si>
    <t>Debilidades en la ejecución de actividades y reporte oportuno de información asociada a la Cartera con ocasión a los servicios de Adecuación de Tierras prestados, necesaria para la emisión de los Estados Financieros de la Entidad</t>
  </si>
  <si>
    <t xml:space="preserve">Incumplimiento en la entrega oportuna de la información solicitada por el área financiera de la entidad. </t>
  </si>
  <si>
    <t xml:space="preserve">1. Emitir un memorando a las UTT, con el fin de reiterar el envió de la información oportuna, frente a las gestiones de cartera. </t>
  </si>
  <si>
    <t xml:space="preserve">GRUPO DE CARTERA </t>
  </si>
  <si>
    <t xml:space="preserve">Demora en la retroalimentación de los informes de gestión de la cartera de los DAT de propiedad de la Agencia. </t>
  </si>
  <si>
    <t xml:space="preserve">2. Realizar Mesas trimestrales entre los equipos de trabajo, con el fin de consolidar la información del proceso de cartera de los 15 distritos de propiedad de la Agencia. </t>
  </si>
  <si>
    <t xml:space="preserve">GRUPO DE CARTERA/DAT (AOC)/VIP </t>
  </si>
  <si>
    <t>Falta  de coordinación Institucional en lo concerniente a las gestiones asociadas a la cartera con ocasión a la prestación del servicio público de Adecuación de Tierras</t>
  </si>
  <si>
    <r>
      <rPr>
        <b/>
        <sz val="12"/>
        <color theme="1"/>
        <rFont val="Arial"/>
        <family val="2"/>
      </rPr>
      <t xml:space="preserve">No se propuso plan de mejoramiento
Concepto OCI: </t>
    </r>
    <r>
      <rPr>
        <sz val="12"/>
        <color theme="1"/>
        <rFont val="Arial"/>
        <family val="2"/>
      </rPr>
      <t>Frente a lo expuesto por el área auditada, respecto a la “no competencia del equipo que atendió la auditoría para formular plan de mejoramiento que suplan necesidades de personal permanente”, la Oficina de Control Interno considera que, en primera medida, la responsabilidad de la unidad auditada, Gestión de la cartera en esta ocasión, se encuentra bajo responsabilidad de la Vicepresidencia de Integración Productiva, así como bajo estructura organizacional, las Unidades Técnicas Territoriales de igual forma se derivan de mencionada vicepresidencia, por lo tanto, y en el entendido que el hallazgo se emite sobre el proceso y/o unidad auditada y no sobre una persona o grupo de personas específicas, no se considera  apropiada la afirmación dada frente a la no formulación de acciones, más cuando dicha situación ha sido reiterativa como se detalla en el reporte de hallazgo y no se han tomado correctivos efectivos por parte de la Entidad.
Por lo anterior, la Oficina de Control Interno recomienda que se lleve a cabo la determinación de acciones que propendan por la existencia de un equipo funcional de Cartera que actué de manera coordinada y que se fortalezca la administración documental que sustenta las diferentes actividades realizadas, sumado a que se atienda con diligencia las auditorías que se practican a la entidad, las cuales se enfocan en buscar fortalecer aquellas situaciones que presentan desviaciones. Para ello, posterior a la comunicación del informe final de la presente auditoría se debería remitir memorando a la Jefatura de la Oficina de Control Interno solicitando la inclusión de dichas acciones de mejora que se consideren ayudan a subsanar este tipo de debilidades institucionales.</t>
    </r>
  </si>
  <si>
    <t>ABIERTA</t>
  </si>
  <si>
    <t>Indice Planes de Mejoramiento suscritos con la Oficina de Control Interno</t>
  </si>
  <si>
    <t>PROCESO / ACTIVIDAD AUDITADA</t>
  </si>
  <si>
    <t>INFORME</t>
  </si>
  <si>
    <t>CANTIDAD HALLAZGOS</t>
  </si>
  <si>
    <t>CANTIDAD ACCIÓN(ES)</t>
  </si>
  <si>
    <t>ESTADO ACCIONES</t>
  </si>
  <si>
    <t>ESTADO HALLAZGOS</t>
  </si>
  <si>
    <t>CUMPLIDA</t>
  </si>
  <si>
    <t>INCALIFICABLE</t>
  </si>
  <si>
    <t>INCUMPLIDA Y VENCIDA</t>
  </si>
  <si>
    <t>ABIERTAS
VIGENTES</t>
  </si>
  <si>
    <t>EFECTIVA</t>
  </si>
  <si>
    <t>PENDIENTE DE EFECTIVIDAD</t>
  </si>
  <si>
    <t>INEFECTIVA</t>
  </si>
  <si>
    <t>6.</t>
  </si>
  <si>
    <t>Asesoría y Defensa Jurídica (ADJ)</t>
  </si>
  <si>
    <t>25.</t>
  </si>
  <si>
    <t>TOTAL</t>
  </si>
  <si>
    <t>ACCIONES AGRUPADAS</t>
  </si>
  <si>
    <t>CUMPLIDA - PENDIENTE DE EFECTIVIDAD</t>
  </si>
  <si>
    <t>CUMPLIDA INEFECTIVA</t>
  </si>
  <si>
    <t>HALLAZGOS AGRUPADOS</t>
  </si>
  <si>
    <t>HALLAZGOS</t>
  </si>
  <si>
    <t>ACCIONES  INFORME OCI-2018-018</t>
  </si>
  <si>
    <t>ACCIONES  INFORME OCI-2021-013</t>
  </si>
  <si>
    <t>ACCIONES  INFORME OCI-2020-022</t>
  </si>
  <si>
    <t>ACCIONES  INFORME OCI-2022-025</t>
  </si>
  <si>
    <t xml:space="preserve">CUMPLIDA - EFECTIVA </t>
  </si>
  <si>
    <t>INCUMPLIDA . VENCIDA</t>
  </si>
  <si>
    <t>No se reportan avances por parte de los responsables del proceso</t>
  </si>
  <si>
    <t xml:space="preserve">No se reportan avances por parte de los responsables del proceso sobre la acción propuesta, por consiguiente, el hallazgo permanecerá abierto en tanto se de cumplimiento al 100% de las acciones y se valide la efectividad de las mismas. </t>
  </si>
  <si>
    <t xml:space="preserve">El proceso suministró las siguientes actas: 
Enero a julio de 2020: ACTA No. 01/2020 del 28 de agosto de 2021 
Agosto de 2020: ACTA No. 03/2020 del 6 de noviembre de 2020. 
Septiembre de 2020: ACTA No. 04/2020 del 6 de noviembre de 2020 
Octubre de 2020: ACTA No. 06/2020 del 27 de noviembre de 2020. 
Noviembre de 2020: ACTA No. 07/2020 del 17 de diciembre de 2020 
Diciembre de 2020: ACTA No. 01/2021 del 1 de febrero de 2021 y Acta No. 02/2021 del 01 de febrero de 2021 
Enero de 2021: ACTA No. 03/2021 del 22 de febrero de 2021 y ACTA No. 06/2021 del 19 de abril de 2021. 
Febrero de 2021: ACTA No. 06/2021 del 19 de abril de 2021. 
Marzo de 2021: ACTA No. 05/2021 del 19 de abril de 2021. 
Abril de 2021: ACTA No. 04/2021 del 19 de marzo de 2021 y ACTA No. 07/2021 del 19 de mayo de 2021 y ACTA No. 08/2021 del 19 de mayo de 2021. 
Mayo de 2021: ACTA No. 09/2021 22 de junio de 2021 y ACTA No. 10/2021 del 22 de junio de 2021.
Lo anterior, evidencia la realización de 10 actas de las conciliaciones mensuales de 12 programadas. Faltan las conciliaciones de los meses de junio y julio de 2021. </t>
  </si>
  <si>
    <r>
      <t>Se indica por los responsables que "</t>
    </r>
    <r>
      <rPr>
        <i/>
        <sz val="12"/>
        <color theme="1"/>
        <rFont val="Arial"/>
        <family val="2"/>
      </rPr>
      <t xml:space="preserve">Se han realizado mensualmente las conciliaciones del estado de cartera por concepto del servicio publico de adecuación de tierras el área de Tesorería. Es importante resaltar que para la vigencia 2023, se tiene establecido que dichas conciliaciones deben realizarse mensualmente para tener el control periódico del estado de la cartera."
</t>
    </r>
    <r>
      <rPr>
        <sz val="12"/>
        <color theme="1"/>
        <rFont val="Arial"/>
        <family val="2"/>
      </rPr>
      <t xml:space="preserve">Se aporta como evidencia las siguientes carpetas: 
- ACTA 001 DICIEMBRE 2021 RI
- ACTA 002 AGO-DIC 2021 TARIFAS
- ACTA 003 ENERO 2022 RI
- ACTA 004 ENERO 2022 TARIFAS
- ACTA 005 FEBRERO 2022 RI
- ACTA 006 FEBRERO 2022 TARIFAS
- ACTA 006 MARZO 2022  RI
- ACTA 007 MARZO 2022  RI
- ACTA 008 MARZO 2022 TARIFAS
- ACTA 009 ABRIL 2022 RI
- ACTA 010 ABRIL 2022 TARIFAS
- ACTA 013 JUNIO 2022  RI
- ACTA 015 JULIO 2022  RI
- ACTA 016 ENE-JUL 2022 TARIFAS
- ACTA 021 OCTUBRE 2022 RI
- ACTA 023 DICIEMBRE 2022 TARIFAS
- ACTA 024 NOVIEMBRE 2022 RI
- ACTA 024-1 DICIEMBRE 2022 RI
- ACTA 001 ENERO 2023 TARIFAS
- ACTA 002 ENERO 2023 RI
- ACTA 003 FEBRERO 2023 TARIFAS
- ACTA 004 FEBRERO 2023 RI
- ACTA 005 MARZO 2023 TARIFAS
- ACTA 006 MARZO 2023 RI
- ACTA 008 ABRIL 2023 RI
No se aportó evidencia de los meses de agosto, septiembre 2022, mayo 2023 y tampoco se complementó con las actas de los meses de junio y julio 2021
</t>
    </r>
  </si>
  <si>
    <t xml:space="preserve">Se efectuan jornadas de gestión de cobro persuasivo, para el caso del DAT La Doctrina mediante reuniones con usuarios así como con la entrega de formatos de cobro a cada usuario junto con la factura semestral; para el caso del DAT Mocarí mediante campañas de entrega de  cobros en cada una de las zonas. Como evidencia se presentan 4 soportes de gestión así:  2 actas de reunión en el Distrito La Doctrina, y 2 archivos con planillas detalladas de entrega de persuasivos.
Se aportaron la siguiente evidencia correspondiente a la UTT3:
- Acta reunión gestión cobro doctrina 14 oct 2020
- Acta reunión gestión cobro doctrina 19 mayo 2021
- Planillas entrega persuasivos junio 2021 Mocarí
- Planillas entrega persuasivos julio 2021 Mocarí
De acuerdo con lo anterior, no se suministraron evidencias de las jornadas por parte de la UTT2. </t>
  </si>
  <si>
    <t xml:space="preserve">No vi las actas que relaciona Ariana. </t>
  </si>
  <si>
    <r>
      <t>Se indica por los responsables que "</t>
    </r>
    <r>
      <rPr>
        <i/>
        <sz val="12"/>
        <color theme="1"/>
        <rFont val="Arial"/>
        <family val="2"/>
      </rPr>
      <t xml:space="preserve">En el mes de abril se realizaron visitas iniciales de reconocimiento en las Unidades Técnicas Territoriales 2 y 3, en donde se  realizó un diagnóstico inicial del estado de la cartera, la facturación y  los cobros persuasivos, para de esta manera programar y hacer el acompañamiento de las jornadas de cobros persuasivos en el segundo semestre del 2023 en los Distritos correspondientes a las UTT 2 y 3 .
Se acordó con la UTT 2 adelantar jornadas de cobro persuasivo en Repelón y Santa Lucia 26, 27 y 28 de junio.
Los días 13 y 14 de Junio se realizó visita de reconocimiento al  Distrito de la Doctrina  en donde se abordaron temas de gestión de cartera y se tuvo mesa informativa con usuarios"
</t>
    </r>
    <r>
      <rPr>
        <sz val="12"/>
        <color theme="1"/>
        <rFont val="Arial"/>
        <family val="2"/>
      </rPr>
      <t xml:space="preserve">Por parte de esta Oficina se valida lo informado, evidenciando los siguientes documentos: 
- Informe de comisión y/o relación de gastos de viaje (F-SAD-030) del 27 al 28 de abril de 2023, con destino a Cartagena (UTT 2)
- Informe de comisión y/o relación de gastos de viaje (F-SAD-030) del 20 al 21 de abril de 2023, con destino a Montería (UTT 3)
- Dos Listados de asistencia a reuniones (F-DER-002), del 14 de junio de 2023 en la sede administrativa de la Doctrina. 
No se observa evidencia frente a la visita de reconocimiento del día 13 de junio de 2023, ni evidencia de las jornadas de cobro persuasivo en Repelón y Santa Lucia 26, 27 y 28 de junio.
En los informes aportados y la evidencia relacionada, no se observa que se hayan realizado jornadas de cobro, por consiguiente, no es posible validar avance en el cumplimiento de la acción. 
</t>
    </r>
  </si>
  <si>
    <t xml:space="preserve">Dentro de la evidencia suministrada se relaciona  el "MEMORANDO VIP 20203530029163 NECESIDADES UTT3" correpondiente a las necesidades de la UTT3, sin embargo, no se registra solicitud por parte de la UTT2. Teniendo en cuenta que la acción se encuentra vencida se debe priorizar la ejecución de la misma. El hallazgo permanecerá abierto en tanto se de cumplimiento al 100% de las acciones y se valide la efectividad de las mismas. </t>
  </si>
  <si>
    <t xml:space="preserve">El 18 de marzo la Oficina Jurídica, solicitó información a las UTT y a las Asociaciones
Los responsables del proceso suministraron soporte de los siguientes correos electrónicos:
• 21/10/2020: correo de Asoriofrio de asunto “PROYECTO PARA PRESENTACION DE PAZ Y SALVO MP COBRO COACTIVO” (Relación Usuarios con Mandamientos de Pago para Paz y Salvo por radicar Corte Agosto 2020).
• 09/03/2021 correo remitido a Asotucurinca de asunto “SOLICITUD RELACIÓN DETALLADAS DE VALORES.”
• 17/03/2021 correos remitidos a  Asoriofrio, Asorut, La Doctrina y Montería con los cuales se solicitaron relaciones detalladas de valores de algunos predios..  </t>
  </si>
  <si>
    <t xml:space="preserve">De acuerdo con la información y evidencia allegada por los responsables del proceso, la Oficina de Control Interno observó el cumpimiento de la actividad propuesta; no obstante, es necesario continuar con el seguimiento de la misma hasta tanto se lleve a cabo la actualización del Reglamento Interno de Recaudo de Cartera de la Agencia de Desarrollo Rural - ADR, para valuidar su efectividad. </t>
  </si>
  <si>
    <t>Se aporta como evidencia por parte de los responsables el correo electrónico por parte de la Oficina jurídica a la Líder de Cartera donde se comparte el borrador de la modificación al reglamento Interno de Cartera,.</t>
  </si>
  <si>
    <r>
      <t>Se indica por los responsables del proceso que</t>
    </r>
    <r>
      <rPr>
        <i/>
        <sz val="12"/>
        <color theme="1"/>
        <rFont val="Arial"/>
        <family val="2"/>
      </rPr>
      <t xml:space="preserve"> "Se adjuntan las comunicaciones de notificación de las obligaciones con prescripción gestionadas en la vigencia 2020 durante la emergencia sanitaria por el COVID-19"
</t>
    </r>
    <r>
      <rPr>
        <sz val="12"/>
        <color theme="1"/>
        <rFont val="Arial"/>
        <family val="2"/>
      </rPr>
      <t xml:space="preserve">No se observa por parte de esta Oficina la evidencia relacionada. </t>
    </r>
  </si>
  <si>
    <r>
      <t>Se indica por los responsables del proceso que</t>
    </r>
    <r>
      <rPr>
        <i/>
        <sz val="12"/>
        <color theme="1"/>
        <rFont val="Arial"/>
        <family val="2"/>
      </rPr>
      <t xml:space="preserve"> "Durante la vigencia 2023 desde el Nivel Central de la ADR se ha realizado el apoyo a las Direcciones Técnicas Territoriales relacionada con la gestión de cobros persuasivos. Así mismo, en el mes de abril de 2023 a través de memorando 20233300018433 dirigido a la UTT 2 y del memorando 20233300018403 dirigido a la UTT 3, se solicitaron los soportes de gestión de cobros persuasivos de personas jurídicas adelantados por ellos durante las vigencias 2020, 2021 y 2022. Aún no se ha recibido respuesta por parte de las Unidades Técnicas Territoriales" </t>
    </r>
    <r>
      <rPr>
        <sz val="12"/>
        <color theme="1"/>
        <rFont val="Arial"/>
        <family val="2"/>
      </rPr>
      <t xml:space="preserve">
Por parte de esta Oficina se evidencian  los dos memorandos, por consiguiente se considera que la acción fue cumplida, no obstante, para validar de su efectividad es necesario recibir la respuesta a estos y validar que la situación identidficada por esta Oficina se haya superado. </t>
    </r>
  </si>
  <si>
    <r>
      <t>Se indica por los responsables del proceso que</t>
    </r>
    <r>
      <rPr>
        <i/>
        <sz val="12"/>
        <color theme="1"/>
        <rFont val="Arial"/>
        <family val="2"/>
      </rPr>
      <t xml:space="preserve"> "Durante la vigencia 2023 se han desarrollado bases de datos que han permitido llevar un control mas detallado sobre la cartera mientras se sigue recopilando la información relacionada con las obras y rehabilitaciones realizadas en los Distritos, ésto con el objetivo de controlar la cartera por concepto de Recuperación de la Inversión. De acuerdo con lo anterior, se ha organizado en gran parte la información obtenida y se está trabajando en la plantilla para migración de la información al sistema Dynamics, sin embargo, es importante anotar que actualmente no se cuenta con un contrato de soporte para el sistema.
Evidencias: 
Control de Cartera Recuperación de la Inversión
Avance liquidador obligaciones Recuperación de la Inversión." 
</t>
    </r>
    <r>
      <rPr>
        <sz val="12"/>
        <color theme="1"/>
        <rFont val="Arial"/>
        <family val="2"/>
      </rPr>
      <t xml:space="preserve">No se aporta evidencia de la inclusión en el sistema DYNAMICS de las nuevas obras de rehabilitación de los Distritos, por tanto, no se puede determinar un porcentaje de avance. </t>
    </r>
  </si>
  <si>
    <r>
      <t>Se indica por los responsables del proceso en la matriz de respuesta "</t>
    </r>
    <r>
      <rPr>
        <i/>
        <sz val="12"/>
        <color theme="1"/>
        <rFont val="Arial"/>
        <family val="2"/>
      </rPr>
      <t xml:space="preserve">Durante la vigencia 2023 se han desarrollado mesas de trabajo  con la Oficina Jurídica en las cuales se han tenido avances en la actualización del Reglamento Interno de Cartera.
Evidencia: Se anexa el borrador del Reglamento interno de cartera." 
</t>
    </r>
    <r>
      <rPr>
        <sz val="12"/>
        <color theme="1"/>
        <rFont val="Arial"/>
        <family val="2"/>
      </rPr>
      <t>Se aporta como evidencia por parte de los responsables el correo electrónico por parte de la Oficina jurídica a la Líder de Cartera donde se comparte el borrador de la modificación al reglamento Interno de Cartera,.</t>
    </r>
  </si>
  <si>
    <t xml:space="preserve">No se reporta información. </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</si>
  <si>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
La Vicepresidencia de integración Productiva hizo entrega de:
memorando ADR radicado 20222400024993 del 25 de octubre de 2022, de asunto "Socialización actividades apoyo Técnico"
Memorando ADR radicado 20223300029423 del 17 de agosto de 2022, de asunto "Reporte de facturación de tarifas de los distritos administrados y de propiedad de la agencia con corte 30 de junio de 2022"
Certificación expedida por el jefe de la Oficina de Tecnologías de la Información y el vicepresidente de Integración Productiva frente a la facturación del primer semestre de 2022, la cual se realizó a través del aplicativo Dynamics</t>
  </si>
  <si>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indica haber apoyado con éxito la realización de la migración de la información de cartera al mencionado aplicativo.
Frente a lo anterior, en primera instancia se observó se dio cumplimiento a la acción de mejora propuesta, con lo que se contraresta la causa identificada respecto a la obsolescencia del aplicativo de facturación anterior (SIFI), frente al manejo del aplicativo y la información que puede ser consultada en el mismo, lo cual de igual forma fue corroborado por parte de la OCI en la auditoría de Gestión de la Cartera con ocasión de la prestación del servicio público de adecuación de tierras que realizó la Oficina de Control Interno en 2022.
Por lo expuesto se considera la acción ha sido efectiva, no obstante se debe continuar con el seguimiento hasta tanto se ejecuten la totalidad de acciones propuestas para el presente hallazgo.</t>
  </si>
  <si>
    <r>
      <t xml:space="preserve">Se indica por los responsables del proceso que </t>
    </r>
    <r>
      <rPr>
        <i/>
        <sz val="12"/>
        <color theme="1"/>
        <rFont val="Arial"/>
        <family val="2"/>
      </rPr>
      <t xml:space="preserve">"Se gestionaron los procesos de contratación a través de Orden de Prestación de Servicios para los Distritos de la Doctrina  y de Montería-Mocarí con el objeto de prestar servicios técnicos a la Unidad Técnica Territorial N° 3 como auxiliar de registro de cartera para en los aspectos relacionados con la administración, operación y conservación del Distrito, apoyando la prestación del servicio público de Adecuación de Tierras conforme a la ley, procedimientos, manuales y documentos técnicos expedidos sobre la materia en la Agencia
Contrato 3852023 - OPS para La Doctrina
Contrato 5752023 - OPS para Montería-Mocarí"
</t>
    </r>
    <r>
      <rPr>
        <sz val="12"/>
        <color theme="1"/>
        <rFont val="Arial"/>
        <family val="2"/>
      </rPr>
      <t xml:space="preserve">Se obtuvo copia del memorando N° 20203530029163 del 2 de octubre de 2020, a través del cual la UTT N° 3 informó las necesidades de la territorial para la gestión de la cartera.
</t>
    </r>
    <r>
      <rPr>
        <i/>
        <sz val="12"/>
        <color theme="1"/>
        <rFont val="Arial"/>
        <family val="2"/>
      </rPr>
      <t xml:space="preserve">
</t>
    </r>
    <r>
      <rPr>
        <sz val="12"/>
        <color theme="1"/>
        <rFont val="Arial"/>
        <family val="2"/>
      </rPr>
      <t xml:space="preserve">Por parte de esta Oficina se verificaron los dos contratos en mensión y se evidenció que los mismos se encuentran relacionados con actividades de registro y cartera de la UTT N° 3, para los Distritos de la Doctrina y Mocari.
No se aporta requerimiento por parte de la UTT No. 2- Cartagena. </t>
    </r>
  </si>
  <si>
    <t>Se suministró evidencia del memorando  20203530029163 de octubre 5 de 2020, envíado por el Director de la Unidad Técnica Territorial No.3 - Montería dirigida al Vicepresidente de Integración Productiva, en la que se solicitó la necesidad del personal para adelantar las gestiones de entrega de facturas y notificaciones de cobro, en el seguimiento de 2021.
Se indica por los responsables del proceso que "Se gestionaron los procesos de contratación a través de Orden de Prestación de Servicios para los Distritos de la Doctrina  y de Montería-Mocarí con el objeto de prestar servicios técnicos a la Unidad Técnica Territorial N° 3 como auxiliar de registro de cartera para en los aspectos relacionados con la administración, operación y conservación del Distrito, apoyando la prestación del servicio público de Adecuación de Tierras conforme a la ley, procedimientos, manuales y documentos técnicos expedidos sobre la materia en la Agencia
Contrato 3852023 - OPS para La Doctrina
Contrato 5752023 - OPS para Montería-Mocarí"
Por parte de esta Oficina se verificaron los dos contratos en mensión y se evidenció que los mismos se encuentran relacionados con actividades de registro y cartera de la UTT N° 3, para los Distritos de la Doctrina y Mocari.
Ahora bien, se indicó que se realizaría requerimiento por parte de las UTT 3 y UTT 2, no obstante, de esta última no se aportó evidencia, por tanto no se ha dado cumplimiento al 100% de la acción. 
Por lo anterior, el hallazgo permanece abierto en tanto se de cumplimiento a las acciones propuestas, sobre lo cual se sugiere analizar la pertinencia y viabilidad de mantener la acción de acuerdo con la causa del hallazgo y priorizar su ejecución o en su defecto, validar la necesidad de modificar la acción buscando fortalecer las gestiones del proceso y elimnar la situación observada en la auditoría.</t>
  </si>
  <si>
    <t xml:space="preserve">Dentro de la evidencia suministrada se relaciona  el "MEMORANDO VIP 20203530029163 NECESIDADES UTT3" correpondiente a las necesidades de la UTT3, sin embargo, no se registra solicitud por parte de la UTT2. 
Dado lo anterior, el hallazgo permanece abierto en tanto se de cumplimiento a la totalidad de acciones propuestas, sobre lo cual se sugiere analizar la pertinencia y viabilidad de mantener la acción de acuerdo con la causa que dio orgien al hallazgo y en caso de ser así priorizar su ejecución, o en su defecto, validar la necesidad de modificar la acción buscando fortalecer las gestiones del proceso y elimnar la situación observada en la auditoría. </t>
  </si>
  <si>
    <t xml:space="preserve">No se reportan avances por parte de los responsables del proceso sobre la acción propuesta, por consiguiente, el hallazgo permanecerá abierto en tanto se de cumplimiento a la totalidad de las acciones propuestas, sobre lo cual se sugiere analizar la pertinencia y viabilidad de mantener la acción de acuerdo con la causa que dio orgien al hallazgo y en caso de ser así priorizar su ejecución, o en su defecto, validar la necesidad de modificar la acción buscando fortalecer las gestiones del proceso y elimnar la situación observada en la auditoría. </t>
  </si>
  <si>
    <t>Si bien la Oficina de Control Interno obtuvo evidencia de superior número de actas de conciliación propuestas como meta, las cuales fueron elaboradas desde agosto 2020 a abril de 2023, se osbervó que existen meses en los que no se dio cumplimineto respecto a la elaboración del acta de conciliación mensual (junio y julio de 2021).
De otra parte, es necesario corroborar cómo las conciliaciones han fortalecido las debilidades y desviaciones observdas con la gestión de la cartera, respecto al recaudo y expresión financiera de esta información.
Dado lo anterior, el hallazgo se mantiene en firme hasta tanto se corrobore el cumplimiento de la totalidad de acciones y su efectividad.</t>
  </si>
  <si>
    <t xml:space="preserve">En el primer seguimiento se aportó evidencia de que se efectuanro jornadas de gestión de cobro persuasivo, para el caso del DAT La Doctrina mediante reuniones con usuarios así como con la entrega de formatos de cobro a cada usuario junto con la factura semestral; para el caso del DAT Mocarí mediante campañas de entrega de  cobros en cada una de las zonas. Como evidencia se presentan 4 soportes de gestión así:  2 actas de reunión en el Distrito La Doctrina, y 2 archivos con planillas detalladas de entrega de persuasivos.
Para el segundo seguimiento se aportó dos (2) informes de comisión y/o relación de gastos de viaje correspondientes a visitas en Cartaena y Montería, junto con un acta de listado de asistencia a reuniones en la sede administrativa de la Doctrina, sin embargo, en ninguna de ellas se indica que se haya realizado jornadas de cobro, por consiguiente, no es posible otorgar un avance adicional frente al cumplimiento de la acción propuesta. 
De otra parte, se sugiere para los próximos seguimientos se indique como esas jornadas fortalecen o mejoran las actividades relacionadas con la gestión de la cartera, aunado a si los controles frente a esta actividad se han fortalecido a efectos de continuar con las gestiones de cobro.
En tanto se de cumplimiento al 100% de las acciones propuestas y se valide su efectividad, el hallazgo permanecerá abierto. 
</t>
  </si>
  <si>
    <t xml:space="preserve">Se suministraron las siguientes evidencias correspondiente a la UTT3:
- Informe persuasivos y facturas julio a septiembre 2020 Mocarí
- Informe persuasivos y facturas julio a septiembre 2020 Doctrina
- Informe persuasivos y facturas enero a mayo 2021 Mocarí
- Informe persuasivos y facturas enero a mayo 2021 Doctrina
De acuerdo con lo anterior, no se suministraron evidencias de los informes por parte de la UTT2. </t>
  </si>
  <si>
    <t xml:space="preserve">No se reportan avances por parte de los responsables del proceso sobre la acción propuesta, por consiguiente, el hallazgo permanecerá abierto en tanto se de cumplimiento a la totalidad de las acciones, sobre lo cual se sugiere analizar la pertinencia y viabilidad de mantener la acción de acuerdo con la causa que dio orgien al hallazgo y en caso de ser así priorizar su ejecución, o en su defecto, validar la necesidad de modificar la acción buscando fortalecer las gestiones del proceso y eliminar la situación observada en la auditoría. </t>
  </si>
  <si>
    <t xml:space="preserve">No se reportan avances por parte de los responsables del proceso sobre la acción propuesta, por consiguiente, el hallazgo permanecerá abierto en tanto se de cumplimiento a la totalidad de las acciones, sobre lo cual se sugiere analizar la pertinencia y viabilidad de mantener la acción de acuerdo con la causa que dio origen al hallazgo y en caso de ser así priorizar su ejecución, o en su defecto, validar la necesidad de modificar la acción buscando fortalecer las gestiones del proceso y eliminar la situación observada en la auditoría. </t>
  </si>
  <si>
    <t xml:space="preserve">Se ha llevado a cabo de forma constante la gestión de cobro persuasivo en los distritos La Doctrina y Montería Mocarí. Usualmente se realiza la entrega de los volantes de cobro persuasivo junto con las facturas del servicio a efectos de hacer mas efciciente la labor del personal que debe alternar los trabajos operativos de mantenimiento de la infraestructura con las labores de apoyo al proceso de cartera y facturación. Como evidencia se anexan 4 informes de facturación y cartera, dos por cada distrito, Mocarí y La Doctrina.
No se suministraron evidencias de los informes por parte de la UTT2. 
Dado lo anterior, el hallazgo permanecerá abierto en tanto se de cumplimiento al 100% de las acciones y se valide la efectividad de las mismas. 
</t>
  </si>
  <si>
    <t xml:space="preserve">
El 18 de marzo la Oficina Jurídica, realizó solicitud de información a las UTT y a las Asociaciones.
De la anterior información no se pudo identificar el seguimiento cuatrimestral de la gestión de cartera adelantada a través de mesas de trabajo y la solicitud de informes al interior de la oficina y a las UTT que tengan a cargo la gestión de la cartera, por cuanto los correos correspondían a solicitud de soportes para delantar procesos específicos, mas no de la gestión general de cobro, razon por la cual que no se asigna porcentaje de avance en el desarrollo de la actividad.
En el último seguimiento no se reportan avances por parte de los responsables del proceso sobre la acción propuesta, por consiguiente, el hallazgo permanecerá abierto en tanto se de cumplimiento al 100% de las acciones y se valide la efectividad de las mismas. </t>
  </si>
  <si>
    <t xml:space="preserve">De acuerdo con la información suministrada por los responsables del proceso, no se presentan avances en la realización de la acción propuesta, por ende, el hallazgo permanecerá abierto en tanto se de cumplimiento al 100% de las acciones y se valide la efectividad de las mismas. </t>
  </si>
  <si>
    <t xml:space="preserve">Dentro de la evidencia suministrada se relaciona  el "MEMORANDO VIP 20203530029163 NECESIDADES UTT3" correpondiente a las necesidades de la UTT3, sin embargo, no se registra solicitud por parte de la UTT2. 
Por lo anterior, y teniendo en cuenta que la acción se encuentra vencida se debe priorizar la ejecución de la misma o verificar la posibilidad de establecer una que se ajuste a la realidad operativa del proceso y que contribuya a eliminar las causas del hallazgo. </t>
  </si>
  <si>
    <r>
      <t xml:space="preserve">Se indica por los responsables del proceso que </t>
    </r>
    <r>
      <rPr>
        <i/>
        <sz val="12"/>
        <color theme="1"/>
        <rFont val="Arial"/>
        <family val="2"/>
      </rPr>
      <t xml:space="preserve">"Se realizó la actualización del procedimiento PR-ADT-006 "RECAUDO DE CARTERA POR CONCEPTO DEL SERVICIO PÚBLICO DE ADECUACIÓN DE TIERRAS, RECUPERACIÓN DE LA INVERSIÓN Y TRANSFERENCIA DE DISTRITOS" con fecha del 09 de diciembre de 2020, el cual se encuentra publicado en el sistema ISolucion"
</t>
    </r>
    <r>
      <rPr>
        <sz val="12"/>
        <color theme="1"/>
        <rFont val="Arial"/>
        <family val="2"/>
      </rPr>
      <t xml:space="preserve">Se evidencia por parte de esta Oficina que se realizó la actualización del procedimiento en mención en su versión 2. 
Si bien es cierto, no se aportó evidencia del cumplimiento de la acción, la cual corresponde a un correo electrónico donde se envía el borrador de ajustes a dicho procedimiento, se observa el procedimiento actualizado en el sistema Integrado de Gestión - Isolucion. Por tanto se puede dar por cumplida la acción </t>
    </r>
  </si>
  <si>
    <r>
      <t xml:space="preserve">Se indica por los responsables del proceso que </t>
    </r>
    <r>
      <rPr>
        <i/>
        <sz val="12"/>
        <color theme="1"/>
        <rFont val="Arial"/>
        <family val="2"/>
      </rPr>
      <t xml:space="preserve">"Se realizó la actualización del procedimiento PR-ADT-006 "RECAUDO DE CARTERA POR CONCEPTO DEL SERVICIO PÚBLICO DE ADECUACIÓN DE TIERRAS, RECUPERACIÓN DE LA INVERSIÓN Y TRANSFERENCIA DE DISTRITOS" con fecha del 09 de diciembre de 2020, el cual se encuentra publicado en el sistema ISolucion"
</t>
    </r>
    <r>
      <rPr>
        <sz val="12"/>
        <color theme="1"/>
        <rFont val="Arial"/>
        <family val="2"/>
      </rPr>
      <t xml:space="preserve">Se evidencia por parte de esta Oficina que se realizó la actualizacipon del procedimiento en mención en su versión 2. 
Si bien es cierto, no se aportó evidencia del cumplimiento de la acción, la cual corresponde a un correo electrónico donde se envía el borrador de ajustes a dicho procedimiento, se observa el procedimiento actualizado en el sistema Integrado de Gestión - Isolucion. Por tanto se puede dar por cumplida la acción </t>
    </r>
  </si>
  <si>
    <r>
      <t xml:space="preserve">La Oficina de control Interno observó el el sistema Integrado de Gestión - Isolucion la actualización del procedimientoPR-ADT-006 </t>
    </r>
    <r>
      <rPr>
        <i/>
        <sz val="12"/>
        <color theme="1"/>
        <rFont val="Arial"/>
        <family val="2"/>
      </rPr>
      <t xml:space="preserve">"RECAUDO DE CARTERA POR CONCEPTO DEL SERVICIO PÚBLICO DE ADECUACIÓN DE TIERRAS, RECUPERACIÓN DE LA INVERSIÓN Y TRANSFERENCIA DE DISTRITOS" </t>
    </r>
    <r>
      <rPr>
        <sz val="12"/>
        <color theme="1"/>
        <rFont val="Arial"/>
        <family val="2"/>
      </rPr>
      <t>con fecha del 09 de diciembre de 2020, en su versión 2.
Dado lo anterior, se considera que la acción se encuentra cumplida, no obtante, la efectividad de la misma frente al hallazgo, se verá supeditada al cumplimiento de las demás acciones y en la corroboración de la no reiteración de los hechos que dieron origen al mismo, como se evidenció en los hallazgos 3 y 4 del informe OCI-2022-025.</t>
    </r>
  </si>
  <si>
    <t>De acuerdo con la información suministrada por los responsables del proceso, no se presentan avances en la realización de la acción propuesta. Por otra parte, las razones dadas para su no ejecución en el seguimiento realizado en la vigencia 2021 no se encuentran plenamente justificadas, debido a que la acción correspondía a actualizar un procedimiento.
Se recomienda priorizar la ejecución de la misma o verificar la posibilidad de modificar la presente en busca de una actividad que se ajuste a la realidad operativa del proceso y que contribuya a eliminar las causas del hallazgo</t>
  </si>
  <si>
    <t>De acuerdo con la información suministrada por los responsables del proceso, no se presentan avances en la realización de la acción propuesta.
Teniendo en cuenta que la acción se encuentra vencida se debe priorizar la ejecución de la misma, máxime cuando se trataba de una acción correctiva sobre actos administrativos ya emitidos con anterioridad a la suspensión de términos ordenada por la Resolución No. 120 de fecha 14 de abril de 2020.
Se recomienda priorizar la ejecución de la misma o verificar la posibilidad de modificar la presente en busca de una actividad que se ajuste a la realidad operativa del proceso y que contribuya a eliminar las causas del hallazgo</t>
  </si>
  <si>
    <t xml:space="preserve">Por parte de esta Oficina se evidenció la emisión de los dos (2) memorandos dispuestos como meta, por consiguiente se considera que la acción fue cumplida, no obstante, pse considera indispensable indicar si hubo respuesta a estos o que gestión se emprendió a partir de ello, para así validar que la situación identidficada por esta Oficina se haya superado. </t>
  </si>
  <si>
    <t>Se observó por parte de la Oficina de Control Interno que el 1, 15 y 22 de febrero de 2023 se realizaron mesas de trabajo entre personal de la Oficina Jurídica y la Dirección de Adecuación de Tierras, con el fin de llevar a cabo la "Revisión de la Facilidad de pago para la cartera de recuperación de la inversión". Al respecto, esta Oficina considera que la efectivdad de esta acción se verá reflejada en la actualización procedimiental y normativa que se liga a la gestión de cobro de la cartera</t>
  </si>
  <si>
    <r>
      <t>Se indica por los responsables del proceso que</t>
    </r>
    <r>
      <rPr>
        <i/>
        <sz val="12"/>
        <color theme="1"/>
        <rFont val="Arial"/>
        <family val="2"/>
      </rPr>
      <t xml:space="preserve"> "Durante la vigencia 2023, se han adelantado mesas de trabajo con la Oficina Jurídica, espacios en los cuales se han revisado los procedimientos y formatos relacionados con la gestión de cartera, a fin de articular las diferentes áreas que intervienen en los procesos, actualizar la normativa referente a la recuperación de la cartera y aplicarla a los procesos y procedimientos, establecer los formatos que sean necesarios para evidencia de los procedimientos y eliminar aquellos que no aporten al mismo.
Evidencias: 
Mesas de trabajo con la Oficina Jurídica del 01 de febrero, 15 de febrero y 22 de febrero de 2023" </t>
    </r>
    <r>
      <rPr>
        <sz val="12"/>
        <color theme="1"/>
        <rFont val="Arial"/>
        <family val="2"/>
      </rPr>
      <t xml:space="preserve">
Por parte de esta Oficina se evidenció la ejecución de la mesas de trabajo relacionadas</t>
    </r>
  </si>
  <si>
    <r>
      <t>Se indica por los responsables del proceso que</t>
    </r>
    <r>
      <rPr>
        <i/>
        <sz val="12"/>
        <color theme="1"/>
        <rFont val="Arial"/>
        <family val="2"/>
      </rPr>
      <t xml:space="preserve"> "Durante la vigencia 2022 se realizaron capacitaciones sobre los procedimientos de gestión de cartera por concepto del Servicio Público de Adecuación de Tierras en el cual se abordaron los temas de facturación y aplicación de intereses de mora." </t>
    </r>
    <r>
      <rPr>
        <sz val="12"/>
        <color theme="1"/>
        <rFont val="Arial"/>
        <family val="2"/>
      </rPr>
      <t xml:space="preserve">
Por parte de esta Oficina se evidencian cinco (5) capacitaciones en las cuales su objetivo era </t>
    </r>
    <r>
      <rPr>
        <i/>
        <sz val="12"/>
        <color theme="1"/>
        <rFont val="Arial"/>
        <family val="2"/>
      </rPr>
      <t xml:space="preserve">"Capacitar a los funcionarios y/o colaboradores de la UTT 2 respecto a los procedimientos para la administración de la cartera de los distritos de propiedad de la ADR y procesos y la parte estructural (reglamentaria) dentro del aplicativo Dynamics 365": </t>
    </r>
    <r>
      <rPr>
        <sz val="12"/>
        <color theme="1"/>
        <rFont val="Arial"/>
        <family val="2"/>
      </rPr>
      <t xml:space="preserve">
- UTT 2 el 26 de octubre de 2022
- UTT 2 el 27 de octubre de 2022
- UTT 2 el 28 de octubre de 2022
- UTT 3 el 2 de noviembre de 2022
- UTT 3 el 4 de noviembre de 2022
Por lo anterior se evidencia el cumplimiento de la acción propuesta. </t>
    </r>
  </si>
  <si>
    <r>
      <t>Se indica por los responsables del proceso que</t>
    </r>
    <r>
      <rPr>
        <i/>
        <sz val="12"/>
        <color theme="1"/>
        <rFont val="Arial"/>
        <family val="2"/>
      </rPr>
      <t xml:space="preserve"> "Durante la vigencia 2022 se realizaron capacitaciones sobre los procedimientos de gestión de cartera por concepto del Servicio Público de Adecuación de Tierras en el cual se abordaron los temas de facturación y aplicación de intereses de mora." </t>
    </r>
    <r>
      <rPr>
        <sz val="12"/>
        <color theme="1"/>
        <rFont val="Arial"/>
        <family val="2"/>
      </rPr>
      <t xml:space="preserve">
Por parte de esta Oficina se evidencian cinco (5) capacitaciones en las cuales su objetivo era </t>
    </r>
    <r>
      <rPr>
        <i/>
        <sz val="12"/>
        <color theme="1"/>
        <rFont val="Arial"/>
        <family val="2"/>
      </rPr>
      <t xml:space="preserve">"Capacitar a los funcionarios y/o colaboradores de la UTT 2 respecto a los procedimientos para la administración de la cartera de los distritos de propiedad de la ADR y procesos y la parte estructural (reglamentaria) dentro del aplicativo Dynamics 365": </t>
    </r>
    <r>
      <rPr>
        <sz val="12"/>
        <color theme="1"/>
        <rFont val="Arial"/>
        <family val="2"/>
      </rPr>
      <t xml:space="preserve">
Por lo anterior se evidencia el cumplimiento de la acción propuesta. No obstante, es necesario validar su efectividad a través de la facturación del primer semestre de la vigencia 2023, a fin de corroborar que la situación observada no es reiterativa.</t>
    </r>
  </si>
  <si>
    <t>La evidencia aportada, si bien señala algunos avances relacionados con la migración de información de información en el Sistema Dynamics, no refleja inclusión de las nuevas obras de rehabilitación de los Distritos en dciho sistema, por tanto, no se puede determinar un porcentaje de avance. 
Teniendo en cuenta que la acción se encuentra vencida, se recomienda priorizar la ejecución de la misma o verificar la posibilidad de modificar la presente en busca de una actividad que se ajuste a la realidad operativa del proceso y que contribuya a eliminar las causas del hallazgo</t>
  </si>
  <si>
    <r>
      <t>No se allegó avances por parte d elos responsables. Se indica por los responsables del proceso en la matriz de respuesta "</t>
    </r>
    <r>
      <rPr>
        <i/>
        <sz val="12"/>
        <color theme="1"/>
        <rFont val="Arial"/>
        <family val="2"/>
      </rPr>
      <t xml:space="preserve">Eliminar." 
</t>
    </r>
    <r>
      <rPr>
        <sz val="12"/>
        <color theme="1"/>
        <rFont val="Arial"/>
        <family val="2"/>
      </rPr>
      <t>Por tanto, se debe precisar que para la eliminación de una acción es necesario allegar un memorando dijigido al Jefe de la Oficina de Control Interno con la justificación de esta modificación conforme al procedimiento PR-EVI-004</t>
    </r>
  </si>
  <si>
    <r>
      <t>Se indica por los responsables del proceso en la matriz de respuesta "</t>
    </r>
    <r>
      <rPr>
        <i/>
        <sz val="12"/>
        <color theme="1"/>
        <rFont val="Arial"/>
        <family val="2"/>
      </rPr>
      <t xml:space="preserve">Eliminar." 
</t>
    </r>
    <r>
      <rPr>
        <sz val="12"/>
        <color theme="1"/>
        <rFont val="Arial"/>
        <family val="2"/>
      </rPr>
      <t>Por tanto, se debe precisar que para la eliminación de una acción es necesario allegar un memorando dijigido al Jefe de la Oficina de Control Interno con la justificación de esta modificación conforme al procedimiento PR-EVI-004.
Teniendo en cuenta lo anterior, se recomienda hacer un análisis completo de las acciones que requieren ser modificadas, señalar su correspondiente justificación y la nueva propuesta de plan y comunicarlo a la Oficina de control Interno para la correspondiente.</t>
    </r>
  </si>
  <si>
    <t xml:space="preserve">Si bien se aporta por los responsables del proceso el borrador del Reglamento Interno de Cartera, en tanto no se dé la actualización de dicho documento como lo indica la la acción, no se concede porcentaje de avance, por consiguiente  el hallazgo permanecerá abierto en tanto se de cumplimiento al 100% de las acciones y se valide la efectividad de las mismas. </t>
  </si>
  <si>
    <t>No se reportan avances por parte de los responsables del proceso sobre la acción propuesta, por consiguiente, teniendo en cuenta que la acción se encuentra vencida, se recomienda priorizar la ejecución de la misma o verificar la posibilidad de modificar la presente en busca de una actividad que se ajuste a la realidad operativa del proceso y que contribuya a eliminar las causas del hallazgo</t>
  </si>
  <si>
    <t>Teniendo en cuenta que el hallazgo fue aceptado por los responsables de atender el proceso auditor, y que no se dispuso de plan de mejoramiento, se hace necesario llevar a cabo un análisis conjunto de la situación entre las partes que intervienen en el mismo, a fin de establecer actividades de mejora que propendan por desvirtuar la causa del hallazgo y fortalecer 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</si>
</sst>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yy"/>
    <numFmt numFmtId="165" formatCode="d\-mmm\-yyyy"/>
    <numFmt numFmtId="166" formatCode="dd/mm/yyyy;@"/>
  </numFmts>
  <fonts count="36" x14ac:knownFonts="1">
    <font>
      <sz val="11"/>
      <color theme="1"/>
      <name val="Calibri"/>
      <family val="2"/>
      <scheme val="minor"/>
    </font>
    <font>
      <sz val="11"/>
      <color theme="1"/>
      <name val="Calibri"/>
      <family val="2"/>
      <scheme val="minor"/>
    </font>
    <font>
      <sz val="10"/>
      <name val="Arial"/>
      <family val="2"/>
    </font>
    <font>
      <sz val="10"/>
      <name val="Verdana"/>
      <family val="2"/>
    </font>
    <font>
      <b/>
      <sz val="20"/>
      <name val="Arial"/>
      <family val="2"/>
    </font>
    <font>
      <sz val="20"/>
      <name val="Arial"/>
      <family val="2"/>
    </font>
    <font>
      <sz val="12"/>
      <color theme="1"/>
      <name val="Calibri"/>
      <family val="2"/>
      <scheme val="minor"/>
    </font>
    <font>
      <b/>
      <sz val="14"/>
      <name val="Arial"/>
      <family val="2"/>
    </font>
    <font>
      <sz val="14"/>
      <name val="Arial"/>
      <family val="2"/>
    </font>
    <font>
      <b/>
      <i/>
      <sz val="14"/>
      <name val="Arial"/>
      <family val="2"/>
    </font>
    <font>
      <b/>
      <sz val="12"/>
      <name val="Arial"/>
      <family val="2"/>
    </font>
    <font>
      <sz val="12"/>
      <color theme="1"/>
      <name val="Arial"/>
      <family val="2"/>
    </font>
    <font>
      <sz val="12"/>
      <name val="Arial"/>
      <family val="2"/>
    </font>
    <font>
      <sz val="14"/>
      <color theme="1"/>
      <name val="Arial"/>
      <family val="2"/>
    </font>
    <font>
      <i/>
      <sz val="12"/>
      <name val="Arial"/>
      <family val="2"/>
    </font>
    <font>
      <b/>
      <sz val="12"/>
      <color theme="1"/>
      <name val="Arial"/>
      <family val="2"/>
    </font>
    <font>
      <sz val="12"/>
      <name val="Calibri"/>
      <family val="2"/>
      <scheme val="minor"/>
    </font>
    <font>
      <i/>
      <sz val="12"/>
      <name val="Calibri"/>
      <family val="2"/>
      <scheme val="minor"/>
    </font>
    <font>
      <b/>
      <i/>
      <sz val="12"/>
      <name val="Calibri"/>
      <family val="2"/>
      <scheme val="minor"/>
    </font>
    <font>
      <b/>
      <sz val="12"/>
      <name val="Calibri"/>
      <family val="2"/>
      <scheme val="minor"/>
    </font>
    <font>
      <i/>
      <sz val="12"/>
      <color theme="1"/>
      <name val="Calibri"/>
      <family val="2"/>
      <scheme val="minor"/>
    </font>
    <font>
      <sz val="14"/>
      <color theme="1"/>
      <name val="Calibri"/>
      <family val="2"/>
      <scheme val="minor"/>
    </font>
    <font>
      <sz val="10"/>
      <color theme="1"/>
      <name val="Calibri"/>
      <family val="2"/>
      <scheme val="minor"/>
    </font>
    <font>
      <i/>
      <sz val="12"/>
      <color theme="1"/>
      <name val="Arial"/>
      <family val="2"/>
    </font>
    <font>
      <sz val="12"/>
      <color rgb="FF000000"/>
      <name val="Arial"/>
      <family val="2"/>
    </font>
    <font>
      <u/>
      <sz val="11"/>
      <color theme="10"/>
      <name val="Calibri"/>
      <family val="2"/>
      <scheme val="minor"/>
    </font>
    <font>
      <b/>
      <sz val="18"/>
      <name val="Arial"/>
      <family val="2"/>
    </font>
    <font>
      <sz val="11"/>
      <color rgb="FFFF0000"/>
      <name val="Calibri"/>
      <family val="2"/>
      <scheme val="minor"/>
    </font>
    <font>
      <sz val="11"/>
      <color theme="1"/>
      <name val="Arial"/>
      <family val="2"/>
    </font>
    <font>
      <b/>
      <sz val="20"/>
      <color theme="1"/>
      <name val="Arial"/>
      <family val="2"/>
    </font>
    <font>
      <b/>
      <sz val="18"/>
      <color theme="1"/>
      <name val="Arial"/>
      <family val="2"/>
    </font>
    <font>
      <b/>
      <sz val="12"/>
      <color rgb="FF000000"/>
      <name val="Arial"/>
      <family val="2"/>
    </font>
    <font>
      <u/>
      <sz val="12"/>
      <color theme="10"/>
      <name val="Arial"/>
      <family val="2"/>
    </font>
    <font>
      <sz val="10"/>
      <color rgb="FF000000"/>
      <name val="Calibri"/>
      <family val="2"/>
    </font>
    <font>
      <sz val="12"/>
      <color rgb="FFFF0000"/>
      <name val="Arial"/>
      <family val="2"/>
    </font>
    <font>
      <b/>
      <sz val="11"/>
      <color theme="1"/>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indexed="65"/>
        <bgColor indexed="64"/>
      </patternFill>
    </fill>
    <fill>
      <patternFill patternType="solid">
        <fgColor rgb="FF92D050"/>
        <bgColor indexed="64"/>
      </patternFill>
    </fill>
    <fill>
      <patternFill patternType="solid">
        <fgColor theme="6"/>
        <bgColor indexed="64"/>
      </patternFill>
    </fill>
    <fill>
      <patternFill patternType="solid">
        <fgColor theme="2"/>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9" fontId="1" fillId="0" borderId="0" applyFont="0" applyFill="0" applyBorder="0" applyAlignment="0" applyProtection="0"/>
    <xf numFmtId="0" fontId="25" fillId="0" borderId="0" applyNumberFormat="0" applyFill="0" applyBorder="0" applyAlignment="0" applyProtection="0"/>
  </cellStyleXfs>
  <cellXfs count="345">
    <xf numFmtId="0" fontId="0" fillId="0" borderId="0" xfId="0"/>
    <xf numFmtId="0" fontId="6" fillId="0" borderId="0" xfId="0" applyFont="1"/>
    <xf numFmtId="0" fontId="1" fillId="0" borderId="0" xfId="0" applyFont="1"/>
    <xf numFmtId="0" fontId="7" fillId="4"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164" fontId="11" fillId="6" borderId="1" xfId="0" applyNumberFormat="1"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justify" vertical="center" wrapText="1"/>
    </xf>
    <xf numFmtId="9" fontId="11" fillId="6" borderId="1" xfId="0" applyNumberFormat="1" applyFont="1" applyFill="1" applyBorder="1" applyAlignment="1">
      <alignment horizontal="center" vertical="center"/>
    </xf>
    <xf numFmtId="0" fontId="1" fillId="0" borderId="0" xfId="0" applyFont="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1" xfId="0" applyFont="1" applyBorder="1" applyAlignment="1" applyProtection="1">
      <alignment horizontal="justify" vertical="center" wrapText="1"/>
      <protection locked="0"/>
    </xf>
    <xf numFmtId="0" fontId="11" fillId="0" borderId="1" xfId="0" applyFont="1" applyBorder="1" applyAlignment="1">
      <alignment horizontal="center" vertical="center"/>
    </xf>
    <xf numFmtId="164" fontId="12"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9" fontId="11" fillId="0" borderId="5" xfId="0" applyNumberFormat="1" applyFont="1" applyBorder="1" applyAlignment="1">
      <alignment horizontal="center" vertical="center"/>
    </xf>
    <xf numFmtId="0" fontId="11" fillId="6" borderId="1" xfId="0" applyFont="1" applyFill="1" applyBorder="1" applyAlignment="1">
      <alignment vertical="center" wrapText="1"/>
    </xf>
    <xf numFmtId="164" fontId="12" fillId="0" borderId="1" xfId="0" applyNumberFormat="1" applyFont="1" applyBorder="1" applyAlignment="1" applyProtection="1">
      <alignment horizontal="center" vertical="center" wrapText="1"/>
      <protection locked="0"/>
    </xf>
    <xf numFmtId="0" fontId="11" fillId="0" borderId="5" xfId="0" applyFont="1" applyBorder="1" applyAlignment="1">
      <alignment vertical="center"/>
    </xf>
    <xf numFmtId="0" fontId="12" fillId="0" borderId="5" xfId="0" applyFont="1" applyBorder="1" applyAlignment="1" applyProtection="1">
      <alignment vertical="center" wrapText="1"/>
      <protection locked="0"/>
    </xf>
    <xf numFmtId="164" fontId="12" fillId="0" borderId="5" xfId="0" applyNumberFormat="1" applyFont="1" applyBorder="1" applyAlignment="1">
      <alignment vertical="center" wrapText="1"/>
    </xf>
    <xf numFmtId="164" fontId="12" fillId="6" borderId="1" xfId="0" applyNumberFormat="1" applyFont="1" applyFill="1" applyBorder="1" applyAlignment="1">
      <alignment horizontal="center" vertical="center"/>
    </xf>
    <xf numFmtId="0" fontId="12" fillId="6" borderId="1" xfId="0" applyFont="1" applyFill="1" applyBorder="1" applyAlignment="1" applyProtection="1">
      <alignment horizontal="justify" vertical="center" wrapText="1"/>
      <protection locked="0"/>
    </xf>
    <xf numFmtId="0" fontId="12" fillId="0" borderId="1" xfId="0" applyFont="1" applyBorder="1" applyAlignment="1">
      <alignment horizontal="justify"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2" fillId="6" borderId="1" xfId="0" applyFont="1" applyFill="1" applyBorder="1" applyAlignment="1">
      <alignment horizontal="justify" vertical="center" wrapText="1"/>
    </xf>
    <xf numFmtId="0" fontId="12" fillId="0" borderId="4"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16" fillId="6" borderId="1" xfId="0" applyFont="1" applyFill="1" applyBorder="1" applyAlignment="1" applyProtection="1">
      <alignment horizontal="justify" vertical="center" wrapText="1"/>
      <protection locked="0"/>
    </xf>
    <xf numFmtId="0" fontId="16" fillId="0" borderId="1" xfId="0" applyFont="1" applyBorder="1" applyAlignment="1" applyProtection="1">
      <alignment horizontal="justify" vertical="top" wrapText="1"/>
      <protection locked="0"/>
    </xf>
    <xf numFmtId="9" fontId="6" fillId="6" borderId="1" xfId="0" applyNumberFormat="1" applyFont="1" applyFill="1" applyBorder="1" applyAlignment="1">
      <alignment horizontal="center" vertical="center"/>
    </xf>
    <xf numFmtId="0" fontId="6" fillId="0" borderId="0" xfId="0" applyFont="1" applyAlignment="1">
      <alignment wrapText="1"/>
    </xf>
    <xf numFmtId="164" fontId="16" fillId="6" borderId="1" xfId="0" applyNumberFormat="1" applyFont="1" applyFill="1" applyBorder="1" applyAlignment="1">
      <alignment horizontal="center" vertical="center"/>
    </xf>
    <xf numFmtId="0" fontId="6"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1" fillId="0" borderId="0" xfId="0" applyFont="1"/>
    <xf numFmtId="0" fontId="13" fillId="0" borderId="1"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0" xfId="0" applyFont="1"/>
    <xf numFmtId="0" fontId="21" fillId="0" borderId="0" xfId="0" applyFont="1"/>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6" borderId="5" xfId="0" applyFont="1" applyFill="1" applyBorder="1" applyAlignment="1">
      <alignment horizontal="justify" vertical="center" wrapText="1"/>
    </xf>
    <xf numFmtId="0" fontId="11" fillId="0" borderId="6" xfId="0" applyFont="1" applyBorder="1" applyAlignment="1">
      <alignment horizontal="justify" vertical="center" wrapText="1"/>
    </xf>
    <xf numFmtId="164" fontId="12" fillId="0" borderId="5"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0" fontId="7" fillId="4" borderId="1" xfId="1" applyFont="1" applyFill="1" applyBorder="1" applyAlignment="1">
      <alignment horizontal="center" vertical="center" wrapText="1"/>
    </xf>
    <xf numFmtId="14" fontId="11" fillId="6" borderId="1" xfId="2" applyNumberFormat="1" applyFont="1" applyFill="1" applyBorder="1" applyAlignment="1">
      <alignment horizontal="center" vertical="center" wrapText="1"/>
    </xf>
    <xf numFmtId="0" fontId="11" fillId="0" borderId="0" xfId="0" applyFont="1" applyAlignment="1">
      <alignment vertical="center"/>
    </xf>
    <xf numFmtId="0" fontId="22" fillId="0" borderId="0" xfId="0" applyFont="1" applyAlignment="1">
      <alignment vertical="center"/>
    </xf>
    <xf numFmtId="9" fontId="11" fillId="6" borderId="1" xfId="2" applyFont="1" applyFill="1" applyBorder="1" applyAlignment="1">
      <alignment horizontal="justify" vertical="center" wrapText="1"/>
    </xf>
    <xf numFmtId="0" fontId="11" fillId="11" borderId="0" xfId="0" applyFont="1" applyFill="1" applyAlignment="1">
      <alignment vertical="center"/>
    </xf>
    <xf numFmtId="0" fontId="1" fillId="11" borderId="0" xfId="0" applyFont="1" applyFill="1" applyAlignment="1">
      <alignment vertical="center"/>
    </xf>
    <xf numFmtId="166" fontId="11" fillId="6" borderId="1" xfId="2"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24" fillId="0" borderId="1" xfId="0" applyFont="1" applyBorder="1" applyAlignment="1">
      <alignment horizontal="justify" vertical="center" wrapText="1"/>
    </xf>
    <xf numFmtId="14" fontId="11" fillId="0" borderId="8"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1" fillId="0" borderId="0" xfId="0" applyFont="1" applyAlignment="1">
      <alignment horizontal="center" vertical="center" wrapText="1"/>
    </xf>
    <xf numFmtId="0" fontId="0" fillId="0" borderId="0" xfId="0" applyAlignment="1">
      <alignment horizontal="center" vertical="center" wrapText="1"/>
    </xf>
    <xf numFmtId="0" fontId="12" fillId="10" borderId="1" xfId="0" applyFont="1" applyFill="1" applyBorder="1" applyAlignment="1">
      <alignment horizontal="center" vertical="center" wrapText="1"/>
    </xf>
    <xf numFmtId="0" fontId="0" fillId="0" borderId="0" xfId="0" applyAlignment="1">
      <alignment horizont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164" fontId="11" fillId="6" borderId="5" xfId="0" applyNumberFormat="1" applyFont="1" applyFill="1" applyBorder="1" applyAlignment="1">
      <alignment horizontal="center" vertical="center"/>
    </xf>
    <xf numFmtId="0" fontId="12" fillId="0" borderId="5" xfId="0" applyFont="1" applyBorder="1" applyAlignment="1" applyProtection="1">
      <alignment horizontal="center" vertical="center" wrapText="1"/>
      <protection locked="0"/>
    </xf>
    <xf numFmtId="0" fontId="0" fillId="0" borderId="1" xfId="0" applyFont="1" applyBorder="1" applyAlignment="1">
      <alignment vertical="center"/>
    </xf>
    <xf numFmtId="0" fontId="6" fillId="0" borderId="1" xfId="0" applyFont="1" applyBorder="1"/>
    <xf numFmtId="0" fontId="0" fillId="0" borderId="1" xfId="0" applyBorder="1"/>
    <xf numFmtId="0" fontId="11" fillId="0" borderId="0" xfId="0" applyFont="1" applyAlignment="1">
      <alignment horizontal="justify" vertical="center"/>
    </xf>
    <xf numFmtId="0" fontId="11" fillId="0" borderId="1" xfId="0" applyFont="1" applyBorder="1"/>
    <xf numFmtId="9" fontId="11" fillId="6" borderId="5" xfId="0" applyNumberFormat="1" applyFont="1" applyFill="1" applyBorder="1" applyAlignment="1">
      <alignment horizontal="center" vertical="center"/>
    </xf>
    <xf numFmtId="164" fontId="16" fillId="6" borderId="5" xfId="0" applyNumberFormat="1" applyFont="1" applyFill="1" applyBorder="1" applyAlignment="1">
      <alignment horizontal="center" vertical="center"/>
    </xf>
    <xf numFmtId="0" fontId="16" fillId="6" borderId="5" xfId="0" applyFont="1" applyFill="1" applyBorder="1" applyAlignment="1" applyProtection="1">
      <alignment horizontal="justify" vertical="center" wrapText="1"/>
      <protection locked="0"/>
    </xf>
    <xf numFmtId="0" fontId="6" fillId="0" borderId="5" xfId="0" applyFont="1" applyBorder="1" applyAlignment="1">
      <alignment horizontal="justify" vertical="center" wrapText="1"/>
    </xf>
    <xf numFmtId="9" fontId="6" fillId="6" borderId="5" xfId="0" applyNumberFormat="1" applyFont="1" applyFill="1" applyBorder="1" applyAlignment="1">
      <alignment horizontal="center" vertical="center"/>
    </xf>
    <xf numFmtId="0" fontId="13" fillId="10" borderId="5" xfId="0" applyFont="1" applyFill="1" applyBorder="1" applyAlignment="1">
      <alignment horizontal="center" vertical="center" wrapText="1"/>
    </xf>
    <xf numFmtId="0" fontId="6" fillId="0" borderId="5" xfId="0" applyFont="1" applyBorder="1" applyAlignment="1">
      <alignment vertical="center" wrapText="1"/>
    </xf>
    <xf numFmtId="0" fontId="11" fillId="0" borderId="52" xfId="0" applyFont="1" applyBorder="1" applyAlignment="1">
      <alignment vertical="center"/>
    </xf>
    <xf numFmtId="0" fontId="12" fillId="0" borderId="6" xfId="0" applyFont="1" applyBorder="1" applyAlignment="1" applyProtection="1">
      <alignment horizontal="center" vertical="center" wrapText="1"/>
      <protection locked="0"/>
    </xf>
    <xf numFmtId="164" fontId="16" fillId="6" borderId="6" xfId="0" applyNumberFormat="1" applyFont="1" applyFill="1" applyBorder="1" applyAlignment="1">
      <alignment horizontal="center" vertical="center"/>
    </xf>
    <xf numFmtId="0" fontId="16" fillId="6" borderId="6" xfId="0" applyFont="1" applyFill="1" applyBorder="1" applyAlignment="1" applyProtection="1">
      <alignment horizontal="justify" vertical="center" wrapText="1"/>
      <protection locked="0"/>
    </xf>
    <xf numFmtId="0" fontId="6" fillId="0" borderId="6" xfId="0" applyFont="1" applyBorder="1" applyAlignment="1">
      <alignment horizontal="justify" vertical="center" wrapText="1"/>
    </xf>
    <xf numFmtId="9" fontId="6" fillId="6" borderId="6" xfId="0" applyNumberFormat="1" applyFont="1" applyFill="1" applyBorder="1" applyAlignment="1">
      <alignment horizontal="center" vertical="center"/>
    </xf>
    <xf numFmtId="0" fontId="13" fillId="10" borderId="6" xfId="0" applyFont="1" applyFill="1" applyBorder="1" applyAlignment="1">
      <alignment horizontal="center" vertical="center" wrapText="1"/>
    </xf>
    <xf numFmtId="0" fontId="11" fillId="0" borderId="5" xfId="0" applyFont="1" applyBorder="1" applyAlignment="1">
      <alignment horizontal="left" vertical="center" wrapText="1"/>
    </xf>
    <xf numFmtId="0" fontId="16" fillId="0" borderId="5" xfId="0" applyFont="1" applyBorder="1" applyAlignment="1">
      <alignment horizontal="justify" vertical="top"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6" fillId="0" borderId="6" xfId="0" applyFont="1" applyBorder="1" applyAlignment="1">
      <alignment vertical="center" wrapText="1"/>
    </xf>
    <xf numFmtId="14" fontId="11" fillId="0" borderId="1" xfId="0" applyNumberFormat="1" applyFont="1" applyBorder="1" applyAlignment="1">
      <alignment horizontal="center" vertical="center"/>
    </xf>
    <xf numFmtId="0" fontId="11" fillId="0" borderId="5" xfId="0" applyFont="1" applyBorder="1" applyAlignment="1">
      <alignment horizontal="center" vertical="center" wrapText="1"/>
    </xf>
    <xf numFmtId="0" fontId="11" fillId="0" borderId="1" xfId="0" applyFont="1" applyBorder="1" applyAlignment="1">
      <alignment horizontal="center" vertical="center"/>
    </xf>
    <xf numFmtId="0" fontId="12" fillId="0" borderId="5" xfId="0" applyFont="1" applyBorder="1" applyAlignment="1" applyProtection="1">
      <alignment horizontal="justify" vertical="center" wrapText="1"/>
      <protection locked="0"/>
    </xf>
    <xf numFmtId="0" fontId="12" fillId="0" borderId="5"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9" fontId="11" fillId="0" borderId="1" xfId="0" applyNumberFormat="1" applyFont="1" applyBorder="1" applyAlignment="1">
      <alignment horizontal="center" vertical="center"/>
    </xf>
    <xf numFmtId="0" fontId="11" fillId="0" borderId="5" xfId="0" applyFont="1" applyBorder="1" applyAlignment="1">
      <alignment horizontal="justify" vertical="center" wrapText="1"/>
    </xf>
    <xf numFmtId="0" fontId="10" fillId="3" borderId="43"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2" fillId="0" borderId="27" xfId="3"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1" fillId="0" borderId="28" xfId="0" applyFont="1" applyFill="1" applyBorder="1" applyAlignment="1">
      <alignment horizontal="center" vertical="center"/>
    </xf>
    <xf numFmtId="0" fontId="12" fillId="0" borderId="28" xfId="0" applyFont="1" applyFill="1" applyBorder="1" applyAlignment="1">
      <alignment horizontal="center" vertical="center"/>
    </xf>
    <xf numFmtId="0" fontId="32" fillId="0" borderId="40" xfId="3"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1" fillId="0" borderId="41" xfId="0" applyFont="1" applyFill="1" applyBorder="1" applyAlignment="1">
      <alignment horizontal="center" vertical="center"/>
    </xf>
    <xf numFmtId="0" fontId="12" fillId="0" borderId="41" xfId="0" applyFont="1" applyFill="1" applyBorder="1" applyAlignment="1">
      <alignment horizontal="center" vertical="center"/>
    </xf>
    <xf numFmtId="0" fontId="32" fillId="14" borderId="30" xfId="3" applyFont="1" applyFill="1" applyBorder="1" applyAlignment="1">
      <alignment horizontal="center" vertical="center" wrapText="1"/>
    </xf>
    <xf numFmtId="0" fontId="11" fillId="14" borderId="43" xfId="0" applyFont="1" applyFill="1" applyBorder="1" applyAlignment="1">
      <alignment horizontal="center" vertical="center" wrapText="1"/>
    </xf>
    <xf numFmtId="0" fontId="12" fillId="14" borderId="31" xfId="0" applyFont="1" applyFill="1" applyBorder="1" applyAlignment="1">
      <alignment horizontal="center" vertical="center" wrapText="1"/>
    </xf>
    <xf numFmtId="0" fontId="12" fillId="14" borderId="43" xfId="0" applyFont="1" applyFill="1" applyBorder="1" applyAlignment="1">
      <alignment horizontal="center" vertical="center" wrapText="1"/>
    </xf>
    <xf numFmtId="0" fontId="11" fillId="14" borderId="43" xfId="0" applyFont="1" applyFill="1" applyBorder="1" applyAlignment="1">
      <alignment horizontal="center" vertical="center"/>
    </xf>
    <xf numFmtId="0" fontId="12" fillId="14" borderId="43" xfId="0" applyFont="1" applyFill="1" applyBorder="1" applyAlignment="1">
      <alignment horizontal="center" vertical="center"/>
    </xf>
    <xf numFmtId="0" fontId="0" fillId="0" borderId="0" xfId="0" applyFont="1"/>
    <xf numFmtId="0" fontId="11" fillId="0" borderId="0" xfId="0" applyFont="1" applyFill="1" applyAlignment="1">
      <alignment vertical="center"/>
    </xf>
    <xf numFmtId="0" fontId="1" fillId="0" borderId="0" xfId="0" applyFont="1" applyFill="1" applyAlignment="1">
      <alignment vertical="center"/>
    </xf>
    <xf numFmtId="0" fontId="22" fillId="0" borderId="0" xfId="0" applyFont="1" applyFill="1" applyAlignment="1">
      <alignment vertical="center"/>
    </xf>
    <xf numFmtId="0" fontId="0" fillId="0" borderId="0" xfId="0" applyFont="1" applyAlignment="1">
      <alignment vertical="center"/>
    </xf>
    <xf numFmtId="0" fontId="11" fillId="0" borderId="1" xfId="0" applyFont="1" applyFill="1" applyBorder="1" applyAlignment="1">
      <alignment vertical="center" wrapText="1"/>
    </xf>
    <xf numFmtId="0" fontId="33" fillId="0" borderId="0" xfId="0" applyFont="1" applyAlignment="1">
      <alignment vertical="center" wrapText="1"/>
    </xf>
    <xf numFmtId="0" fontId="0" fillId="0" borderId="0" xfId="0" applyAlignment="1">
      <alignment vertical="center" wrapText="1"/>
    </xf>
    <xf numFmtId="0" fontId="27" fillId="0" borderId="0" xfId="0" applyFont="1" applyAlignment="1">
      <alignment vertical="center" wrapText="1"/>
    </xf>
    <xf numFmtId="14" fontId="11" fillId="0" borderId="5" xfId="0" applyNumberFormat="1" applyFont="1" applyBorder="1" applyAlignment="1">
      <alignment horizontal="center" vertical="center" wrapText="1"/>
    </xf>
    <xf numFmtId="0" fontId="34" fillId="0" borderId="0" xfId="0" applyFont="1" applyAlignment="1">
      <alignment vertical="center"/>
    </xf>
    <xf numFmtId="0" fontId="22" fillId="0" borderId="0" xfId="0" applyFont="1" applyAlignment="1">
      <alignment vertical="center" wrapText="1"/>
    </xf>
    <xf numFmtId="0" fontId="0" fillId="0" borderId="9" xfId="0" applyBorder="1" applyAlignment="1">
      <alignment vertical="center" wrapText="1"/>
    </xf>
    <xf numFmtId="0" fontId="12" fillId="10" borderId="54"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2" fillId="0" borderId="1" xfId="0" applyFont="1" applyFill="1" applyBorder="1" applyAlignment="1">
      <alignment horizontal="center" vertical="center" wrapText="1"/>
    </xf>
    <xf numFmtId="0" fontId="27" fillId="0" borderId="0" xfId="0" applyFont="1" applyAlignment="1">
      <alignment horizontal="left" vertical="center" wrapText="1"/>
    </xf>
    <xf numFmtId="0" fontId="11" fillId="6" borderId="1" xfId="0" applyFont="1" applyFill="1" applyBorder="1" applyAlignment="1">
      <alignment vertical="center"/>
    </xf>
    <xf numFmtId="9" fontId="11" fillId="0" borderId="1" xfId="2"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31" fillId="3" borderId="28"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28" fillId="6" borderId="11" xfId="0" applyFont="1" applyFill="1" applyBorder="1" applyAlignment="1">
      <alignment horizontal="center"/>
    </xf>
    <xf numFmtId="0" fontId="28" fillId="6" borderId="12" xfId="0" applyFont="1" applyFill="1" applyBorder="1" applyAlignment="1">
      <alignment horizontal="center"/>
    </xf>
    <xf numFmtId="0" fontId="28" fillId="6" borderId="13" xfId="0" applyFont="1" applyFill="1" applyBorder="1" applyAlignment="1">
      <alignment horizontal="center"/>
    </xf>
    <xf numFmtId="0" fontId="28" fillId="6" borderId="17" xfId="0" applyFont="1" applyFill="1" applyBorder="1" applyAlignment="1">
      <alignment horizontal="center"/>
    </xf>
    <xf numFmtId="0" fontId="28" fillId="6" borderId="0" xfId="0" applyFont="1" applyFill="1" applyAlignment="1">
      <alignment horizontal="center"/>
    </xf>
    <xf numFmtId="0" fontId="28" fillId="6" borderId="18" xfId="0" applyFont="1" applyFill="1" applyBorder="1" applyAlignment="1">
      <alignment horizontal="center"/>
    </xf>
    <xf numFmtId="0" fontId="28" fillId="6" borderId="20" xfId="0" applyFont="1" applyFill="1" applyBorder="1" applyAlignment="1">
      <alignment horizontal="center"/>
    </xf>
    <xf numFmtId="0" fontId="28" fillId="6" borderId="21" xfId="0" applyFont="1" applyFill="1" applyBorder="1" applyAlignment="1">
      <alignment horizontal="center"/>
    </xf>
    <xf numFmtId="0" fontId="28" fillId="6" borderId="22" xfId="0" applyFont="1" applyFill="1" applyBorder="1" applyAlignment="1">
      <alignment horizontal="center"/>
    </xf>
    <xf numFmtId="0" fontId="29" fillId="6" borderId="14"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18"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31" fillId="3" borderId="27"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0"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1" fillId="12" borderId="36" xfId="0" applyFont="1" applyFill="1" applyBorder="1" applyAlignment="1">
      <alignment horizontal="center" vertical="center" wrapText="1"/>
    </xf>
    <xf numFmtId="0" fontId="31" fillId="12" borderId="37" xfId="0" applyFont="1" applyFill="1" applyBorder="1" applyAlignment="1">
      <alignment horizontal="center" vertical="center" wrapText="1"/>
    </xf>
    <xf numFmtId="0" fontId="31" fillId="12" borderId="38" xfId="0" applyFont="1" applyFill="1" applyBorder="1" applyAlignment="1">
      <alignment horizontal="center" vertical="center" wrapText="1"/>
    </xf>
    <xf numFmtId="0" fontId="11" fillId="0" borderId="26"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49" xfId="0" applyFont="1" applyFill="1" applyBorder="1" applyAlignment="1">
      <alignment horizontal="center" vertical="center"/>
    </xf>
    <xf numFmtId="0" fontId="15" fillId="6" borderId="50"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41" xfId="0" applyFont="1" applyFill="1" applyBorder="1" applyAlignment="1">
      <alignment horizontal="center" vertical="center"/>
    </xf>
    <xf numFmtId="0" fontId="11" fillId="14" borderId="46" xfId="0" applyFont="1" applyFill="1" applyBorder="1" applyAlignment="1">
      <alignment horizontal="center" vertical="center"/>
    </xf>
    <xf numFmtId="0" fontId="11" fillId="14" borderId="47" xfId="0" applyFont="1" applyFill="1" applyBorder="1" applyAlignment="1">
      <alignment horizontal="center" vertical="center"/>
    </xf>
    <xf numFmtId="0" fontId="11" fillId="14" borderId="14" xfId="0" applyFont="1" applyFill="1" applyBorder="1" applyAlignment="1">
      <alignment horizontal="left" vertical="center" wrapText="1"/>
    </xf>
    <xf numFmtId="0" fontId="11" fillId="14" borderId="12" xfId="0" applyFont="1" applyFill="1" applyBorder="1" applyAlignment="1">
      <alignment horizontal="left" vertical="center" wrapText="1"/>
    </xf>
    <xf numFmtId="0" fontId="11" fillId="14" borderId="44"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45" xfId="0" applyFont="1" applyFill="1" applyBorder="1" applyAlignment="1">
      <alignment horizontal="left" vertical="center" wrapText="1"/>
    </xf>
    <xf numFmtId="0" fontId="15" fillId="6" borderId="29" xfId="0" applyFont="1" applyFill="1" applyBorder="1" applyAlignment="1">
      <alignment horizontal="center" vertical="center"/>
    </xf>
    <xf numFmtId="0" fontId="15" fillId="6" borderId="42" xfId="0" applyFont="1" applyFill="1" applyBorder="1" applyAlignment="1">
      <alignment horizontal="center" vertical="center"/>
    </xf>
    <xf numFmtId="0" fontId="15" fillId="0" borderId="28" xfId="0" applyFont="1" applyBorder="1" applyAlignment="1">
      <alignment horizontal="center" vertical="center"/>
    </xf>
    <xf numFmtId="0" fontId="15" fillId="0" borderId="41" xfId="0" applyFont="1" applyBorder="1" applyAlignment="1">
      <alignment horizontal="center" vertical="center"/>
    </xf>
    <xf numFmtId="164" fontId="12" fillId="0" borderId="5"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9" borderId="32" xfId="0" applyFont="1" applyFill="1" applyBorder="1" applyAlignment="1">
      <alignment horizontal="center" vertical="center"/>
    </xf>
    <xf numFmtId="0" fontId="11" fillId="9" borderId="30" xfId="0" applyFont="1" applyFill="1" applyBorder="1" applyAlignment="1">
      <alignment horizontal="center" vertical="center"/>
    </xf>
    <xf numFmtId="0" fontId="11" fillId="9" borderId="31" xfId="0" applyFont="1" applyFill="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center" vertical="center"/>
    </xf>
    <xf numFmtId="0" fontId="13" fillId="0" borderId="5" xfId="0" applyFont="1" applyBorder="1" applyAlignment="1">
      <alignment horizontal="center" vertical="center"/>
    </xf>
    <xf numFmtId="0" fontId="11" fillId="15" borderId="32" xfId="0" applyFont="1" applyFill="1" applyBorder="1" applyAlignment="1">
      <alignment horizontal="center" vertical="center" wrapText="1"/>
    </xf>
    <xf numFmtId="0" fontId="11" fillId="15" borderId="30" xfId="0" applyFont="1" applyFill="1" applyBorder="1" applyAlignment="1">
      <alignment horizontal="center" vertical="center" wrapText="1"/>
    </xf>
    <xf numFmtId="0" fontId="11" fillId="15" borderId="31" xfId="0" applyFont="1" applyFill="1" applyBorder="1" applyAlignment="1">
      <alignment horizontal="center" vertical="center" wrapText="1"/>
    </xf>
    <xf numFmtId="0" fontId="26" fillId="3" borderId="32" xfId="1" applyFont="1" applyFill="1" applyBorder="1" applyAlignment="1">
      <alignment horizontal="left" vertical="center" wrapText="1"/>
    </xf>
    <xf numFmtId="0" fontId="26" fillId="3" borderId="30" xfId="1" applyFont="1" applyFill="1" applyBorder="1" applyAlignment="1">
      <alignment horizontal="left" vertical="center" wrapText="1"/>
    </xf>
    <xf numFmtId="0" fontId="26" fillId="3" borderId="31" xfId="1" applyFont="1" applyFill="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6" fillId="6" borderId="5" xfId="0" applyFont="1" applyFill="1" applyBorder="1" applyAlignment="1">
      <alignment horizontal="justify" vertical="center" wrapText="1"/>
    </xf>
    <xf numFmtId="0" fontId="6" fillId="6" borderId="7" xfId="0" applyFont="1" applyFill="1" applyBorder="1" applyAlignment="1">
      <alignment horizontal="justify" vertical="center" wrapText="1"/>
    </xf>
    <xf numFmtId="0" fontId="11" fillId="0" borderId="7" xfId="0" applyFont="1" applyBorder="1" applyAlignment="1">
      <alignment horizontal="center" vertical="center" wrapText="1"/>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1" xfId="0" applyFont="1" applyBorder="1" applyAlignment="1">
      <alignment horizontal="justify" vertical="center" wrapText="1"/>
    </xf>
    <xf numFmtId="164" fontId="12" fillId="0" borderId="1" xfId="0" applyNumberFormat="1" applyFont="1" applyBorder="1" applyAlignment="1">
      <alignment horizontal="center" vertical="center" wrapText="1"/>
    </xf>
    <xf numFmtId="0" fontId="11" fillId="0" borderId="7" xfId="0" applyFont="1" applyBorder="1" applyAlignment="1">
      <alignment horizontal="center" vertical="center"/>
    </xf>
    <xf numFmtId="0" fontId="11" fillId="6" borderId="5" xfId="0" applyFont="1" applyFill="1" applyBorder="1" applyAlignment="1">
      <alignment horizontal="justify" vertical="center" wrapText="1"/>
    </xf>
    <xf numFmtId="0" fontId="11" fillId="6" borderId="6" xfId="0" applyFont="1" applyFill="1" applyBorder="1" applyAlignment="1">
      <alignment horizontal="justify" vertical="center" wrapText="1"/>
    </xf>
    <xf numFmtId="9" fontId="11" fillId="0" borderId="6"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2" fillId="0" borderId="1" xfId="0" applyFont="1" applyBorder="1" applyAlignment="1" applyProtection="1">
      <alignment horizontal="justify" vertical="center" wrapText="1"/>
      <protection locked="0"/>
    </xf>
    <xf numFmtId="0" fontId="12" fillId="0" borderId="6" xfId="0" applyFont="1" applyBorder="1" applyAlignment="1" applyProtection="1">
      <alignment horizontal="center" vertical="center" wrapText="1"/>
      <protection locked="0"/>
    </xf>
    <xf numFmtId="164" fontId="11" fillId="0" borderId="6"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2" fillId="0" borderId="5" xfId="0" applyFont="1" applyBorder="1" applyAlignment="1" applyProtection="1">
      <alignment horizontal="justify" vertical="center" wrapText="1"/>
      <protection locked="0"/>
    </xf>
    <xf numFmtId="49" fontId="11" fillId="0" borderId="5" xfId="0" applyNumberFormat="1" applyFont="1" applyBorder="1" applyAlignment="1">
      <alignment horizontal="justify" vertical="center" wrapText="1"/>
    </xf>
    <xf numFmtId="49" fontId="11" fillId="0" borderId="7" xfId="0" applyNumberFormat="1" applyFont="1" applyBorder="1" applyAlignment="1">
      <alignment horizontal="justify" vertical="center" wrapText="1"/>
    </xf>
    <xf numFmtId="0" fontId="13" fillId="0" borderId="53" xfId="0" applyFont="1" applyBorder="1" applyAlignment="1">
      <alignment horizontal="center" vertical="center" wrapText="1"/>
    </xf>
    <xf numFmtId="0" fontId="13" fillId="0" borderId="48" xfId="0" applyFont="1" applyBorder="1" applyAlignment="1">
      <alignment horizontal="center" vertical="center" wrapText="1"/>
    </xf>
    <xf numFmtId="0" fontId="7" fillId="3"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7" fillId="2" borderId="3"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5" fillId="13" borderId="51" xfId="0" applyFont="1" applyFill="1" applyBorder="1" applyAlignment="1">
      <alignment horizontal="center"/>
    </xf>
    <xf numFmtId="0" fontId="11" fillId="7" borderId="32"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6" xfId="0" applyFont="1" applyBorder="1" applyAlignment="1" applyProtection="1">
      <alignment horizontal="justify" vertical="center" wrapText="1"/>
      <protection locked="0"/>
    </xf>
    <xf numFmtId="0" fontId="11"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0" borderId="9" xfId="0" applyFont="1" applyBorder="1" applyAlignment="1">
      <alignment horizontal="justify" vertical="center" wrapText="1"/>
    </xf>
    <xf numFmtId="0" fontId="12" fillId="0" borderId="7"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5" xfId="0" applyFont="1" applyFill="1" applyBorder="1" applyAlignment="1">
      <alignment horizontal="center" vertical="center"/>
    </xf>
    <xf numFmtId="0" fontId="12" fillId="0" borderId="7" xfId="0" applyFont="1" applyBorder="1" applyAlignment="1" applyProtection="1">
      <alignment horizontal="justify" vertical="center" wrapText="1"/>
      <protection locked="0"/>
    </xf>
    <xf numFmtId="0" fontId="11" fillId="6" borderId="9" xfId="0" applyFont="1" applyFill="1" applyBorder="1" applyAlignment="1">
      <alignment horizontal="justify"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Border="1" applyAlignment="1" applyProtection="1">
      <alignment horizontal="center" vertical="center" wrapText="1"/>
      <protection locked="0"/>
    </xf>
    <xf numFmtId="14" fontId="11" fillId="0" borderId="5"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9" fontId="11" fillId="6" borderId="8" xfId="2" applyFont="1" applyFill="1" applyBorder="1" applyAlignment="1">
      <alignment horizontal="center" vertical="center"/>
    </xf>
    <xf numFmtId="9" fontId="11" fillId="6" borderId="10" xfId="2" applyFont="1" applyFill="1" applyBorder="1" applyAlignment="1">
      <alignment horizontal="center" vertical="center"/>
    </xf>
    <xf numFmtId="0" fontId="12" fillId="10" borderId="55" xfId="0" applyFont="1" applyFill="1" applyBorder="1" applyAlignment="1">
      <alignment horizontal="center" vertical="center" wrapText="1"/>
    </xf>
    <xf numFmtId="0" fontId="12" fillId="10" borderId="22"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0" fillId="0" borderId="0" xfId="0" applyAlignment="1">
      <alignment horizontal="left" vertical="center" wrapText="1"/>
    </xf>
    <xf numFmtId="9" fontId="11" fillId="6" borderId="5" xfId="2" applyFont="1" applyFill="1" applyBorder="1" applyAlignment="1">
      <alignment horizontal="center" vertical="center" wrapText="1"/>
    </xf>
    <xf numFmtId="9" fontId="11" fillId="6" borderId="6" xfId="2" applyFont="1" applyFill="1" applyBorder="1" applyAlignment="1">
      <alignment horizontal="center" vertical="center" wrapText="1"/>
    </xf>
    <xf numFmtId="0" fontId="11" fillId="6" borderId="1" xfId="0" applyFont="1" applyFill="1" applyBorder="1" applyAlignment="1">
      <alignment horizontal="center" vertical="center" wrapText="1"/>
    </xf>
    <xf numFmtId="9" fontId="11" fillId="6" borderId="5" xfId="0" applyNumberFormat="1" applyFont="1" applyFill="1" applyBorder="1" applyAlignment="1">
      <alignment horizontal="center" vertical="center" wrapText="1"/>
    </xf>
    <xf numFmtId="9" fontId="11" fillId="6" borderId="6" xfId="0" applyNumberFormat="1" applyFont="1" applyFill="1" applyBorder="1" applyAlignment="1">
      <alignment horizontal="center" vertical="center" wrapText="1"/>
    </xf>
    <xf numFmtId="0" fontId="0" fillId="0" borderId="9" xfId="0" applyBorder="1" applyAlignment="1">
      <alignment horizontal="center" vertical="center" wrapText="1"/>
    </xf>
    <xf numFmtId="9" fontId="11" fillId="6" borderId="54" xfId="2" applyFont="1" applyFill="1" applyBorder="1" applyAlignment="1">
      <alignment horizontal="center" vertical="center"/>
    </xf>
    <xf numFmtId="9" fontId="11" fillId="6" borderId="51" xfId="2" applyFont="1" applyFill="1" applyBorder="1" applyAlignment="1">
      <alignment horizontal="center" vertical="center"/>
    </xf>
    <xf numFmtId="165" fontId="12" fillId="0" borderId="5" xfId="0" applyNumberFormat="1" applyFont="1" applyBorder="1" applyAlignment="1">
      <alignment horizontal="center" vertical="center"/>
    </xf>
    <xf numFmtId="165" fontId="12" fillId="0" borderId="6" xfId="0" applyNumberFormat="1" applyFont="1" applyBorder="1" applyAlignment="1">
      <alignment horizontal="center" vertical="center"/>
    </xf>
    <xf numFmtId="0" fontId="11" fillId="0" borderId="5" xfId="0" applyFont="1" applyFill="1" applyBorder="1" applyAlignment="1">
      <alignment horizontal="justify" vertical="center" wrapText="1"/>
    </xf>
    <xf numFmtId="0" fontId="11" fillId="0" borderId="6" xfId="0" applyFont="1" applyFill="1" applyBorder="1" applyAlignment="1">
      <alignment horizontal="justify" vertical="center" wrapText="1"/>
    </xf>
    <xf numFmtId="9" fontId="11" fillId="6" borderId="5" xfId="2" applyFont="1" applyFill="1" applyBorder="1" applyAlignment="1">
      <alignment horizontal="center" vertical="center"/>
    </xf>
    <xf numFmtId="9" fontId="11" fillId="6" borderId="6" xfId="2" applyFont="1" applyFill="1" applyBorder="1" applyAlignment="1">
      <alignment horizontal="center" vertical="center"/>
    </xf>
    <xf numFmtId="0" fontId="11" fillId="0" borderId="8" xfId="0" applyFont="1" applyBorder="1" applyAlignment="1">
      <alignment horizontal="justify" vertical="center" wrapText="1"/>
    </xf>
    <xf numFmtId="0" fontId="11" fillId="0" borderId="7" xfId="0" applyFont="1" applyFill="1" applyBorder="1" applyAlignment="1">
      <alignment horizontal="justify" vertical="center" wrapText="1"/>
    </xf>
    <xf numFmtId="0" fontId="11" fillId="0" borderId="1" xfId="0" applyFont="1" applyBorder="1" applyAlignment="1">
      <alignment horizontal="justify" vertical="center"/>
    </xf>
    <xf numFmtId="0" fontId="12" fillId="0" borderId="8" xfId="0" applyFont="1" applyBorder="1" applyAlignment="1" applyProtection="1">
      <alignment horizontal="justify" vertical="center" wrapText="1"/>
      <protection locked="0"/>
    </xf>
    <xf numFmtId="0" fontId="12" fillId="0" borderId="9" xfId="0" applyFont="1" applyBorder="1" applyAlignment="1" applyProtection="1">
      <alignment horizontal="justify" vertical="center" wrapText="1"/>
      <protection locked="0"/>
    </xf>
    <xf numFmtId="0" fontId="12" fillId="0" borderId="10" xfId="0" applyFont="1" applyBorder="1" applyAlignment="1" applyProtection="1">
      <alignment horizontal="justify" vertical="center" wrapText="1"/>
      <protection locked="0"/>
    </xf>
    <xf numFmtId="0" fontId="28" fillId="0" borderId="1" xfId="0" applyFont="1" applyBorder="1" applyAlignment="1">
      <alignment vertical="center"/>
    </xf>
    <xf numFmtId="0" fontId="28" fillId="0" borderId="1" xfId="0" applyFont="1" applyBorder="1"/>
    <xf numFmtId="0" fontId="35" fillId="13" borderId="51" xfId="0" applyFont="1" applyFill="1" applyBorder="1" applyAlignment="1">
      <alignment horizontal="center"/>
    </xf>
    <xf numFmtId="0" fontId="28" fillId="0" borderId="0" xfId="0" applyFont="1" applyAlignment="1">
      <alignment horizontal="center"/>
    </xf>
    <xf numFmtId="0" fontId="28" fillId="0" borderId="0" xfId="0" applyFont="1"/>
    <xf numFmtId="0" fontId="28" fillId="0" borderId="0" xfId="0" applyFont="1" applyAlignment="1">
      <alignment horizontal="justify" vertical="center"/>
    </xf>
    <xf numFmtId="9" fontId="0" fillId="0" borderId="0" xfId="2" applyFont="1"/>
  </cellXfs>
  <cellStyles count="4">
    <cellStyle name="Hipervínculo" xfId="3" builtinId="8"/>
    <cellStyle name="Normal" xfId="0" builtinId="0"/>
    <cellStyle name="Normal 2" xfId="1"/>
    <cellStyle name="Porcentaje" xfId="2" builtinId="5"/>
  </cellStyles>
  <dxfs count="305">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39994506668294322"/>
        </patternFill>
      </fill>
    </dxf>
    <dxf>
      <fill>
        <patternFill>
          <bgColor theme="6" tint="0.59996337778862885"/>
        </patternFill>
      </fill>
    </dxf>
    <dxf>
      <fill>
        <patternFill>
          <bgColor theme="9" tint="0.59996337778862885"/>
        </patternFill>
      </fill>
    </dxf>
    <dxf>
      <fill>
        <patternFill>
          <bgColor rgb="FFFF0000"/>
        </patternFill>
      </fill>
    </dxf>
    <dxf>
      <fill>
        <patternFill>
          <bgColor theme="0"/>
        </patternFill>
      </fill>
    </dxf>
    <dxf>
      <fill>
        <patternFill>
          <bgColor rgb="FFFFC000"/>
        </patternFill>
      </fill>
    </dxf>
    <dxf>
      <fill>
        <patternFill>
          <bgColor rgb="FFFF0000"/>
        </patternFill>
      </fill>
    </dxf>
    <dxf>
      <fill>
        <patternFill>
          <bgColor theme="6" tint="0.39994506668294322"/>
        </patternFill>
      </fill>
    </dxf>
    <dxf>
      <fill>
        <patternFill>
          <bgColor theme="6" tint="0.59996337778862885"/>
        </patternFill>
      </fill>
    </dxf>
    <dxf>
      <fill>
        <patternFill>
          <bgColor theme="9" tint="0.59996337778862885"/>
        </patternFill>
      </fill>
    </dxf>
    <dxf>
      <fill>
        <patternFill>
          <bgColor theme="8"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52275</xdr:colOff>
      <xdr:row>0</xdr:row>
      <xdr:rowOff>130972</xdr:rowOff>
    </xdr:from>
    <xdr:to>
      <xdr:col>2</xdr:col>
      <xdr:colOff>583407</xdr:colOff>
      <xdr:row>3</xdr:row>
      <xdr:rowOff>129166</xdr:rowOff>
    </xdr:to>
    <xdr:pic>
      <xdr:nvPicPr>
        <xdr:cNvPr id="2" name="3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314213" y="130972"/>
          <a:ext cx="1793194" cy="6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214313</xdr:colOff>
      <xdr:row>0</xdr:row>
      <xdr:rowOff>142875</xdr:rowOff>
    </xdr:from>
    <xdr:to>
      <xdr:col>14</xdr:col>
      <xdr:colOff>64289</xdr:colOff>
      <xdr:row>3</xdr:row>
      <xdr:rowOff>71437</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25288" y="142875"/>
          <a:ext cx="3812377" cy="604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628347</xdr:colOff>
      <xdr:row>0</xdr:row>
      <xdr:rowOff>63500</xdr:rowOff>
    </xdr:from>
    <xdr:to>
      <xdr:col>3</xdr:col>
      <xdr:colOff>704478</xdr:colOff>
      <xdr:row>0</xdr:row>
      <xdr:rowOff>687918</xdr:rowOff>
    </xdr:to>
    <xdr:pic>
      <xdr:nvPicPr>
        <xdr:cNvPr id="3" name="Imagen 2">
          <a:extLst>
            <a:ext uri="{FF2B5EF4-FFF2-40B4-BE49-F238E27FC236}">
              <a16:creationId xmlns:a16="http://schemas.microsoft.com/office/drawing/2014/main" xmlns="" id="{4F3523A4-49DC-4B21-BA3B-8AE8859F83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697" y="63500"/>
          <a:ext cx="2235131" cy="624418"/>
        </a:xfrm>
        <a:prstGeom prst="rect">
          <a:avLst/>
        </a:prstGeom>
        <a:noFill/>
        <a:ln>
          <a:noFill/>
        </a:ln>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4" name="Imagen 3">
          <a:extLst>
            <a:ext uri="{FF2B5EF4-FFF2-40B4-BE49-F238E27FC236}">
              <a16:creationId xmlns:a16="http://schemas.microsoft.com/office/drawing/2014/main" xmlns="" id="{B13F9256-A05F-4F00-A754-245A0D1D4E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02001" y="0"/>
          <a:ext cx="2760662" cy="635002"/>
        </a:xfrm>
        <a:prstGeom prst="rect">
          <a:avLst/>
        </a:prstGeom>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5" name="Imagen 4">
          <a:extLst>
            <a:ext uri="{FF2B5EF4-FFF2-40B4-BE49-F238E27FC236}">
              <a16:creationId xmlns:a16="http://schemas.microsoft.com/office/drawing/2014/main" xmlns="" id="{2355BB50-87C2-4354-B2FB-58195A21BD3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02001" y="0"/>
          <a:ext cx="2760662" cy="635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1154489</xdr:colOff>
      <xdr:row>0</xdr:row>
      <xdr:rowOff>22683</xdr:rowOff>
    </xdr:from>
    <xdr:to>
      <xdr:col>3</xdr:col>
      <xdr:colOff>56030</xdr:colOff>
      <xdr:row>0</xdr:row>
      <xdr:rowOff>728383</xdr:rowOff>
    </xdr:to>
    <xdr:pic>
      <xdr:nvPicPr>
        <xdr:cNvPr id="2" name="Imagen 1">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283" y="22683"/>
          <a:ext cx="2140041" cy="705700"/>
        </a:xfrm>
        <a:prstGeom prst="rect">
          <a:avLst/>
        </a:prstGeom>
        <a:noFill/>
        <a:ln>
          <a:noFill/>
        </a:ln>
      </xdr:spPr>
    </xdr:pic>
    <xdr:clientData/>
  </xdr:twoCellAnchor>
  <xdr:twoCellAnchor editAs="oneCell">
    <xdr:from>
      <xdr:col>16</xdr:col>
      <xdr:colOff>1181100</xdr:colOff>
      <xdr:row>0</xdr:row>
      <xdr:rowOff>152401</xdr:rowOff>
    </xdr:from>
    <xdr:to>
      <xdr:col>16</xdr:col>
      <xdr:colOff>4981423</xdr:colOff>
      <xdr:row>1</xdr:row>
      <xdr:rowOff>38848</xdr:rowOff>
    </xdr:to>
    <xdr:pic>
      <xdr:nvPicPr>
        <xdr:cNvPr id="3" name="Imagen 2">
          <a:extLst>
            <a:ext uri="{FF2B5EF4-FFF2-40B4-BE49-F238E27FC236}">
              <a16:creationId xmlns="" xmlns:a16="http://schemas.microsoft.com/office/drawing/2014/main" id="{B1038A5E-1FC5-6147-AA8B-C4475B69A0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356175" y="152401"/>
          <a:ext cx="3800323" cy="749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icol.zipamocha/OneDrive%20-%20Agencia%20de%20Desarrollo%20Rural-ADR/2023/5.%20SEGUIMIENTO%20PLANES%20DE%20MEJORA/Plan%20de%20Mejoramiento%20Suscrito%20con%20la%20Oficina%20de%20Control%20Interno-%2020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M"/>
      <sheetName val="2.DER"/>
      <sheetName val="3.PAC"/>
      <sheetName val="4.EFP"/>
      <sheetName val="5.GTH"/>
      <sheetName val="6.ADJ"/>
      <sheetName val="7.ECC"/>
      <sheetName val="8.IMP"/>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 val="8. IMP"/>
      <sheetName val="8. IMP VF"/>
    </sheetNames>
    <sheetDataSet>
      <sheetData sheetId="0" refreshError="1"/>
      <sheetData sheetId="1"/>
      <sheetData sheetId="2" refreshError="1"/>
      <sheetData sheetId="3" refreshError="1"/>
      <sheetData sheetId="4" refreshError="1"/>
      <sheetData sheetId="5" refreshError="1"/>
      <sheetData sheetId="6" refreshError="1">
        <row r="50">
          <cell r="E50">
            <v>0</v>
          </cell>
        </row>
        <row r="52">
          <cell r="E52">
            <v>0</v>
          </cell>
        </row>
        <row r="53">
          <cell r="E53">
            <v>0</v>
          </cell>
        </row>
        <row r="54">
          <cell r="E54">
            <v>0</v>
          </cell>
        </row>
        <row r="55">
          <cell r="E55">
            <v>0</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zoomScale="80" zoomScaleNormal="80" workbookViewId="0">
      <selection sqref="A1:C4"/>
    </sheetView>
  </sheetViews>
  <sheetFormatPr baseColWidth="10" defaultColWidth="11.42578125" defaultRowHeight="15" x14ac:dyDescent="0.25"/>
  <cols>
    <col min="1" max="1" width="4" style="65" bestFit="1" customWidth="1"/>
    <col min="2" max="2" width="18.85546875" customWidth="1"/>
    <col min="3" max="3" width="18.28515625" customWidth="1"/>
    <col min="4" max="4" width="18.140625" customWidth="1"/>
    <col min="5" max="15" width="19.85546875" customWidth="1"/>
  </cols>
  <sheetData>
    <row r="1" spans="1:15" ht="23.25" customHeight="1" x14ac:dyDescent="0.25">
      <c r="A1" s="152"/>
      <c r="B1" s="153"/>
      <c r="C1" s="154"/>
      <c r="D1" s="161" t="s">
        <v>364</v>
      </c>
      <c r="E1" s="162"/>
      <c r="F1" s="162"/>
      <c r="G1" s="162"/>
      <c r="H1" s="162"/>
      <c r="I1" s="162"/>
      <c r="J1" s="162"/>
      <c r="K1" s="163"/>
      <c r="L1" s="170"/>
      <c r="M1" s="170"/>
      <c r="N1" s="170"/>
      <c r="O1" s="171"/>
    </row>
    <row r="2" spans="1:15" x14ac:dyDescent="0.25">
      <c r="A2" s="155"/>
      <c r="B2" s="156"/>
      <c r="C2" s="157"/>
      <c r="D2" s="164"/>
      <c r="E2" s="165"/>
      <c r="F2" s="165"/>
      <c r="G2" s="165"/>
      <c r="H2" s="165"/>
      <c r="I2" s="165"/>
      <c r="J2" s="165"/>
      <c r="K2" s="166"/>
      <c r="L2" s="172"/>
      <c r="M2" s="172"/>
      <c r="N2" s="172"/>
      <c r="O2" s="173"/>
    </row>
    <row r="3" spans="1:15" x14ac:dyDescent="0.25">
      <c r="A3" s="155"/>
      <c r="B3" s="156"/>
      <c r="C3" s="157"/>
      <c r="D3" s="164"/>
      <c r="E3" s="165"/>
      <c r="F3" s="165"/>
      <c r="G3" s="165"/>
      <c r="H3" s="165"/>
      <c r="I3" s="165"/>
      <c r="J3" s="165"/>
      <c r="K3" s="166"/>
      <c r="L3" s="172"/>
      <c r="M3" s="172"/>
      <c r="N3" s="172"/>
      <c r="O3" s="173"/>
    </row>
    <row r="4" spans="1:15" ht="15.75" thickBot="1" x14ac:dyDescent="0.3">
      <c r="A4" s="158"/>
      <c r="B4" s="159"/>
      <c r="C4" s="160"/>
      <c r="D4" s="167"/>
      <c r="E4" s="168"/>
      <c r="F4" s="168"/>
      <c r="G4" s="168"/>
      <c r="H4" s="168"/>
      <c r="I4" s="168"/>
      <c r="J4" s="168"/>
      <c r="K4" s="169"/>
      <c r="L4" s="174"/>
      <c r="M4" s="174"/>
      <c r="N4" s="174"/>
      <c r="O4" s="175"/>
    </row>
    <row r="5" spans="1:15" ht="15" customHeight="1" thickBot="1" x14ac:dyDescent="0.3">
      <c r="A5" s="176" t="s">
        <v>365</v>
      </c>
      <c r="B5" s="177"/>
      <c r="C5" s="177"/>
      <c r="D5" s="178"/>
      <c r="E5" s="185" t="s">
        <v>366</v>
      </c>
      <c r="F5" s="148" t="s">
        <v>367</v>
      </c>
      <c r="G5" s="150" t="s">
        <v>368</v>
      </c>
      <c r="H5" s="190" t="s">
        <v>369</v>
      </c>
      <c r="I5" s="190"/>
      <c r="J5" s="190"/>
      <c r="K5" s="190"/>
      <c r="L5" s="190"/>
      <c r="M5" s="191"/>
      <c r="N5" s="192" t="s">
        <v>370</v>
      </c>
      <c r="O5" s="191"/>
    </row>
    <row r="6" spans="1:15" ht="15" customHeight="1" thickBot="1" x14ac:dyDescent="0.3">
      <c r="A6" s="179"/>
      <c r="B6" s="180"/>
      <c r="C6" s="180"/>
      <c r="D6" s="181"/>
      <c r="E6" s="186"/>
      <c r="F6" s="188"/>
      <c r="G6" s="189"/>
      <c r="H6" s="193" t="s">
        <v>371</v>
      </c>
      <c r="I6" s="194"/>
      <c r="J6" s="195"/>
      <c r="K6" s="148" t="s">
        <v>372</v>
      </c>
      <c r="L6" s="148" t="s">
        <v>373</v>
      </c>
      <c r="M6" s="148" t="s">
        <v>374</v>
      </c>
      <c r="N6" s="148" t="s">
        <v>38</v>
      </c>
      <c r="O6" s="150" t="s">
        <v>141</v>
      </c>
    </row>
    <row r="7" spans="1:15" ht="36" customHeight="1" thickBot="1" x14ac:dyDescent="0.3">
      <c r="A7" s="182"/>
      <c r="B7" s="183"/>
      <c r="C7" s="183"/>
      <c r="D7" s="184"/>
      <c r="E7" s="187"/>
      <c r="F7" s="149"/>
      <c r="G7" s="151"/>
      <c r="H7" s="107" t="s">
        <v>375</v>
      </c>
      <c r="I7" s="107" t="s">
        <v>376</v>
      </c>
      <c r="J7" s="108" t="s">
        <v>377</v>
      </c>
      <c r="K7" s="149"/>
      <c r="L7" s="149"/>
      <c r="M7" s="149"/>
      <c r="N7" s="149"/>
      <c r="O7" s="151"/>
    </row>
    <row r="8" spans="1:15" ht="27" customHeight="1" x14ac:dyDescent="0.25">
      <c r="A8" s="196" t="s">
        <v>378</v>
      </c>
      <c r="B8" s="198" t="s">
        <v>379</v>
      </c>
      <c r="C8" s="199"/>
      <c r="D8" s="200"/>
      <c r="E8" s="109" t="s">
        <v>26</v>
      </c>
      <c r="F8" s="110">
        <v>6</v>
      </c>
      <c r="G8" s="111">
        <v>18</v>
      </c>
      <c r="H8" s="112">
        <f>+'6.ADJ'!E57</f>
        <v>18</v>
      </c>
      <c r="I8" s="113">
        <f>+'[6]6.ADJ'!E52</f>
        <v>0</v>
      </c>
      <c r="J8" s="113">
        <f>+'[6]6.ADJ'!E53</f>
        <v>0</v>
      </c>
      <c r="K8" s="113">
        <f>+'[6]6.ADJ'!E55</f>
        <v>0</v>
      </c>
      <c r="L8" s="112">
        <f>+'[6]6.ADJ'!E54</f>
        <v>0</v>
      </c>
      <c r="M8" s="112">
        <f>+'[6]6.ADJ'!E50</f>
        <v>0</v>
      </c>
      <c r="N8" s="114">
        <f>+'6.ADJ'!E66</f>
        <v>6</v>
      </c>
      <c r="O8" s="111">
        <f>+'6.ADJ'!E65</f>
        <v>0</v>
      </c>
    </row>
    <row r="9" spans="1:15" ht="27" customHeight="1" thickBot="1" x14ac:dyDescent="0.3">
      <c r="A9" s="197"/>
      <c r="B9" s="201"/>
      <c r="C9" s="202"/>
      <c r="D9" s="203"/>
      <c r="E9" s="115" t="s">
        <v>122</v>
      </c>
      <c r="F9" s="116">
        <v>3</v>
      </c>
      <c r="G9" s="117">
        <v>10</v>
      </c>
      <c r="H9" s="118">
        <f>+'6.ADJ'!G57</f>
        <v>6</v>
      </c>
      <c r="I9" s="119">
        <f>+'6.ADJ'!G58</f>
        <v>2</v>
      </c>
      <c r="J9" s="119">
        <f>+'6.ADJ'!G59</f>
        <v>1</v>
      </c>
      <c r="K9" s="119">
        <f>+'6.ADJ'!G61</f>
        <v>0</v>
      </c>
      <c r="L9" s="118">
        <f>+'6.ADJ'!G60</f>
        <v>1</v>
      </c>
      <c r="M9" s="118">
        <f>+'6.ADJ'!G56</f>
        <v>0</v>
      </c>
      <c r="N9" s="120">
        <f>+'6.ADJ'!G66</f>
        <v>1</v>
      </c>
      <c r="O9" s="117">
        <f>+'6.ADJ'!G65</f>
        <v>2</v>
      </c>
    </row>
    <row r="10" spans="1:15" s="64" customFormat="1" ht="27" customHeight="1" thickBot="1" x14ac:dyDescent="0.3">
      <c r="A10" s="212" t="s">
        <v>380</v>
      </c>
      <c r="B10" s="214" t="s">
        <v>179</v>
      </c>
      <c r="C10" s="215"/>
      <c r="D10" s="216"/>
      <c r="E10" s="121" t="s">
        <v>178</v>
      </c>
      <c r="F10" s="122">
        <v>7</v>
      </c>
      <c r="G10" s="123">
        <f>+'25. GEST CARTERA'!E108</f>
        <v>30</v>
      </c>
      <c r="H10" s="124">
        <f>+'25. GEST CARTERA'!E103</f>
        <v>1</v>
      </c>
      <c r="I10" s="125">
        <f>+'25. GEST CARTERA'!E104</f>
        <v>5</v>
      </c>
      <c r="J10" s="125">
        <f>+'25. GEST CARTERA'!E105</f>
        <v>0</v>
      </c>
      <c r="K10" s="125">
        <f>+'25. GEST CARTERA'!E107</f>
        <v>0</v>
      </c>
      <c r="L10" s="124">
        <f>+'25. GEST CARTERA'!E106</f>
        <v>24</v>
      </c>
      <c r="M10" s="124">
        <f>+'25. GEST CARTERA'!E102</f>
        <v>0</v>
      </c>
      <c r="N10" s="126">
        <f>+'25. GEST CARTERA'!E112</f>
        <v>0</v>
      </c>
      <c r="O10" s="123">
        <f>+'25. GEST CARTERA'!E111</f>
        <v>7</v>
      </c>
    </row>
    <row r="11" spans="1:15" s="64" customFormat="1" ht="27" customHeight="1" thickBot="1" x14ac:dyDescent="0.3">
      <c r="A11" s="213"/>
      <c r="B11" s="217"/>
      <c r="C11" s="218"/>
      <c r="D11" s="219"/>
      <c r="E11" s="121" t="s">
        <v>322</v>
      </c>
      <c r="F11" s="122">
        <v>5</v>
      </c>
      <c r="G11" s="123">
        <v>12</v>
      </c>
      <c r="H11" s="124">
        <f>+'25. GEST CARTERA'!G103</f>
        <v>0</v>
      </c>
      <c r="I11" s="125">
        <f>+'25. GEST CARTERA'!G104</f>
        <v>3</v>
      </c>
      <c r="J11" s="125">
        <f>+'25. GEST CARTERA'!G105</f>
        <v>0</v>
      </c>
      <c r="K11" s="125">
        <f>+'25. GEST CARTERA'!G107</f>
        <v>1</v>
      </c>
      <c r="L11" s="124">
        <f>+'25. GEST CARTERA'!G106</f>
        <v>8</v>
      </c>
      <c r="M11" s="124">
        <f>+'25. GEST CARTERA'!G102</f>
        <v>0</v>
      </c>
      <c r="N11" s="126">
        <f>+'25. GEST CARTERA'!G112</f>
        <v>0</v>
      </c>
      <c r="O11" s="123">
        <f>+'25. GEST CARTERA'!G111</f>
        <v>5</v>
      </c>
    </row>
    <row r="12" spans="1:15" ht="15" customHeight="1" x14ac:dyDescent="0.25">
      <c r="A12" s="204" t="s">
        <v>381</v>
      </c>
      <c r="B12" s="205"/>
      <c r="C12" s="205"/>
      <c r="D12" s="205"/>
      <c r="E12" s="205"/>
      <c r="F12" s="208">
        <f t="shared" ref="F12:O12" si="0">SUM(F8:F11)</f>
        <v>21</v>
      </c>
      <c r="G12" s="210">
        <f t="shared" si="0"/>
        <v>70</v>
      </c>
      <c r="H12" s="210">
        <f t="shared" si="0"/>
        <v>25</v>
      </c>
      <c r="I12" s="222">
        <f t="shared" si="0"/>
        <v>10</v>
      </c>
      <c r="J12" s="210">
        <f t="shared" si="0"/>
        <v>1</v>
      </c>
      <c r="K12" s="210">
        <f t="shared" si="0"/>
        <v>1</v>
      </c>
      <c r="L12" s="210">
        <f t="shared" si="0"/>
        <v>33</v>
      </c>
      <c r="M12" s="222">
        <f t="shared" si="0"/>
        <v>0</v>
      </c>
      <c r="N12" s="210">
        <f t="shared" si="0"/>
        <v>7</v>
      </c>
      <c r="O12" s="220">
        <f t="shared" si="0"/>
        <v>14</v>
      </c>
    </row>
    <row r="13" spans="1:15" ht="15.75" customHeight="1" thickBot="1" x14ac:dyDescent="0.3">
      <c r="A13" s="206"/>
      <c r="B13" s="207"/>
      <c r="C13" s="207"/>
      <c r="D13" s="207"/>
      <c r="E13" s="207"/>
      <c r="F13" s="209"/>
      <c r="G13" s="211"/>
      <c r="H13" s="211"/>
      <c r="I13" s="223"/>
      <c r="J13" s="211"/>
      <c r="K13" s="211"/>
      <c r="L13" s="211"/>
      <c r="M13" s="223"/>
      <c r="N13" s="211"/>
      <c r="O13" s="221"/>
    </row>
    <row r="16" spans="1:15" x14ac:dyDescent="0.25">
      <c r="F16" s="344"/>
    </row>
    <row r="18" spans="6:6" x14ac:dyDescent="0.25">
      <c r="F18" s="344"/>
    </row>
    <row r="19" spans="6:6" x14ac:dyDescent="0.25">
      <c r="F19" s="344"/>
    </row>
    <row r="21" spans="6:6" x14ac:dyDescent="0.25">
      <c r="F21" s="344"/>
    </row>
  </sheetData>
  <mergeCells count="30">
    <mergeCell ref="N12:N13"/>
    <mergeCell ref="O12:O13"/>
    <mergeCell ref="H12:H13"/>
    <mergeCell ref="I12:I13"/>
    <mergeCell ref="J12:J13"/>
    <mergeCell ref="K12:K13"/>
    <mergeCell ref="L12:L13"/>
    <mergeCell ref="M12:M13"/>
    <mergeCell ref="A12:E13"/>
    <mergeCell ref="F12:F13"/>
    <mergeCell ref="G12:G13"/>
    <mergeCell ref="A10:A11"/>
    <mergeCell ref="B10:D11"/>
    <mergeCell ref="A8:A9"/>
    <mergeCell ref="B8:D9"/>
    <mergeCell ref="K6:K7"/>
    <mergeCell ref="L6:L7"/>
    <mergeCell ref="M6:M7"/>
    <mergeCell ref="N6:N7"/>
    <mergeCell ref="O6:O7"/>
    <mergeCell ref="A1:C4"/>
    <mergeCell ref="D1:K4"/>
    <mergeCell ref="L1:O4"/>
    <mergeCell ref="A5:D7"/>
    <mergeCell ref="E5:E7"/>
    <mergeCell ref="F5:F7"/>
    <mergeCell ref="G5:G7"/>
    <mergeCell ref="H5:M5"/>
    <mergeCell ref="N5:O5"/>
    <mergeCell ref="H6:J6"/>
  </mergeCells>
  <hyperlinks>
    <hyperlink ref="E8" location="'6.ADJ'!A1" display="OCI-2018-018"/>
    <hyperlink ref="E10" location="'25. GEST CARTERA'!A1" display="OCI-2020-022"/>
    <hyperlink ref="E9" location="'6.ADJ'!A36" display="OCI-2021-013"/>
    <hyperlink ref="E11" location="'25. GEST CARTERA'!A42" display="OCI-2022-02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zoomScale="70" zoomScaleNormal="70" zoomScaleSheetLayoutView="90" workbookViewId="0">
      <selection sqref="A1:D1"/>
    </sheetView>
  </sheetViews>
  <sheetFormatPr baseColWidth="10" defaultColWidth="11.42578125" defaultRowHeight="59.25" customHeight="1" x14ac:dyDescent="0.3"/>
  <cols>
    <col min="1" max="1" width="12.85546875" style="1" customWidth="1"/>
    <col min="2" max="2" width="20.140625" style="1" customWidth="1"/>
    <col min="3" max="3" width="10.7109375" style="1" customWidth="1"/>
    <col min="4" max="4" width="28.5703125" style="1" customWidth="1"/>
    <col min="5" max="5" width="30.85546875" style="1" customWidth="1"/>
    <col min="6" max="6" width="34.85546875" style="1" customWidth="1"/>
    <col min="7" max="7" width="25" style="1" customWidth="1"/>
    <col min="8" max="8" width="19" style="1" customWidth="1"/>
    <col min="9" max="9" width="16.5703125" style="1" customWidth="1"/>
    <col min="10" max="11" width="16" style="1" customWidth="1"/>
    <col min="12" max="12" width="19.28515625" style="1" customWidth="1"/>
    <col min="13" max="13" width="22.28515625" style="1" customWidth="1"/>
    <col min="14" max="14" width="94.7109375" style="1" customWidth="1"/>
    <col min="15" max="15" width="20.42578125" style="1" customWidth="1"/>
    <col min="16" max="16" width="25.5703125" style="1" customWidth="1"/>
    <col min="17" max="17" width="69" style="1" customWidth="1"/>
    <col min="18" max="18" width="21.28515625" style="42" customWidth="1"/>
    <col min="19" max="19" width="31.42578125" style="1" customWidth="1"/>
    <col min="20" max="16384" width="11.42578125" style="1"/>
  </cols>
  <sheetData>
    <row r="1" spans="1:21" ht="57" customHeight="1" x14ac:dyDescent="0.25">
      <c r="A1" s="272"/>
      <c r="B1" s="272"/>
      <c r="C1" s="272"/>
      <c r="D1" s="272"/>
      <c r="E1" s="273" t="s">
        <v>0</v>
      </c>
      <c r="F1" s="274"/>
      <c r="G1" s="274"/>
      <c r="H1" s="274"/>
      <c r="I1" s="274"/>
      <c r="J1" s="274"/>
      <c r="K1" s="274"/>
      <c r="L1" s="274"/>
      <c r="M1" s="274"/>
      <c r="N1" s="274"/>
      <c r="O1" s="275"/>
      <c r="P1" s="276"/>
      <c r="Q1" s="277"/>
      <c r="R1" s="278"/>
    </row>
    <row r="2" spans="1:21" ht="27.75" customHeight="1" x14ac:dyDescent="0.25">
      <c r="A2" s="279" t="s">
        <v>1</v>
      </c>
      <c r="B2" s="280"/>
      <c r="C2" s="281" t="s">
        <v>2</v>
      </c>
      <c r="D2" s="282"/>
      <c r="E2" s="279" t="s">
        <v>3</v>
      </c>
      <c r="F2" s="283"/>
      <c r="G2" s="283"/>
      <c r="H2" s="283"/>
      <c r="I2" s="280"/>
      <c r="J2" s="284">
        <v>6</v>
      </c>
      <c r="K2" s="284"/>
      <c r="L2" s="284"/>
      <c r="M2" s="284"/>
      <c r="N2" s="279" t="s">
        <v>4</v>
      </c>
      <c r="O2" s="280"/>
      <c r="P2" s="285" t="s">
        <v>5</v>
      </c>
      <c r="Q2" s="286"/>
      <c r="R2" s="287"/>
    </row>
    <row r="3" spans="1:21" s="2" customFormat="1" ht="59.25" customHeight="1" x14ac:dyDescent="0.25">
      <c r="A3" s="270" t="s">
        <v>6</v>
      </c>
      <c r="B3" s="270" t="s">
        <v>7</v>
      </c>
      <c r="C3" s="270" t="s">
        <v>8</v>
      </c>
      <c r="D3" s="270" t="s">
        <v>9</v>
      </c>
      <c r="E3" s="270" t="s">
        <v>10</v>
      </c>
      <c r="F3" s="270" t="s">
        <v>11</v>
      </c>
      <c r="G3" s="270" t="s">
        <v>12</v>
      </c>
      <c r="H3" s="270" t="s">
        <v>13</v>
      </c>
      <c r="I3" s="270" t="s">
        <v>14</v>
      </c>
      <c r="J3" s="270" t="s">
        <v>15</v>
      </c>
      <c r="K3" s="270" t="s">
        <v>16</v>
      </c>
      <c r="L3" s="271" t="s">
        <v>17</v>
      </c>
      <c r="M3" s="271"/>
      <c r="N3" s="271"/>
      <c r="O3" s="271"/>
      <c r="P3" s="271"/>
      <c r="Q3" s="271"/>
      <c r="R3" s="271"/>
      <c r="U3" s="1"/>
    </row>
    <row r="4" spans="1:21" s="2" customFormat="1" ht="93.95" customHeight="1" thickBot="1" x14ac:dyDescent="0.3">
      <c r="A4" s="270"/>
      <c r="B4" s="270"/>
      <c r="C4" s="270"/>
      <c r="D4" s="270"/>
      <c r="E4" s="270"/>
      <c r="F4" s="270"/>
      <c r="G4" s="270"/>
      <c r="H4" s="270"/>
      <c r="I4" s="270"/>
      <c r="J4" s="270"/>
      <c r="K4" s="270"/>
      <c r="L4" s="3" t="s">
        <v>18</v>
      </c>
      <c r="M4" s="3" t="s">
        <v>19</v>
      </c>
      <c r="N4" s="3" t="s">
        <v>20</v>
      </c>
      <c r="O4" s="3" t="s">
        <v>21</v>
      </c>
      <c r="P4" s="3" t="s">
        <v>22</v>
      </c>
      <c r="Q4" s="3" t="s">
        <v>23</v>
      </c>
      <c r="R4" s="4" t="s">
        <v>24</v>
      </c>
    </row>
    <row r="5" spans="1:21" s="2" customFormat="1" ht="44.25" customHeight="1" thickBot="1" x14ac:dyDescent="0.3">
      <c r="A5" s="243" t="s">
        <v>25</v>
      </c>
      <c r="B5" s="244"/>
      <c r="C5" s="244"/>
      <c r="D5" s="244"/>
      <c r="E5" s="244"/>
      <c r="F5" s="244"/>
      <c r="G5" s="244"/>
      <c r="H5" s="244"/>
      <c r="I5" s="244"/>
      <c r="J5" s="244"/>
      <c r="K5" s="244"/>
      <c r="L5" s="244"/>
      <c r="M5" s="244"/>
      <c r="N5" s="244"/>
      <c r="O5" s="244"/>
      <c r="P5" s="244"/>
      <c r="Q5" s="244"/>
      <c r="R5" s="245"/>
    </row>
    <row r="6" spans="1:21" s="9" customFormat="1" ht="90" x14ac:dyDescent="0.25">
      <c r="A6" s="238" t="s">
        <v>26</v>
      </c>
      <c r="B6" s="226" t="s">
        <v>27</v>
      </c>
      <c r="C6" s="232">
        <v>1</v>
      </c>
      <c r="D6" s="261" t="s">
        <v>28</v>
      </c>
      <c r="E6" s="261" t="s">
        <v>29</v>
      </c>
      <c r="F6" s="261" t="s">
        <v>30</v>
      </c>
      <c r="G6" s="261" t="s">
        <v>31</v>
      </c>
      <c r="H6" s="232" t="s">
        <v>32</v>
      </c>
      <c r="I6" s="246" t="s">
        <v>33</v>
      </c>
      <c r="J6" s="255">
        <v>43313</v>
      </c>
      <c r="K6" s="255">
        <v>43342</v>
      </c>
      <c r="L6" s="5">
        <v>43353</v>
      </c>
      <c r="M6" s="6" t="s">
        <v>34</v>
      </c>
      <c r="N6" s="7" t="s">
        <v>35</v>
      </c>
      <c r="O6" s="8">
        <v>1</v>
      </c>
      <c r="P6" s="268" t="s">
        <v>36</v>
      </c>
      <c r="Q6" s="266" t="s">
        <v>37</v>
      </c>
      <c r="R6" s="239" t="s">
        <v>38</v>
      </c>
    </row>
    <row r="7" spans="1:21" s="9" customFormat="1" ht="60.75" thickBot="1" x14ac:dyDescent="0.3">
      <c r="A7" s="256"/>
      <c r="B7" s="250"/>
      <c r="C7" s="238"/>
      <c r="D7" s="265"/>
      <c r="E7" s="265"/>
      <c r="F7" s="265"/>
      <c r="G7" s="265"/>
      <c r="H7" s="238"/>
      <c r="I7" s="247"/>
      <c r="J7" s="224"/>
      <c r="K7" s="224"/>
      <c r="L7" s="72">
        <v>43693</v>
      </c>
      <c r="M7" s="46" t="s">
        <v>39</v>
      </c>
      <c r="N7" s="46" t="s">
        <v>40</v>
      </c>
      <c r="O7" s="79">
        <v>1</v>
      </c>
      <c r="P7" s="269"/>
      <c r="Q7" s="267"/>
      <c r="R7" s="234"/>
    </row>
    <row r="8" spans="1:21" s="9" customFormat="1" ht="18" customHeight="1" thickBot="1" x14ac:dyDescent="0.3">
      <c r="A8" s="289"/>
      <c r="B8" s="290"/>
      <c r="C8" s="290"/>
      <c r="D8" s="290"/>
      <c r="E8" s="290"/>
      <c r="F8" s="290"/>
      <c r="G8" s="290"/>
      <c r="H8" s="290"/>
      <c r="I8" s="290"/>
      <c r="J8" s="290"/>
      <c r="K8" s="290"/>
      <c r="L8" s="290"/>
      <c r="M8" s="290"/>
      <c r="N8" s="290"/>
      <c r="O8" s="290"/>
      <c r="P8" s="290"/>
      <c r="Q8" s="290"/>
      <c r="R8" s="291"/>
    </row>
    <row r="9" spans="1:21" s="9" customFormat="1" ht="210" x14ac:dyDescent="0.25">
      <c r="A9" s="227" t="s">
        <v>26</v>
      </c>
      <c r="B9" s="227" t="s">
        <v>27</v>
      </c>
      <c r="C9" s="250">
        <v>2</v>
      </c>
      <c r="D9" s="253" t="s">
        <v>41</v>
      </c>
      <c r="E9" s="253" t="s">
        <v>42</v>
      </c>
      <c r="F9" s="294" t="s">
        <v>43</v>
      </c>
      <c r="G9" s="262" t="s">
        <v>44</v>
      </c>
      <c r="H9" s="231" t="s">
        <v>32</v>
      </c>
      <c r="I9" s="262" t="s">
        <v>33</v>
      </c>
      <c r="J9" s="225">
        <v>43313</v>
      </c>
      <c r="K9" s="225">
        <v>43342</v>
      </c>
      <c r="L9" s="263">
        <v>43353</v>
      </c>
      <c r="M9" s="45" t="s">
        <v>34</v>
      </c>
      <c r="N9" s="47" t="s">
        <v>45</v>
      </c>
      <c r="O9" s="259">
        <v>1</v>
      </c>
      <c r="P9" s="268" t="s">
        <v>36</v>
      </c>
      <c r="Q9" s="252" t="s">
        <v>46</v>
      </c>
      <c r="R9" s="234" t="s">
        <v>38</v>
      </c>
    </row>
    <row r="10" spans="1:21" s="9" customFormat="1" ht="120" x14ac:dyDescent="0.25">
      <c r="A10" s="233"/>
      <c r="B10" s="233"/>
      <c r="C10" s="250"/>
      <c r="D10" s="254"/>
      <c r="E10" s="254"/>
      <c r="F10" s="261"/>
      <c r="G10" s="246"/>
      <c r="H10" s="232"/>
      <c r="I10" s="246"/>
      <c r="J10" s="255"/>
      <c r="K10" s="255"/>
      <c r="L10" s="264"/>
      <c r="M10" s="6" t="s">
        <v>39</v>
      </c>
      <c r="N10" s="7" t="s">
        <v>47</v>
      </c>
      <c r="O10" s="260"/>
      <c r="P10" s="292"/>
      <c r="Q10" s="253"/>
      <c r="R10" s="234"/>
    </row>
    <row r="11" spans="1:21" s="9" customFormat="1" ht="75.75" thickBot="1" x14ac:dyDescent="0.3">
      <c r="A11" s="233"/>
      <c r="B11" s="233"/>
      <c r="C11" s="250"/>
      <c r="D11" s="254"/>
      <c r="E11" s="254"/>
      <c r="F11" s="12" t="s">
        <v>48</v>
      </c>
      <c r="G11" s="12" t="s">
        <v>49</v>
      </c>
      <c r="H11" s="13" t="s">
        <v>32</v>
      </c>
      <c r="I11" s="12" t="s">
        <v>33</v>
      </c>
      <c r="J11" s="14">
        <v>43313</v>
      </c>
      <c r="K11" s="14">
        <v>43342</v>
      </c>
      <c r="L11" s="15">
        <v>43353</v>
      </c>
      <c r="M11" s="10" t="s">
        <v>34</v>
      </c>
      <c r="N11" s="11" t="s">
        <v>50</v>
      </c>
      <c r="O11" s="16">
        <v>1</v>
      </c>
      <c r="P11" s="38" t="s">
        <v>36</v>
      </c>
      <c r="Q11" s="11" t="s">
        <v>37</v>
      </c>
      <c r="R11" s="235"/>
    </row>
    <row r="12" spans="1:21" s="9" customFormat="1" ht="15.75" thickBot="1" x14ac:dyDescent="0.3">
      <c r="A12" s="289"/>
      <c r="B12" s="290"/>
      <c r="C12" s="290"/>
      <c r="D12" s="290"/>
      <c r="E12" s="290"/>
      <c r="F12" s="290"/>
      <c r="G12" s="290"/>
      <c r="H12" s="290"/>
      <c r="I12" s="290"/>
      <c r="J12" s="290"/>
      <c r="K12" s="290"/>
      <c r="L12" s="290"/>
      <c r="M12" s="290"/>
      <c r="N12" s="290"/>
      <c r="O12" s="290"/>
      <c r="P12" s="290"/>
      <c r="Q12" s="290"/>
      <c r="R12" s="291"/>
    </row>
    <row r="13" spans="1:21" s="9" customFormat="1" ht="114.75" customHeight="1" x14ac:dyDescent="0.25">
      <c r="A13" s="233" t="s">
        <v>26</v>
      </c>
      <c r="B13" s="254" t="s">
        <v>27</v>
      </c>
      <c r="C13" s="232">
        <v>3</v>
      </c>
      <c r="D13" s="261" t="s">
        <v>51</v>
      </c>
      <c r="E13" s="261" t="s">
        <v>52</v>
      </c>
      <c r="F13" s="261" t="s">
        <v>53</v>
      </c>
      <c r="G13" s="261" t="s">
        <v>54</v>
      </c>
      <c r="H13" s="232" t="s">
        <v>55</v>
      </c>
      <c r="I13" s="246" t="s">
        <v>56</v>
      </c>
      <c r="J13" s="255">
        <v>43284</v>
      </c>
      <c r="K13" s="255">
        <v>43371</v>
      </c>
      <c r="L13" s="5">
        <v>43353</v>
      </c>
      <c r="M13" s="6" t="s">
        <v>34</v>
      </c>
      <c r="N13" s="17" t="s">
        <v>57</v>
      </c>
      <c r="O13" s="8">
        <v>1</v>
      </c>
      <c r="P13" s="268" t="s">
        <v>36</v>
      </c>
      <c r="Q13" s="257" t="s">
        <v>37</v>
      </c>
      <c r="R13" s="239" t="s">
        <v>38</v>
      </c>
    </row>
    <row r="14" spans="1:21" s="9" customFormat="1" ht="60" x14ac:dyDescent="0.25">
      <c r="A14" s="233"/>
      <c r="B14" s="254"/>
      <c r="C14" s="232"/>
      <c r="D14" s="261"/>
      <c r="E14" s="261"/>
      <c r="F14" s="261"/>
      <c r="G14" s="261"/>
      <c r="H14" s="232"/>
      <c r="I14" s="246"/>
      <c r="J14" s="255"/>
      <c r="K14" s="255"/>
      <c r="L14" s="5">
        <v>43693</v>
      </c>
      <c r="M14" s="7" t="s">
        <v>39</v>
      </c>
      <c r="N14" s="7" t="s">
        <v>58</v>
      </c>
      <c r="O14" s="8">
        <v>1</v>
      </c>
      <c r="P14" s="292"/>
      <c r="Q14" s="258"/>
      <c r="R14" s="234"/>
    </row>
    <row r="15" spans="1:21" s="9" customFormat="1" ht="60" x14ac:dyDescent="0.25">
      <c r="A15" s="233"/>
      <c r="B15" s="254"/>
      <c r="C15" s="232"/>
      <c r="D15" s="261"/>
      <c r="E15" s="261" t="s">
        <v>59</v>
      </c>
      <c r="F15" s="261" t="s">
        <v>60</v>
      </c>
      <c r="G15" s="261" t="s">
        <v>61</v>
      </c>
      <c r="H15" s="232" t="s">
        <v>55</v>
      </c>
      <c r="I15" s="261" t="s">
        <v>56</v>
      </c>
      <c r="J15" s="255">
        <v>43297</v>
      </c>
      <c r="K15" s="255">
        <v>43312</v>
      </c>
      <c r="L15" s="5">
        <v>43353</v>
      </c>
      <c r="M15" s="6" t="s">
        <v>34</v>
      </c>
      <c r="N15" s="17" t="s">
        <v>62</v>
      </c>
      <c r="O15" s="8">
        <v>1</v>
      </c>
      <c r="P15" s="293" t="s">
        <v>36</v>
      </c>
      <c r="Q15" s="257" t="s">
        <v>37</v>
      </c>
      <c r="R15" s="234"/>
    </row>
    <row r="16" spans="1:21" ht="165.75" thickBot="1" x14ac:dyDescent="0.3">
      <c r="A16" s="233"/>
      <c r="B16" s="254"/>
      <c r="C16" s="232"/>
      <c r="D16" s="261"/>
      <c r="E16" s="261"/>
      <c r="F16" s="261"/>
      <c r="G16" s="261"/>
      <c r="H16" s="232"/>
      <c r="I16" s="261"/>
      <c r="J16" s="255"/>
      <c r="K16" s="255"/>
      <c r="L16" s="5">
        <v>43675</v>
      </c>
      <c r="M16" s="7" t="s">
        <v>39</v>
      </c>
      <c r="N16" s="7" t="s">
        <v>63</v>
      </c>
      <c r="O16" s="8">
        <v>1</v>
      </c>
      <c r="P16" s="269"/>
      <c r="Q16" s="258"/>
      <c r="R16" s="234"/>
    </row>
    <row r="17" spans="1:18" ht="16.5" thickBot="1" x14ac:dyDescent="0.3">
      <c r="A17" s="289"/>
      <c r="B17" s="290"/>
      <c r="C17" s="290"/>
      <c r="D17" s="290"/>
      <c r="E17" s="290"/>
      <c r="F17" s="290"/>
      <c r="G17" s="290"/>
      <c r="H17" s="290"/>
      <c r="I17" s="290"/>
      <c r="J17" s="290"/>
      <c r="K17" s="290"/>
      <c r="L17" s="290"/>
      <c r="M17" s="290"/>
      <c r="N17" s="290"/>
      <c r="O17" s="290"/>
      <c r="P17" s="290"/>
      <c r="Q17" s="290"/>
      <c r="R17" s="291"/>
    </row>
    <row r="18" spans="1:18" ht="60" x14ac:dyDescent="0.25">
      <c r="A18" s="226" t="s">
        <v>26</v>
      </c>
      <c r="B18" s="226" t="s">
        <v>27</v>
      </c>
      <c r="C18" s="226">
        <v>4</v>
      </c>
      <c r="D18" s="251" t="s">
        <v>64</v>
      </c>
      <c r="E18" s="251" t="s">
        <v>65</v>
      </c>
      <c r="F18" s="12" t="s">
        <v>66</v>
      </c>
      <c r="G18" s="12" t="s">
        <v>67</v>
      </c>
      <c r="H18" s="13" t="s">
        <v>32</v>
      </c>
      <c r="I18" s="12" t="s">
        <v>68</v>
      </c>
      <c r="J18" s="18" t="s">
        <v>69</v>
      </c>
      <c r="K18" s="18" t="s">
        <v>70</v>
      </c>
      <c r="L18" s="15">
        <v>43353</v>
      </c>
      <c r="M18" s="11" t="s">
        <v>34</v>
      </c>
      <c r="N18" s="11" t="s">
        <v>71</v>
      </c>
      <c r="O18" s="8">
        <v>1</v>
      </c>
      <c r="P18" s="38" t="s">
        <v>36</v>
      </c>
      <c r="Q18" s="11" t="s">
        <v>37</v>
      </c>
      <c r="R18" s="239" t="s">
        <v>38</v>
      </c>
    </row>
    <row r="19" spans="1:18" ht="360" x14ac:dyDescent="0.25">
      <c r="A19" s="250"/>
      <c r="B19" s="250"/>
      <c r="C19" s="250"/>
      <c r="D19" s="252"/>
      <c r="E19" s="252"/>
      <c r="F19" s="12" t="s">
        <v>72</v>
      </c>
      <c r="G19" s="12" t="s">
        <v>73</v>
      </c>
      <c r="H19" s="19" t="s">
        <v>55</v>
      </c>
      <c r="I19" s="20" t="s">
        <v>68</v>
      </c>
      <c r="J19" s="21">
        <v>43313</v>
      </c>
      <c r="K19" s="21">
        <v>43404</v>
      </c>
      <c r="L19" s="22">
        <v>44015</v>
      </c>
      <c r="M19" s="23" t="s">
        <v>74</v>
      </c>
      <c r="N19" s="23" t="s">
        <v>75</v>
      </c>
      <c r="O19" s="8">
        <v>1</v>
      </c>
      <c r="P19" s="38" t="s">
        <v>36</v>
      </c>
      <c r="Q19" s="24" t="s">
        <v>37</v>
      </c>
      <c r="R19" s="234"/>
    </row>
    <row r="20" spans="1:18" ht="90.75" x14ac:dyDescent="0.25">
      <c r="A20" s="250"/>
      <c r="B20" s="250"/>
      <c r="C20" s="250"/>
      <c r="D20" s="252"/>
      <c r="E20" s="252"/>
      <c r="F20" s="12" t="s">
        <v>76</v>
      </c>
      <c r="G20" s="12" t="s">
        <v>77</v>
      </c>
      <c r="H20" s="13" t="s">
        <v>32</v>
      </c>
      <c r="I20" s="12" t="s">
        <v>68</v>
      </c>
      <c r="J20" s="18" t="s">
        <v>78</v>
      </c>
      <c r="K20" s="18" t="s">
        <v>79</v>
      </c>
      <c r="L20" s="15">
        <v>43353</v>
      </c>
      <c r="M20" s="10" t="s">
        <v>34</v>
      </c>
      <c r="N20" s="12" t="s">
        <v>80</v>
      </c>
      <c r="O20" s="8">
        <v>1</v>
      </c>
      <c r="P20" s="38" t="s">
        <v>36</v>
      </c>
      <c r="Q20" s="11" t="s">
        <v>37</v>
      </c>
      <c r="R20" s="234"/>
    </row>
    <row r="21" spans="1:18" ht="150.75" x14ac:dyDescent="0.25">
      <c r="A21" s="250"/>
      <c r="B21" s="250"/>
      <c r="C21" s="250"/>
      <c r="D21" s="252"/>
      <c r="E21" s="252"/>
      <c r="F21" s="12" t="s">
        <v>81</v>
      </c>
      <c r="G21" s="12" t="s">
        <v>82</v>
      </c>
      <c r="H21" s="13" t="s">
        <v>55</v>
      </c>
      <c r="I21" s="12" t="s">
        <v>68</v>
      </c>
      <c r="J21" s="14">
        <v>43284</v>
      </c>
      <c r="K21" s="14">
        <v>43371</v>
      </c>
      <c r="L21" s="15">
        <v>43353</v>
      </c>
      <c r="M21" s="10" t="s">
        <v>34</v>
      </c>
      <c r="N21" s="12" t="s">
        <v>80</v>
      </c>
      <c r="O21" s="8">
        <v>1</v>
      </c>
      <c r="P21" s="38" t="s">
        <v>36</v>
      </c>
      <c r="Q21" s="11" t="s">
        <v>37</v>
      </c>
      <c r="R21" s="234"/>
    </row>
    <row r="22" spans="1:18" ht="151.5" thickBot="1" x14ac:dyDescent="0.3">
      <c r="A22" s="250"/>
      <c r="B22" s="250"/>
      <c r="C22" s="250"/>
      <c r="D22" s="252"/>
      <c r="E22" s="253"/>
      <c r="F22" s="12" t="s">
        <v>83</v>
      </c>
      <c r="G22" s="12" t="s">
        <v>84</v>
      </c>
      <c r="H22" s="13" t="s">
        <v>55</v>
      </c>
      <c r="I22" s="12" t="s">
        <v>68</v>
      </c>
      <c r="J22" s="14">
        <v>43313</v>
      </c>
      <c r="K22" s="14">
        <v>43343</v>
      </c>
      <c r="L22" s="15">
        <v>43353</v>
      </c>
      <c r="M22" s="10" t="s">
        <v>34</v>
      </c>
      <c r="N22" s="25" t="s">
        <v>85</v>
      </c>
      <c r="O22" s="8">
        <v>1</v>
      </c>
      <c r="P22" s="38" t="s">
        <v>36</v>
      </c>
      <c r="Q22" s="11" t="s">
        <v>37</v>
      </c>
      <c r="R22" s="235"/>
    </row>
    <row r="23" spans="1:18" ht="16.5" thickBot="1" x14ac:dyDescent="0.3">
      <c r="A23" s="289"/>
      <c r="B23" s="290"/>
      <c r="C23" s="290"/>
      <c r="D23" s="290"/>
      <c r="E23" s="290"/>
      <c r="F23" s="290"/>
      <c r="G23" s="290"/>
      <c r="H23" s="290"/>
      <c r="I23" s="290"/>
      <c r="J23" s="290"/>
      <c r="K23" s="290"/>
      <c r="L23" s="290"/>
      <c r="M23" s="290"/>
      <c r="N23" s="290"/>
      <c r="O23" s="290"/>
      <c r="P23" s="290"/>
      <c r="Q23" s="290"/>
      <c r="R23" s="291"/>
    </row>
    <row r="24" spans="1:18" ht="391.5" x14ac:dyDescent="0.25">
      <c r="A24" s="256" t="s">
        <v>26</v>
      </c>
      <c r="B24" s="252" t="s">
        <v>27</v>
      </c>
      <c r="C24" s="256">
        <v>5</v>
      </c>
      <c r="D24" s="254" t="s">
        <v>86</v>
      </c>
      <c r="E24" s="254" t="s">
        <v>87</v>
      </c>
      <c r="F24" s="12" t="s">
        <v>88</v>
      </c>
      <c r="G24" s="12" t="s">
        <v>89</v>
      </c>
      <c r="H24" s="26" t="s">
        <v>55</v>
      </c>
      <c r="I24" s="10" t="s">
        <v>33</v>
      </c>
      <c r="J24" s="14">
        <v>43467</v>
      </c>
      <c r="K24" s="14">
        <v>43524</v>
      </c>
      <c r="L24" s="22">
        <v>44015</v>
      </c>
      <c r="M24" s="23" t="s">
        <v>74</v>
      </c>
      <c r="N24" s="27" t="s">
        <v>90</v>
      </c>
      <c r="O24" s="8">
        <v>1</v>
      </c>
      <c r="P24" s="38" t="s">
        <v>36</v>
      </c>
      <c r="Q24" s="27" t="s">
        <v>91</v>
      </c>
      <c r="R24" s="239" t="s">
        <v>38</v>
      </c>
    </row>
    <row r="25" spans="1:18" ht="407.25" thickBot="1" x14ac:dyDescent="0.3">
      <c r="A25" s="231"/>
      <c r="B25" s="253"/>
      <c r="C25" s="231"/>
      <c r="D25" s="254"/>
      <c r="E25" s="254"/>
      <c r="F25" s="12" t="s">
        <v>92</v>
      </c>
      <c r="G25" s="12" t="s">
        <v>93</v>
      </c>
      <c r="H25" s="26" t="s">
        <v>55</v>
      </c>
      <c r="I25" s="10" t="s">
        <v>33</v>
      </c>
      <c r="J25" s="14">
        <v>43467</v>
      </c>
      <c r="K25" s="14">
        <v>43524</v>
      </c>
      <c r="L25" s="22">
        <v>44015</v>
      </c>
      <c r="M25" s="23" t="s">
        <v>74</v>
      </c>
      <c r="N25" s="27" t="s">
        <v>94</v>
      </c>
      <c r="O25" s="8">
        <v>1</v>
      </c>
      <c r="P25" s="38" t="s">
        <v>36</v>
      </c>
      <c r="Q25" s="27" t="s">
        <v>95</v>
      </c>
      <c r="R25" s="234"/>
    </row>
    <row r="26" spans="1:18" ht="16.5" thickBot="1" x14ac:dyDescent="0.3">
      <c r="A26" s="289"/>
      <c r="B26" s="290"/>
      <c r="C26" s="290"/>
      <c r="D26" s="290"/>
      <c r="E26" s="290"/>
      <c r="F26" s="290"/>
      <c r="G26" s="290"/>
      <c r="H26" s="290"/>
      <c r="I26" s="290"/>
      <c r="J26" s="290"/>
      <c r="K26" s="290"/>
      <c r="L26" s="290"/>
      <c r="M26" s="290"/>
      <c r="N26" s="290"/>
      <c r="O26" s="290"/>
      <c r="P26" s="290"/>
      <c r="Q26" s="290"/>
      <c r="R26" s="291"/>
    </row>
    <row r="27" spans="1:18" ht="60" x14ac:dyDescent="0.25">
      <c r="A27" s="226" t="s">
        <v>26</v>
      </c>
      <c r="B27" s="251" t="s">
        <v>27</v>
      </c>
      <c r="C27" s="226">
        <v>6</v>
      </c>
      <c r="D27" s="254" t="s">
        <v>96</v>
      </c>
      <c r="E27" s="254" t="s">
        <v>97</v>
      </c>
      <c r="F27" s="12" t="s">
        <v>98</v>
      </c>
      <c r="G27" s="24" t="s">
        <v>99</v>
      </c>
      <c r="H27" s="13" t="s">
        <v>32</v>
      </c>
      <c r="I27" s="10" t="s">
        <v>68</v>
      </c>
      <c r="J27" s="14">
        <v>43280</v>
      </c>
      <c r="K27" s="14">
        <v>43294</v>
      </c>
      <c r="L27" s="15">
        <v>43353</v>
      </c>
      <c r="M27" s="11" t="s">
        <v>34</v>
      </c>
      <c r="N27" s="11" t="s">
        <v>100</v>
      </c>
      <c r="O27" s="8">
        <v>1</v>
      </c>
      <c r="P27" s="38" t="s">
        <v>36</v>
      </c>
      <c r="Q27" s="251" t="s">
        <v>101</v>
      </c>
      <c r="R27" s="239" t="s">
        <v>38</v>
      </c>
    </row>
    <row r="28" spans="1:18" ht="60.75" x14ac:dyDescent="0.25">
      <c r="A28" s="250"/>
      <c r="B28" s="252"/>
      <c r="C28" s="250"/>
      <c r="D28" s="254"/>
      <c r="E28" s="254"/>
      <c r="F28" s="12" t="s">
        <v>102</v>
      </c>
      <c r="G28" s="24" t="s">
        <v>103</v>
      </c>
      <c r="H28" s="13" t="s">
        <v>55</v>
      </c>
      <c r="I28" s="10" t="s">
        <v>68</v>
      </c>
      <c r="J28" s="14">
        <v>43342</v>
      </c>
      <c r="K28" s="14">
        <v>43348</v>
      </c>
      <c r="L28" s="15">
        <v>43353</v>
      </c>
      <c r="M28" s="11" t="s">
        <v>34</v>
      </c>
      <c r="N28" s="11" t="s">
        <v>104</v>
      </c>
      <c r="O28" s="8">
        <v>1</v>
      </c>
      <c r="P28" s="38" t="s">
        <v>36</v>
      </c>
      <c r="Q28" s="252"/>
      <c r="R28" s="234"/>
    </row>
    <row r="29" spans="1:18" ht="60" x14ac:dyDescent="0.25">
      <c r="A29" s="250"/>
      <c r="B29" s="252"/>
      <c r="C29" s="250"/>
      <c r="D29" s="254"/>
      <c r="E29" s="12" t="s">
        <v>105</v>
      </c>
      <c r="F29" s="12" t="s">
        <v>106</v>
      </c>
      <c r="G29" s="24" t="s">
        <v>107</v>
      </c>
      <c r="H29" s="13" t="s">
        <v>55</v>
      </c>
      <c r="I29" s="10" t="s">
        <v>68</v>
      </c>
      <c r="J29" s="14">
        <v>43313</v>
      </c>
      <c r="K29" s="14">
        <v>43342</v>
      </c>
      <c r="L29" s="15">
        <v>43353</v>
      </c>
      <c r="M29" s="11" t="s">
        <v>34</v>
      </c>
      <c r="N29" s="11" t="s">
        <v>108</v>
      </c>
      <c r="O29" s="8">
        <v>1</v>
      </c>
      <c r="P29" s="38" t="s">
        <v>36</v>
      </c>
      <c r="Q29" s="252"/>
      <c r="R29" s="234"/>
    </row>
    <row r="30" spans="1:18" ht="75.75" x14ac:dyDescent="0.25">
      <c r="A30" s="250"/>
      <c r="B30" s="252"/>
      <c r="C30" s="250"/>
      <c r="D30" s="254"/>
      <c r="E30" s="12" t="s">
        <v>109</v>
      </c>
      <c r="F30" s="12" t="s">
        <v>110</v>
      </c>
      <c r="G30" s="24" t="s">
        <v>111</v>
      </c>
      <c r="H30" s="13" t="s">
        <v>32</v>
      </c>
      <c r="I30" s="10" t="s">
        <v>33</v>
      </c>
      <c r="J30" s="14">
        <v>43287</v>
      </c>
      <c r="K30" s="14">
        <v>43297</v>
      </c>
      <c r="L30" s="15">
        <v>43353</v>
      </c>
      <c r="M30" s="11" t="s">
        <v>34</v>
      </c>
      <c r="N30" s="11" t="s">
        <v>112</v>
      </c>
      <c r="O30" s="8">
        <v>1</v>
      </c>
      <c r="P30" s="38" t="s">
        <v>36</v>
      </c>
      <c r="Q30" s="252"/>
      <c r="R30" s="234"/>
    </row>
    <row r="31" spans="1:18" ht="60.75" x14ac:dyDescent="0.25">
      <c r="A31" s="250"/>
      <c r="B31" s="252"/>
      <c r="C31" s="250"/>
      <c r="D31" s="254"/>
      <c r="E31" s="12" t="s">
        <v>113</v>
      </c>
      <c r="F31" s="12" t="s">
        <v>114</v>
      </c>
      <c r="G31" s="24" t="s">
        <v>115</v>
      </c>
      <c r="H31" s="13" t="s">
        <v>55</v>
      </c>
      <c r="I31" s="10" t="s">
        <v>68</v>
      </c>
      <c r="J31" s="14">
        <v>43287</v>
      </c>
      <c r="K31" s="14">
        <v>43297</v>
      </c>
      <c r="L31" s="15">
        <v>43353</v>
      </c>
      <c r="M31" s="11" t="s">
        <v>34</v>
      </c>
      <c r="N31" s="11" t="s">
        <v>116</v>
      </c>
      <c r="O31" s="8">
        <v>1</v>
      </c>
      <c r="P31" s="38" t="s">
        <v>36</v>
      </c>
      <c r="Q31" s="252"/>
      <c r="R31" s="234"/>
    </row>
    <row r="32" spans="1:18" ht="228" customHeight="1" thickBot="1" x14ac:dyDescent="0.3">
      <c r="A32" s="227"/>
      <c r="B32" s="253"/>
      <c r="C32" s="227"/>
      <c r="D32" s="254"/>
      <c r="E32" s="12" t="s">
        <v>117</v>
      </c>
      <c r="F32" s="12" t="s">
        <v>118</v>
      </c>
      <c r="G32" s="24" t="s">
        <v>119</v>
      </c>
      <c r="H32" s="13" t="s">
        <v>32</v>
      </c>
      <c r="I32" s="10" t="s">
        <v>68</v>
      </c>
      <c r="J32" s="14">
        <v>43254</v>
      </c>
      <c r="K32" s="14">
        <v>43465</v>
      </c>
      <c r="L32" s="22">
        <v>43991</v>
      </c>
      <c r="M32" s="23" t="s">
        <v>74</v>
      </c>
      <c r="N32" s="11" t="s">
        <v>120</v>
      </c>
      <c r="O32" s="8">
        <v>1</v>
      </c>
      <c r="P32" s="38" t="s">
        <v>36</v>
      </c>
      <c r="Q32" s="253"/>
      <c r="R32" s="235"/>
    </row>
    <row r="33" spans="1:19" ht="34.5" customHeight="1" thickBot="1" x14ac:dyDescent="0.3">
      <c r="A33" s="240"/>
      <c r="B33" s="241"/>
      <c r="C33" s="241"/>
      <c r="D33" s="241"/>
      <c r="E33" s="241"/>
      <c r="F33" s="241"/>
      <c r="G33" s="241"/>
      <c r="H33" s="241"/>
      <c r="I33" s="241"/>
      <c r="J33" s="241"/>
      <c r="K33" s="241"/>
      <c r="L33" s="241"/>
      <c r="M33" s="241"/>
      <c r="N33" s="241"/>
      <c r="O33" s="241"/>
      <c r="P33" s="241"/>
      <c r="Q33" s="241"/>
      <c r="R33" s="242"/>
    </row>
    <row r="34" spans="1:19" ht="45.6" customHeight="1" thickBot="1" x14ac:dyDescent="0.3">
      <c r="A34" s="243" t="s">
        <v>121</v>
      </c>
      <c r="B34" s="244"/>
      <c r="C34" s="244"/>
      <c r="D34" s="244"/>
      <c r="E34" s="244"/>
      <c r="F34" s="244"/>
      <c r="G34" s="244"/>
      <c r="H34" s="244"/>
      <c r="I34" s="244"/>
      <c r="J34" s="244"/>
      <c r="K34" s="244"/>
      <c r="L34" s="244"/>
      <c r="M34" s="244"/>
      <c r="N34" s="244"/>
      <c r="O34" s="244"/>
      <c r="P34" s="244"/>
      <c r="Q34" s="244"/>
      <c r="R34" s="245"/>
    </row>
    <row r="35" spans="1:19" ht="409.6" customHeight="1" x14ac:dyDescent="0.25">
      <c r="A35" s="232" t="s">
        <v>122</v>
      </c>
      <c r="B35" s="233" t="s">
        <v>27</v>
      </c>
      <c r="C35" s="232">
        <v>1</v>
      </c>
      <c r="D35" s="246" t="s">
        <v>123</v>
      </c>
      <c r="E35" s="28" t="s">
        <v>124</v>
      </c>
      <c r="F35" s="12" t="s">
        <v>125</v>
      </c>
      <c r="G35" s="12" t="s">
        <v>126</v>
      </c>
      <c r="H35" s="13" t="s">
        <v>55</v>
      </c>
      <c r="I35" s="29" t="s">
        <v>127</v>
      </c>
      <c r="J35" s="14">
        <v>44348</v>
      </c>
      <c r="K35" s="14">
        <v>44561</v>
      </c>
      <c r="L35" s="14">
        <v>45065</v>
      </c>
      <c r="M35" s="30" t="s">
        <v>128</v>
      </c>
      <c r="N35" s="31" t="s">
        <v>129</v>
      </c>
      <c r="O35" s="32">
        <v>1</v>
      </c>
      <c r="P35" s="39" t="s">
        <v>36</v>
      </c>
      <c r="Q35" s="248" t="s">
        <v>130</v>
      </c>
      <c r="R35" s="239" t="s">
        <v>38</v>
      </c>
      <c r="S35" s="33"/>
    </row>
    <row r="36" spans="1:19" ht="409.6" thickBot="1" x14ac:dyDescent="0.3">
      <c r="A36" s="238"/>
      <c r="B36" s="226"/>
      <c r="C36" s="238"/>
      <c r="D36" s="247"/>
      <c r="E36" s="93" t="s">
        <v>131</v>
      </c>
      <c r="F36" s="71" t="s">
        <v>132</v>
      </c>
      <c r="G36" s="71" t="s">
        <v>126</v>
      </c>
      <c r="H36" s="43" t="s">
        <v>55</v>
      </c>
      <c r="I36" s="73" t="s">
        <v>127</v>
      </c>
      <c r="J36" s="48">
        <v>44348</v>
      </c>
      <c r="K36" s="48">
        <v>44561</v>
      </c>
      <c r="L36" s="80">
        <v>45065</v>
      </c>
      <c r="M36" s="81" t="s">
        <v>128</v>
      </c>
      <c r="N36" s="94" t="s">
        <v>133</v>
      </c>
      <c r="O36" s="83">
        <v>1</v>
      </c>
      <c r="P36" s="95" t="s">
        <v>36</v>
      </c>
      <c r="Q36" s="249"/>
      <c r="R36" s="234"/>
    </row>
    <row r="37" spans="1:19" ht="16.5" thickBot="1" x14ac:dyDescent="0.3">
      <c r="A37" s="228"/>
      <c r="B37" s="229"/>
      <c r="C37" s="229"/>
      <c r="D37" s="229"/>
      <c r="E37" s="229"/>
      <c r="F37" s="229"/>
      <c r="G37" s="229"/>
      <c r="H37" s="229"/>
      <c r="I37" s="229"/>
      <c r="J37" s="229"/>
      <c r="K37" s="229"/>
      <c r="L37" s="229"/>
      <c r="M37" s="229"/>
      <c r="N37" s="229"/>
      <c r="O37" s="229"/>
      <c r="P37" s="229"/>
      <c r="Q37" s="229"/>
      <c r="R37" s="230"/>
    </row>
    <row r="38" spans="1:19" ht="409.6" customHeight="1" x14ac:dyDescent="0.25">
      <c r="A38" s="231" t="s">
        <v>122</v>
      </c>
      <c r="B38" s="227" t="s">
        <v>27</v>
      </c>
      <c r="C38" s="231">
        <v>2</v>
      </c>
      <c r="D38" s="227" t="s">
        <v>134</v>
      </c>
      <c r="E38" s="70" t="s">
        <v>135</v>
      </c>
      <c r="F38" s="70" t="s">
        <v>136</v>
      </c>
      <c r="G38" s="70" t="s">
        <v>137</v>
      </c>
      <c r="H38" s="44" t="s">
        <v>55</v>
      </c>
      <c r="I38" s="87" t="s">
        <v>127</v>
      </c>
      <c r="J38" s="49">
        <v>44348</v>
      </c>
      <c r="K38" s="49">
        <v>44561</v>
      </c>
      <c r="L38" s="88">
        <v>45065</v>
      </c>
      <c r="M38" s="89" t="s">
        <v>128</v>
      </c>
      <c r="N38" s="90" t="s">
        <v>138</v>
      </c>
      <c r="O38" s="91">
        <v>1</v>
      </c>
      <c r="P38" s="96" t="s">
        <v>139</v>
      </c>
      <c r="Q38" s="97" t="s">
        <v>140</v>
      </c>
      <c r="R38" s="234" t="s">
        <v>141</v>
      </c>
    </row>
    <row r="39" spans="1:19" ht="293.10000000000002" customHeight="1" x14ac:dyDescent="0.25">
      <c r="A39" s="232"/>
      <c r="B39" s="233"/>
      <c r="C39" s="232"/>
      <c r="D39" s="233"/>
      <c r="E39" s="25" t="s">
        <v>142</v>
      </c>
      <c r="F39" s="25" t="s">
        <v>143</v>
      </c>
      <c r="G39" s="26" t="s">
        <v>144</v>
      </c>
      <c r="H39" s="13" t="s">
        <v>32</v>
      </c>
      <c r="I39" s="29" t="s">
        <v>127</v>
      </c>
      <c r="J39" s="14">
        <v>44331</v>
      </c>
      <c r="K39" s="14">
        <v>44362</v>
      </c>
      <c r="L39" s="34">
        <v>45065</v>
      </c>
      <c r="M39" s="30" t="s">
        <v>128</v>
      </c>
      <c r="N39" s="35" t="s">
        <v>145</v>
      </c>
      <c r="O39" s="32">
        <v>1</v>
      </c>
      <c r="P39" s="40" t="s">
        <v>36</v>
      </c>
      <c r="Q39" s="35" t="s">
        <v>146</v>
      </c>
      <c r="R39" s="234"/>
    </row>
    <row r="40" spans="1:19" ht="140.44999999999999" customHeight="1" thickBot="1" x14ac:dyDescent="0.3">
      <c r="A40" s="238"/>
      <c r="B40" s="226"/>
      <c r="C40" s="238"/>
      <c r="D40" s="226"/>
      <c r="E40" s="71" t="s">
        <v>147</v>
      </c>
      <c r="F40" s="71" t="s">
        <v>148</v>
      </c>
      <c r="G40" s="71" t="s">
        <v>149</v>
      </c>
      <c r="H40" s="43" t="s">
        <v>32</v>
      </c>
      <c r="I40" s="73" t="s">
        <v>127</v>
      </c>
      <c r="J40" s="48">
        <v>44331</v>
      </c>
      <c r="K40" s="48">
        <v>44408</v>
      </c>
      <c r="L40" s="80">
        <v>45065</v>
      </c>
      <c r="M40" s="81" t="s">
        <v>128</v>
      </c>
      <c r="N40" s="82" t="s">
        <v>150</v>
      </c>
      <c r="O40" s="83">
        <v>0</v>
      </c>
      <c r="P40" s="84" t="s">
        <v>151</v>
      </c>
      <c r="Q40" s="85" t="s">
        <v>152</v>
      </c>
      <c r="R40" s="234"/>
    </row>
    <row r="41" spans="1:19" ht="16.5" thickBot="1" x14ac:dyDescent="0.3">
      <c r="A41" s="228"/>
      <c r="B41" s="229"/>
      <c r="C41" s="229"/>
      <c r="D41" s="229"/>
      <c r="E41" s="229"/>
      <c r="F41" s="229"/>
      <c r="G41" s="229"/>
      <c r="H41" s="229"/>
      <c r="I41" s="229"/>
      <c r="J41" s="229"/>
      <c r="K41" s="229"/>
      <c r="L41" s="229"/>
      <c r="M41" s="229"/>
      <c r="N41" s="229"/>
      <c r="O41" s="229"/>
      <c r="P41" s="229"/>
      <c r="Q41" s="229"/>
      <c r="R41" s="230"/>
    </row>
    <row r="42" spans="1:19" ht="213.6" customHeight="1" x14ac:dyDescent="0.25">
      <c r="A42" s="231" t="s">
        <v>122</v>
      </c>
      <c r="B42" s="227" t="s">
        <v>27</v>
      </c>
      <c r="C42" s="231">
        <v>3</v>
      </c>
      <c r="D42" s="227" t="s">
        <v>153</v>
      </c>
      <c r="E42" s="86" t="s">
        <v>154</v>
      </c>
      <c r="F42" s="70" t="s">
        <v>155</v>
      </c>
      <c r="G42" s="70" t="s">
        <v>156</v>
      </c>
      <c r="H42" s="44" t="s">
        <v>55</v>
      </c>
      <c r="I42" s="87" t="s">
        <v>127</v>
      </c>
      <c r="J42" s="49">
        <v>44197</v>
      </c>
      <c r="K42" s="49">
        <v>44561</v>
      </c>
      <c r="L42" s="88">
        <v>45049</v>
      </c>
      <c r="M42" s="89" t="s">
        <v>128</v>
      </c>
      <c r="N42" s="90" t="s">
        <v>157</v>
      </c>
      <c r="O42" s="91">
        <v>1</v>
      </c>
      <c r="P42" s="92" t="s">
        <v>36</v>
      </c>
      <c r="Q42" s="90" t="s">
        <v>158</v>
      </c>
      <c r="R42" s="234" t="s">
        <v>141</v>
      </c>
    </row>
    <row r="43" spans="1:19" ht="357.6" customHeight="1" x14ac:dyDescent="0.25">
      <c r="A43" s="232"/>
      <c r="B43" s="233"/>
      <c r="C43" s="232"/>
      <c r="D43" s="233"/>
      <c r="E43" s="226" t="s">
        <v>159</v>
      </c>
      <c r="F43" s="25" t="s">
        <v>160</v>
      </c>
      <c r="G43" s="236" t="s">
        <v>161</v>
      </c>
      <c r="H43" s="232" t="s">
        <v>55</v>
      </c>
      <c r="I43" s="233" t="s">
        <v>127</v>
      </c>
      <c r="J43" s="224">
        <v>44348</v>
      </c>
      <c r="K43" s="224">
        <v>44561</v>
      </c>
      <c r="L43" s="34">
        <v>45049</v>
      </c>
      <c r="M43" s="30" t="s">
        <v>128</v>
      </c>
      <c r="N43" s="35" t="s">
        <v>162</v>
      </c>
      <c r="O43" s="32">
        <v>0</v>
      </c>
      <c r="P43" s="39" t="s">
        <v>163</v>
      </c>
      <c r="Q43" s="35" t="s">
        <v>164</v>
      </c>
      <c r="R43" s="234"/>
    </row>
    <row r="44" spans="1:19" ht="267.60000000000002" customHeight="1" x14ac:dyDescent="0.25">
      <c r="A44" s="232"/>
      <c r="B44" s="233"/>
      <c r="C44" s="232"/>
      <c r="D44" s="233"/>
      <c r="E44" s="227"/>
      <c r="F44" s="25" t="s">
        <v>165</v>
      </c>
      <c r="G44" s="237"/>
      <c r="H44" s="232"/>
      <c r="I44" s="233"/>
      <c r="J44" s="225"/>
      <c r="K44" s="225"/>
      <c r="L44" s="34">
        <v>45049</v>
      </c>
      <c r="M44" s="30" t="s">
        <v>128</v>
      </c>
      <c r="N44" s="35" t="s">
        <v>166</v>
      </c>
      <c r="O44" s="32">
        <v>1</v>
      </c>
      <c r="P44" s="38" t="s">
        <v>36</v>
      </c>
      <c r="Q44" s="35" t="s">
        <v>167</v>
      </c>
      <c r="R44" s="234"/>
    </row>
    <row r="45" spans="1:19" ht="409.6" customHeight="1" x14ac:dyDescent="0.25">
      <c r="A45" s="232"/>
      <c r="B45" s="233"/>
      <c r="C45" s="232"/>
      <c r="D45" s="233"/>
      <c r="E45" s="226" t="s">
        <v>168</v>
      </c>
      <c r="F45" s="26" t="s">
        <v>169</v>
      </c>
      <c r="G45" s="25" t="s">
        <v>170</v>
      </c>
      <c r="H45" s="13" t="s">
        <v>32</v>
      </c>
      <c r="I45" s="10" t="s">
        <v>127</v>
      </c>
      <c r="J45" s="14">
        <v>44348</v>
      </c>
      <c r="K45" s="14">
        <v>44561</v>
      </c>
      <c r="L45" s="34">
        <v>45049</v>
      </c>
      <c r="M45" s="30" t="s">
        <v>128</v>
      </c>
      <c r="N45" s="36" t="s">
        <v>171</v>
      </c>
      <c r="O45" s="32">
        <v>1</v>
      </c>
      <c r="P45" s="39" t="s">
        <v>139</v>
      </c>
      <c r="Q45" s="35" t="s">
        <v>172</v>
      </c>
      <c r="R45" s="234"/>
    </row>
    <row r="46" spans="1:19" ht="332.45" customHeight="1" thickBot="1" x14ac:dyDescent="0.3">
      <c r="A46" s="232"/>
      <c r="B46" s="233"/>
      <c r="C46" s="232"/>
      <c r="D46" s="233"/>
      <c r="E46" s="227"/>
      <c r="F46" s="25" t="s">
        <v>173</v>
      </c>
      <c r="G46" s="25" t="s">
        <v>174</v>
      </c>
      <c r="H46" s="13" t="s">
        <v>32</v>
      </c>
      <c r="I46" s="10" t="s">
        <v>127</v>
      </c>
      <c r="J46" s="14">
        <v>44331</v>
      </c>
      <c r="K46" s="14">
        <v>44561</v>
      </c>
      <c r="L46" s="34">
        <v>45049</v>
      </c>
      <c r="M46" s="30" t="s">
        <v>128</v>
      </c>
      <c r="N46" s="35" t="s">
        <v>175</v>
      </c>
      <c r="O46" s="32">
        <v>1</v>
      </c>
      <c r="P46" s="40" t="s">
        <v>36</v>
      </c>
      <c r="Q46" s="35" t="s">
        <v>176</v>
      </c>
      <c r="R46" s="235"/>
    </row>
    <row r="47" spans="1:19" ht="33" customHeight="1" thickBot="1" x14ac:dyDescent="0.3">
      <c r="A47" s="240"/>
      <c r="B47" s="241"/>
      <c r="C47" s="241"/>
      <c r="D47" s="241"/>
      <c r="E47" s="241"/>
      <c r="F47" s="241"/>
      <c r="G47" s="241"/>
      <c r="H47" s="241"/>
      <c r="I47" s="241"/>
      <c r="J47" s="241"/>
      <c r="K47" s="241"/>
      <c r="L47" s="241"/>
      <c r="M47" s="241"/>
      <c r="N47" s="241"/>
      <c r="O47" s="241"/>
      <c r="P47" s="241"/>
      <c r="Q47" s="241"/>
      <c r="R47" s="242"/>
    </row>
    <row r="48" spans="1:19" ht="59.25" customHeight="1" x14ac:dyDescent="0.25">
      <c r="A48" s="37"/>
      <c r="B48" s="37"/>
      <c r="C48" s="37"/>
      <c r="D48" s="37"/>
      <c r="E48" s="37"/>
      <c r="F48" s="37"/>
      <c r="G48" s="37"/>
      <c r="H48" s="37"/>
      <c r="I48" s="37"/>
      <c r="J48" s="37"/>
      <c r="K48" s="37"/>
      <c r="L48" s="37"/>
      <c r="M48" s="37"/>
      <c r="N48" s="37"/>
      <c r="O48" s="37"/>
      <c r="P48" s="37"/>
      <c r="Q48" s="37"/>
      <c r="R48" s="41"/>
    </row>
    <row r="49" spans="1:18" ht="59.25" customHeight="1" x14ac:dyDescent="0.25">
      <c r="A49" s="37"/>
      <c r="B49" s="37"/>
      <c r="C49" s="37"/>
      <c r="D49" s="37"/>
      <c r="E49" s="37"/>
      <c r="F49" s="37"/>
      <c r="G49" s="37"/>
      <c r="H49" s="37"/>
      <c r="I49" s="37"/>
      <c r="J49" s="37"/>
      <c r="K49" s="37"/>
      <c r="L49" s="37"/>
      <c r="M49" s="37"/>
      <c r="N49" s="37"/>
      <c r="O49" s="37"/>
      <c r="P49" s="37"/>
      <c r="Q49" s="37"/>
      <c r="R49" s="41"/>
    </row>
    <row r="50" spans="1:18" ht="59.25" customHeight="1" x14ac:dyDescent="0.25">
      <c r="A50" s="37"/>
      <c r="B50" s="37"/>
      <c r="C50" s="37"/>
      <c r="D50" s="37"/>
      <c r="E50" s="37"/>
      <c r="F50" s="37"/>
      <c r="G50" s="37"/>
      <c r="H50" s="37"/>
      <c r="I50" s="37"/>
      <c r="J50" s="37"/>
      <c r="K50" s="37"/>
      <c r="L50" s="37"/>
      <c r="M50" s="37"/>
      <c r="N50" s="37"/>
      <c r="O50" s="37"/>
      <c r="P50" s="37"/>
      <c r="Q50" s="37"/>
      <c r="R50" s="41"/>
    </row>
    <row r="51" spans="1:18" ht="59.25" customHeight="1" x14ac:dyDescent="0.25">
      <c r="A51" s="37"/>
      <c r="B51" s="37"/>
      <c r="C51" s="37"/>
      <c r="D51" s="37"/>
      <c r="E51" s="37"/>
      <c r="F51" s="37"/>
      <c r="G51" s="37"/>
      <c r="H51" s="37"/>
      <c r="I51" s="37"/>
      <c r="J51" s="37"/>
      <c r="K51" s="37"/>
      <c r="L51" s="37"/>
      <c r="M51" s="37"/>
      <c r="N51" s="37"/>
      <c r="O51" s="37"/>
      <c r="P51" s="37"/>
      <c r="Q51" s="37"/>
      <c r="R51" s="41"/>
    </row>
    <row r="55" spans="1:18" ht="59.25" customHeight="1" x14ac:dyDescent="0.3">
      <c r="A55" s="288" t="s">
        <v>382</v>
      </c>
      <c r="B55" s="288"/>
      <c r="C55" s="37"/>
      <c r="D55" s="288" t="s">
        <v>387</v>
      </c>
      <c r="E55" s="288"/>
      <c r="F55" s="288" t="s">
        <v>388</v>
      </c>
      <c r="G55" s="288"/>
    </row>
    <row r="56" spans="1:18" ht="59.25" customHeight="1" x14ac:dyDescent="0.3">
      <c r="A56" s="74" t="s">
        <v>363</v>
      </c>
      <c r="B56" s="75">
        <f>+COUNTIF($P$6:$P$100,"ABIERTA")</f>
        <v>0</v>
      </c>
      <c r="C56" s="37"/>
      <c r="D56" s="74" t="s">
        <v>363</v>
      </c>
      <c r="E56" s="75">
        <f>+COUNTIF($P$6:$P$32,"ABIERTA")</f>
        <v>0</v>
      </c>
      <c r="F56" s="74" t="s">
        <v>363</v>
      </c>
      <c r="G56" s="75">
        <f>+COUNTIF($P$35:$P$46,"ABIERTA")</f>
        <v>0</v>
      </c>
    </row>
    <row r="57" spans="1:18" ht="59.25" customHeight="1" x14ac:dyDescent="0.3">
      <c r="A57" s="74" t="s">
        <v>36</v>
      </c>
      <c r="B57" s="75">
        <f>+COUNTIF($P$6:$P$100,"CUMPLIDA - EFECTIVA")</f>
        <v>24</v>
      </c>
      <c r="C57" s="37"/>
      <c r="D57" s="74" t="s">
        <v>36</v>
      </c>
      <c r="E57" s="75">
        <f>+COUNTIF($P$6:$P$32,"CUMPLIDA - EFECTIVA")</f>
        <v>18</v>
      </c>
      <c r="F57" s="74" t="s">
        <v>36</v>
      </c>
      <c r="G57" s="75">
        <f>+COUNTIF($P$35:$P$46,"CUMPLIDA - EFECTIVA")</f>
        <v>6</v>
      </c>
    </row>
    <row r="58" spans="1:18" ht="59.25" customHeight="1" x14ac:dyDescent="0.3">
      <c r="A58" s="74" t="s">
        <v>139</v>
      </c>
      <c r="B58" s="75">
        <f>+COUNTIF($P$6:$P$100,"CUMPLIDA - PENDIENTE EFECTIVIDAD")</f>
        <v>2</v>
      </c>
      <c r="C58" s="37"/>
      <c r="D58" s="74" t="s">
        <v>383</v>
      </c>
      <c r="E58" s="75">
        <f>+COUNTIF($P$6:$P$32,"CUMPLIDA - PENDIENTE EFECTIVIDAD")</f>
        <v>0</v>
      </c>
      <c r="F58" s="74" t="s">
        <v>383</v>
      </c>
      <c r="G58" s="75">
        <f>+COUNTIF($P$35:$P$46,"CUMPLIDA - PENDIENTE EFECTIVIDAD")</f>
        <v>2</v>
      </c>
    </row>
    <row r="59" spans="1:18" ht="59.25" customHeight="1" x14ac:dyDescent="0.3">
      <c r="A59" s="74" t="s">
        <v>384</v>
      </c>
      <c r="B59" s="75">
        <f>+COUNTIF($P$6:$P$100,"CUMPLIDA - INEFECTIVA")</f>
        <v>1</v>
      </c>
      <c r="C59" s="37"/>
      <c r="D59" s="74" t="s">
        <v>384</v>
      </c>
      <c r="E59" s="75">
        <f>+COUNTIF($P$6:$P$32,"CUMPLIDA - INEFECTIVA")</f>
        <v>0</v>
      </c>
      <c r="F59" s="74" t="s">
        <v>384</v>
      </c>
      <c r="G59" s="75">
        <f>+COUNTIF($P$35:$P$46,"CUMPLIDA - INEFECTIVA")</f>
        <v>1</v>
      </c>
    </row>
    <row r="60" spans="1:18" ht="59.25" customHeight="1" x14ac:dyDescent="0.3">
      <c r="A60" s="74" t="s">
        <v>151</v>
      </c>
      <c r="B60" s="75">
        <f>+COUNTIF($P$6:$P$100,"INCUMPLIDA - VENCIDA")</f>
        <v>1</v>
      </c>
      <c r="C60" s="37"/>
      <c r="D60" s="74" t="s">
        <v>151</v>
      </c>
      <c r="E60" s="75">
        <f>+COUNTIF($P$6:$P$32,"INCUMPLIDA - VENCIDA")</f>
        <v>0</v>
      </c>
      <c r="F60" s="74" t="s">
        <v>151</v>
      </c>
      <c r="G60" s="75">
        <f>+COUNTIF($P$35:$P$46,"INCUMPLIDA - VENCIDA")</f>
        <v>1</v>
      </c>
    </row>
    <row r="61" spans="1:18" ht="59.25" customHeight="1" x14ac:dyDescent="0.3">
      <c r="A61" s="74" t="s">
        <v>372</v>
      </c>
      <c r="B61" s="75">
        <f>+COUNTIF($P$6:$P$100,"INCALIFICABLE")</f>
        <v>0</v>
      </c>
      <c r="C61" s="37"/>
      <c r="D61" s="74" t="s">
        <v>372</v>
      </c>
      <c r="E61" s="75">
        <f>+COUNTIF($P$6:$P$32,"INCALIFICABLE")</f>
        <v>0</v>
      </c>
      <c r="F61" s="74" t="s">
        <v>372</v>
      </c>
      <c r="G61" s="75">
        <f>+COUNTIF($P$35:$P$46,"INCALIFICABLE")</f>
        <v>0</v>
      </c>
    </row>
    <row r="62" spans="1:18" ht="59.25" customHeight="1" x14ac:dyDescent="0.3">
      <c r="A62" s="74" t="s">
        <v>381</v>
      </c>
      <c r="B62" s="76">
        <f>SUM(B56:B61)</f>
        <v>28</v>
      </c>
      <c r="C62" s="37"/>
      <c r="D62" s="74" t="s">
        <v>381</v>
      </c>
      <c r="E62" s="76">
        <f>SUM(E56:E61)</f>
        <v>18</v>
      </c>
      <c r="F62" s="74" t="s">
        <v>381</v>
      </c>
      <c r="G62" s="76">
        <f>SUM(G56:G61)</f>
        <v>10</v>
      </c>
    </row>
    <row r="63" spans="1:18" ht="59.25" customHeight="1" x14ac:dyDescent="0.3">
      <c r="A63" s="37"/>
      <c r="B63" s="37"/>
      <c r="C63" s="37"/>
      <c r="D63" s="77"/>
      <c r="E63" s="77"/>
      <c r="F63" s="77"/>
      <c r="G63" s="37"/>
      <c r="H63" s="77"/>
      <c r="I63" s="37"/>
    </row>
    <row r="64" spans="1:18" ht="59.25" customHeight="1" x14ac:dyDescent="0.3">
      <c r="A64" s="288" t="s">
        <v>385</v>
      </c>
      <c r="B64" s="288"/>
      <c r="C64" s="37"/>
      <c r="D64" s="288" t="s">
        <v>386</v>
      </c>
      <c r="E64" s="288"/>
      <c r="F64" s="288" t="s">
        <v>386</v>
      </c>
      <c r="G64" s="288"/>
      <c r="H64" s="77"/>
      <c r="I64" s="37"/>
    </row>
    <row r="65" spans="1:9" ht="59.25" customHeight="1" x14ac:dyDescent="0.3">
      <c r="A65" s="78" t="s">
        <v>141</v>
      </c>
      <c r="B65" s="75">
        <f>+COUNTIF($R$6:$R$100,"ABIERTO")</f>
        <v>2</v>
      </c>
      <c r="C65" s="37"/>
      <c r="D65" s="78" t="s">
        <v>141</v>
      </c>
      <c r="E65" s="75">
        <f>+COUNTIF($R$6:$R$32,"ABIERTO")</f>
        <v>0</v>
      </c>
      <c r="F65" s="78" t="s">
        <v>141</v>
      </c>
      <c r="G65" s="75">
        <f>+COUNTIF($R$34:$R$46,"ABIERTO")</f>
        <v>2</v>
      </c>
      <c r="H65" s="77"/>
      <c r="I65" s="37"/>
    </row>
    <row r="66" spans="1:9" ht="59.25" customHeight="1" x14ac:dyDescent="0.3">
      <c r="A66" s="78" t="s">
        <v>38</v>
      </c>
      <c r="B66" s="75">
        <f>+COUNTIF($R$6:$R100,"CERRADO")</f>
        <v>7</v>
      </c>
      <c r="C66" s="37"/>
      <c r="D66" s="78" t="s">
        <v>38</v>
      </c>
      <c r="E66" s="75">
        <f>+COUNTIF($R$6:$R$32,"CERRADO")</f>
        <v>6</v>
      </c>
      <c r="F66" s="78" t="s">
        <v>38</v>
      </c>
      <c r="G66" s="75">
        <f>+COUNTIF($R35:$R$46,"CERRADO")</f>
        <v>1</v>
      </c>
      <c r="H66" s="77"/>
      <c r="I66" s="37"/>
    </row>
  </sheetData>
  <mergeCells count="133">
    <mergeCell ref="A55:B55"/>
    <mergeCell ref="D55:E55"/>
    <mergeCell ref="F55:G55"/>
    <mergeCell ref="A64:B64"/>
    <mergeCell ref="D64:E64"/>
    <mergeCell ref="F64:G64"/>
    <mergeCell ref="A8:R8"/>
    <mergeCell ref="A12:R12"/>
    <mergeCell ref="A17:R17"/>
    <mergeCell ref="A23:R23"/>
    <mergeCell ref="A26:R26"/>
    <mergeCell ref="A47:R47"/>
    <mergeCell ref="P9:P10"/>
    <mergeCell ref="P13:P14"/>
    <mergeCell ref="P15:P16"/>
    <mergeCell ref="A9:A11"/>
    <mergeCell ref="B9:B11"/>
    <mergeCell ref="C9:C11"/>
    <mergeCell ref="D9:D11"/>
    <mergeCell ref="E9:E11"/>
    <mergeCell ref="F9:F10"/>
    <mergeCell ref="K13:K14"/>
    <mergeCell ref="Q13:Q14"/>
    <mergeCell ref="R13:R16"/>
    <mergeCell ref="A1:D1"/>
    <mergeCell ref="E1:O1"/>
    <mergeCell ref="P1:R1"/>
    <mergeCell ref="A2:B2"/>
    <mergeCell ref="C2:D2"/>
    <mergeCell ref="E2:I2"/>
    <mergeCell ref="J2:M2"/>
    <mergeCell ref="N2:O2"/>
    <mergeCell ref="P2:R2"/>
    <mergeCell ref="G3:G4"/>
    <mergeCell ref="H3:H4"/>
    <mergeCell ref="I3:I4"/>
    <mergeCell ref="J3:J4"/>
    <mergeCell ref="K3:K4"/>
    <mergeCell ref="L3:R3"/>
    <mergeCell ref="A3:A4"/>
    <mergeCell ref="B3:B4"/>
    <mergeCell ref="C3:C4"/>
    <mergeCell ref="D3:D4"/>
    <mergeCell ref="E3:E4"/>
    <mergeCell ref="F3:F4"/>
    <mergeCell ref="A5:R5"/>
    <mergeCell ref="A6:A7"/>
    <mergeCell ref="B6:B7"/>
    <mergeCell ref="C6:C7"/>
    <mergeCell ref="D6:D7"/>
    <mergeCell ref="E6:E7"/>
    <mergeCell ref="F6:F7"/>
    <mergeCell ref="G6:G7"/>
    <mergeCell ref="H6:H7"/>
    <mergeCell ref="I6:I7"/>
    <mergeCell ref="J6:J7"/>
    <mergeCell ref="K6:K7"/>
    <mergeCell ref="Q6:Q7"/>
    <mergeCell ref="R6:R7"/>
    <mergeCell ref="P6:P7"/>
    <mergeCell ref="O9:O10"/>
    <mergeCell ref="Q9:Q10"/>
    <mergeCell ref="R9:R11"/>
    <mergeCell ref="A13:A16"/>
    <mergeCell ref="B13:B16"/>
    <mergeCell ref="C13:C16"/>
    <mergeCell ref="D13:D16"/>
    <mergeCell ref="E13:E14"/>
    <mergeCell ref="F13:F14"/>
    <mergeCell ref="G13:G14"/>
    <mergeCell ref="G9:G10"/>
    <mergeCell ref="H9:H10"/>
    <mergeCell ref="I9:I10"/>
    <mergeCell ref="J9:J10"/>
    <mergeCell ref="K9:K10"/>
    <mergeCell ref="L9:L10"/>
    <mergeCell ref="E15:E16"/>
    <mergeCell ref="F15:F16"/>
    <mergeCell ref="G15:G16"/>
    <mergeCell ref="H15:H16"/>
    <mergeCell ref="I15:I16"/>
    <mergeCell ref="J15:J16"/>
    <mergeCell ref="H13:H14"/>
    <mergeCell ref="I13:I14"/>
    <mergeCell ref="J13:J14"/>
    <mergeCell ref="A24:A25"/>
    <mergeCell ref="B24:B25"/>
    <mergeCell ref="C24:C25"/>
    <mergeCell ref="D24:D25"/>
    <mergeCell ref="E24:E25"/>
    <mergeCell ref="R24:R25"/>
    <mergeCell ref="A18:A22"/>
    <mergeCell ref="B18:B22"/>
    <mergeCell ref="C18:C22"/>
    <mergeCell ref="D18:D22"/>
    <mergeCell ref="E18:E22"/>
    <mergeCell ref="R18:R22"/>
    <mergeCell ref="K15:K16"/>
    <mergeCell ref="Q15:Q16"/>
    <mergeCell ref="A37:R37"/>
    <mergeCell ref="A38:A40"/>
    <mergeCell ref="B38:B40"/>
    <mergeCell ref="C38:C40"/>
    <mergeCell ref="D38:D40"/>
    <mergeCell ref="R38:R40"/>
    <mergeCell ref="R27:R32"/>
    <mergeCell ref="A33:R33"/>
    <mergeCell ref="A34:R34"/>
    <mergeCell ref="A35:A36"/>
    <mergeCell ref="B35:B36"/>
    <mergeCell ref="C35:C36"/>
    <mergeCell ref="D35:D36"/>
    <mergeCell ref="Q35:Q36"/>
    <mergeCell ref="R35:R36"/>
    <mergeCell ref="A27:A32"/>
    <mergeCell ref="B27:B32"/>
    <mergeCell ref="C27:C32"/>
    <mergeCell ref="D27:D32"/>
    <mergeCell ref="E27:E28"/>
    <mergeCell ref="Q27:Q32"/>
    <mergeCell ref="J43:J44"/>
    <mergeCell ref="K43:K44"/>
    <mergeCell ref="E45:E46"/>
    <mergeCell ref="A41:R41"/>
    <mergeCell ref="A42:A46"/>
    <mergeCell ref="B42:B46"/>
    <mergeCell ref="C42:C46"/>
    <mergeCell ref="D42:D46"/>
    <mergeCell ref="R42:R46"/>
    <mergeCell ref="E43:E44"/>
    <mergeCell ref="G43:G44"/>
    <mergeCell ref="H43:H44"/>
    <mergeCell ref="I43:I44"/>
  </mergeCells>
  <conditionalFormatting sqref="R9">
    <cfRule type="containsText" dxfId="304" priority="30" operator="containsText" text="CERRADO">
      <formula>NOT(ISERROR(SEARCH("CERRADO",R9)))</formula>
    </cfRule>
  </conditionalFormatting>
  <conditionalFormatting sqref="R9">
    <cfRule type="containsText" dxfId="303" priority="31" operator="containsText" text="CUMPLIDA - EFECTIVA">
      <formula>NOT(ISERROR(SEARCH("CUMPLIDA - EFECTIVA",R9)))</formula>
    </cfRule>
  </conditionalFormatting>
  <conditionalFormatting sqref="R6">
    <cfRule type="containsText" dxfId="302" priority="28" operator="containsText" text="CERRADO">
      <formula>NOT(ISERROR(SEARCH("CERRADO",R6)))</formula>
    </cfRule>
  </conditionalFormatting>
  <conditionalFormatting sqref="R6">
    <cfRule type="containsText" dxfId="301" priority="29" operator="containsText" text="CUMPLIDA - EFECTIVA">
      <formula>NOT(ISERROR(SEARCH("CUMPLIDA - EFECTIVA",R6)))</formula>
    </cfRule>
  </conditionalFormatting>
  <conditionalFormatting sqref="R13">
    <cfRule type="containsText" dxfId="300" priority="26" operator="containsText" text="CERRADO">
      <formula>NOT(ISERROR(SEARCH("CERRADO",R13)))</formula>
    </cfRule>
  </conditionalFormatting>
  <conditionalFormatting sqref="R13">
    <cfRule type="containsText" dxfId="299" priority="27" operator="containsText" text="CUMPLIDA - EFECTIVA">
      <formula>NOT(ISERROR(SEARCH("CUMPLIDA - EFECTIVA",R13)))</formula>
    </cfRule>
  </conditionalFormatting>
  <conditionalFormatting sqref="R18">
    <cfRule type="containsText" dxfId="298" priority="24" operator="containsText" text="CERRADO">
      <formula>NOT(ISERROR(SEARCH("CERRADO",R18)))</formula>
    </cfRule>
  </conditionalFormatting>
  <conditionalFormatting sqref="R18">
    <cfRule type="containsText" dxfId="297" priority="25" operator="containsText" text="CUMPLIDA - EFECTIVA">
      <formula>NOT(ISERROR(SEARCH("CUMPLIDA - EFECTIVA",R18)))</formula>
    </cfRule>
  </conditionalFormatting>
  <conditionalFormatting sqref="R24">
    <cfRule type="containsText" dxfId="296" priority="22" operator="containsText" text="CERRADO">
      <formula>NOT(ISERROR(SEARCH("CERRADO",R24)))</formula>
    </cfRule>
  </conditionalFormatting>
  <conditionalFormatting sqref="R24">
    <cfRule type="containsText" dxfId="295" priority="23" operator="containsText" text="CUMPLIDA - EFECTIVA">
      <formula>NOT(ISERROR(SEARCH("CUMPLIDA - EFECTIVA",R24)))</formula>
    </cfRule>
  </conditionalFormatting>
  <conditionalFormatting sqref="R27">
    <cfRule type="containsText" dxfId="294" priority="20" operator="containsText" text="CERRADO">
      <formula>NOT(ISERROR(SEARCH("CERRADO",R27)))</formula>
    </cfRule>
  </conditionalFormatting>
  <conditionalFormatting sqref="R27">
    <cfRule type="containsText" dxfId="293" priority="21" operator="containsText" text="CUMPLIDA - EFECTIVA">
      <formula>NOT(ISERROR(SEARCH("CUMPLIDA - EFECTIVA",R27)))</formula>
    </cfRule>
  </conditionalFormatting>
  <conditionalFormatting sqref="P42:P46 P38:P40 P35:P36 P27:P32 P24:P25 P18:P22 P13 P9 P6 P11 P15">
    <cfRule type="containsText" dxfId="292" priority="13" stopIfTrue="1" operator="containsText" text="CUMPLIDA - PENDIENTE EFECTIVA">
      <formula>NOT(ISERROR(SEARCH("CUMPLIDA - PENDIENTE EFECTIVA",P6)))</formula>
    </cfRule>
  </conditionalFormatting>
  <conditionalFormatting sqref="P42:P46 P38:P40 P35:P36 P27:P32 P24:P25 P18:P22 P13 P9 P6 P11 P15">
    <cfRule type="containsText" dxfId="291" priority="10" operator="containsText" text="CUMPLIDA - EFECTIVA">
      <formula>NOT(ISERROR(SEARCH("CUMPLIDA - EFECTIVA",P6)))</formula>
    </cfRule>
  </conditionalFormatting>
  <conditionalFormatting sqref="R35">
    <cfRule type="containsText" dxfId="290" priority="8" operator="containsText" text="CERRADO">
      <formula>NOT(ISERROR(SEARCH("CERRADO",R35)))</formula>
    </cfRule>
  </conditionalFormatting>
  <conditionalFormatting sqref="R35">
    <cfRule type="containsText" dxfId="289" priority="9" operator="containsText" text="CUMPLIDA - EFECTIVA">
      <formula>NOT(ISERROR(SEARCH("CUMPLIDA - EFECTIVA",R35)))</formula>
    </cfRule>
  </conditionalFormatting>
  <conditionalFormatting sqref="P6 P9 P13 P18:P22 P24:P25 P27:P32 P35:P36 P38:P40 P42:P46 P11 P15">
    <cfRule type="containsText" dxfId="288" priority="7" operator="containsText" text="INCUMPLIDA - VENCIDA">
      <formula>NOT(ISERROR(SEARCH("INCUMPLIDA - VENCIDA",P6)))</formula>
    </cfRule>
  </conditionalFormatting>
  <conditionalFormatting sqref="P6 P9 P13 P18:P22 P24:P25 P27:P32 P35:P36 P38:P40 P42:P46 P11 P15">
    <cfRule type="containsText" dxfId="287" priority="6" operator="containsText" text="CUMPLIDA - INEFECTIVA">
      <formula>NOT(ISERROR(SEARCH("CUMPLIDA - INEFECTIVA",P6)))</formula>
    </cfRule>
  </conditionalFormatting>
  <conditionalFormatting sqref="P6 P9 P13 P18:P22 P24:P25 P27:P32 P35:P36 P38:P40 P42:P46 P11 P15">
    <cfRule type="containsText" dxfId="286" priority="5" operator="containsText" text="ABIERTA">
      <formula>NOT(ISERROR(SEARCH("ABIERTA",P6)))</formula>
    </cfRule>
  </conditionalFormatting>
  <conditionalFormatting sqref="P6 P9 P13 P18:P22 P24:P25 P27:P32 P35:P36 P38:P40 P42:P46 P11 P15">
    <cfRule type="containsText" dxfId="285" priority="4" operator="containsText" text="INCALIFICABLE">
      <formula>NOT(ISERROR(SEARCH("INCALIFICABLE",P6)))</formula>
    </cfRule>
  </conditionalFormatting>
  <conditionalFormatting sqref="R6:R7 R9:R11 R13:R16 R18:R22 R24:R25 R27:R32 R35:R36 R42:R46 R38">
    <cfRule type="containsText" dxfId="284" priority="3" operator="containsText" text="CERRADO">
      <formula>NOT(ISERROR(SEARCH("CERRADO",R6)))</formula>
    </cfRule>
  </conditionalFormatting>
  <conditionalFormatting sqref="R38">
    <cfRule type="containsText" dxfId="283" priority="1" operator="containsText" text="CERRADO">
      <formula>NOT(ISERROR(SEARCH("CERRADO",R38)))</formula>
    </cfRule>
  </conditionalFormatting>
  <conditionalFormatting sqref="R38">
    <cfRule type="containsText" dxfId="282" priority="2" operator="containsText" text="CUMPLIDA - EFECTIVA">
      <formula>NOT(ISERROR(SEARCH("CUMPLIDA - EFECTIVA",R38)))</formula>
    </cfRule>
  </conditionalFormatting>
  <dataValidations count="3">
    <dataValidation type="list" allowBlank="1" showInputMessage="1" showErrorMessage="1" sqref="H6 H27:H32 H18:H22 H24:H25 H13 H9 H15 H11 H35:H36 H38:H40 H42:H43 H67:H1048576 H45:H46 H48:H54">
      <formula1>#REF!</formula1>
    </dataValidation>
    <dataValidation type="list" allowBlank="1" showInputMessage="1" showErrorMessage="1" sqref="P1:P6 P9 P11:P13 P15 P17:P1048576">
      <formula1>$A$56:$A$61</formula1>
    </dataValidation>
    <dataValidation type="list" allowBlank="1" showInputMessage="1" showErrorMessage="1" sqref="R1:R7 R9:R1048576">
      <formula1>$A$65:$A$66</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1"/>
  <sheetViews>
    <sheetView zoomScale="70" zoomScaleNormal="70" workbookViewId="0">
      <selection sqref="A1:D1"/>
    </sheetView>
  </sheetViews>
  <sheetFormatPr baseColWidth="10" defaultColWidth="11.42578125" defaultRowHeight="15" outlineLevelRow="1" x14ac:dyDescent="0.25"/>
  <cols>
    <col min="1" max="1" width="17" customWidth="1"/>
    <col min="2" max="2" width="31.140625" customWidth="1"/>
    <col min="3" max="3" width="17.42578125" style="65" customWidth="1"/>
    <col min="4" max="4" width="41.5703125" customWidth="1"/>
    <col min="5" max="5" width="37.42578125" customWidth="1"/>
    <col min="6" max="6" width="39" customWidth="1"/>
    <col min="7" max="7" width="27.5703125" customWidth="1"/>
    <col min="8" max="8" width="18" customWidth="1"/>
    <col min="9" max="9" width="22.42578125" customWidth="1"/>
    <col min="10" max="10" width="15.85546875" customWidth="1"/>
    <col min="11" max="11" width="16.85546875" customWidth="1"/>
    <col min="12" max="12" width="19.28515625" customWidth="1"/>
    <col min="13" max="13" width="18.140625" customWidth="1"/>
    <col min="14" max="14" width="103.7109375" customWidth="1"/>
    <col min="15" max="15" width="16.85546875" customWidth="1"/>
    <col min="16" max="16" width="22.42578125" style="69" customWidth="1"/>
    <col min="17" max="17" width="95.7109375" customWidth="1"/>
    <col min="18" max="18" width="16.42578125" bestFit="1" customWidth="1"/>
    <col min="19" max="19" width="154.5703125" bestFit="1" customWidth="1"/>
  </cols>
  <sheetData>
    <row r="1" spans="1:45 16384:16384" s="1" customFormat="1" ht="68.25" customHeight="1" x14ac:dyDescent="0.25">
      <c r="A1" s="272"/>
      <c r="B1" s="272"/>
      <c r="C1" s="272"/>
      <c r="D1" s="272"/>
      <c r="E1" s="273" t="s">
        <v>0</v>
      </c>
      <c r="F1" s="274"/>
      <c r="G1" s="274"/>
      <c r="H1" s="274"/>
      <c r="I1" s="274"/>
      <c r="J1" s="274"/>
      <c r="K1" s="274"/>
      <c r="L1" s="274"/>
      <c r="M1" s="274"/>
      <c r="N1" s="274"/>
      <c r="O1" s="275"/>
      <c r="P1" s="276"/>
      <c r="Q1" s="277"/>
      <c r="R1" s="278"/>
      <c r="XFD1" s="1" t="s">
        <v>363</v>
      </c>
    </row>
    <row r="2" spans="1:45 16384:16384" s="1" customFormat="1" ht="27.75" customHeight="1" x14ac:dyDescent="0.25">
      <c r="A2" s="279" t="s">
        <v>1</v>
      </c>
      <c r="B2" s="280"/>
      <c r="C2" s="281" t="s">
        <v>2</v>
      </c>
      <c r="D2" s="282"/>
      <c r="E2" s="279" t="s">
        <v>3</v>
      </c>
      <c r="F2" s="283"/>
      <c r="G2" s="283"/>
      <c r="H2" s="283"/>
      <c r="I2" s="280"/>
      <c r="J2" s="284">
        <v>6</v>
      </c>
      <c r="K2" s="284"/>
      <c r="L2" s="284"/>
      <c r="M2" s="284"/>
      <c r="N2" s="279" t="s">
        <v>4</v>
      </c>
      <c r="O2" s="280"/>
      <c r="P2" s="285" t="s">
        <v>5</v>
      </c>
      <c r="Q2" s="286"/>
      <c r="R2" s="287"/>
      <c r="XFD2" s="127" t="s">
        <v>391</v>
      </c>
    </row>
    <row r="3" spans="1:45 16384:16384" s="2" customFormat="1" ht="59.25" customHeight="1" x14ac:dyDescent="0.25">
      <c r="A3" s="270" t="s">
        <v>6</v>
      </c>
      <c r="B3" s="270" t="s">
        <v>7</v>
      </c>
      <c r="C3" s="270" t="s">
        <v>8</v>
      </c>
      <c r="D3" s="270" t="s">
        <v>9</v>
      </c>
      <c r="E3" s="270" t="s">
        <v>10</v>
      </c>
      <c r="F3" s="270" t="s">
        <v>11</v>
      </c>
      <c r="G3" s="270" t="s">
        <v>12</v>
      </c>
      <c r="H3" s="270" t="s">
        <v>13</v>
      </c>
      <c r="I3" s="270" t="s">
        <v>14</v>
      </c>
      <c r="J3" s="270" t="s">
        <v>15</v>
      </c>
      <c r="K3" s="270" t="s">
        <v>16</v>
      </c>
      <c r="L3" s="271" t="s">
        <v>17</v>
      </c>
      <c r="M3" s="271"/>
      <c r="N3" s="271"/>
      <c r="O3" s="271"/>
      <c r="P3" s="271"/>
      <c r="Q3" s="271"/>
      <c r="R3" s="271"/>
      <c r="U3" s="1"/>
      <c r="XFD3" s="127" t="s">
        <v>392</v>
      </c>
    </row>
    <row r="4" spans="1:45 16384:16384" s="2" customFormat="1" ht="93.95" customHeight="1" thickBot="1" x14ac:dyDescent="0.3">
      <c r="A4" s="270"/>
      <c r="B4" s="270"/>
      <c r="C4" s="270"/>
      <c r="D4" s="270"/>
      <c r="E4" s="270"/>
      <c r="F4" s="270"/>
      <c r="G4" s="270"/>
      <c r="H4" s="270"/>
      <c r="I4" s="270"/>
      <c r="J4" s="270"/>
      <c r="K4" s="270"/>
      <c r="L4" s="50" t="s">
        <v>18</v>
      </c>
      <c r="M4" s="50" t="s">
        <v>19</v>
      </c>
      <c r="N4" s="50" t="s">
        <v>20</v>
      </c>
      <c r="O4" s="50" t="s">
        <v>21</v>
      </c>
      <c r="P4" s="50" t="s">
        <v>22</v>
      </c>
      <c r="Q4" s="50" t="s">
        <v>23</v>
      </c>
      <c r="R4" s="4" t="s">
        <v>24</v>
      </c>
      <c r="XFD4" s="127" t="s">
        <v>139</v>
      </c>
    </row>
    <row r="5" spans="1:45 16384:16384" s="2" customFormat="1" ht="37.5" customHeight="1" thickBot="1" x14ac:dyDescent="0.3">
      <c r="A5" s="243" t="s">
        <v>177</v>
      </c>
      <c r="B5" s="244"/>
      <c r="C5" s="244"/>
      <c r="D5" s="244"/>
      <c r="E5" s="244"/>
      <c r="F5" s="244"/>
      <c r="G5" s="244"/>
      <c r="H5" s="244"/>
      <c r="I5" s="244"/>
      <c r="J5" s="244"/>
      <c r="K5" s="244"/>
      <c r="L5" s="244"/>
      <c r="M5" s="244"/>
      <c r="N5" s="244"/>
      <c r="O5" s="244"/>
      <c r="P5" s="244"/>
      <c r="Q5" s="244"/>
      <c r="R5" s="245"/>
      <c r="XFD5" s="127" t="s">
        <v>163</v>
      </c>
    </row>
    <row r="6" spans="1:45 16384:16384" s="53" customFormat="1" ht="30.95" customHeight="1" outlineLevel="1" x14ac:dyDescent="0.25">
      <c r="A6" s="301" t="s">
        <v>178</v>
      </c>
      <c r="B6" s="305" t="s">
        <v>179</v>
      </c>
      <c r="C6" s="301">
        <v>1</v>
      </c>
      <c r="D6" s="332" t="s">
        <v>180</v>
      </c>
      <c r="E6" s="265" t="s">
        <v>181</v>
      </c>
      <c r="F6" s="265" t="s">
        <v>182</v>
      </c>
      <c r="G6" s="265" t="s">
        <v>183</v>
      </c>
      <c r="H6" s="265" t="s">
        <v>32</v>
      </c>
      <c r="I6" s="265" t="s">
        <v>184</v>
      </c>
      <c r="J6" s="326" t="s">
        <v>185</v>
      </c>
      <c r="K6" s="326" t="s">
        <v>186</v>
      </c>
      <c r="L6" s="51">
        <v>44393</v>
      </c>
      <c r="M6" s="103" t="s">
        <v>187</v>
      </c>
      <c r="N6" s="25" t="s">
        <v>188</v>
      </c>
      <c r="O6" s="318">
        <v>0</v>
      </c>
      <c r="P6" s="315" t="s">
        <v>36</v>
      </c>
      <c r="Q6" s="328" t="s">
        <v>410</v>
      </c>
      <c r="R6" s="307" t="s">
        <v>141</v>
      </c>
      <c r="S6" s="128"/>
      <c r="T6" s="128"/>
      <c r="U6" s="128"/>
      <c r="V6" s="129"/>
      <c r="W6" s="130"/>
      <c r="X6" s="130"/>
      <c r="Y6" s="130"/>
      <c r="Z6" s="130"/>
      <c r="AA6" s="130"/>
      <c r="AB6" s="130"/>
      <c r="AC6" s="130"/>
      <c r="AD6" s="130"/>
      <c r="AE6" s="130"/>
      <c r="AF6" s="130"/>
      <c r="AG6" s="130"/>
      <c r="AH6" s="130"/>
      <c r="AI6" s="130"/>
      <c r="AJ6" s="130"/>
      <c r="AK6" s="130"/>
      <c r="AL6" s="130"/>
      <c r="AM6" s="130"/>
      <c r="AN6" s="130"/>
      <c r="AO6" s="130"/>
      <c r="AP6" s="130"/>
      <c r="AQ6" s="130"/>
      <c r="AR6" s="130"/>
      <c r="AS6" s="130"/>
      <c r="XFD6" s="131" t="s">
        <v>372</v>
      </c>
    </row>
    <row r="7" spans="1:45 16384:16384" s="53" customFormat="1" ht="408.75" customHeight="1" outlineLevel="1" x14ac:dyDescent="0.25">
      <c r="A7" s="295"/>
      <c r="B7" s="296"/>
      <c r="C7" s="295"/>
      <c r="D7" s="297"/>
      <c r="E7" s="294"/>
      <c r="F7" s="294"/>
      <c r="G7" s="294"/>
      <c r="H7" s="294"/>
      <c r="I7" s="294"/>
      <c r="J7" s="327"/>
      <c r="K7" s="327"/>
      <c r="L7" s="98">
        <v>45106</v>
      </c>
      <c r="M7" s="103" t="s">
        <v>128</v>
      </c>
      <c r="N7" s="54" t="s">
        <v>409</v>
      </c>
      <c r="O7" s="319"/>
      <c r="P7" s="316"/>
      <c r="Q7" s="329"/>
      <c r="R7" s="298"/>
      <c r="S7" s="128"/>
      <c r="T7" s="128"/>
      <c r="U7" s="128"/>
      <c r="V7" s="129"/>
      <c r="W7" s="130"/>
      <c r="X7" s="130"/>
      <c r="Y7" s="130"/>
      <c r="Z7" s="130"/>
      <c r="AA7" s="130"/>
      <c r="AB7" s="130"/>
      <c r="AC7" s="130"/>
      <c r="AD7" s="130"/>
      <c r="AE7" s="130"/>
      <c r="AF7" s="130"/>
      <c r="AG7" s="130"/>
      <c r="AH7" s="130"/>
      <c r="AI7" s="130"/>
      <c r="AJ7" s="130"/>
      <c r="AK7" s="130"/>
      <c r="AL7" s="130"/>
      <c r="AM7" s="130"/>
      <c r="AN7" s="130"/>
      <c r="AO7" s="130"/>
      <c r="AP7" s="130"/>
      <c r="AQ7" s="130"/>
      <c r="AR7" s="130"/>
      <c r="AS7" s="130"/>
      <c r="XFD7" s="131" t="s">
        <v>141</v>
      </c>
    </row>
    <row r="8" spans="1:45 16384:16384" s="53" customFormat="1" ht="127.5" customHeight="1" outlineLevel="1" x14ac:dyDescent="0.25">
      <c r="A8" s="295"/>
      <c r="B8" s="296"/>
      <c r="C8" s="295"/>
      <c r="D8" s="252"/>
      <c r="E8" s="265" t="s">
        <v>189</v>
      </c>
      <c r="F8" s="265" t="s">
        <v>190</v>
      </c>
      <c r="G8" s="265" t="s">
        <v>191</v>
      </c>
      <c r="H8" s="265" t="s">
        <v>32</v>
      </c>
      <c r="I8" s="265" t="s">
        <v>192</v>
      </c>
      <c r="J8" s="326" t="s">
        <v>185</v>
      </c>
      <c r="K8" s="326">
        <v>44439</v>
      </c>
      <c r="L8" s="51">
        <v>44393</v>
      </c>
      <c r="M8" s="103" t="s">
        <v>187</v>
      </c>
      <c r="N8" s="54" t="s">
        <v>193</v>
      </c>
      <c r="O8" s="318">
        <v>0.5</v>
      </c>
      <c r="P8" s="315" t="s">
        <v>151</v>
      </c>
      <c r="Q8" s="328" t="s">
        <v>412</v>
      </c>
      <c r="R8" s="298"/>
      <c r="S8" s="52"/>
      <c r="T8" s="52"/>
      <c r="U8" s="52"/>
      <c r="V8" s="9"/>
      <c r="XFD8" s="131" t="s">
        <v>38</v>
      </c>
    </row>
    <row r="9" spans="1:45 16384:16384" s="53" customFormat="1" ht="312.75" customHeight="1" outlineLevel="1" x14ac:dyDescent="0.25">
      <c r="A9" s="295"/>
      <c r="B9" s="296"/>
      <c r="C9" s="295"/>
      <c r="D9" s="252"/>
      <c r="E9" s="294"/>
      <c r="F9" s="294"/>
      <c r="G9" s="294"/>
      <c r="H9" s="294"/>
      <c r="I9" s="294"/>
      <c r="J9" s="327"/>
      <c r="K9" s="327"/>
      <c r="L9" s="98">
        <v>45106</v>
      </c>
      <c r="M9" s="103" t="s">
        <v>128</v>
      </c>
      <c r="N9" s="146" t="s">
        <v>411</v>
      </c>
      <c r="O9" s="319"/>
      <c r="P9" s="316"/>
      <c r="Q9" s="329"/>
      <c r="R9" s="298"/>
      <c r="S9" s="133"/>
      <c r="T9" s="52"/>
      <c r="U9" s="52"/>
      <c r="V9" s="9"/>
    </row>
    <row r="10" spans="1:45 16384:16384" s="53" customFormat="1" ht="96.75" customHeight="1" outlineLevel="1" x14ac:dyDescent="0.25">
      <c r="A10" s="295"/>
      <c r="B10" s="296"/>
      <c r="C10" s="295"/>
      <c r="D10" s="252"/>
      <c r="E10" s="265" t="s">
        <v>194</v>
      </c>
      <c r="F10" s="265" t="s">
        <v>195</v>
      </c>
      <c r="G10" s="265" t="s">
        <v>196</v>
      </c>
      <c r="H10" s="265" t="s">
        <v>55</v>
      </c>
      <c r="I10" s="265" t="s">
        <v>197</v>
      </c>
      <c r="J10" s="326">
        <v>44044</v>
      </c>
      <c r="K10" s="326">
        <v>44439</v>
      </c>
      <c r="L10" s="51">
        <v>44393</v>
      </c>
      <c r="M10" s="103" t="s">
        <v>187</v>
      </c>
      <c r="N10" s="54" t="s">
        <v>198</v>
      </c>
      <c r="O10" s="318">
        <v>0.5</v>
      </c>
      <c r="P10" s="315" t="s">
        <v>151</v>
      </c>
      <c r="Q10" s="328" t="s">
        <v>413</v>
      </c>
      <c r="R10" s="298"/>
      <c r="S10" s="52"/>
      <c r="T10" s="52"/>
      <c r="U10" s="52"/>
      <c r="V10" s="9"/>
    </row>
    <row r="11" spans="1:45 16384:16384" s="53" customFormat="1" ht="96.75" customHeight="1" outlineLevel="1" x14ac:dyDescent="0.25">
      <c r="A11" s="295"/>
      <c r="B11" s="296"/>
      <c r="C11" s="295"/>
      <c r="D11" s="252"/>
      <c r="E11" s="294"/>
      <c r="F11" s="294"/>
      <c r="G11" s="294"/>
      <c r="H11" s="294"/>
      <c r="I11" s="294"/>
      <c r="J11" s="327"/>
      <c r="K11" s="327"/>
      <c r="L11" s="98">
        <v>45106</v>
      </c>
      <c r="M11" s="103" t="s">
        <v>128</v>
      </c>
      <c r="N11" s="132" t="s">
        <v>393</v>
      </c>
      <c r="O11" s="319"/>
      <c r="P11" s="316"/>
      <c r="Q11" s="329"/>
      <c r="R11" s="298"/>
      <c r="S11" s="52"/>
      <c r="T11" s="52"/>
      <c r="U11" s="52"/>
      <c r="V11" s="9"/>
    </row>
    <row r="12" spans="1:45 16384:16384" s="53" customFormat="1" ht="151.5" customHeight="1" outlineLevel="1" x14ac:dyDescent="0.25">
      <c r="A12" s="295"/>
      <c r="B12" s="296"/>
      <c r="C12" s="295"/>
      <c r="D12" s="252"/>
      <c r="E12" s="265" t="s">
        <v>199</v>
      </c>
      <c r="F12" s="265" t="s">
        <v>200</v>
      </c>
      <c r="G12" s="265" t="s">
        <v>201</v>
      </c>
      <c r="H12" s="265" t="s">
        <v>55</v>
      </c>
      <c r="I12" s="265" t="s">
        <v>197</v>
      </c>
      <c r="J12" s="326" t="s">
        <v>202</v>
      </c>
      <c r="K12" s="326">
        <v>44439</v>
      </c>
      <c r="L12" s="51">
        <v>44393</v>
      </c>
      <c r="M12" s="103" t="s">
        <v>187</v>
      </c>
      <c r="N12" s="54" t="s">
        <v>203</v>
      </c>
      <c r="O12" s="318">
        <v>0</v>
      </c>
      <c r="P12" s="315" t="s">
        <v>151</v>
      </c>
      <c r="Q12" s="328" t="s">
        <v>414</v>
      </c>
      <c r="R12" s="298"/>
      <c r="S12" s="52"/>
      <c r="T12" s="52"/>
      <c r="U12" s="52"/>
      <c r="V12" s="9"/>
    </row>
    <row r="13" spans="1:45 16384:16384" s="53" customFormat="1" ht="128.25" customHeight="1" outlineLevel="1" thickBot="1" x14ac:dyDescent="0.3">
      <c r="A13" s="295"/>
      <c r="B13" s="296"/>
      <c r="C13" s="295"/>
      <c r="D13" s="253"/>
      <c r="E13" s="294"/>
      <c r="F13" s="294"/>
      <c r="G13" s="294"/>
      <c r="H13" s="294"/>
      <c r="I13" s="294"/>
      <c r="J13" s="327"/>
      <c r="K13" s="327"/>
      <c r="L13" s="98">
        <v>45106</v>
      </c>
      <c r="M13" s="103" t="s">
        <v>128</v>
      </c>
      <c r="N13" s="132" t="s">
        <v>393</v>
      </c>
      <c r="O13" s="319"/>
      <c r="P13" s="316"/>
      <c r="Q13" s="329"/>
      <c r="R13" s="306"/>
      <c r="S13" s="52"/>
      <c r="T13" s="52"/>
      <c r="U13" s="52"/>
      <c r="V13" s="9"/>
    </row>
    <row r="14" spans="1:45 16384:16384" s="56" customFormat="1" ht="13.5" customHeight="1" thickBot="1" x14ac:dyDescent="0.3">
      <c r="A14" s="289"/>
      <c r="B14" s="290"/>
      <c r="C14" s="290"/>
      <c r="D14" s="290"/>
      <c r="E14" s="290"/>
      <c r="F14" s="290"/>
      <c r="G14" s="290"/>
      <c r="H14" s="290"/>
      <c r="I14" s="290"/>
      <c r="J14" s="290"/>
      <c r="K14" s="290"/>
      <c r="L14" s="290"/>
      <c r="M14" s="290"/>
      <c r="N14" s="290"/>
      <c r="O14" s="290"/>
      <c r="P14" s="290"/>
      <c r="Q14" s="290"/>
      <c r="R14" s="291"/>
      <c r="S14" s="55"/>
      <c r="T14" s="55"/>
      <c r="U14" s="55"/>
    </row>
    <row r="15" spans="1:45 16384:16384" s="9" customFormat="1" ht="74.25" customHeight="1" outlineLevel="1" x14ac:dyDescent="0.25">
      <c r="A15" s="301" t="s">
        <v>178</v>
      </c>
      <c r="B15" s="305" t="s">
        <v>179</v>
      </c>
      <c r="C15" s="300">
        <v>2</v>
      </c>
      <c r="D15" s="332" t="s">
        <v>204</v>
      </c>
      <c r="E15" s="265" t="s">
        <v>181</v>
      </c>
      <c r="F15" s="265" t="s">
        <v>205</v>
      </c>
      <c r="G15" s="265" t="s">
        <v>206</v>
      </c>
      <c r="H15" s="265" t="s">
        <v>32</v>
      </c>
      <c r="I15" s="265" t="s">
        <v>207</v>
      </c>
      <c r="J15" s="326" t="s">
        <v>185</v>
      </c>
      <c r="K15" s="326" t="s">
        <v>208</v>
      </c>
      <c r="L15" s="51">
        <v>44393</v>
      </c>
      <c r="M15" s="103" t="s">
        <v>187</v>
      </c>
      <c r="N15" s="25" t="s">
        <v>188</v>
      </c>
      <c r="O15" s="321">
        <v>0</v>
      </c>
      <c r="P15" s="315" t="s">
        <v>151</v>
      </c>
      <c r="Q15" s="328" t="s">
        <v>418</v>
      </c>
      <c r="R15" s="307" t="s">
        <v>141</v>
      </c>
      <c r="S15" s="52"/>
    </row>
    <row r="16" spans="1:45 16384:16384" s="9" customFormat="1" ht="66.75" customHeight="1" outlineLevel="1" x14ac:dyDescent="0.25">
      <c r="A16" s="295"/>
      <c r="B16" s="296"/>
      <c r="C16" s="300"/>
      <c r="D16" s="297"/>
      <c r="E16" s="294"/>
      <c r="F16" s="294"/>
      <c r="G16" s="294"/>
      <c r="H16" s="294"/>
      <c r="I16" s="294"/>
      <c r="J16" s="327"/>
      <c r="K16" s="327"/>
      <c r="L16" s="98">
        <v>45106</v>
      </c>
      <c r="M16" s="103" t="s">
        <v>128</v>
      </c>
      <c r="N16" s="132" t="s">
        <v>393</v>
      </c>
      <c r="O16" s="304"/>
      <c r="P16" s="316"/>
      <c r="Q16" s="329"/>
      <c r="R16" s="298"/>
      <c r="S16" s="52"/>
    </row>
    <row r="17" spans="1:22" s="9" customFormat="1" ht="372.6" customHeight="1" outlineLevel="1" x14ac:dyDescent="0.25">
      <c r="A17" s="295"/>
      <c r="B17" s="296"/>
      <c r="C17" s="300"/>
      <c r="D17" s="297"/>
      <c r="E17" s="265" t="s">
        <v>209</v>
      </c>
      <c r="F17" s="265" t="s">
        <v>210</v>
      </c>
      <c r="G17" s="265" t="s">
        <v>211</v>
      </c>
      <c r="H17" s="265" t="s">
        <v>32</v>
      </c>
      <c r="I17" s="265" t="s">
        <v>212</v>
      </c>
      <c r="J17" s="326" t="s">
        <v>202</v>
      </c>
      <c r="K17" s="326" t="s">
        <v>208</v>
      </c>
      <c r="L17" s="5">
        <v>44391</v>
      </c>
      <c r="M17" s="103" t="s">
        <v>187</v>
      </c>
      <c r="N17" s="7" t="s">
        <v>395</v>
      </c>
      <c r="O17" s="330">
        <v>1</v>
      </c>
      <c r="P17" s="315" t="s">
        <v>139</v>
      </c>
      <c r="Q17" s="328" t="s">
        <v>415</v>
      </c>
      <c r="R17" s="298"/>
      <c r="S17" s="134"/>
    </row>
    <row r="18" spans="1:22" s="9" customFormat="1" ht="409.5" outlineLevel="1" x14ac:dyDescent="0.25">
      <c r="A18" s="295"/>
      <c r="B18" s="296"/>
      <c r="C18" s="300"/>
      <c r="D18" s="297"/>
      <c r="E18" s="294"/>
      <c r="F18" s="294"/>
      <c r="G18" s="294"/>
      <c r="H18" s="294"/>
      <c r="I18" s="294"/>
      <c r="J18" s="327"/>
      <c r="K18" s="327"/>
      <c r="L18" s="98">
        <v>45106</v>
      </c>
      <c r="M18" s="103" t="s">
        <v>128</v>
      </c>
      <c r="N18" s="147" t="s">
        <v>396</v>
      </c>
      <c r="O18" s="331"/>
      <c r="P18" s="316"/>
      <c r="Q18" s="329"/>
      <c r="R18" s="298"/>
      <c r="S18" s="52"/>
    </row>
    <row r="19" spans="1:22" s="9" customFormat="1" ht="253.5" customHeight="1" outlineLevel="1" x14ac:dyDescent="0.25">
      <c r="A19" s="295"/>
      <c r="B19" s="296"/>
      <c r="C19" s="300"/>
      <c r="D19" s="297"/>
      <c r="E19" s="265" t="s">
        <v>213</v>
      </c>
      <c r="F19" s="265" t="s">
        <v>214</v>
      </c>
      <c r="G19" s="265" t="s">
        <v>215</v>
      </c>
      <c r="H19" s="265" t="s">
        <v>55</v>
      </c>
      <c r="I19" s="265" t="s">
        <v>197</v>
      </c>
      <c r="J19" s="326">
        <v>44044</v>
      </c>
      <c r="K19" s="326">
        <v>44439</v>
      </c>
      <c r="L19" s="5">
        <v>44393</v>
      </c>
      <c r="M19" s="103" t="s">
        <v>187</v>
      </c>
      <c r="N19" s="54" t="s">
        <v>397</v>
      </c>
      <c r="O19" s="318">
        <v>0.5</v>
      </c>
      <c r="P19" s="315" t="s">
        <v>151</v>
      </c>
      <c r="Q19" s="328" t="s">
        <v>416</v>
      </c>
      <c r="R19" s="298"/>
      <c r="S19" s="135" t="s">
        <v>398</v>
      </c>
    </row>
    <row r="20" spans="1:22" s="9" customFormat="1" ht="305.25" customHeight="1" outlineLevel="1" thickBot="1" x14ac:dyDescent="0.3">
      <c r="A20" s="295"/>
      <c r="B20" s="296"/>
      <c r="C20" s="300"/>
      <c r="D20" s="297"/>
      <c r="E20" s="294"/>
      <c r="F20" s="294"/>
      <c r="G20" s="294"/>
      <c r="H20" s="294"/>
      <c r="I20" s="294"/>
      <c r="J20" s="327"/>
      <c r="K20" s="327"/>
      <c r="L20" s="98">
        <v>45106</v>
      </c>
      <c r="M20" s="103" t="s">
        <v>128</v>
      </c>
      <c r="N20" s="147" t="s">
        <v>399</v>
      </c>
      <c r="O20" s="319"/>
      <c r="P20" s="316"/>
      <c r="Q20" s="329"/>
      <c r="R20" s="306"/>
      <c r="S20" s="134"/>
    </row>
    <row r="21" spans="1:22" s="56" customFormat="1" ht="15.75" thickBot="1" x14ac:dyDescent="0.3">
      <c r="A21" s="289"/>
      <c r="B21" s="290"/>
      <c r="C21" s="290"/>
      <c r="D21" s="290"/>
      <c r="E21" s="290"/>
      <c r="F21" s="290"/>
      <c r="G21" s="290"/>
      <c r="H21" s="290"/>
      <c r="I21" s="290"/>
      <c r="J21" s="290"/>
      <c r="K21" s="290"/>
      <c r="L21" s="290"/>
      <c r="M21" s="290"/>
      <c r="N21" s="290"/>
      <c r="O21" s="290"/>
      <c r="P21" s="290"/>
      <c r="Q21" s="290"/>
      <c r="R21" s="291"/>
      <c r="S21" s="55"/>
      <c r="T21" s="55"/>
      <c r="U21" s="55"/>
    </row>
    <row r="22" spans="1:22" s="9" customFormat="1" ht="56.25" customHeight="1" outlineLevel="1" x14ac:dyDescent="0.25">
      <c r="A22" s="301" t="s">
        <v>178</v>
      </c>
      <c r="B22" s="305" t="s">
        <v>179</v>
      </c>
      <c r="C22" s="301">
        <v>3</v>
      </c>
      <c r="D22" s="265" t="s">
        <v>216</v>
      </c>
      <c r="E22" s="265" t="s">
        <v>217</v>
      </c>
      <c r="F22" s="265" t="s">
        <v>218</v>
      </c>
      <c r="G22" s="265" t="s">
        <v>219</v>
      </c>
      <c r="H22" s="265" t="s">
        <v>32</v>
      </c>
      <c r="I22" s="265" t="s">
        <v>220</v>
      </c>
      <c r="J22" s="326" t="s">
        <v>185</v>
      </c>
      <c r="K22" s="326" t="s">
        <v>186</v>
      </c>
      <c r="L22" s="51">
        <v>44393</v>
      </c>
      <c r="M22" s="103" t="s">
        <v>187</v>
      </c>
      <c r="N22" s="25" t="s">
        <v>188</v>
      </c>
      <c r="O22" s="321">
        <v>0</v>
      </c>
      <c r="P22" s="315" t="s">
        <v>151</v>
      </c>
      <c r="Q22" s="328" t="s">
        <v>419</v>
      </c>
      <c r="R22" s="307" t="s">
        <v>141</v>
      </c>
      <c r="S22" s="52"/>
      <c r="T22" s="52"/>
      <c r="U22" s="52"/>
    </row>
    <row r="23" spans="1:22" s="9" customFormat="1" ht="64.5" customHeight="1" outlineLevel="1" x14ac:dyDescent="0.25">
      <c r="A23" s="295"/>
      <c r="B23" s="296"/>
      <c r="C23" s="295"/>
      <c r="D23" s="302"/>
      <c r="E23" s="294"/>
      <c r="F23" s="294"/>
      <c r="G23" s="294"/>
      <c r="H23" s="294"/>
      <c r="I23" s="294"/>
      <c r="J23" s="327"/>
      <c r="K23" s="327"/>
      <c r="L23" s="98">
        <v>45106</v>
      </c>
      <c r="M23" s="103" t="s">
        <v>128</v>
      </c>
      <c r="N23" s="132" t="s">
        <v>393</v>
      </c>
      <c r="O23" s="304"/>
      <c r="P23" s="316"/>
      <c r="Q23" s="329"/>
      <c r="R23" s="298"/>
      <c r="S23" s="52"/>
      <c r="T23" s="52"/>
      <c r="U23" s="52"/>
    </row>
    <row r="24" spans="1:22" s="9" customFormat="1" ht="81" customHeight="1" outlineLevel="1" x14ac:dyDescent="0.25">
      <c r="A24" s="295"/>
      <c r="B24" s="296"/>
      <c r="C24" s="295"/>
      <c r="D24" s="302"/>
      <c r="E24" s="265" t="s">
        <v>221</v>
      </c>
      <c r="F24" s="265" t="s">
        <v>222</v>
      </c>
      <c r="G24" s="265" t="s">
        <v>223</v>
      </c>
      <c r="H24" s="265" t="s">
        <v>55</v>
      </c>
      <c r="I24" s="265" t="s">
        <v>224</v>
      </c>
      <c r="J24" s="326" t="s">
        <v>185</v>
      </c>
      <c r="K24" s="326" t="s">
        <v>225</v>
      </c>
      <c r="L24" s="51">
        <v>44393</v>
      </c>
      <c r="M24" s="103" t="s">
        <v>187</v>
      </c>
      <c r="N24" s="54" t="s">
        <v>226</v>
      </c>
      <c r="O24" s="318">
        <v>0.5</v>
      </c>
      <c r="P24" s="315" t="s">
        <v>151</v>
      </c>
      <c r="Q24" s="328" t="s">
        <v>400</v>
      </c>
      <c r="R24" s="298"/>
      <c r="S24" s="52"/>
      <c r="T24" s="52"/>
      <c r="U24" s="52"/>
    </row>
    <row r="25" spans="1:22" s="9" customFormat="1" ht="81" customHeight="1" outlineLevel="1" x14ac:dyDescent="0.25">
      <c r="A25" s="295"/>
      <c r="B25" s="296"/>
      <c r="C25" s="295"/>
      <c r="D25" s="302"/>
      <c r="E25" s="294"/>
      <c r="F25" s="294"/>
      <c r="G25" s="294"/>
      <c r="H25" s="294"/>
      <c r="I25" s="294"/>
      <c r="J25" s="327"/>
      <c r="K25" s="327"/>
      <c r="L25" s="98">
        <v>45106</v>
      </c>
      <c r="M25" s="103" t="s">
        <v>128</v>
      </c>
      <c r="N25" s="132" t="s">
        <v>393</v>
      </c>
      <c r="O25" s="319"/>
      <c r="P25" s="316"/>
      <c r="Q25" s="329"/>
      <c r="R25" s="298"/>
      <c r="S25" s="52"/>
      <c r="T25" s="52"/>
      <c r="U25" s="52"/>
    </row>
    <row r="26" spans="1:22" s="9" customFormat="1" ht="161.25" customHeight="1" outlineLevel="1" x14ac:dyDescent="0.25">
      <c r="A26" s="295"/>
      <c r="B26" s="296"/>
      <c r="C26" s="295"/>
      <c r="D26" s="302"/>
      <c r="E26" s="265" t="s">
        <v>227</v>
      </c>
      <c r="F26" s="265" t="s">
        <v>228</v>
      </c>
      <c r="G26" s="265" t="s">
        <v>229</v>
      </c>
      <c r="H26" s="265" t="s">
        <v>32</v>
      </c>
      <c r="I26" s="265" t="s">
        <v>230</v>
      </c>
      <c r="J26" s="326" t="s">
        <v>185</v>
      </c>
      <c r="K26" s="326" t="s">
        <v>208</v>
      </c>
      <c r="L26" s="51">
        <v>44393</v>
      </c>
      <c r="M26" s="103" t="s">
        <v>187</v>
      </c>
      <c r="N26" s="54" t="s">
        <v>417</v>
      </c>
      <c r="O26" s="318">
        <v>0.5</v>
      </c>
      <c r="P26" s="315" t="s">
        <v>151</v>
      </c>
      <c r="Q26" s="328" t="s">
        <v>420</v>
      </c>
      <c r="R26" s="298"/>
      <c r="S26" s="52"/>
      <c r="T26" s="52"/>
      <c r="U26" s="52"/>
    </row>
    <row r="27" spans="1:22" s="9" customFormat="1" ht="162" customHeight="1" outlineLevel="1" thickBot="1" x14ac:dyDescent="0.3">
      <c r="A27" s="295"/>
      <c r="B27" s="296"/>
      <c r="C27" s="299"/>
      <c r="D27" s="302"/>
      <c r="E27" s="294"/>
      <c r="F27" s="294"/>
      <c r="G27" s="294"/>
      <c r="H27" s="294"/>
      <c r="I27" s="294"/>
      <c r="J27" s="327"/>
      <c r="K27" s="327"/>
      <c r="L27" s="98">
        <v>45106</v>
      </c>
      <c r="M27" s="103" t="s">
        <v>128</v>
      </c>
      <c r="N27" s="132" t="s">
        <v>393</v>
      </c>
      <c r="O27" s="319"/>
      <c r="P27" s="316"/>
      <c r="Q27" s="329"/>
      <c r="R27" s="306"/>
      <c r="S27" s="52"/>
      <c r="T27" s="52"/>
      <c r="U27" s="52"/>
    </row>
    <row r="28" spans="1:22" s="56" customFormat="1" ht="15.75" thickBot="1" x14ac:dyDescent="0.3">
      <c r="A28" s="289"/>
      <c r="B28" s="290"/>
      <c r="C28" s="290"/>
      <c r="D28" s="290"/>
      <c r="E28" s="290"/>
      <c r="F28" s="290"/>
      <c r="G28" s="290"/>
      <c r="H28" s="290"/>
      <c r="I28" s="290"/>
      <c r="J28" s="290"/>
      <c r="K28" s="290"/>
      <c r="L28" s="290"/>
      <c r="M28" s="290"/>
      <c r="N28" s="290"/>
      <c r="O28" s="290"/>
      <c r="P28" s="290"/>
      <c r="Q28" s="290"/>
      <c r="R28" s="291"/>
      <c r="S28" s="55"/>
      <c r="T28" s="52"/>
      <c r="U28" s="52"/>
      <c r="V28" s="9"/>
    </row>
    <row r="29" spans="1:22" s="9" customFormat="1" ht="300" customHeight="1" outlineLevel="1" x14ac:dyDescent="0.25">
      <c r="A29" s="301" t="s">
        <v>178</v>
      </c>
      <c r="B29" s="305" t="s">
        <v>179</v>
      </c>
      <c r="C29" s="295">
        <v>4</v>
      </c>
      <c r="D29" s="303" t="s">
        <v>231</v>
      </c>
      <c r="E29" s="265" t="s">
        <v>232</v>
      </c>
      <c r="F29" s="265" t="s">
        <v>233</v>
      </c>
      <c r="G29" s="265" t="s">
        <v>234</v>
      </c>
      <c r="H29" s="265" t="s">
        <v>55</v>
      </c>
      <c r="I29" s="265" t="s">
        <v>235</v>
      </c>
      <c r="J29" s="226" t="s">
        <v>236</v>
      </c>
      <c r="K29" s="226" t="s">
        <v>237</v>
      </c>
      <c r="L29" s="57">
        <v>44313</v>
      </c>
      <c r="M29" s="103" t="s">
        <v>238</v>
      </c>
      <c r="N29" s="54" t="s">
        <v>401</v>
      </c>
      <c r="O29" s="324">
        <v>0</v>
      </c>
      <c r="P29" s="315" t="s">
        <v>151</v>
      </c>
      <c r="Q29" s="328" t="s">
        <v>421</v>
      </c>
      <c r="R29" s="307" t="s">
        <v>141</v>
      </c>
      <c r="S29" s="52"/>
      <c r="T29" s="52"/>
      <c r="U29" s="52"/>
    </row>
    <row r="30" spans="1:22" s="9" customFormat="1" ht="30" outlineLevel="1" x14ac:dyDescent="0.25">
      <c r="A30" s="295"/>
      <c r="B30" s="296"/>
      <c r="C30" s="295"/>
      <c r="D30" s="303"/>
      <c r="E30" s="294"/>
      <c r="F30" s="294"/>
      <c r="G30" s="294"/>
      <c r="H30" s="294"/>
      <c r="I30" s="294"/>
      <c r="J30" s="227"/>
      <c r="K30" s="227"/>
      <c r="L30" s="98">
        <v>45106</v>
      </c>
      <c r="M30" s="103" t="s">
        <v>128</v>
      </c>
      <c r="N30" s="132" t="s">
        <v>393</v>
      </c>
      <c r="O30" s="325"/>
      <c r="P30" s="316"/>
      <c r="Q30" s="329"/>
      <c r="R30" s="298"/>
      <c r="S30" s="52"/>
      <c r="T30" s="52"/>
      <c r="U30" s="52"/>
    </row>
    <row r="31" spans="1:22" s="9" customFormat="1" ht="75" outlineLevel="1" x14ac:dyDescent="0.25">
      <c r="A31" s="295"/>
      <c r="B31" s="296"/>
      <c r="C31" s="295"/>
      <c r="D31" s="303"/>
      <c r="E31" s="254" t="s">
        <v>239</v>
      </c>
      <c r="F31" s="265" t="s">
        <v>240</v>
      </c>
      <c r="G31" s="265" t="s">
        <v>241</v>
      </c>
      <c r="H31" s="265" t="s">
        <v>55</v>
      </c>
      <c r="I31" s="265" t="s">
        <v>242</v>
      </c>
      <c r="J31" s="309" t="s">
        <v>236</v>
      </c>
      <c r="K31" s="309">
        <v>44196</v>
      </c>
      <c r="L31" s="57">
        <v>44313</v>
      </c>
      <c r="M31" s="103" t="s">
        <v>238</v>
      </c>
      <c r="N31" s="54" t="s">
        <v>243</v>
      </c>
      <c r="O31" s="324">
        <v>0</v>
      </c>
      <c r="P31" s="315" t="s">
        <v>151</v>
      </c>
      <c r="Q31" s="328" t="s">
        <v>244</v>
      </c>
      <c r="R31" s="298"/>
      <c r="S31" s="52"/>
      <c r="T31" s="52"/>
      <c r="U31" s="52"/>
    </row>
    <row r="32" spans="1:22" s="9" customFormat="1" ht="87" customHeight="1" outlineLevel="1" x14ac:dyDescent="0.25">
      <c r="A32" s="295"/>
      <c r="B32" s="296"/>
      <c r="C32" s="295"/>
      <c r="D32" s="303"/>
      <c r="E32" s="254"/>
      <c r="F32" s="294"/>
      <c r="G32" s="294"/>
      <c r="H32" s="294"/>
      <c r="I32" s="294"/>
      <c r="J32" s="310"/>
      <c r="K32" s="310"/>
      <c r="L32" s="98">
        <v>45106</v>
      </c>
      <c r="M32" s="103" t="s">
        <v>128</v>
      </c>
      <c r="N32" s="132" t="s">
        <v>393</v>
      </c>
      <c r="O32" s="325"/>
      <c r="P32" s="316"/>
      <c r="Q32" s="329"/>
      <c r="R32" s="298"/>
      <c r="S32" s="52"/>
      <c r="T32" s="52"/>
      <c r="U32" s="52"/>
    </row>
    <row r="33" spans="1:22" s="9" customFormat="1" ht="87" customHeight="1" outlineLevel="1" x14ac:dyDescent="0.25">
      <c r="A33" s="295"/>
      <c r="B33" s="296"/>
      <c r="C33" s="295"/>
      <c r="D33" s="303"/>
      <c r="E33" s="254"/>
      <c r="F33" s="265" t="s">
        <v>245</v>
      </c>
      <c r="G33" s="265" t="s">
        <v>246</v>
      </c>
      <c r="H33" s="265" t="s">
        <v>55</v>
      </c>
      <c r="I33" s="265" t="s">
        <v>247</v>
      </c>
      <c r="J33" s="309">
        <v>44197</v>
      </c>
      <c r="K33" s="309">
        <v>44285</v>
      </c>
      <c r="L33" s="57">
        <v>44313</v>
      </c>
      <c r="M33" s="103" t="s">
        <v>238</v>
      </c>
      <c r="N33" s="54" t="s">
        <v>248</v>
      </c>
      <c r="O33" s="324">
        <v>0</v>
      </c>
      <c r="P33" s="315" t="s">
        <v>151</v>
      </c>
      <c r="Q33" s="328" t="s">
        <v>244</v>
      </c>
      <c r="R33" s="298"/>
      <c r="S33" s="52"/>
      <c r="T33" s="52"/>
      <c r="U33" s="52"/>
    </row>
    <row r="34" spans="1:22" s="9" customFormat="1" ht="89.25" customHeight="1" outlineLevel="1" x14ac:dyDescent="0.25">
      <c r="A34" s="295"/>
      <c r="B34" s="296"/>
      <c r="C34" s="295"/>
      <c r="D34" s="303"/>
      <c r="E34" s="254"/>
      <c r="F34" s="294"/>
      <c r="G34" s="294"/>
      <c r="H34" s="294"/>
      <c r="I34" s="294"/>
      <c r="J34" s="310"/>
      <c r="K34" s="310"/>
      <c r="L34" s="98">
        <v>45106</v>
      </c>
      <c r="M34" s="103" t="s">
        <v>128</v>
      </c>
      <c r="N34" s="132" t="s">
        <v>393</v>
      </c>
      <c r="O34" s="325"/>
      <c r="P34" s="316"/>
      <c r="Q34" s="329"/>
      <c r="R34" s="298"/>
      <c r="S34" s="52"/>
      <c r="T34" s="52"/>
      <c r="U34" s="52"/>
    </row>
    <row r="35" spans="1:22" s="9" customFormat="1" ht="108.6" customHeight="1" outlineLevel="1" x14ac:dyDescent="0.25">
      <c r="A35" s="295"/>
      <c r="B35" s="296"/>
      <c r="C35" s="295"/>
      <c r="D35" s="303"/>
      <c r="E35" s="254" t="s">
        <v>249</v>
      </c>
      <c r="F35" s="265" t="s">
        <v>250</v>
      </c>
      <c r="G35" s="265" t="s">
        <v>251</v>
      </c>
      <c r="H35" s="265" t="s">
        <v>32</v>
      </c>
      <c r="I35" s="265" t="s">
        <v>252</v>
      </c>
      <c r="J35" s="309" t="s">
        <v>253</v>
      </c>
      <c r="K35" s="309">
        <v>44348</v>
      </c>
      <c r="L35" s="57">
        <v>44313</v>
      </c>
      <c r="M35" s="103" t="s">
        <v>238</v>
      </c>
      <c r="N35" s="54" t="s">
        <v>254</v>
      </c>
      <c r="O35" s="324">
        <v>1</v>
      </c>
      <c r="P35" s="315" t="s">
        <v>139</v>
      </c>
      <c r="Q35" s="328" t="s">
        <v>255</v>
      </c>
      <c r="R35" s="298"/>
      <c r="S35" s="52"/>
      <c r="T35" s="52"/>
      <c r="U35" s="52"/>
    </row>
    <row r="36" spans="1:22" s="9" customFormat="1" ht="99.75" customHeight="1" outlineLevel="1" x14ac:dyDescent="0.25">
      <c r="A36" s="295"/>
      <c r="B36" s="296"/>
      <c r="C36" s="295"/>
      <c r="D36" s="303"/>
      <c r="E36" s="254"/>
      <c r="F36" s="294"/>
      <c r="G36" s="294"/>
      <c r="H36" s="294"/>
      <c r="I36" s="294"/>
      <c r="J36" s="310"/>
      <c r="K36" s="310"/>
      <c r="L36" s="98">
        <v>45106</v>
      </c>
      <c r="M36" s="103" t="s">
        <v>128</v>
      </c>
      <c r="N36" s="132" t="s">
        <v>393</v>
      </c>
      <c r="O36" s="325"/>
      <c r="P36" s="316"/>
      <c r="Q36" s="329"/>
      <c r="R36" s="298"/>
      <c r="S36" s="52"/>
      <c r="T36" s="52"/>
      <c r="U36" s="52"/>
    </row>
    <row r="37" spans="1:22" s="9" customFormat="1" ht="99.75" customHeight="1" outlineLevel="1" x14ac:dyDescent="0.25">
      <c r="A37" s="295"/>
      <c r="B37" s="296"/>
      <c r="C37" s="295"/>
      <c r="D37" s="303"/>
      <c r="E37" s="254"/>
      <c r="F37" s="265" t="s">
        <v>256</v>
      </c>
      <c r="G37" s="265" t="s">
        <v>257</v>
      </c>
      <c r="H37" s="265" t="s">
        <v>32</v>
      </c>
      <c r="I37" s="265" t="s">
        <v>252</v>
      </c>
      <c r="J37" s="309" t="s">
        <v>253</v>
      </c>
      <c r="K37" s="309">
        <v>44348</v>
      </c>
      <c r="L37" s="57">
        <v>44313</v>
      </c>
      <c r="M37" s="103" t="s">
        <v>238</v>
      </c>
      <c r="N37" s="54" t="s">
        <v>258</v>
      </c>
      <c r="O37" s="324">
        <v>0</v>
      </c>
      <c r="P37" s="315" t="s">
        <v>151</v>
      </c>
      <c r="Q37" s="328" t="s">
        <v>422</v>
      </c>
      <c r="R37" s="298"/>
      <c r="S37" s="52"/>
      <c r="T37" s="52"/>
      <c r="U37" s="52"/>
    </row>
    <row r="38" spans="1:22" s="9" customFormat="1" ht="30" outlineLevel="1" x14ac:dyDescent="0.25">
      <c r="A38" s="295"/>
      <c r="B38" s="296"/>
      <c r="C38" s="295"/>
      <c r="D38" s="303"/>
      <c r="E38" s="254"/>
      <c r="F38" s="294"/>
      <c r="G38" s="294"/>
      <c r="H38" s="294"/>
      <c r="I38" s="294"/>
      <c r="J38" s="310"/>
      <c r="K38" s="310"/>
      <c r="L38" s="98">
        <v>45106</v>
      </c>
      <c r="M38" s="103" t="s">
        <v>128</v>
      </c>
      <c r="N38" s="132" t="s">
        <v>393</v>
      </c>
      <c r="O38" s="325"/>
      <c r="P38" s="316"/>
      <c r="Q38" s="329"/>
      <c r="R38" s="298"/>
      <c r="S38" s="52"/>
      <c r="T38" s="52"/>
      <c r="U38" s="52"/>
    </row>
    <row r="39" spans="1:22" s="9" customFormat="1" ht="92.25" customHeight="1" outlineLevel="1" x14ac:dyDescent="0.25">
      <c r="A39" s="295"/>
      <c r="B39" s="296"/>
      <c r="C39" s="295"/>
      <c r="D39" s="303"/>
      <c r="E39" s="254" t="s">
        <v>259</v>
      </c>
      <c r="F39" s="265" t="s">
        <v>260</v>
      </c>
      <c r="G39" s="265" t="s">
        <v>261</v>
      </c>
      <c r="H39" s="265" t="s">
        <v>32</v>
      </c>
      <c r="I39" s="265" t="s">
        <v>262</v>
      </c>
      <c r="J39" s="309" t="s">
        <v>253</v>
      </c>
      <c r="K39" s="309">
        <v>44285</v>
      </c>
      <c r="L39" s="57">
        <v>44313</v>
      </c>
      <c r="M39" s="103" t="s">
        <v>238</v>
      </c>
      <c r="N39" s="54" t="s">
        <v>263</v>
      </c>
      <c r="O39" s="324">
        <v>0</v>
      </c>
      <c r="P39" s="315" t="s">
        <v>151</v>
      </c>
      <c r="Q39" s="328" t="s">
        <v>244</v>
      </c>
      <c r="R39" s="298"/>
      <c r="S39" s="52"/>
      <c r="T39" s="55"/>
      <c r="U39" s="55"/>
      <c r="V39" s="56"/>
    </row>
    <row r="40" spans="1:22" s="9" customFormat="1" ht="92.25" customHeight="1" outlineLevel="1" x14ac:dyDescent="0.25">
      <c r="A40" s="295"/>
      <c r="B40" s="296"/>
      <c r="C40" s="295"/>
      <c r="D40" s="303"/>
      <c r="E40" s="254"/>
      <c r="F40" s="294"/>
      <c r="G40" s="294"/>
      <c r="H40" s="294"/>
      <c r="I40" s="294"/>
      <c r="J40" s="310"/>
      <c r="K40" s="310"/>
      <c r="L40" s="98">
        <v>45106</v>
      </c>
      <c r="M40" s="103" t="s">
        <v>128</v>
      </c>
      <c r="N40" s="132" t="s">
        <v>393</v>
      </c>
      <c r="O40" s="325"/>
      <c r="P40" s="316"/>
      <c r="Q40" s="329"/>
      <c r="R40" s="298"/>
      <c r="S40" s="52"/>
      <c r="T40" s="55"/>
      <c r="U40" s="55"/>
      <c r="V40" s="56"/>
    </row>
    <row r="41" spans="1:22" s="9" customFormat="1" ht="117" customHeight="1" outlineLevel="1" x14ac:dyDescent="0.25">
      <c r="A41" s="295"/>
      <c r="B41" s="296"/>
      <c r="C41" s="295"/>
      <c r="D41" s="303"/>
      <c r="E41" s="254" t="s">
        <v>265</v>
      </c>
      <c r="F41" s="265" t="s">
        <v>266</v>
      </c>
      <c r="G41" s="265" t="s">
        <v>267</v>
      </c>
      <c r="H41" s="265" t="s">
        <v>32</v>
      </c>
      <c r="I41" s="265" t="s">
        <v>262</v>
      </c>
      <c r="J41" s="309" t="s">
        <v>253</v>
      </c>
      <c r="K41" s="309">
        <v>44196</v>
      </c>
      <c r="L41" s="57">
        <v>44313</v>
      </c>
      <c r="M41" s="103" t="s">
        <v>238</v>
      </c>
      <c r="N41" s="54" t="s">
        <v>268</v>
      </c>
      <c r="O41" s="324">
        <v>0</v>
      </c>
      <c r="P41" s="315" t="s">
        <v>151</v>
      </c>
      <c r="Q41" s="328" t="s">
        <v>264</v>
      </c>
      <c r="R41" s="298"/>
      <c r="S41" s="52"/>
      <c r="T41" s="52"/>
      <c r="U41" s="52"/>
      <c r="V41" s="53"/>
    </row>
    <row r="42" spans="1:22" s="9" customFormat="1" ht="90" customHeight="1" outlineLevel="1" x14ac:dyDescent="0.25">
      <c r="A42" s="295"/>
      <c r="B42" s="296"/>
      <c r="C42" s="295"/>
      <c r="D42" s="303"/>
      <c r="E42" s="254"/>
      <c r="F42" s="294"/>
      <c r="G42" s="294"/>
      <c r="H42" s="294"/>
      <c r="I42" s="294"/>
      <c r="J42" s="310"/>
      <c r="K42" s="310"/>
      <c r="L42" s="98">
        <v>45106</v>
      </c>
      <c r="M42" s="103" t="s">
        <v>128</v>
      </c>
      <c r="N42" s="132" t="s">
        <v>393</v>
      </c>
      <c r="O42" s="325"/>
      <c r="P42" s="316"/>
      <c r="Q42" s="329"/>
      <c r="R42" s="298"/>
      <c r="S42" s="52"/>
      <c r="T42" s="52"/>
      <c r="U42" s="52"/>
      <c r="V42" s="53"/>
    </row>
    <row r="43" spans="1:22" s="9" customFormat="1" ht="90" customHeight="1" outlineLevel="1" x14ac:dyDescent="0.25">
      <c r="A43" s="295"/>
      <c r="B43" s="296"/>
      <c r="C43" s="295"/>
      <c r="D43" s="303"/>
      <c r="E43" s="254" t="s">
        <v>269</v>
      </c>
      <c r="F43" s="265" t="s">
        <v>270</v>
      </c>
      <c r="G43" s="265" t="s">
        <v>271</v>
      </c>
      <c r="H43" s="265" t="s">
        <v>55</v>
      </c>
      <c r="I43" s="265" t="s">
        <v>262</v>
      </c>
      <c r="J43" s="309" t="s">
        <v>253</v>
      </c>
      <c r="K43" s="309">
        <v>44196</v>
      </c>
      <c r="L43" s="57">
        <v>44313</v>
      </c>
      <c r="M43" s="103" t="s">
        <v>238</v>
      </c>
      <c r="N43" s="54" t="s">
        <v>272</v>
      </c>
      <c r="O43" s="324">
        <v>1</v>
      </c>
      <c r="P43" s="315" t="s">
        <v>139</v>
      </c>
      <c r="Q43" s="328" t="s">
        <v>402</v>
      </c>
      <c r="R43" s="298"/>
      <c r="S43" s="52"/>
      <c r="T43" s="52"/>
      <c r="U43" s="52"/>
      <c r="V43" s="53"/>
    </row>
    <row r="44" spans="1:22" s="9" customFormat="1" ht="45.75" outlineLevel="1" thickBot="1" x14ac:dyDescent="0.3">
      <c r="A44" s="299"/>
      <c r="B44" s="304"/>
      <c r="C44" s="295"/>
      <c r="D44" s="303"/>
      <c r="E44" s="254"/>
      <c r="F44" s="294"/>
      <c r="G44" s="294"/>
      <c r="H44" s="294"/>
      <c r="I44" s="294"/>
      <c r="J44" s="310"/>
      <c r="K44" s="310"/>
      <c r="L44" s="98">
        <v>45106</v>
      </c>
      <c r="M44" s="103" t="s">
        <v>128</v>
      </c>
      <c r="N44" s="132" t="s">
        <v>403</v>
      </c>
      <c r="O44" s="325"/>
      <c r="P44" s="316"/>
      <c r="Q44" s="329"/>
      <c r="R44" s="306"/>
      <c r="S44" s="137"/>
      <c r="T44" s="52"/>
      <c r="U44" s="52"/>
      <c r="V44" s="53"/>
    </row>
    <row r="45" spans="1:22" s="56" customFormat="1" ht="15.75" thickBot="1" x14ac:dyDescent="0.3">
      <c r="A45" s="289"/>
      <c r="B45" s="290"/>
      <c r="C45" s="290"/>
      <c r="D45" s="290"/>
      <c r="E45" s="290"/>
      <c r="F45" s="290"/>
      <c r="G45" s="290"/>
      <c r="H45" s="290"/>
      <c r="I45" s="290"/>
      <c r="J45" s="290"/>
      <c r="K45" s="290"/>
      <c r="L45" s="290"/>
      <c r="M45" s="290"/>
      <c r="N45" s="290"/>
      <c r="O45" s="290"/>
      <c r="P45" s="290"/>
      <c r="Q45" s="290"/>
      <c r="R45" s="291"/>
      <c r="S45" s="55"/>
      <c r="T45" s="55"/>
      <c r="U45" s="55"/>
    </row>
    <row r="46" spans="1:22" s="53" customFormat="1" ht="86.25" customHeight="1" outlineLevel="1" x14ac:dyDescent="0.25">
      <c r="A46" s="301" t="s">
        <v>178</v>
      </c>
      <c r="B46" s="305" t="s">
        <v>179</v>
      </c>
      <c r="C46" s="300">
        <v>5</v>
      </c>
      <c r="D46" s="335" t="s">
        <v>273</v>
      </c>
      <c r="E46" s="254" t="s">
        <v>274</v>
      </c>
      <c r="F46" s="265" t="s">
        <v>275</v>
      </c>
      <c r="G46" s="265" t="s">
        <v>276</v>
      </c>
      <c r="H46" s="265" t="s">
        <v>32</v>
      </c>
      <c r="I46" s="265" t="s">
        <v>277</v>
      </c>
      <c r="J46" s="309" t="s">
        <v>278</v>
      </c>
      <c r="K46" s="309" t="s">
        <v>208</v>
      </c>
      <c r="L46" s="51">
        <v>44393</v>
      </c>
      <c r="M46" s="103" t="s">
        <v>187</v>
      </c>
      <c r="N46" s="25" t="s">
        <v>188</v>
      </c>
      <c r="O46" s="321">
        <v>0</v>
      </c>
      <c r="P46" s="315" t="s">
        <v>151</v>
      </c>
      <c r="Q46" s="328" t="s">
        <v>264</v>
      </c>
      <c r="R46" s="307" t="s">
        <v>141</v>
      </c>
      <c r="S46" s="52"/>
    </row>
    <row r="47" spans="1:22" s="53" customFormat="1" ht="86.25" customHeight="1" outlineLevel="1" x14ac:dyDescent="0.25">
      <c r="A47" s="295"/>
      <c r="B47" s="296"/>
      <c r="C47" s="300"/>
      <c r="D47" s="336"/>
      <c r="E47" s="254"/>
      <c r="F47" s="294"/>
      <c r="G47" s="294"/>
      <c r="H47" s="294"/>
      <c r="I47" s="294"/>
      <c r="J47" s="310"/>
      <c r="K47" s="310"/>
      <c r="L47" s="98">
        <v>45106</v>
      </c>
      <c r="M47" s="103" t="s">
        <v>128</v>
      </c>
      <c r="N47" s="132" t="s">
        <v>393</v>
      </c>
      <c r="O47" s="304"/>
      <c r="P47" s="316"/>
      <c r="Q47" s="329"/>
      <c r="R47" s="298"/>
      <c r="S47" s="52"/>
    </row>
    <row r="48" spans="1:22" s="53" customFormat="1" ht="86.25" customHeight="1" outlineLevel="1" x14ac:dyDescent="0.25">
      <c r="A48" s="295"/>
      <c r="B48" s="296"/>
      <c r="C48" s="300"/>
      <c r="D48" s="336"/>
      <c r="E48" s="254"/>
      <c r="F48" s="265" t="s">
        <v>279</v>
      </c>
      <c r="G48" s="265" t="s">
        <v>280</v>
      </c>
      <c r="H48" s="265" t="s">
        <v>32</v>
      </c>
      <c r="I48" s="265" t="s">
        <v>277</v>
      </c>
      <c r="J48" s="309" t="s">
        <v>278</v>
      </c>
      <c r="K48" s="309" t="s">
        <v>208</v>
      </c>
      <c r="L48" s="51">
        <v>44393</v>
      </c>
      <c r="M48" s="103" t="s">
        <v>187</v>
      </c>
      <c r="N48" s="25" t="s">
        <v>188</v>
      </c>
      <c r="O48" s="321">
        <v>0</v>
      </c>
      <c r="P48" s="315" t="s">
        <v>151</v>
      </c>
      <c r="Q48" s="328" t="s">
        <v>264</v>
      </c>
      <c r="R48" s="298"/>
      <c r="S48" s="52"/>
    </row>
    <row r="49" spans="1:22" s="53" customFormat="1" ht="86.25" customHeight="1" outlineLevel="1" x14ac:dyDescent="0.25">
      <c r="A49" s="295"/>
      <c r="B49" s="296"/>
      <c r="C49" s="300"/>
      <c r="D49" s="336"/>
      <c r="E49" s="254"/>
      <c r="F49" s="294"/>
      <c r="G49" s="294"/>
      <c r="H49" s="294"/>
      <c r="I49" s="294"/>
      <c r="J49" s="310"/>
      <c r="K49" s="310"/>
      <c r="L49" s="98">
        <v>45106</v>
      </c>
      <c r="M49" s="103" t="s">
        <v>128</v>
      </c>
      <c r="N49" s="132" t="s">
        <v>393</v>
      </c>
      <c r="O49" s="304"/>
      <c r="P49" s="316"/>
      <c r="Q49" s="329"/>
      <c r="R49" s="298"/>
      <c r="S49" s="52"/>
    </row>
    <row r="50" spans="1:22" s="53" customFormat="1" ht="81.75" customHeight="1" outlineLevel="1" x14ac:dyDescent="0.25">
      <c r="A50" s="295"/>
      <c r="B50" s="296"/>
      <c r="C50" s="300"/>
      <c r="D50" s="336"/>
      <c r="E50" s="265" t="s">
        <v>281</v>
      </c>
      <c r="F50" s="265" t="s">
        <v>195</v>
      </c>
      <c r="G50" s="265" t="s">
        <v>282</v>
      </c>
      <c r="H50" s="265" t="s">
        <v>55</v>
      </c>
      <c r="I50" s="265" t="s">
        <v>283</v>
      </c>
      <c r="J50" s="309" t="s">
        <v>278</v>
      </c>
      <c r="K50" s="309">
        <v>44074</v>
      </c>
      <c r="L50" s="51">
        <v>44393</v>
      </c>
      <c r="M50" s="103" t="s">
        <v>187</v>
      </c>
      <c r="N50" s="54" t="s">
        <v>226</v>
      </c>
      <c r="O50" s="321">
        <v>0.5</v>
      </c>
      <c r="P50" s="315" t="s">
        <v>151</v>
      </c>
      <c r="Q50" s="328" t="s">
        <v>423</v>
      </c>
      <c r="R50" s="298"/>
      <c r="S50" s="52"/>
    </row>
    <row r="51" spans="1:22" s="53" customFormat="1" ht="86.25" customHeight="1" outlineLevel="1" x14ac:dyDescent="0.25">
      <c r="A51" s="295"/>
      <c r="B51" s="296"/>
      <c r="C51" s="300"/>
      <c r="D51" s="336"/>
      <c r="E51" s="294"/>
      <c r="F51" s="294"/>
      <c r="G51" s="294"/>
      <c r="H51" s="294"/>
      <c r="I51" s="294"/>
      <c r="J51" s="310"/>
      <c r="K51" s="310"/>
      <c r="L51" s="98">
        <v>45106</v>
      </c>
      <c r="M51" s="103" t="s">
        <v>128</v>
      </c>
      <c r="N51" s="132" t="s">
        <v>393</v>
      </c>
      <c r="O51" s="304"/>
      <c r="P51" s="316"/>
      <c r="Q51" s="329"/>
      <c r="R51" s="298"/>
      <c r="S51" s="52"/>
    </row>
    <row r="52" spans="1:22" s="53" customFormat="1" ht="86.25" customHeight="1" outlineLevel="1" x14ac:dyDescent="0.25">
      <c r="A52" s="295"/>
      <c r="B52" s="296"/>
      <c r="C52" s="300"/>
      <c r="D52" s="336"/>
      <c r="E52" s="265" t="s">
        <v>284</v>
      </c>
      <c r="F52" s="265" t="s">
        <v>285</v>
      </c>
      <c r="G52" s="265" t="s">
        <v>286</v>
      </c>
      <c r="H52" s="265" t="s">
        <v>32</v>
      </c>
      <c r="I52" s="265" t="s">
        <v>287</v>
      </c>
      <c r="J52" s="309" t="s">
        <v>278</v>
      </c>
      <c r="K52" s="309" t="s">
        <v>288</v>
      </c>
      <c r="L52" s="51">
        <v>44393</v>
      </c>
      <c r="M52" s="103" t="s">
        <v>187</v>
      </c>
      <c r="N52" s="25" t="s">
        <v>289</v>
      </c>
      <c r="O52" s="321">
        <v>0</v>
      </c>
      <c r="P52" s="315" t="s">
        <v>151</v>
      </c>
      <c r="Q52" s="328" t="s">
        <v>264</v>
      </c>
      <c r="R52" s="298"/>
      <c r="S52" s="52"/>
    </row>
    <row r="53" spans="1:22" s="53" customFormat="1" ht="95.25" customHeight="1" outlineLevel="1" thickBot="1" x14ac:dyDescent="0.3">
      <c r="A53" s="299"/>
      <c r="B53" s="304"/>
      <c r="C53" s="300"/>
      <c r="D53" s="337"/>
      <c r="E53" s="294"/>
      <c r="F53" s="294"/>
      <c r="G53" s="294"/>
      <c r="H53" s="294"/>
      <c r="I53" s="294"/>
      <c r="J53" s="310"/>
      <c r="K53" s="310"/>
      <c r="L53" s="98">
        <v>45106</v>
      </c>
      <c r="M53" s="103" t="s">
        <v>128</v>
      </c>
      <c r="N53" s="132" t="s">
        <v>404</v>
      </c>
      <c r="O53" s="304"/>
      <c r="P53" s="316"/>
      <c r="Q53" s="329"/>
      <c r="R53" s="306"/>
      <c r="S53" s="138"/>
    </row>
    <row r="54" spans="1:22" s="56" customFormat="1" ht="15.75" thickBot="1" x14ac:dyDescent="0.3">
      <c r="A54" s="289"/>
      <c r="B54" s="290"/>
      <c r="C54" s="290"/>
      <c r="D54" s="290"/>
      <c r="E54" s="290"/>
      <c r="F54" s="290"/>
      <c r="G54" s="290"/>
      <c r="H54" s="290"/>
      <c r="I54" s="290"/>
      <c r="J54" s="290"/>
      <c r="K54" s="290"/>
      <c r="L54" s="290"/>
      <c r="M54" s="290"/>
      <c r="N54" s="290"/>
      <c r="O54" s="290"/>
      <c r="P54" s="290"/>
      <c r="Q54" s="290"/>
      <c r="R54" s="291"/>
      <c r="S54" s="55"/>
    </row>
    <row r="55" spans="1:22" s="9" customFormat="1" ht="58.5" customHeight="1" outlineLevel="1" x14ac:dyDescent="0.25">
      <c r="A55" s="301" t="s">
        <v>178</v>
      </c>
      <c r="B55" s="305" t="s">
        <v>179</v>
      </c>
      <c r="C55" s="301">
        <v>6</v>
      </c>
      <c r="D55" s="265" t="s">
        <v>290</v>
      </c>
      <c r="E55" s="265" t="s">
        <v>181</v>
      </c>
      <c r="F55" s="265" t="s">
        <v>291</v>
      </c>
      <c r="G55" s="265" t="s">
        <v>183</v>
      </c>
      <c r="H55" s="265" t="s">
        <v>32</v>
      </c>
      <c r="I55" s="265" t="s">
        <v>292</v>
      </c>
      <c r="J55" s="309">
        <v>44044</v>
      </c>
      <c r="K55" s="309">
        <v>44439</v>
      </c>
      <c r="L55" s="51">
        <v>44393</v>
      </c>
      <c r="M55" s="103" t="s">
        <v>187</v>
      </c>
      <c r="N55" s="25" t="s">
        <v>188</v>
      </c>
      <c r="O55" s="321">
        <v>0</v>
      </c>
      <c r="P55" s="315" t="s">
        <v>151</v>
      </c>
      <c r="Q55" s="328" t="s">
        <v>264</v>
      </c>
      <c r="R55" s="307" t="s">
        <v>141</v>
      </c>
    </row>
    <row r="56" spans="1:22" s="9" customFormat="1" ht="58.5" customHeight="1" outlineLevel="1" x14ac:dyDescent="0.25">
      <c r="A56" s="295"/>
      <c r="B56" s="296"/>
      <c r="C56" s="295"/>
      <c r="D56" s="302"/>
      <c r="E56" s="294"/>
      <c r="F56" s="294"/>
      <c r="G56" s="294"/>
      <c r="H56" s="294"/>
      <c r="I56" s="294"/>
      <c r="J56" s="310"/>
      <c r="K56" s="310"/>
      <c r="L56" s="98">
        <v>45106</v>
      </c>
      <c r="M56" s="103" t="s">
        <v>128</v>
      </c>
      <c r="N56" s="132" t="s">
        <v>393</v>
      </c>
      <c r="O56" s="322"/>
      <c r="P56" s="316"/>
      <c r="Q56" s="329"/>
      <c r="R56" s="298"/>
      <c r="S56" s="139"/>
    </row>
    <row r="57" spans="1:22" s="9" customFormat="1" ht="102" customHeight="1" outlineLevel="1" x14ac:dyDescent="0.25">
      <c r="A57" s="295"/>
      <c r="B57" s="296"/>
      <c r="C57" s="295"/>
      <c r="D57" s="302"/>
      <c r="E57" s="265" t="s">
        <v>293</v>
      </c>
      <c r="F57" s="265" t="s">
        <v>294</v>
      </c>
      <c r="G57" s="265" t="s">
        <v>295</v>
      </c>
      <c r="H57" s="265" t="s">
        <v>55</v>
      </c>
      <c r="I57" s="265" t="s">
        <v>296</v>
      </c>
      <c r="J57" s="309">
        <v>44047</v>
      </c>
      <c r="K57" s="309">
        <v>44074</v>
      </c>
      <c r="L57" s="51">
        <v>44393</v>
      </c>
      <c r="M57" s="103" t="s">
        <v>187</v>
      </c>
      <c r="N57" s="25" t="s">
        <v>188</v>
      </c>
      <c r="O57" s="321">
        <v>1</v>
      </c>
      <c r="P57" s="315" t="s">
        <v>139</v>
      </c>
      <c r="Q57" s="328" t="s">
        <v>426</v>
      </c>
      <c r="R57" s="298"/>
      <c r="S57" s="323"/>
      <c r="T57" s="59"/>
      <c r="U57" s="59"/>
      <c r="V57" s="60"/>
    </row>
    <row r="58" spans="1:22" s="9" customFormat="1" ht="211.5" customHeight="1" outlineLevel="1" x14ac:dyDescent="0.25">
      <c r="A58" s="295"/>
      <c r="B58" s="296"/>
      <c r="C58" s="295"/>
      <c r="D58" s="302"/>
      <c r="E58" s="294"/>
      <c r="F58" s="294"/>
      <c r="G58" s="294"/>
      <c r="H58" s="294"/>
      <c r="I58" s="294"/>
      <c r="J58" s="310"/>
      <c r="K58" s="310"/>
      <c r="L58" s="98">
        <v>45106</v>
      </c>
      <c r="M58" s="103" t="s">
        <v>128</v>
      </c>
      <c r="N58" s="147" t="s">
        <v>424</v>
      </c>
      <c r="O58" s="322"/>
      <c r="P58" s="316"/>
      <c r="Q58" s="333"/>
      <c r="R58" s="298"/>
      <c r="S58" s="323"/>
      <c r="T58" s="59"/>
      <c r="U58" s="59"/>
      <c r="V58" s="60"/>
    </row>
    <row r="59" spans="1:22" s="9" customFormat="1" ht="58.5" customHeight="1" outlineLevel="1" x14ac:dyDescent="0.25">
      <c r="A59" s="295"/>
      <c r="B59" s="296"/>
      <c r="C59" s="295"/>
      <c r="D59" s="302"/>
      <c r="E59" s="251" t="s">
        <v>293</v>
      </c>
      <c r="F59" s="265" t="s">
        <v>297</v>
      </c>
      <c r="G59" s="265" t="s">
        <v>298</v>
      </c>
      <c r="H59" s="265" t="s">
        <v>55</v>
      </c>
      <c r="I59" s="265" t="s">
        <v>299</v>
      </c>
      <c r="J59" s="309">
        <v>44075</v>
      </c>
      <c r="K59" s="309">
        <v>44104</v>
      </c>
      <c r="L59" s="51">
        <v>44393</v>
      </c>
      <c r="M59" s="103" t="s">
        <v>187</v>
      </c>
      <c r="N59" s="25" t="s">
        <v>188</v>
      </c>
      <c r="O59" s="305"/>
      <c r="P59" s="315" t="s">
        <v>151</v>
      </c>
      <c r="Q59" s="333"/>
      <c r="R59" s="298"/>
      <c r="S59" s="323"/>
      <c r="T59" s="59"/>
      <c r="U59" s="59"/>
      <c r="V59" s="60"/>
    </row>
    <row r="60" spans="1:22" s="9" customFormat="1" ht="162.6" customHeight="1" outlineLevel="1" x14ac:dyDescent="0.25">
      <c r="A60" s="295"/>
      <c r="B60" s="296"/>
      <c r="C60" s="295"/>
      <c r="D60" s="302"/>
      <c r="E60" s="252"/>
      <c r="F60" s="294"/>
      <c r="G60" s="294"/>
      <c r="H60" s="294"/>
      <c r="I60" s="294"/>
      <c r="J60" s="310"/>
      <c r="K60" s="310"/>
      <c r="L60" s="98">
        <v>45106</v>
      </c>
      <c r="M60" s="103" t="s">
        <v>128</v>
      </c>
      <c r="N60" s="147" t="s">
        <v>425</v>
      </c>
      <c r="O60" s="304"/>
      <c r="P60" s="316"/>
      <c r="Q60" s="333"/>
      <c r="R60" s="298"/>
      <c r="S60" s="323"/>
      <c r="T60" s="59"/>
      <c r="U60" s="59"/>
      <c r="V60" s="60"/>
    </row>
    <row r="61" spans="1:22" s="9" customFormat="1" ht="94.5" customHeight="1" outlineLevel="1" x14ac:dyDescent="0.25">
      <c r="A61" s="295"/>
      <c r="B61" s="296"/>
      <c r="C61" s="295"/>
      <c r="D61" s="302"/>
      <c r="E61" s="252"/>
      <c r="F61" s="265" t="s">
        <v>300</v>
      </c>
      <c r="G61" s="265" t="s">
        <v>301</v>
      </c>
      <c r="H61" s="265" t="s">
        <v>55</v>
      </c>
      <c r="I61" s="265" t="s">
        <v>302</v>
      </c>
      <c r="J61" s="309">
        <v>44105</v>
      </c>
      <c r="K61" s="309">
        <v>44135</v>
      </c>
      <c r="L61" s="51">
        <v>44393</v>
      </c>
      <c r="M61" s="103" t="s">
        <v>187</v>
      </c>
      <c r="N61" s="25" t="s">
        <v>188</v>
      </c>
      <c r="O61" s="321">
        <v>1</v>
      </c>
      <c r="P61" s="315" t="s">
        <v>139</v>
      </c>
      <c r="Q61" s="333"/>
      <c r="R61" s="298"/>
      <c r="S61" s="323"/>
      <c r="T61" s="59"/>
      <c r="U61" s="59"/>
      <c r="V61" s="60"/>
    </row>
    <row r="62" spans="1:22" s="9" customFormat="1" ht="165" outlineLevel="1" x14ac:dyDescent="0.25">
      <c r="A62" s="295"/>
      <c r="B62" s="296"/>
      <c r="C62" s="295"/>
      <c r="D62" s="302"/>
      <c r="E62" s="253"/>
      <c r="F62" s="294"/>
      <c r="G62" s="294"/>
      <c r="H62" s="294"/>
      <c r="I62" s="294"/>
      <c r="J62" s="310"/>
      <c r="K62" s="310"/>
      <c r="L62" s="98">
        <v>45106</v>
      </c>
      <c r="M62" s="103" t="s">
        <v>128</v>
      </c>
      <c r="N62" s="147" t="s">
        <v>425</v>
      </c>
      <c r="O62" s="322"/>
      <c r="P62" s="316"/>
      <c r="Q62" s="329"/>
      <c r="R62" s="298"/>
      <c r="S62" s="323"/>
      <c r="T62" s="59"/>
      <c r="U62" s="59"/>
      <c r="V62" s="60"/>
    </row>
    <row r="63" spans="1:22" s="9" customFormat="1" ht="58.5" customHeight="1" outlineLevel="1" x14ac:dyDescent="0.25">
      <c r="A63" s="295"/>
      <c r="B63" s="296"/>
      <c r="C63" s="295"/>
      <c r="D63" s="302"/>
      <c r="E63" s="251" t="s">
        <v>303</v>
      </c>
      <c r="F63" s="265" t="s">
        <v>304</v>
      </c>
      <c r="G63" s="265" t="s">
        <v>305</v>
      </c>
      <c r="H63" s="265" t="s">
        <v>55</v>
      </c>
      <c r="I63" s="265" t="s">
        <v>306</v>
      </c>
      <c r="J63" s="309">
        <v>44136</v>
      </c>
      <c r="K63" s="309">
        <v>44150</v>
      </c>
      <c r="L63" s="51">
        <v>44393</v>
      </c>
      <c r="M63" s="103" t="s">
        <v>187</v>
      </c>
      <c r="N63" s="25" t="s">
        <v>188</v>
      </c>
      <c r="O63" s="305"/>
      <c r="P63" s="315" t="s">
        <v>151</v>
      </c>
      <c r="Q63" s="328" t="s">
        <v>394</v>
      </c>
      <c r="R63" s="298"/>
      <c r="S63" s="52"/>
      <c r="T63" s="59"/>
      <c r="U63" s="59"/>
      <c r="V63" s="60"/>
    </row>
    <row r="64" spans="1:22" s="9" customFormat="1" ht="58.5" customHeight="1" outlineLevel="1" x14ac:dyDescent="0.25">
      <c r="A64" s="295"/>
      <c r="B64" s="296"/>
      <c r="C64" s="295"/>
      <c r="D64" s="302"/>
      <c r="E64" s="252"/>
      <c r="F64" s="294"/>
      <c r="G64" s="294"/>
      <c r="H64" s="294"/>
      <c r="I64" s="294"/>
      <c r="J64" s="310"/>
      <c r="K64" s="310"/>
      <c r="L64" s="98">
        <v>45106</v>
      </c>
      <c r="M64" s="103" t="s">
        <v>128</v>
      </c>
      <c r="N64" s="132" t="s">
        <v>393</v>
      </c>
      <c r="O64" s="304"/>
      <c r="P64" s="316"/>
      <c r="Q64" s="329"/>
      <c r="R64" s="298"/>
      <c r="S64" s="52"/>
      <c r="T64" s="59"/>
      <c r="U64" s="59"/>
      <c r="V64" s="60"/>
    </row>
    <row r="65" spans="1:22" s="9" customFormat="1" ht="58.5" customHeight="1" outlineLevel="1" x14ac:dyDescent="0.25">
      <c r="A65" s="295"/>
      <c r="B65" s="296"/>
      <c r="C65" s="295"/>
      <c r="D65" s="302"/>
      <c r="E65" s="252"/>
      <c r="F65" s="265" t="s">
        <v>307</v>
      </c>
      <c r="G65" s="265" t="s">
        <v>308</v>
      </c>
      <c r="H65" s="265" t="s">
        <v>55</v>
      </c>
      <c r="I65" s="265" t="s">
        <v>306</v>
      </c>
      <c r="J65" s="309">
        <v>44166</v>
      </c>
      <c r="K65" s="309">
        <v>44561</v>
      </c>
      <c r="L65" s="51">
        <v>44393</v>
      </c>
      <c r="M65" s="103" t="s">
        <v>187</v>
      </c>
      <c r="N65" s="25" t="s">
        <v>188</v>
      </c>
      <c r="O65" s="305"/>
      <c r="P65" s="315" t="s">
        <v>151</v>
      </c>
      <c r="Q65" s="328" t="s">
        <v>394</v>
      </c>
      <c r="R65" s="298"/>
      <c r="S65" s="52"/>
      <c r="T65" s="59"/>
      <c r="U65" s="59"/>
      <c r="V65" s="60"/>
    </row>
    <row r="66" spans="1:22" s="9" customFormat="1" ht="58.5" customHeight="1" outlineLevel="1" thickBot="1" x14ac:dyDescent="0.3">
      <c r="A66" s="299"/>
      <c r="B66" s="304"/>
      <c r="C66" s="299"/>
      <c r="D66" s="294"/>
      <c r="E66" s="253"/>
      <c r="F66" s="294"/>
      <c r="G66" s="294"/>
      <c r="H66" s="294"/>
      <c r="I66" s="294"/>
      <c r="J66" s="310"/>
      <c r="K66" s="310"/>
      <c r="L66" s="98">
        <v>45106</v>
      </c>
      <c r="M66" s="103" t="s">
        <v>128</v>
      </c>
      <c r="N66" s="132" t="s">
        <v>393</v>
      </c>
      <c r="O66" s="304"/>
      <c r="P66" s="316"/>
      <c r="Q66" s="329"/>
      <c r="R66" s="306"/>
      <c r="S66" s="52"/>
      <c r="T66" s="59"/>
      <c r="U66" s="59"/>
      <c r="V66" s="60"/>
    </row>
    <row r="67" spans="1:22" s="56" customFormat="1" ht="15.75" thickBot="1" x14ac:dyDescent="0.3">
      <c r="A67" s="289"/>
      <c r="B67" s="290"/>
      <c r="C67" s="290"/>
      <c r="D67" s="290"/>
      <c r="E67" s="290"/>
      <c r="F67" s="290"/>
      <c r="G67" s="290"/>
      <c r="H67" s="290"/>
      <c r="I67" s="290"/>
      <c r="J67" s="290"/>
      <c r="K67" s="290"/>
      <c r="L67" s="290"/>
      <c r="M67" s="290"/>
      <c r="N67" s="290"/>
      <c r="O67" s="290"/>
      <c r="P67" s="290"/>
      <c r="Q67" s="290"/>
      <c r="R67" s="291"/>
      <c r="S67" s="55"/>
      <c r="T67" s="59"/>
      <c r="U67" s="59"/>
      <c r="V67" s="60"/>
    </row>
    <row r="68" spans="1:22" s="53" customFormat="1" ht="75" outlineLevel="1" x14ac:dyDescent="0.25">
      <c r="A68" s="300" t="s">
        <v>178</v>
      </c>
      <c r="B68" s="320" t="s">
        <v>179</v>
      </c>
      <c r="C68" s="300">
        <v>7</v>
      </c>
      <c r="D68" s="335" t="s">
        <v>309</v>
      </c>
      <c r="E68" s="265" t="s">
        <v>310</v>
      </c>
      <c r="F68" s="265" t="s">
        <v>311</v>
      </c>
      <c r="G68" s="265" t="s">
        <v>312</v>
      </c>
      <c r="H68" s="265" t="s">
        <v>32</v>
      </c>
      <c r="I68" s="265" t="s">
        <v>313</v>
      </c>
      <c r="J68" s="309">
        <v>44044</v>
      </c>
      <c r="K68" s="309" t="s">
        <v>314</v>
      </c>
      <c r="L68" s="57">
        <v>44313</v>
      </c>
      <c r="M68" s="103" t="s">
        <v>238</v>
      </c>
      <c r="N68" s="54" t="s">
        <v>315</v>
      </c>
      <c r="O68" s="318">
        <v>0</v>
      </c>
      <c r="P68" s="315" t="s">
        <v>151</v>
      </c>
      <c r="Q68" s="328" t="s">
        <v>427</v>
      </c>
      <c r="R68" s="307" t="s">
        <v>141</v>
      </c>
      <c r="S68" s="52"/>
    </row>
    <row r="69" spans="1:22" s="53" customFormat="1" ht="61.5" customHeight="1" outlineLevel="1" x14ac:dyDescent="0.25">
      <c r="A69" s="300"/>
      <c r="B69" s="320"/>
      <c r="C69" s="300"/>
      <c r="D69" s="336"/>
      <c r="E69" s="294"/>
      <c r="F69" s="294"/>
      <c r="G69" s="294"/>
      <c r="H69" s="294"/>
      <c r="I69" s="294"/>
      <c r="J69" s="310"/>
      <c r="K69" s="310"/>
      <c r="L69" s="98">
        <v>45106</v>
      </c>
      <c r="M69" s="103" t="s">
        <v>128</v>
      </c>
      <c r="N69" s="132" t="s">
        <v>393</v>
      </c>
      <c r="O69" s="319"/>
      <c r="P69" s="316"/>
      <c r="Q69" s="329"/>
      <c r="R69" s="298"/>
      <c r="S69" s="317"/>
    </row>
    <row r="70" spans="1:22" s="53" customFormat="1" ht="75" outlineLevel="1" x14ac:dyDescent="0.25">
      <c r="A70" s="300"/>
      <c r="B70" s="320"/>
      <c r="C70" s="300"/>
      <c r="D70" s="336"/>
      <c r="E70" s="265" t="s">
        <v>316</v>
      </c>
      <c r="F70" s="265" t="s">
        <v>317</v>
      </c>
      <c r="G70" s="265" t="s">
        <v>318</v>
      </c>
      <c r="H70" s="265" t="s">
        <v>32</v>
      </c>
      <c r="I70" s="265" t="s">
        <v>319</v>
      </c>
      <c r="J70" s="309" t="s">
        <v>185</v>
      </c>
      <c r="K70" s="309" t="s">
        <v>320</v>
      </c>
      <c r="L70" s="57">
        <v>44313</v>
      </c>
      <c r="M70" s="103" t="s">
        <v>238</v>
      </c>
      <c r="N70" s="54" t="s">
        <v>315</v>
      </c>
      <c r="O70" s="311">
        <v>0</v>
      </c>
      <c r="P70" s="313" t="s">
        <v>151</v>
      </c>
      <c r="Q70" s="328" t="s">
        <v>428</v>
      </c>
      <c r="R70" s="298"/>
      <c r="S70" s="317"/>
    </row>
    <row r="71" spans="1:22" s="53" customFormat="1" ht="96.75" customHeight="1" outlineLevel="1" thickBot="1" x14ac:dyDescent="0.3">
      <c r="A71" s="300"/>
      <c r="B71" s="320"/>
      <c r="C71" s="300"/>
      <c r="D71" s="336"/>
      <c r="E71" s="294"/>
      <c r="F71" s="294"/>
      <c r="G71" s="294"/>
      <c r="H71" s="294"/>
      <c r="I71" s="294"/>
      <c r="J71" s="310"/>
      <c r="K71" s="310"/>
      <c r="L71" s="98">
        <v>45106</v>
      </c>
      <c r="M71" s="103" t="s">
        <v>128</v>
      </c>
      <c r="N71" s="132" t="s">
        <v>393</v>
      </c>
      <c r="O71" s="312"/>
      <c r="P71" s="314"/>
      <c r="Q71" s="329"/>
      <c r="R71" s="306"/>
      <c r="S71" s="317"/>
    </row>
    <row r="72" spans="1:22" s="56" customFormat="1" ht="15.75" thickBot="1" x14ac:dyDescent="0.3">
      <c r="A72" s="289"/>
      <c r="B72" s="290"/>
      <c r="C72" s="290"/>
      <c r="D72" s="290"/>
      <c r="E72" s="290"/>
      <c r="F72" s="290"/>
      <c r="G72" s="290"/>
      <c r="H72" s="290"/>
      <c r="I72" s="290"/>
      <c r="J72" s="290"/>
      <c r="K72" s="290"/>
      <c r="L72" s="290"/>
      <c r="M72" s="290"/>
      <c r="N72" s="290"/>
      <c r="O72" s="290"/>
      <c r="P72" s="290"/>
      <c r="Q72" s="290"/>
      <c r="R72" s="291"/>
      <c r="S72" s="55"/>
      <c r="T72" s="59"/>
      <c r="U72" s="59"/>
      <c r="V72" s="60"/>
    </row>
    <row r="73" spans="1:22" s="56" customFormat="1" ht="24.75" customHeight="1" thickBot="1" x14ac:dyDescent="0.3">
      <c r="A73" s="240"/>
      <c r="B73" s="241"/>
      <c r="C73" s="241"/>
      <c r="D73" s="241"/>
      <c r="E73" s="241"/>
      <c r="F73" s="241"/>
      <c r="G73" s="241"/>
      <c r="H73" s="241"/>
      <c r="I73" s="241"/>
      <c r="J73" s="241"/>
      <c r="K73" s="241"/>
      <c r="L73" s="241"/>
      <c r="M73" s="241"/>
      <c r="N73" s="241"/>
      <c r="O73" s="241"/>
      <c r="P73" s="241"/>
      <c r="Q73" s="241"/>
      <c r="R73" s="242"/>
      <c r="S73" s="55"/>
    </row>
    <row r="74" spans="1:22" s="56" customFormat="1" ht="42" customHeight="1" thickBot="1" x14ac:dyDescent="0.3">
      <c r="A74" s="243" t="s">
        <v>321</v>
      </c>
      <c r="B74" s="244"/>
      <c r="C74" s="244"/>
      <c r="D74" s="244"/>
      <c r="E74" s="244"/>
      <c r="F74" s="244"/>
      <c r="G74" s="244"/>
      <c r="H74" s="244"/>
      <c r="I74" s="244"/>
      <c r="J74" s="244"/>
      <c r="K74" s="244"/>
      <c r="L74" s="244"/>
      <c r="M74" s="244"/>
      <c r="N74" s="244"/>
      <c r="O74" s="244"/>
      <c r="P74" s="244"/>
      <c r="Q74" s="244"/>
      <c r="R74" s="245"/>
      <c r="S74" s="55"/>
      <c r="T74" s="59"/>
      <c r="U74" s="59"/>
      <c r="V74" s="60"/>
    </row>
    <row r="75" spans="1:22" s="60" customFormat="1" ht="53.25" customHeight="1" x14ac:dyDescent="0.25">
      <c r="A75" s="301" t="s">
        <v>322</v>
      </c>
      <c r="B75" s="305" t="s">
        <v>179</v>
      </c>
      <c r="C75" s="232">
        <v>1</v>
      </c>
      <c r="D75" s="251" t="s">
        <v>323</v>
      </c>
      <c r="E75" s="101" t="s">
        <v>324</v>
      </c>
      <c r="F75" s="101" t="s">
        <v>325</v>
      </c>
      <c r="G75" s="102">
        <v>500</v>
      </c>
      <c r="H75" s="101" t="s">
        <v>326</v>
      </c>
      <c r="I75" s="101" t="s">
        <v>327</v>
      </c>
      <c r="J75" s="136">
        <v>44852</v>
      </c>
      <c r="K75" s="136">
        <v>44910</v>
      </c>
      <c r="L75" s="98">
        <v>45106</v>
      </c>
      <c r="M75" s="103" t="s">
        <v>128</v>
      </c>
      <c r="N75" s="132" t="s">
        <v>393</v>
      </c>
      <c r="O75" s="105">
        <v>0</v>
      </c>
      <c r="P75" s="140" t="s">
        <v>151</v>
      </c>
      <c r="Q75" s="147" t="s">
        <v>394</v>
      </c>
      <c r="R75" s="307" t="s">
        <v>141</v>
      </c>
      <c r="S75" s="59"/>
      <c r="T75" s="59"/>
      <c r="U75" s="59"/>
    </row>
    <row r="76" spans="1:22" s="60" customFormat="1" ht="174.75" customHeight="1" x14ac:dyDescent="0.25">
      <c r="A76" s="295"/>
      <c r="B76" s="296"/>
      <c r="C76" s="232"/>
      <c r="D76" s="252"/>
      <c r="E76" s="101" t="s">
        <v>328</v>
      </c>
      <c r="F76" s="101" t="s">
        <v>329</v>
      </c>
      <c r="G76" s="102">
        <v>2</v>
      </c>
      <c r="H76" s="101" t="s">
        <v>330</v>
      </c>
      <c r="I76" s="101" t="s">
        <v>331</v>
      </c>
      <c r="J76" s="136">
        <v>44852</v>
      </c>
      <c r="K76" s="136">
        <v>44910</v>
      </c>
      <c r="L76" s="98">
        <v>45106</v>
      </c>
      <c r="M76" s="103" t="s">
        <v>128</v>
      </c>
      <c r="N76" s="147" t="s">
        <v>405</v>
      </c>
      <c r="O76" s="105">
        <v>1</v>
      </c>
      <c r="P76" s="68" t="s">
        <v>139</v>
      </c>
      <c r="Q76" s="147" t="s">
        <v>429</v>
      </c>
      <c r="R76" s="298"/>
      <c r="S76" s="141"/>
      <c r="T76" s="59"/>
      <c r="U76" s="59"/>
    </row>
    <row r="77" spans="1:22" s="60" customFormat="1" ht="135" x14ac:dyDescent="0.25">
      <c r="A77" s="295"/>
      <c r="B77" s="296"/>
      <c r="C77" s="232"/>
      <c r="D77" s="252"/>
      <c r="E77" s="101" t="s">
        <v>332</v>
      </c>
      <c r="F77" s="101" t="s">
        <v>333</v>
      </c>
      <c r="G77" s="102">
        <v>3</v>
      </c>
      <c r="H77" s="101" t="s">
        <v>334</v>
      </c>
      <c r="I77" s="101" t="s">
        <v>335</v>
      </c>
      <c r="J77" s="136">
        <v>44852</v>
      </c>
      <c r="K77" s="136">
        <v>44910</v>
      </c>
      <c r="L77" s="98">
        <v>45106</v>
      </c>
      <c r="M77" s="103" t="s">
        <v>128</v>
      </c>
      <c r="N77" s="147" t="s">
        <v>431</v>
      </c>
      <c r="O77" s="105">
        <v>1</v>
      </c>
      <c r="P77" s="68" t="s">
        <v>139</v>
      </c>
      <c r="Q77" s="147" t="s">
        <v>430</v>
      </c>
      <c r="R77" s="298"/>
      <c r="S77" s="142"/>
      <c r="T77" s="59"/>
      <c r="U77" s="59"/>
    </row>
    <row r="78" spans="1:22" s="60" customFormat="1" ht="99" customHeight="1" thickBot="1" x14ac:dyDescent="0.3">
      <c r="A78" s="295"/>
      <c r="B78" s="296"/>
      <c r="C78" s="232"/>
      <c r="D78" s="252"/>
      <c r="E78" s="101" t="s">
        <v>336</v>
      </c>
      <c r="F78" s="101" t="s">
        <v>337</v>
      </c>
      <c r="G78" s="102">
        <v>9</v>
      </c>
      <c r="H78" s="101" t="s">
        <v>326</v>
      </c>
      <c r="I78" s="101" t="s">
        <v>338</v>
      </c>
      <c r="J78" s="136">
        <v>44852</v>
      </c>
      <c r="K78" s="136">
        <v>44910</v>
      </c>
      <c r="L78" s="98">
        <v>45106</v>
      </c>
      <c r="M78" s="103" t="s">
        <v>128</v>
      </c>
      <c r="N78" s="132" t="s">
        <v>393</v>
      </c>
      <c r="O78" s="105">
        <v>0</v>
      </c>
      <c r="P78" s="140" t="s">
        <v>151</v>
      </c>
      <c r="Q78" s="147" t="s">
        <v>394</v>
      </c>
      <c r="R78" s="298"/>
      <c r="S78" s="59"/>
      <c r="T78" s="59"/>
      <c r="U78" s="59"/>
    </row>
    <row r="79" spans="1:22" s="60" customFormat="1" ht="15.75" thickBot="1" x14ac:dyDescent="0.3">
      <c r="A79" s="289"/>
      <c r="B79" s="290"/>
      <c r="C79" s="290"/>
      <c r="D79" s="290"/>
      <c r="E79" s="290"/>
      <c r="F79" s="290"/>
      <c r="G79" s="290"/>
      <c r="H79" s="290"/>
      <c r="I79" s="290"/>
      <c r="J79" s="290"/>
      <c r="K79" s="290"/>
      <c r="L79" s="290"/>
      <c r="M79" s="290"/>
      <c r="N79" s="290"/>
      <c r="O79" s="290"/>
      <c r="P79" s="290"/>
      <c r="Q79" s="290"/>
      <c r="R79" s="291"/>
      <c r="S79" s="59"/>
      <c r="T79" s="59"/>
      <c r="U79" s="59"/>
    </row>
    <row r="80" spans="1:22" s="60" customFormat="1" ht="312.60000000000002" customHeight="1" thickBot="1" x14ac:dyDescent="0.3">
      <c r="A80" s="101" t="s">
        <v>322</v>
      </c>
      <c r="B80" s="101" t="s">
        <v>179</v>
      </c>
      <c r="C80" s="102">
        <v>2</v>
      </c>
      <c r="D80" s="101" t="s">
        <v>339</v>
      </c>
      <c r="E80" s="101" t="s">
        <v>340</v>
      </c>
      <c r="F80" s="101" t="s">
        <v>341</v>
      </c>
      <c r="G80" s="102">
        <v>3</v>
      </c>
      <c r="H80" s="101" t="s">
        <v>326</v>
      </c>
      <c r="I80" s="101" t="s">
        <v>338</v>
      </c>
      <c r="J80" s="136">
        <v>44852</v>
      </c>
      <c r="K80" s="62">
        <v>44910</v>
      </c>
      <c r="L80" s="98">
        <v>45106</v>
      </c>
      <c r="M80" s="103" t="s">
        <v>128</v>
      </c>
      <c r="N80" s="147" t="s">
        <v>432</v>
      </c>
      <c r="O80" s="105">
        <v>1</v>
      </c>
      <c r="P80" s="68" t="s">
        <v>139</v>
      </c>
      <c r="Q80" s="147" t="s">
        <v>433</v>
      </c>
      <c r="R80" s="143" t="s">
        <v>141</v>
      </c>
      <c r="S80" s="142"/>
      <c r="T80" s="59"/>
      <c r="U80" s="59"/>
    </row>
    <row r="81" spans="1:21" s="60" customFormat="1" ht="15.75" thickBot="1" x14ac:dyDescent="0.3">
      <c r="A81" s="289"/>
      <c r="B81" s="290"/>
      <c r="C81" s="290"/>
      <c r="D81" s="290"/>
      <c r="E81" s="290"/>
      <c r="F81" s="290"/>
      <c r="G81" s="290"/>
      <c r="H81" s="290"/>
      <c r="I81" s="290"/>
      <c r="J81" s="290"/>
      <c r="K81" s="290"/>
      <c r="L81" s="290"/>
      <c r="M81" s="290"/>
      <c r="N81" s="290"/>
      <c r="O81" s="290"/>
      <c r="P81" s="290"/>
      <c r="Q81" s="290"/>
      <c r="R81" s="291"/>
      <c r="S81" s="59"/>
      <c r="T81" s="59"/>
      <c r="U81" s="59"/>
    </row>
    <row r="82" spans="1:21" s="60" customFormat="1" ht="234.95" customHeight="1" x14ac:dyDescent="0.25">
      <c r="A82" s="247" t="s">
        <v>322</v>
      </c>
      <c r="B82" s="247" t="s">
        <v>179</v>
      </c>
      <c r="C82" s="232">
        <v>3</v>
      </c>
      <c r="D82" s="254" t="s">
        <v>342</v>
      </c>
      <c r="E82" s="104" t="s">
        <v>343</v>
      </c>
      <c r="F82" s="61" t="s">
        <v>344</v>
      </c>
      <c r="G82" s="103">
        <v>11</v>
      </c>
      <c r="H82" s="103" t="s">
        <v>330</v>
      </c>
      <c r="I82" s="103" t="s">
        <v>345</v>
      </c>
      <c r="J82" s="58">
        <v>44852</v>
      </c>
      <c r="K82" s="63">
        <v>44910</v>
      </c>
      <c r="L82" s="98">
        <v>45106</v>
      </c>
      <c r="M82" s="103" t="s">
        <v>128</v>
      </c>
      <c r="N82" s="147" t="s">
        <v>406</v>
      </c>
      <c r="O82" s="105">
        <v>0</v>
      </c>
      <c r="P82" s="140" t="s">
        <v>151</v>
      </c>
      <c r="Q82" s="147" t="s">
        <v>434</v>
      </c>
      <c r="R82" s="307" t="s">
        <v>141</v>
      </c>
      <c r="S82" s="141"/>
      <c r="T82" s="59"/>
      <c r="U82" s="59"/>
    </row>
    <row r="83" spans="1:21" s="60" customFormat="1" ht="135" x14ac:dyDescent="0.25">
      <c r="A83" s="308"/>
      <c r="B83" s="308"/>
      <c r="C83" s="232"/>
      <c r="D83" s="254"/>
      <c r="E83" s="61" t="s">
        <v>346</v>
      </c>
      <c r="F83" s="104" t="s">
        <v>347</v>
      </c>
      <c r="G83" s="103">
        <v>1</v>
      </c>
      <c r="H83" s="103" t="s">
        <v>326</v>
      </c>
      <c r="I83" s="103" t="s">
        <v>348</v>
      </c>
      <c r="J83" s="58">
        <v>44852</v>
      </c>
      <c r="K83" s="63">
        <v>44910</v>
      </c>
      <c r="L83" s="98">
        <v>45106</v>
      </c>
      <c r="M83" s="103" t="s">
        <v>128</v>
      </c>
      <c r="N83" s="147" t="s">
        <v>435</v>
      </c>
      <c r="O83" s="105">
        <v>0</v>
      </c>
      <c r="P83" s="140" t="s">
        <v>151</v>
      </c>
      <c r="Q83" s="147" t="s">
        <v>436</v>
      </c>
      <c r="R83" s="298"/>
      <c r="S83" s="141"/>
      <c r="T83" s="59"/>
      <c r="U83" s="59"/>
    </row>
    <row r="84" spans="1:21" s="60" customFormat="1" ht="60" customHeight="1" x14ac:dyDescent="0.25">
      <c r="A84" s="308"/>
      <c r="B84" s="308"/>
      <c r="C84" s="232"/>
      <c r="D84" s="254"/>
      <c r="E84" s="104" t="s">
        <v>349</v>
      </c>
      <c r="F84" s="104" t="s">
        <v>350</v>
      </c>
      <c r="G84" s="103">
        <v>1</v>
      </c>
      <c r="H84" s="103" t="s">
        <v>326</v>
      </c>
      <c r="I84" s="103" t="s">
        <v>313</v>
      </c>
      <c r="J84" s="58">
        <v>44852</v>
      </c>
      <c r="K84" s="63">
        <v>44910</v>
      </c>
      <c r="L84" s="98">
        <v>45106</v>
      </c>
      <c r="M84" s="103" t="s">
        <v>128</v>
      </c>
      <c r="N84" s="132" t="s">
        <v>393</v>
      </c>
      <c r="O84" s="105">
        <v>0</v>
      </c>
      <c r="P84" s="140" t="s">
        <v>151</v>
      </c>
      <c r="Q84" s="147" t="s">
        <v>394</v>
      </c>
      <c r="R84" s="298"/>
      <c r="S84" s="59"/>
      <c r="T84" s="59"/>
      <c r="U84" s="59"/>
    </row>
    <row r="85" spans="1:21" s="60" customFormat="1" ht="173.1" customHeight="1" thickBot="1" x14ac:dyDescent="0.3">
      <c r="A85" s="262"/>
      <c r="B85" s="262"/>
      <c r="C85" s="232"/>
      <c r="D85" s="254"/>
      <c r="E85" s="106" t="s">
        <v>351</v>
      </c>
      <c r="F85" s="106" t="s">
        <v>352</v>
      </c>
      <c r="G85" s="99">
        <v>1</v>
      </c>
      <c r="H85" s="99" t="s">
        <v>326</v>
      </c>
      <c r="I85" s="99" t="s">
        <v>353</v>
      </c>
      <c r="J85" s="136">
        <v>44852</v>
      </c>
      <c r="K85" s="62">
        <v>45016</v>
      </c>
      <c r="L85" s="98">
        <v>45106</v>
      </c>
      <c r="M85" s="103" t="s">
        <v>128</v>
      </c>
      <c r="N85" s="147" t="s">
        <v>407</v>
      </c>
      <c r="O85" s="105">
        <v>0</v>
      </c>
      <c r="P85" s="140" t="s">
        <v>151</v>
      </c>
      <c r="Q85" s="147" t="s">
        <v>437</v>
      </c>
      <c r="R85" s="306"/>
      <c r="S85" s="141"/>
      <c r="T85" s="59"/>
      <c r="U85" s="59"/>
    </row>
    <row r="86" spans="1:21" s="60" customFormat="1" ht="15.75" thickBot="1" x14ac:dyDescent="0.3">
      <c r="A86" s="289"/>
      <c r="B86" s="290"/>
      <c r="C86" s="290"/>
      <c r="D86" s="290"/>
      <c r="E86" s="290"/>
      <c r="F86" s="290"/>
      <c r="G86" s="290"/>
      <c r="H86" s="290"/>
      <c r="I86" s="290"/>
      <c r="J86" s="290"/>
      <c r="K86" s="290"/>
      <c r="L86" s="290"/>
      <c r="M86" s="290"/>
      <c r="N86" s="290"/>
      <c r="O86" s="290"/>
      <c r="P86" s="290"/>
      <c r="Q86" s="290"/>
      <c r="R86" s="291"/>
      <c r="S86" s="59"/>
      <c r="T86" s="59"/>
      <c r="U86" s="59"/>
    </row>
    <row r="87" spans="1:21" s="60" customFormat="1" ht="114.75" customHeight="1" x14ac:dyDescent="0.25">
      <c r="A87" s="265" t="s">
        <v>322</v>
      </c>
      <c r="B87" s="265" t="s">
        <v>179</v>
      </c>
      <c r="C87" s="232">
        <v>4</v>
      </c>
      <c r="D87" s="254" t="s">
        <v>354</v>
      </c>
      <c r="E87" s="104" t="s">
        <v>355</v>
      </c>
      <c r="F87" s="104" t="s">
        <v>356</v>
      </c>
      <c r="G87" s="103">
        <v>5</v>
      </c>
      <c r="H87" s="103" t="s">
        <v>326</v>
      </c>
      <c r="I87" s="103" t="s">
        <v>357</v>
      </c>
      <c r="J87" s="58">
        <v>44866</v>
      </c>
      <c r="K87" s="63">
        <v>44681</v>
      </c>
      <c r="L87" s="98">
        <v>45106</v>
      </c>
      <c r="M87" s="103" t="s">
        <v>128</v>
      </c>
      <c r="N87" s="132" t="s">
        <v>393</v>
      </c>
      <c r="O87" s="105">
        <v>0</v>
      </c>
      <c r="P87" s="140" t="s">
        <v>151</v>
      </c>
      <c r="Q87" s="147" t="s">
        <v>438</v>
      </c>
      <c r="R87" s="307" t="s">
        <v>141</v>
      </c>
      <c r="S87" s="59"/>
      <c r="T87" s="144"/>
      <c r="U87" s="59"/>
    </row>
    <row r="88" spans="1:21" s="60" customFormat="1" ht="123" customHeight="1" thickBot="1" x14ac:dyDescent="0.3">
      <c r="A88" s="294"/>
      <c r="B88" s="294"/>
      <c r="C88" s="232"/>
      <c r="D88" s="254"/>
      <c r="E88" s="104" t="s">
        <v>358</v>
      </c>
      <c r="F88" s="104" t="s">
        <v>359</v>
      </c>
      <c r="G88" s="103">
        <v>3</v>
      </c>
      <c r="H88" s="103" t="s">
        <v>326</v>
      </c>
      <c r="I88" s="103" t="s">
        <v>360</v>
      </c>
      <c r="J88" s="58">
        <v>44849</v>
      </c>
      <c r="K88" s="63">
        <v>44742</v>
      </c>
      <c r="L88" s="98">
        <v>45106</v>
      </c>
      <c r="M88" s="103" t="s">
        <v>128</v>
      </c>
      <c r="N88" s="132" t="s">
        <v>393</v>
      </c>
      <c r="O88" s="105">
        <v>0</v>
      </c>
      <c r="P88" s="140" t="s">
        <v>151</v>
      </c>
      <c r="Q88" s="147" t="s">
        <v>438</v>
      </c>
      <c r="R88" s="306"/>
      <c r="S88" s="141"/>
      <c r="T88" s="141"/>
      <c r="U88" s="59"/>
    </row>
    <row r="89" spans="1:21" s="60" customFormat="1" ht="15.75" thickBot="1" x14ac:dyDescent="0.3">
      <c r="A89" s="289"/>
      <c r="B89" s="290"/>
      <c r="C89" s="290"/>
      <c r="D89" s="290"/>
      <c r="E89" s="290"/>
      <c r="F89" s="290"/>
      <c r="G89" s="290"/>
      <c r="H89" s="290"/>
      <c r="I89" s="290"/>
      <c r="J89" s="290"/>
      <c r="K89" s="290"/>
      <c r="L89" s="290"/>
      <c r="M89" s="290"/>
      <c r="N89" s="290"/>
      <c r="O89" s="290"/>
      <c r="P89" s="290"/>
      <c r="Q89" s="290"/>
      <c r="R89" s="291"/>
      <c r="S89" s="59"/>
      <c r="T89" s="59"/>
      <c r="U89" s="59"/>
    </row>
    <row r="90" spans="1:21" s="60" customFormat="1" ht="232.5" customHeight="1" thickBot="1" x14ac:dyDescent="0.3">
      <c r="A90" s="145" t="s">
        <v>322</v>
      </c>
      <c r="B90" s="25" t="s">
        <v>179</v>
      </c>
      <c r="C90" s="100">
        <v>5</v>
      </c>
      <c r="D90" s="104" t="s">
        <v>361</v>
      </c>
      <c r="E90" s="254" t="s">
        <v>362</v>
      </c>
      <c r="F90" s="334"/>
      <c r="G90" s="334"/>
      <c r="H90" s="334"/>
      <c r="I90" s="334"/>
      <c r="J90" s="334"/>
      <c r="K90" s="334"/>
      <c r="L90" s="98">
        <v>45106</v>
      </c>
      <c r="M90" s="103" t="s">
        <v>128</v>
      </c>
      <c r="N90" s="132" t="s">
        <v>408</v>
      </c>
      <c r="O90" s="105">
        <v>0</v>
      </c>
      <c r="P90" s="68" t="s">
        <v>372</v>
      </c>
      <c r="Q90" s="132" t="s">
        <v>439</v>
      </c>
      <c r="R90" s="143" t="s">
        <v>141</v>
      </c>
      <c r="S90" s="59"/>
      <c r="T90" s="59"/>
      <c r="U90" s="59"/>
    </row>
    <row r="91" spans="1:21" s="60" customFormat="1" ht="15.75" thickBot="1" x14ac:dyDescent="0.3">
      <c r="A91" s="289"/>
      <c r="B91" s="290"/>
      <c r="C91" s="290"/>
      <c r="D91" s="290"/>
      <c r="E91" s="290"/>
      <c r="F91" s="290"/>
      <c r="G91" s="290"/>
      <c r="H91" s="290"/>
      <c r="I91" s="290"/>
      <c r="J91" s="290"/>
      <c r="K91" s="290"/>
      <c r="L91" s="290"/>
      <c r="M91" s="290"/>
      <c r="N91" s="290"/>
      <c r="O91" s="290"/>
      <c r="P91" s="290"/>
      <c r="Q91" s="290"/>
      <c r="R91" s="291"/>
      <c r="S91" s="59"/>
      <c r="T91" s="59"/>
      <c r="U91" s="59"/>
    </row>
    <row r="92" spans="1:21" s="60" customFormat="1" x14ac:dyDescent="0.25">
      <c r="A92" s="59"/>
      <c r="B92" s="59"/>
      <c r="C92" s="59"/>
      <c r="D92" s="59"/>
      <c r="E92" s="59"/>
      <c r="F92" s="59"/>
      <c r="G92" s="59"/>
      <c r="H92" s="59"/>
      <c r="I92" s="59"/>
      <c r="J92" s="59"/>
      <c r="K92" s="59"/>
      <c r="L92" s="59"/>
      <c r="M92" s="59"/>
      <c r="N92" s="59"/>
      <c r="O92" s="59"/>
      <c r="P92" s="66"/>
      <c r="Q92" s="59"/>
      <c r="R92" s="59"/>
      <c r="S92" s="59"/>
      <c r="T92" s="59"/>
      <c r="U92" s="59"/>
    </row>
    <row r="93" spans="1:21" s="60" customFormat="1" x14ac:dyDescent="0.25">
      <c r="A93" s="59"/>
      <c r="B93" s="59"/>
      <c r="C93" s="59"/>
      <c r="D93" s="59"/>
      <c r="E93" s="59"/>
      <c r="F93" s="59"/>
      <c r="G93" s="59"/>
      <c r="H93" s="59"/>
      <c r="I93" s="59"/>
      <c r="J93" s="59"/>
      <c r="K93" s="59"/>
      <c r="L93" s="59"/>
      <c r="M93" s="59"/>
      <c r="N93" s="59"/>
      <c r="O93" s="59"/>
      <c r="P93" s="66"/>
      <c r="Q93" s="59"/>
      <c r="R93" s="59"/>
      <c r="S93" s="59"/>
      <c r="T93" s="59"/>
      <c r="U93" s="59"/>
    </row>
    <row r="94" spans="1:21" s="60" customFormat="1" x14ac:dyDescent="0.25">
      <c r="A94" s="59"/>
      <c r="B94" s="59"/>
      <c r="C94" s="59"/>
      <c r="D94" s="59"/>
      <c r="E94" s="59"/>
      <c r="F94" s="59"/>
      <c r="G94" s="59"/>
      <c r="H94" s="59"/>
      <c r="I94" s="59"/>
      <c r="J94" s="59"/>
      <c r="K94" s="59"/>
      <c r="L94" s="59"/>
      <c r="M94" s="59"/>
      <c r="N94" s="59"/>
      <c r="O94" s="59"/>
      <c r="P94" s="66"/>
      <c r="Q94" s="59"/>
      <c r="R94" s="59"/>
      <c r="S94" s="59"/>
      <c r="T94" s="59"/>
      <c r="U94" s="59"/>
    </row>
    <row r="95" spans="1:21" s="60" customFormat="1" x14ac:dyDescent="0.25">
      <c r="A95" s="59"/>
      <c r="B95" s="59"/>
      <c r="C95" s="59"/>
      <c r="D95" s="59"/>
      <c r="E95" s="59"/>
      <c r="F95" s="59"/>
      <c r="G95" s="59"/>
      <c r="H95" s="59"/>
      <c r="I95" s="59"/>
      <c r="J95" s="59"/>
      <c r="K95" s="59"/>
      <c r="L95" s="59"/>
      <c r="M95" s="59"/>
      <c r="N95" s="59"/>
      <c r="O95" s="59"/>
      <c r="P95" s="66"/>
      <c r="Q95" s="59"/>
      <c r="R95" s="59"/>
      <c r="S95" s="59"/>
      <c r="T95" s="59"/>
      <c r="U95" s="59"/>
    </row>
    <row r="96" spans="1:21" s="60" customFormat="1" x14ac:dyDescent="0.25">
      <c r="A96" s="59"/>
      <c r="B96" s="59"/>
      <c r="C96" s="59"/>
      <c r="D96" s="59"/>
      <c r="E96" s="59"/>
      <c r="F96" s="59"/>
      <c r="G96" s="59"/>
      <c r="H96" s="59"/>
      <c r="I96" s="59"/>
      <c r="J96" s="59"/>
      <c r="K96" s="59"/>
      <c r="L96" s="59"/>
      <c r="M96" s="59"/>
      <c r="N96" s="59"/>
      <c r="O96" s="59"/>
      <c r="P96" s="66"/>
      <c r="Q96" s="59"/>
      <c r="R96" s="59"/>
      <c r="S96" s="59"/>
    </row>
    <row r="97" spans="1:19" s="60" customFormat="1" x14ac:dyDescent="0.25">
      <c r="A97" s="59"/>
      <c r="B97" s="59"/>
      <c r="C97" s="59"/>
      <c r="D97" s="59"/>
      <c r="E97" s="59"/>
      <c r="F97" s="59"/>
      <c r="G97" s="59"/>
      <c r="H97" s="59"/>
      <c r="I97" s="59"/>
      <c r="J97" s="59"/>
      <c r="K97" s="59"/>
      <c r="L97" s="59"/>
      <c r="M97" s="59"/>
      <c r="N97" s="59"/>
      <c r="O97" s="59"/>
      <c r="P97" s="66"/>
      <c r="Q97" s="59"/>
      <c r="R97" s="59"/>
      <c r="S97" s="59"/>
    </row>
    <row r="98" spans="1:19" s="60" customFormat="1" x14ac:dyDescent="0.25">
      <c r="A98" s="59"/>
      <c r="B98" s="59"/>
      <c r="C98" s="59"/>
      <c r="D98" s="59"/>
      <c r="E98" s="59"/>
      <c r="F98" s="59"/>
      <c r="G98" s="59"/>
      <c r="H98" s="59"/>
      <c r="I98" s="59"/>
      <c r="J98" s="59"/>
      <c r="K98" s="59"/>
      <c r="L98" s="59"/>
      <c r="M98" s="59"/>
      <c r="N98" s="59"/>
      <c r="O98" s="59"/>
      <c r="P98" s="66"/>
      <c r="Q98" s="59"/>
      <c r="R98" s="59"/>
      <c r="S98" s="59"/>
    </row>
    <row r="99" spans="1:19" s="60" customFormat="1" x14ac:dyDescent="0.25">
      <c r="A99" s="59"/>
      <c r="B99" s="59"/>
      <c r="C99" s="59"/>
      <c r="D99" s="59"/>
      <c r="E99" s="59"/>
      <c r="F99" s="59"/>
      <c r="G99" s="59"/>
      <c r="H99" s="59"/>
      <c r="I99" s="59"/>
      <c r="J99" s="59"/>
      <c r="K99" s="59"/>
      <c r="L99" s="59"/>
      <c r="M99" s="59"/>
      <c r="N99" s="59"/>
      <c r="O99" s="59"/>
      <c r="P99" s="66"/>
      <c r="Q99" s="59"/>
      <c r="R99" s="59"/>
      <c r="S99" s="59"/>
    </row>
    <row r="100" spans="1:19" s="60" customFormat="1" x14ac:dyDescent="0.25">
      <c r="A100" s="59"/>
      <c r="B100" s="59"/>
      <c r="C100" s="59"/>
      <c r="D100" s="59"/>
      <c r="E100" s="59"/>
      <c r="F100" s="59"/>
      <c r="G100" s="59"/>
      <c r="H100" s="59"/>
      <c r="I100" s="59"/>
      <c r="J100" s="59"/>
      <c r="K100" s="59"/>
      <c r="L100" s="59"/>
      <c r="M100" s="59"/>
      <c r="N100" s="59"/>
      <c r="O100" s="59"/>
      <c r="P100" s="66"/>
      <c r="Q100" s="59"/>
      <c r="R100" s="59"/>
      <c r="S100" s="59"/>
    </row>
    <row r="101" spans="1:19" s="60" customFormat="1" x14ac:dyDescent="0.25">
      <c r="A101" s="340" t="s">
        <v>382</v>
      </c>
      <c r="B101" s="340"/>
      <c r="C101" s="341"/>
      <c r="D101" s="340" t="s">
        <v>389</v>
      </c>
      <c r="E101" s="340"/>
      <c r="F101" s="340" t="s">
        <v>390</v>
      </c>
      <c r="G101" s="340"/>
      <c r="H101" s="59"/>
      <c r="I101" s="59"/>
      <c r="J101" s="59"/>
      <c r="K101" s="59"/>
      <c r="L101" s="59"/>
      <c r="M101" s="59"/>
      <c r="N101" s="59"/>
      <c r="O101" s="59"/>
      <c r="P101" s="66"/>
      <c r="Q101" s="59"/>
      <c r="R101" s="59"/>
      <c r="S101" s="59"/>
    </row>
    <row r="102" spans="1:19" s="60" customFormat="1" x14ac:dyDescent="0.2">
      <c r="A102" s="338" t="s">
        <v>363</v>
      </c>
      <c r="B102" s="339">
        <f>+COUNTIF($P$6:$P$101,"ABIERTA")</f>
        <v>0</v>
      </c>
      <c r="C102" s="341"/>
      <c r="D102" s="338" t="s">
        <v>363</v>
      </c>
      <c r="E102" s="339">
        <f>+COUNTIF($P$6:$P$71,"ABIERTA")</f>
        <v>0</v>
      </c>
      <c r="F102" s="338" t="s">
        <v>363</v>
      </c>
      <c r="G102" s="339">
        <f>+COUNTIF($P$75:$P$90,"ABIERTA")</f>
        <v>0</v>
      </c>
      <c r="H102" s="59"/>
      <c r="I102" s="59"/>
      <c r="J102" s="59"/>
      <c r="K102" s="59"/>
      <c r="L102" s="59"/>
      <c r="M102" s="59"/>
      <c r="N102" s="59"/>
      <c r="O102" s="59"/>
      <c r="P102" s="66"/>
      <c r="Q102" s="59"/>
      <c r="R102" s="59"/>
      <c r="S102" s="59"/>
    </row>
    <row r="103" spans="1:19" s="60" customFormat="1" x14ac:dyDescent="0.2">
      <c r="A103" s="338" t="s">
        <v>36</v>
      </c>
      <c r="B103" s="339">
        <f>+COUNTIF($P$6:$P$101,"CUMPLIDA - EFECTIVA")</f>
        <v>1</v>
      </c>
      <c r="C103" s="341"/>
      <c r="D103" s="338" t="s">
        <v>36</v>
      </c>
      <c r="E103" s="339">
        <f>+COUNTIF($P$6:$P$71,"CUMPLIDA - EFECTIVA")</f>
        <v>1</v>
      </c>
      <c r="F103" s="338" t="s">
        <v>36</v>
      </c>
      <c r="G103" s="339">
        <f>+COUNTIF($P$75:$P$90,"CUMPLIDA - EFECTIVA")</f>
        <v>0</v>
      </c>
      <c r="H103" s="59"/>
      <c r="I103" s="59"/>
      <c r="J103" s="59"/>
      <c r="K103" s="59"/>
      <c r="L103" s="59"/>
      <c r="M103" s="59"/>
      <c r="N103" s="59"/>
      <c r="O103" s="59"/>
      <c r="P103" s="66"/>
      <c r="Q103" s="59"/>
      <c r="R103" s="59"/>
      <c r="S103" s="59"/>
    </row>
    <row r="104" spans="1:19" s="60" customFormat="1" x14ac:dyDescent="0.2">
      <c r="A104" s="338" t="s">
        <v>139</v>
      </c>
      <c r="B104" s="339">
        <f>+COUNTIF($P$6:$P$101,"CUMPLIDA - PENDIENTE EFECTIVIDAD")</f>
        <v>8</v>
      </c>
      <c r="C104" s="341"/>
      <c r="D104" s="338" t="s">
        <v>383</v>
      </c>
      <c r="E104" s="339">
        <f>+COUNTIF($P$6:$P$71,"CUMPLIDA - PENDIENTE EFECTIVIDAD")</f>
        <v>5</v>
      </c>
      <c r="F104" s="338" t="s">
        <v>383</v>
      </c>
      <c r="G104" s="339">
        <f>+COUNTIF($P$75:$P$90,"CUMPLIDA - PENDIENTE EFECTIVIDAD")</f>
        <v>3</v>
      </c>
      <c r="H104" s="59"/>
      <c r="I104" s="59"/>
      <c r="J104" s="59"/>
      <c r="K104" s="59"/>
      <c r="L104" s="59"/>
      <c r="M104" s="59"/>
      <c r="N104" s="59"/>
      <c r="O104" s="59"/>
      <c r="P104" s="66"/>
      <c r="Q104" s="59"/>
      <c r="R104" s="59"/>
      <c r="S104" s="59"/>
    </row>
    <row r="105" spans="1:19" s="60" customFormat="1" x14ac:dyDescent="0.2">
      <c r="A105" s="338" t="s">
        <v>384</v>
      </c>
      <c r="B105" s="339">
        <f>+COUNTIF($P$6:$P$101,"CUMPLIDA - INEFECTIVA")</f>
        <v>0</v>
      </c>
      <c r="C105" s="341"/>
      <c r="D105" s="338" t="s">
        <v>384</v>
      </c>
      <c r="E105" s="339">
        <f>+COUNTIF($P$6:$P$71,"CUMPLIDA - INEFECTIVA")</f>
        <v>0</v>
      </c>
      <c r="F105" s="338" t="s">
        <v>384</v>
      </c>
      <c r="G105" s="339">
        <f>+COUNTIF($P$75:$P$90,"CUMPLIDA - INEFECTIVA")</f>
        <v>0</v>
      </c>
      <c r="H105" s="59"/>
      <c r="I105" s="59"/>
      <c r="J105" s="59"/>
      <c r="K105" s="59"/>
      <c r="L105" s="59"/>
      <c r="M105" s="59"/>
      <c r="N105" s="59"/>
      <c r="O105" s="59"/>
      <c r="P105" s="66"/>
      <c r="Q105" s="59"/>
      <c r="R105" s="59"/>
      <c r="S105" s="59"/>
    </row>
    <row r="106" spans="1:19" s="60" customFormat="1" x14ac:dyDescent="0.2">
      <c r="A106" s="338" t="s">
        <v>151</v>
      </c>
      <c r="B106" s="339">
        <f>+COUNTIF($P$6:$P$101,"INCUMPLIDA - VENCIDA")</f>
        <v>32</v>
      </c>
      <c r="C106" s="341"/>
      <c r="D106" s="338" t="s">
        <v>151</v>
      </c>
      <c r="E106" s="339">
        <f>+COUNTIF($P$6:$P$71,"INCUMPLIDA - VENCIDA")</f>
        <v>24</v>
      </c>
      <c r="F106" s="338" t="s">
        <v>151</v>
      </c>
      <c r="G106" s="339">
        <f>+COUNTIF($P$75:$P$90,"INCUMPLIDA - VENCIDA")</f>
        <v>8</v>
      </c>
      <c r="H106" s="59"/>
      <c r="I106" s="59"/>
      <c r="J106" s="59"/>
      <c r="K106" s="59"/>
      <c r="L106" s="59"/>
      <c r="M106" s="59"/>
      <c r="N106" s="59"/>
      <c r="O106" s="59"/>
      <c r="P106" s="66"/>
      <c r="Q106" s="59"/>
      <c r="R106" s="59"/>
      <c r="S106" s="59"/>
    </row>
    <row r="107" spans="1:19" s="60" customFormat="1" x14ac:dyDescent="0.2">
      <c r="A107" s="338" t="s">
        <v>372</v>
      </c>
      <c r="B107" s="339">
        <f>+COUNTIF($P$6:$P$101,"INCALIFICABLE")</f>
        <v>1</v>
      </c>
      <c r="C107" s="341"/>
      <c r="D107" s="338" t="s">
        <v>372</v>
      </c>
      <c r="E107" s="339">
        <f>+COUNTIF($P$6:$P$71,"INCALIFICABLE")</f>
        <v>0</v>
      </c>
      <c r="F107" s="338" t="s">
        <v>372</v>
      </c>
      <c r="G107" s="339">
        <f>+COUNTIF($P$75:$P$90,"INCALIFICABLE")</f>
        <v>1</v>
      </c>
      <c r="H107" s="59"/>
      <c r="I107" s="59"/>
      <c r="J107" s="59"/>
      <c r="K107" s="59"/>
      <c r="L107" s="59"/>
      <c r="M107" s="59"/>
      <c r="N107" s="59"/>
      <c r="O107" s="59"/>
      <c r="P107" s="66"/>
      <c r="Q107" s="59"/>
      <c r="R107" s="59"/>
      <c r="S107" s="59"/>
    </row>
    <row r="108" spans="1:19" s="60" customFormat="1" x14ac:dyDescent="0.2">
      <c r="A108" s="338" t="s">
        <v>381</v>
      </c>
      <c r="B108" s="339">
        <f>SUM(B102:B107)</f>
        <v>42</v>
      </c>
      <c r="C108" s="341"/>
      <c r="D108" s="338" t="s">
        <v>381</v>
      </c>
      <c r="E108" s="339">
        <f>SUM(E102:E107)</f>
        <v>30</v>
      </c>
      <c r="F108" s="338" t="s">
        <v>381</v>
      </c>
      <c r="G108" s="339">
        <f>SUM(G102:G107)</f>
        <v>12</v>
      </c>
      <c r="H108" s="59"/>
      <c r="I108" s="59"/>
      <c r="J108" s="59"/>
      <c r="K108" s="59"/>
      <c r="L108" s="59"/>
      <c r="M108" s="59"/>
      <c r="N108" s="59"/>
      <c r="O108" s="59"/>
      <c r="P108" s="66"/>
      <c r="Q108" s="59"/>
      <c r="R108" s="59"/>
      <c r="S108" s="59"/>
    </row>
    <row r="109" spans="1:19" s="60" customFormat="1" x14ac:dyDescent="0.2">
      <c r="A109" s="342"/>
      <c r="B109" s="342"/>
      <c r="C109" s="341"/>
      <c r="D109" s="343"/>
      <c r="E109" s="343"/>
      <c r="F109" s="343"/>
      <c r="G109" s="342"/>
      <c r="H109" s="59"/>
      <c r="I109" s="59"/>
      <c r="J109" s="59"/>
      <c r="K109" s="59"/>
      <c r="L109" s="59"/>
      <c r="M109" s="59"/>
      <c r="N109" s="59"/>
      <c r="O109" s="59"/>
      <c r="P109" s="66"/>
      <c r="Q109" s="59"/>
      <c r="R109" s="59"/>
      <c r="S109" s="59"/>
    </row>
    <row r="110" spans="1:19" s="60" customFormat="1" x14ac:dyDescent="0.25">
      <c r="A110" s="340" t="s">
        <v>385</v>
      </c>
      <c r="B110" s="340"/>
      <c r="C110" s="341"/>
      <c r="D110" s="340" t="s">
        <v>386</v>
      </c>
      <c r="E110" s="340"/>
      <c r="F110" s="340" t="s">
        <v>386</v>
      </c>
      <c r="G110" s="340"/>
      <c r="H110" s="59"/>
      <c r="I110" s="59"/>
      <c r="J110" s="59"/>
      <c r="K110" s="59"/>
      <c r="L110" s="59"/>
      <c r="M110" s="59"/>
      <c r="N110" s="59"/>
      <c r="O110" s="59"/>
      <c r="P110" s="66"/>
      <c r="Q110" s="59"/>
      <c r="R110" s="59"/>
      <c r="S110" s="59"/>
    </row>
    <row r="111" spans="1:19" s="60" customFormat="1" x14ac:dyDescent="0.2">
      <c r="A111" s="339" t="s">
        <v>141</v>
      </c>
      <c r="B111" s="339">
        <f>+COUNTIF($R$6:$R$101,"ABIERTO")</f>
        <v>12</v>
      </c>
      <c r="C111" s="341"/>
      <c r="D111" s="339" t="s">
        <v>141</v>
      </c>
      <c r="E111" s="339">
        <f>+COUNTIF($R$6:$R$71,"ABIERTO")</f>
        <v>7</v>
      </c>
      <c r="F111" s="339" t="s">
        <v>141</v>
      </c>
      <c r="G111" s="339">
        <f>+COUNTIF($R$75:$R$90,"ABIERTO")</f>
        <v>5</v>
      </c>
      <c r="P111" s="67"/>
    </row>
    <row r="112" spans="1:19" s="60" customFormat="1" x14ac:dyDescent="0.2">
      <c r="A112" s="339" t="s">
        <v>38</v>
      </c>
      <c r="B112" s="339">
        <f>+COUNTIF($R$6:$R100,"CERRADO")</f>
        <v>0</v>
      </c>
      <c r="C112" s="341"/>
      <c r="D112" s="339" t="s">
        <v>38</v>
      </c>
      <c r="E112" s="339">
        <f>+COUNTIF($R$6:$R71,"CERRADO")</f>
        <v>0</v>
      </c>
      <c r="F112" s="339" t="s">
        <v>38</v>
      </c>
      <c r="G112" s="339">
        <f>+COUNTIF($R$75:$R90,"CERRADO")</f>
        <v>0</v>
      </c>
      <c r="P112" s="67"/>
    </row>
    <row r="113" spans="16:22" s="60" customFormat="1" x14ac:dyDescent="0.25">
      <c r="P113" s="67"/>
    </row>
    <row r="114" spans="16:22" s="60" customFormat="1" x14ac:dyDescent="0.25">
      <c r="P114" s="67"/>
    </row>
    <row r="115" spans="16:22" s="60" customFormat="1" x14ac:dyDescent="0.25">
      <c r="P115" s="67"/>
    </row>
    <row r="116" spans="16:22" s="60" customFormat="1" x14ac:dyDescent="0.25">
      <c r="P116" s="67"/>
    </row>
    <row r="117" spans="16:22" s="60" customFormat="1" x14ac:dyDescent="0.25">
      <c r="P117" s="67"/>
      <c r="T117"/>
      <c r="U117"/>
      <c r="V117"/>
    </row>
    <row r="118" spans="16:22" s="60" customFormat="1" x14ac:dyDescent="0.25">
      <c r="P118" s="67"/>
      <c r="T118"/>
      <c r="U118"/>
      <c r="V118"/>
    </row>
    <row r="119" spans="16:22" s="60" customFormat="1" x14ac:dyDescent="0.25">
      <c r="P119" s="67"/>
      <c r="T119"/>
      <c r="U119"/>
      <c r="V119"/>
    </row>
    <row r="120" spans="16:22" s="60" customFormat="1" x14ac:dyDescent="0.25">
      <c r="P120" s="67"/>
      <c r="T120"/>
      <c r="U120"/>
      <c r="V120"/>
    </row>
    <row r="121" spans="16:22" s="60" customFormat="1" x14ac:dyDescent="0.25">
      <c r="P121" s="67"/>
      <c r="T121"/>
      <c r="U121"/>
      <c r="V121"/>
    </row>
    <row r="122" spans="16:22" s="60" customFormat="1" x14ac:dyDescent="0.25">
      <c r="P122" s="67"/>
      <c r="T122"/>
      <c r="U122"/>
      <c r="V122"/>
    </row>
    <row r="123" spans="16:22" s="60" customFormat="1" x14ac:dyDescent="0.25">
      <c r="P123" s="67"/>
      <c r="T123"/>
      <c r="U123"/>
      <c r="V123"/>
    </row>
    <row r="124" spans="16:22" s="60" customFormat="1" x14ac:dyDescent="0.25">
      <c r="P124" s="67"/>
      <c r="T124"/>
      <c r="U124"/>
      <c r="V124"/>
    </row>
    <row r="125" spans="16:22" s="60" customFormat="1" x14ac:dyDescent="0.25">
      <c r="P125" s="67"/>
      <c r="T125"/>
      <c r="U125"/>
      <c r="V125"/>
    </row>
    <row r="126" spans="16:22" s="60" customFormat="1" x14ac:dyDescent="0.25">
      <c r="P126" s="67"/>
      <c r="T126"/>
      <c r="U126"/>
      <c r="V126"/>
    </row>
    <row r="127" spans="16:22" s="60" customFormat="1" x14ac:dyDescent="0.25">
      <c r="P127" s="67"/>
      <c r="T127"/>
      <c r="U127"/>
      <c r="V127"/>
    </row>
    <row r="128" spans="16:22" s="60" customFormat="1" x14ac:dyDescent="0.25">
      <c r="P128" s="67"/>
      <c r="T128"/>
      <c r="U128"/>
      <c r="V128"/>
    </row>
    <row r="129" spans="16:22" s="60" customFormat="1" x14ac:dyDescent="0.25">
      <c r="P129" s="67"/>
      <c r="T129"/>
      <c r="U129"/>
      <c r="V129"/>
    </row>
    <row r="130" spans="16:22" s="60" customFormat="1" x14ac:dyDescent="0.25">
      <c r="P130" s="67"/>
      <c r="T130"/>
      <c r="U130"/>
      <c r="V130"/>
    </row>
    <row r="131" spans="16:22" s="60" customFormat="1" x14ac:dyDescent="0.25">
      <c r="P131" s="67"/>
      <c r="T131"/>
      <c r="U131"/>
      <c r="V131"/>
    </row>
  </sheetData>
  <mergeCells count="388">
    <mergeCell ref="A1:D1"/>
    <mergeCell ref="E1:O1"/>
    <mergeCell ref="P1:R1"/>
    <mergeCell ref="A2:B2"/>
    <mergeCell ref="C2:D2"/>
    <mergeCell ref="E2:I2"/>
    <mergeCell ref="J2:M2"/>
    <mergeCell ref="N2:O2"/>
    <mergeCell ref="P2:R2"/>
    <mergeCell ref="G3:G4"/>
    <mergeCell ref="H3:H4"/>
    <mergeCell ref="I3:I4"/>
    <mergeCell ref="J3:J4"/>
    <mergeCell ref="K3:K4"/>
    <mergeCell ref="L3:R3"/>
    <mergeCell ref="A3:A4"/>
    <mergeCell ref="B3:B4"/>
    <mergeCell ref="C3:C4"/>
    <mergeCell ref="D3:D4"/>
    <mergeCell ref="E3:E4"/>
    <mergeCell ref="F3:F4"/>
    <mergeCell ref="P6:P7"/>
    <mergeCell ref="Q6:Q7"/>
    <mergeCell ref="R6:R13"/>
    <mergeCell ref="K8:K9"/>
    <mergeCell ref="O8:O9"/>
    <mergeCell ref="P8:P9"/>
    <mergeCell ref="Q8:Q9"/>
    <mergeCell ref="A5:R5"/>
    <mergeCell ref="A6:A13"/>
    <mergeCell ref="B6:B13"/>
    <mergeCell ref="C6:C13"/>
    <mergeCell ref="D6:D13"/>
    <mergeCell ref="E6:E7"/>
    <mergeCell ref="F6:F7"/>
    <mergeCell ref="G6:G7"/>
    <mergeCell ref="H6:H7"/>
    <mergeCell ref="I6:I7"/>
    <mergeCell ref="E8:E9"/>
    <mergeCell ref="F8:F9"/>
    <mergeCell ref="G8:G9"/>
    <mergeCell ref="H8:H9"/>
    <mergeCell ref="I8:I9"/>
    <mergeCell ref="J8:J9"/>
    <mergeCell ref="J6:J7"/>
    <mergeCell ref="K6:K7"/>
    <mergeCell ref="O6:O7"/>
    <mergeCell ref="K10:K11"/>
    <mergeCell ref="O10:O11"/>
    <mergeCell ref="P10:P11"/>
    <mergeCell ref="Q10:Q11"/>
    <mergeCell ref="E12:E13"/>
    <mergeCell ref="F12:F13"/>
    <mergeCell ref="G12:G13"/>
    <mergeCell ref="H12:H13"/>
    <mergeCell ref="I12:I13"/>
    <mergeCell ref="J12:J13"/>
    <mergeCell ref="E10:E11"/>
    <mergeCell ref="F10:F11"/>
    <mergeCell ref="G10:G11"/>
    <mergeCell ref="H10:H11"/>
    <mergeCell ref="I10:I11"/>
    <mergeCell ref="J10:J11"/>
    <mergeCell ref="K12:K13"/>
    <mergeCell ref="O12:O13"/>
    <mergeCell ref="P12:P13"/>
    <mergeCell ref="Q12:Q13"/>
    <mergeCell ref="A14:R14"/>
    <mergeCell ref="A15:A20"/>
    <mergeCell ref="B15:B20"/>
    <mergeCell ref="C15:C20"/>
    <mergeCell ref="D15:D20"/>
    <mergeCell ref="E15:E16"/>
    <mergeCell ref="O15:O16"/>
    <mergeCell ref="P15:P16"/>
    <mergeCell ref="Q15:Q16"/>
    <mergeCell ref="R15:R20"/>
    <mergeCell ref="E17:E18"/>
    <mergeCell ref="F17:F18"/>
    <mergeCell ref="G17:G18"/>
    <mergeCell ref="H17:H18"/>
    <mergeCell ref="I17:I18"/>
    <mergeCell ref="J17:J18"/>
    <mergeCell ref="F15:F16"/>
    <mergeCell ref="G15:G16"/>
    <mergeCell ref="H15:H16"/>
    <mergeCell ref="I15:I16"/>
    <mergeCell ref="J15:J16"/>
    <mergeCell ref="K15:K16"/>
    <mergeCell ref="K17:K18"/>
    <mergeCell ref="O17:O18"/>
    <mergeCell ref="P17:P18"/>
    <mergeCell ref="Q17:Q18"/>
    <mergeCell ref="E19:E20"/>
    <mergeCell ref="F19:F20"/>
    <mergeCell ref="G19:G20"/>
    <mergeCell ref="H19:H20"/>
    <mergeCell ref="I19:I20"/>
    <mergeCell ref="J19:J20"/>
    <mergeCell ref="K19:K20"/>
    <mergeCell ref="O19:O20"/>
    <mergeCell ref="P19:P20"/>
    <mergeCell ref="Q19:Q20"/>
    <mergeCell ref="A21:R21"/>
    <mergeCell ref="A22:A27"/>
    <mergeCell ref="B22:B27"/>
    <mergeCell ref="C22:C27"/>
    <mergeCell ref="D22:D27"/>
    <mergeCell ref="E22:E23"/>
    <mergeCell ref="O22:O23"/>
    <mergeCell ref="P22:P23"/>
    <mergeCell ref="Q22:Q23"/>
    <mergeCell ref="R22:R27"/>
    <mergeCell ref="E24:E25"/>
    <mergeCell ref="F24:F25"/>
    <mergeCell ref="G24:G25"/>
    <mergeCell ref="H24:H25"/>
    <mergeCell ref="I24:I25"/>
    <mergeCell ref="J24:J25"/>
    <mergeCell ref="F22:F23"/>
    <mergeCell ref="G22:G23"/>
    <mergeCell ref="H22:H23"/>
    <mergeCell ref="I22:I23"/>
    <mergeCell ref="J22:J23"/>
    <mergeCell ref="K22:K23"/>
    <mergeCell ref="K24:K25"/>
    <mergeCell ref="O24:O25"/>
    <mergeCell ref="P24:P25"/>
    <mergeCell ref="Q24:Q25"/>
    <mergeCell ref="E26:E27"/>
    <mergeCell ref="F26:F27"/>
    <mergeCell ref="G26:G27"/>
    <mergeCell ref="H26:H27"/>
    <mergeCell ref="I26:I27"/>
    <mergeCell ref="J26:J27"/>
    <mergeCell ref="K26:K27"/>
    <mergeCell ref="O26:O27"/>
    <mergeCell ref="P26:P27"/>
    <mergeCell ref="Q26:Q27"/>
    <mergeCell ref="A28:R28"/>
    <mergeCell ref="A29:A44"/>
    <mergeCell ref="B29:B44"/>
    <mergeCell ref="C29:C44"/>
    <mergeCell ref="D29:D44"/>
    <mergeCell ref="E29:E30"/>
    <mergeCell ref="O29:O30"/>
    <mergeCell ref="P29:P30"/>
    <mergeCell ref="Q29:Q30"/>
    <mergeCell ref="R29:R44"/>
    <mergeCell ref="E31:E34"/>
    <mergeCell ref="F31:F32"/>
    <mergeCell ref="G31:G32"/>
    <mergeCell ref="H31:H32"/>
    <mergeCell ref="I31:I32"/>
    <mergeCell ref="J31:J32"/>
    <mergeCell ref="F29:F30"/>
    <mergeCell ref="G29:G30"/>
    <mergeCell ref="H29:H30"/>
    <mergeCell ref="I29:I30"/>
    <mergeCell ref="J29:J30"/>
    <mergeCell ref="K29:K30"/>
    <mergeCell ref="K31:K32"/>
    <mergeCell ref="O31:O32"/>
    <mergeCell ref="P31:P32"/>
    <mergeCell ref="Q31:Q32"/>
    <mergeCell ref="F33:F34"/>
    <mergeCell ref="G33:G34"/>
    <mergeCell ref="H33:H34"/>
    <mergeCell ref="I33:I34"/>
    <mergeCell ref="J33:J34"/>
    <mergeCell ref="K33:K34"/>
    <mergeCell ref="O33:O34"/>
    <mergeCell ref="P33:P34"/>
    <mergeCell ref="Q33:Q34"/>
    <mergeCell ref="E35:E38"/>
    <mergeCell ref="F35:F36"/>
    <mergeCell ref="G35:G36"/>
    <mergeCell ref="H35:H36"/>
    <mergeCell ref="I35:I36"/>
    <mergeCell ref="J35:J36"/>
    <mergeCell ref="K35:K36"/>
    <mergeCell ref="O35:O36"/>
    <mergeCell ref="P35:P36"/>
    <mergeCell ref="Q35:Q36"/>
    <mergeCell ref="F37:F38"/>
    <mergeCell ref="G37:G38"/>
    <mergeCell ref="H37:H38"/>
    <mergeCell ref="I37:I38"/>
    <mergeCell ref="J37:J38"/>
    <mergeCell ref="K37:K38"/>
    <mergeCell ref="O37:O38"/>
    <mergeCell ref="P37:P38"/>
    <mergeCell ref="Q37:Q38"/>
    <mergeCell ref="E39:E40"/>
    <mergeCell ref="F39:F40"/>
    <mergeCell ref="G39:G40"/>
    <mergeCell ref="H39:H40"/>
    <mergeCell ref="I39:I40"/>
    <mergeCell ref="J39:J40"/>
    <mergeCell ref="K39:K40"/>
    <mergeCell ref="O39:O40"/>
    <mergeCell ref="P39:P40"/>
    <mergeCell ref="Q39:Q40"/>
    <mergeCell ref="E41:E42"/>
    <mergeCell ref="F41:F42"/>
    <mergeCell ref="G41:G42"/>
    <mergeCell ref="H41:H42"/>
    <mergeCell ref="I41:I42"/>
    <mergeCell ref="J41:J42"/>
    <mergeCell ref="K41:K42"/>
    <mergeCell ref="O41:O42"/>
    <mergeCell ref="P41:P42"/>
    <mergeCell ref="Q41:Q42"/>
    <mergeCell ref="E43:E44"/>
    <mergeCell ref="F43:F44"/>
    <mergeCell ref="G43:G44"/>
    <mergeCell ref="H43:H44"/>
    <mergeCell ref="I43:I44"/>
    <mergeCell ref="J43:J44"/>
    <mergeCell ref="K43:K44"/>
    <mergeCell ref="O43:O44"/>
    <mergeCell ref="P43:P44"/>
    <mergeCell ref="Q43:Q44"/>
    <mergeCell ref="A45:R45"/>
    <mergeCell ref="A46:A53"/>
    <mergeCell ref="B46:B53"/>
    <mergeCell ref="C46:C53"/>
    <mergeCell ref="D46:D53"/>
    <mergeCell ref="E46:E49"/>
    <mergeCell ref="F46:F47"/>
    <mergeCell ref="G46:G47"/>
    <mergeCell ref="Q46:Q47"/>
    <mergeCell ref="R46:R53"/>
    <mergeCell ref="F48:F49"/>
    <mergeCell ref="G48:G49"/>
    <mergeCell ref="H48:H49"/>
    <mergeCell ref="I48:I49"/>
    <mergeCell ref="J48:J49"/>
    <mergeCell ref="K48:K49"/>
    <mergeCell ref="O48:O49"/>
    <mergeCell ref="P48:P49"/>
    <mergeCell ref="H46:H47"/>
    <mergeCell ref="I46:I47"/>
    <mergeCell ref="J46:J47"/>
    <mergeCell ref="K46:K47"/>
    <mergeCell ref="O46:O47"/>
    <mergeCell ref="P46:P47"/>
    <mergeCell ref="Q48:Q49"/>
    <mergeCell ref="E50:E51"/>
    <mergeCell ref="F50:F51"/>
    <mergeCell ref="G50:G51"/>
    <mergeCell ref="H50:H51"/>
    <mergeCell ref="I50:I51"/>
    <mergeCell ref="J50:J51"/>
    <mergeCell ref="K50:K51"/>
    <mergeCell ref="O50:O51"/>
    <mergeCell ref="P50:P51"/>
    <mergeCell ref="Q50:Q51"/>
    <mergeCell ref="E52:E53"/>
    <mergeCell ref="F52:F53"/>
    <mergeCell ref="G52:G53"/>
    <mergeCell ref="H52:H53"/>
    <mergeCell ref="I52:I53"/>
    <mergeCell ref="J52:J53"/>
    <mergeCell ref="K52:K53"/>
    <mergeCell ref="O52:O53"/>
    <mergeCell ref="P52:P53"/>
    <mergeCell ref="P55:P56"/>
    <mergeCell ref="Q55:Q56"/>
    <mergeCell ref="Q52:Q53"/>
    <mergeCell ref="A54:R54"/>
    <mergeCell ref="A55:A66"/>
    <mergeCell ref="B55:B66"/>
    <mergeCell ref="C55:C66"/>
    <mergeCell ref="D55:D66"/>
    <mergeCell ref="E55:E56"/>
    <mergeCell ref="F55:F56"/>
    <mergeCell ref="G55:G56"/>
    <mergeCell ref="H55:H56"/>
    <mergeCell ref="O59:O60"/>
    <mergeCell ref="Q57:Q62"/>
    <mergeCell ref="S57:S62"/>
    <mergeCell ref="E59:E62"/>
    <mergeCell ref="F59:F60"/>
    <mergeCell ref="G59:G60"/>
    <mergeCell ref="H59:H60"/>
    <mergeCell ref="I59:I60"/>
    <mergeCell ref="J59:J60"/>
    <mergeCell ref="K59:K60"/>
    <mergeCell ref="P59:P60"/>
    <mergeCell ref="R55:R66"/>
    <mergeCell ref="E57:E58"/>
    <mergeCell ref="F57:F58"/>
    <mergeCell ref="G57:G58"/>
    <mergeCell ref="H57:H58"/>
    <mergeCell ref="I57:I58"/>
    <mergeCell ref="J57:J58"/>
    <mergeCell ref="K57:K58"/>
    <mergeCell ref="O57:O58"/>
    <mergeCell ref="P57:P58"/>
    <mergeCell ref="I55:I56"/>
    <mergeCell ref="J55:J56"/>
    <mergeCell ref="K55:K56"/>
    <mergeCell ref="O55:O56"/>
    <mergeCell ref="F61:F62"/>
    <mergeCell ref="G61:G62"/>
    <mergeCell ref="H61:H62"/>
    <mergeCell ref="I61:I62"/>
    <mergeCell ref="J61:J62"/>
    <mergeCell ref="K61:K62"/>
    <mergeCell ref="O61:O62"/>
    <mergeCell ref="P61:P62"/>
    <mergeCell ref="K63:K64"/>
    <mergeCell ref="O63:O64"/>
    <mergeCell ref="P63:P64"/>
    <mergeCell ref="Q63:Q64"/>
    <mergeCell ref="F65:F66"/>
    <mergeCell ref="G65:G66"/>
    <mergeCell ref="H65:H66"/>
    <mergeCell ref="I65:I66"/>
    <mergeCell ref="J65:J66"/>
    <mergeCell ref="K65:K66"/>
    <mergeCell ref="F63:F64"/>
    <mergeCell ref="G63:G64"/>
    <mergeCell ref="H63:H64"/>
    <mergeCell ref="I63:I64"/>
    <mergeCell ref="J63:J64"/>
    <mergeCell ref="O65:O66"/>
    <mergeCell ref="P65:P66"/>
    <mergeCell ref="Q65:Q66"/>
    <mergeCell ref="A67:R67"/>
    <mergeCell ref="A68:A71"/>
    <mergeCell ref="B68:B71"/>
    <mergeCell ref="C68:C71"/>
    <mergeCell ref="D68:D71"/>
    <mergeCell ref="E68:E69"/>
    <mergeCell ref="F68:F69"/>
    <mergeCell ref="E63:E66"/>
    <mergeCell ref="P68:P69"/>
    <mergeCell ref="Q68:Q69"/>
    <mergeCell ref="R68:R71"/>
    <mergeCell ref="S69:S71"/>
    <mergeCell ref="E70:E71"/>
    <mergeCell ref="F70:F71"/>
    <mergeCell ref="G70:G71"/>
    <mergeCell ref="H70:H71"/>
    <mergeCell ref="I70:I71"/>
    <mergeCell ref="J70:J71"/>
    <mergeCell ref="G68:G69"/>
    <mergeCell ref="H68:H69"/>
    <mergeCell ref="I68:I69"/>
    <mergeCell ref="J68:J69"/>
    <mergeCell ref="K68:K69"/>
    <mergeCell ref="O68:O69"/>
    <mergeCell ref="A74:R74"/>
    <mergeCell ref="A75:A78"/>
    <mergeCell ref="B75:B78"/>
    <mergeCell ref="C75:C78"/>
    <mergeCell ref="D75:D78"/>
    <mergeCell ref="R75:R78"/>
    <mergeCell ref="K70:K71"/>
    <mergeCell ref="O70:O71"/>
    <mergeCell ref="P70:P71"/>
    <mergeCell ref="Q70:Q71"/>
    <mergeCell ref="A72:R72"/>
    <mergeCell ref="A73:R73"/>
    <mergeCell ref="A86:R86"/>
    <mergeCell ref="A87:A88"/>
    <mergeCell ref="B87:B88"/>
    <mergeCell ref="C87:C88"/>
    <mergeCell ref="D87:D88"/>
    <mergeCell ref="R87:R88"/>
    <mergeCell ref="A79:R79"/>
    <mergeCell ref="A81:R81"/>
    <mergeCell ref="A82:A85"/>
    <mergeCell ref="B82:B85"/>
    <mergeCell ref="C82:C85"/>
    <mergeCell ref="D82:D85"/>
    <mergeCell ref="R82:R85"/>
    <mergeCell ref="A110:B110"/>
    <mergeCell ref="D110:E110"/>
    <mergeCell ref="F110:G110"/>
    <mergeCell ref="A89:R89"/>
    <mergeCell ref="E90:K90"/>
    <mergeCell ref="A91:R91"/>
    <mergeCell ref="A101:B101"/>
    <mergeCell ref="D101:E101"/>
    <mergeCell ref="F101:G101"/>
  </mergeCells>
  <conditionalFormatting sqref="P6">
    <cfRule type="containsText" dxfId="281" priority="279" operator="containsText" text="CUMPLIDA - INEFECTIVA">
      <formula>NOT(ISERROR(SEARCH("CUMPLIDA - INEFECTIVA",P6)))</formula>
    </cfRule>
    <cfRule type="containsText" dxfId="280" priority="280" operator="containsText" text="ABIERTA">
      <formula>NOT(ISERROR(SEARCH("ABIERTA",P6)))</formula>
    </cfRule>
    <cfRule type="containsText" dxfId="279" priority="281" operator="containsText" text="CUMPLIDA - PENDIENTE EFECTIVIDAD">
      <formula>NOT(ISERROR(SEARCH("CUMPLIDA - PENDIENTE EFECTIVIDAD",P6)))</formula>
    </cfRule>
    <cfRule type="containsText" dxfId="278" priority="282" operator="containsText" text="INCUMPLIDA - VENCIDA">
      <formula>NOT(ISERROR(SEARCH("INCUMPLIDA - VENCIDA",P6)))</formula>
    </cfRule>
  </conditionalFormatting>
  <conditionalFormatting sqref="R6">
    <cfRule type="containsText" dxfId="277" priority="277" operator="containsText" text="CERRADO">
      <formula>NOT(ISERROR(SEARCH("CERRADO",R6)))</formula>
    </cfRule>
    <cfRule type="containsText" dxfId="276" priority="278" operator="containsText" text="ABIERTO">
      <formula>NOT(ISERROR(SEARCH("ABIERTO",R6)))</formula>
    </cfRule>
  </conditionalFormatting>
  <conditionalFormatting sqref="P6">
    <cfRule type="containsText" dxfId="275" priority="275" operator="containsText" text="INCALIFICABLE">
      <formula>NOT(ISERROR(SEARCH("INCALIFICABLE",P6)))</formula>
    </cfRule>
    <cfRule type="containsText" dxfId="274" priority="276" operator="containsText" text="CUMPLIDA - EFECTIVA">
      <formula>NOT(ISERROR(SEARCH("CUMPLIDA - EFECTIVA",P6)))</formula>
    </cfRule>
  </conditionalFormatting>
  <conditionalFormatting sqref="P57">
    <cfRule type="containsText" dxfId="273" priority="271" operator="containsText" text="CUMPLIDA - INEFECTIVA">
      <formula>NOT(ISERROR(SEARCH("CUMPLIDA - INEFECTIVA",P57)))</formula>
    </cfRule>
    <cfRule type="containsText" dxfId="272" priority="272" operator="containsText" text="ABIERTA">
      <formula>NOT(ISERROR(SEARCH("ABIERTA",P57)))</formula>
    </cfRule>
    <cfRule type="containsText" dxfId="271" priority="273" operator="containsText" text="CUMPLIDA - PENDIENTE EFECTIVIDAD">
      <formula>NOT(ISERROR(SEARCH("CUMPLIDA - PENDIENTE EFECTIVIDAD",P57)))</formula>
    </cfRule>
    <cfRule type="containsText" dxfId="270" priority="274" operator="containsText" text="INCUMPLIDA - VENCIDA">
      <formula>NOT(ISERROR(SEARCH("INCUMPLIDA - VENCIDA",P57)))</formula>
    </cfRule>
  </conditionalFormatting>
  <conditionalFormatting sqref="P57">
    <cfRule type="containsText" dxfId="269" priority="269" operator="containsText" text="INCALIFICABLE">
      <formula>NOT(ISERROR(SEARCH("INCALIFICABLE",P57)))</formula>
    </cfRule>
    <cfRule type="containsText" dxfId="268" priority="270" operator="containsText" text="CUMPLIDA - EFECTIVA">
      <formula>NOT(ISERROR(SEARCH("CUMPLIDA - EFECTIVA",P57)))</formula>
    </cfRule>
  </conditionalFormatting>
  <conditionalFormatting sqref="P70">
    <cfRule type="containsText" dxfId="267" priority="265" operator="containsText" text="CUMPLIDA - INEFECTIVA">
      <formula>NOT(ISERROR(SEARCH("CUMPLIDA - INEFECTIVA",P70)))</formula>
    </cfRule>
    <cfRule type="containsText" dxfId="266" priority="266" operator="containsText" text="ABIERTA">
      <formula>NOT(ISERROR(SEARCH("ABIERTA",P70)))</formula>
    </cfRule>
    <cfRule type="containsText" dxfId="265" priority="267" operator="containsText" text="CUMPLIDA - PENDIENTE EFECTIVIDAD">
      <formula>NOT(ISERROR(SEARCH("CUMPLIDA - PENDIENTE EFECTIVIDAD",P70)))</formula>
    </cfRule>
    <cfRule type="containsText" dxfId="264" priority="268" operator="containsText" text="INCUMPLIDA - VENCIDA">
      <formula>NOT(ISERROR(SEARCH("INCUMPLIDA - VENCIDA",P70)))</formula>
    </cfRule>
  </conditionalFormatting>
  <conditionalFormatting sqref="P70">
    <cfRule type="containsText" dxfId="263" priority="263" operator="containsText" text="INCALIFICABLE">
      <formula>NOT(ISERROR(SEARCH("INCALIFICABLE",P70)))</formula>
    </cfRule>
    <cfRule type="containsText" dxfId="262" priority="264" operator="containsText" text="CUMPLIDA - EFECTIVA">
      <formula>NOT(ISERROR(SEARCH("CUMPLIDA - EFECTIVA",P70)))</formula>
    </cfRule>
  </conditionalFormatting>
  <conditionalFormatting sqref="P76">
    <cfRule type="containsText" dxfId="261" priority="259" operator="containsText" text="CUMPLIDA - INEFECTIVA">
      <formula>NOT(ISERROR(SEARCH("CUMPLIDA - INEFECTIVA",P76)))</formula>
    </cfRule>
    <cfRule type="containsText" dxfId="260" priority="260" operator="containsText" text="ABIERTA">
      <formula>NOT(ISERROR(SEARCH("ABIERTA",P76)))</formula>
    </cfRule>
    <cfRule type="containsText" dxfId="259" priority="261" operator="containsText" text="CUMPLIDA - PENDIENTE EFECTIVIDAD">
      <formula>NOT(ISERROR(SEARCH("CUMPLIDA - PENDIENTE EFECTIVIDAD",P76)))</formula>
    </cfRule>
    <cfRule type="containsText" dxfId="258" priority="262" operator="containsText" text="INCUMPLIDA - VENCIDA">
      <formula>NOT(ISERROR(SEARCH("INCUMPLIDA - VENCIDA",P76)))</formula>
    </cfRule>
  </conditionalFormatting>
  <conditionalFormatting sqref="P76">
    <cfRule type="containsText" dxfId="257" priority="257" operator="containsText" text="INCALIFICABLE">
      <formula>NOT(ISERROR(SEARCH("INCALIFICABLE",P76)))</formula>
    </cfRule>
    <cfRule type="containsText" dxfId="256" priority="258" operator="containsText" text="CUMPLIDA - EFECTIVA">
      <formula>NOT(ISERROR(SEARCH("CUMPLIDA - EFECTIVA",P76)))</formula>
    </cfRule>
  </conditionalFormatting>
  <conditionalFormatting sqref="P80">
    <cfRule type="containsText" dxfId="255" priority="253" operator="containsText" text="CUMPLIDA - INEFECTIVA">
      <formula>NOT(ISERROR(SEARCH("CUMPLIDA - INEFECTIVA",P80)))</formula>
    </cfRule>
    <cfRule type="containsText" dxfId="254" priority="254" operator="containsText" text="ABIERTA">
      <formula>NOT(ISERROR(SEARCH("ABIERTA",P80)))</formula>
    </cfRule>
    <cfRule type="containsText" dxfId="253" priority="255" operator="containsText" text="CUMPLIDA - PENDIENTE EFECTIVIDAD">
      <formula>NOT(ISERROR(SEARCH("CUMPLIDA - PENDIENTE EFECTIVIDAD",P80)))</formula>
    </cfRule>
    <cfRule type="containsText" dxfId="252" priority="256" operator="containsText" text="INCUMPLIDA - VENCIDA">
      <formula>NOT(ISERROR(SEARCH("INCUMPLIDA - VENCIDA",P80)))</formula>
    </cfRule>
  </conditionalFormatting>
  <conditionalFormatting sqref="P80">
    <cfRule type="containsText" dxfId="251" priority="251" operator="containsText" text="INCALIFICABLE">
      <formula>NOT(ISERROR(SEARCH("INCALIFICABLE",P80)))</formula>
    </cfRule>
    <cfRule type="containsText" dxfId="250" priority="252" operator="containsText" text="CUMPLIDA - EFECTIVA">
      <formula>NOT(ISERROR(SEARCH("CUMPLIDA - EFECTIVA",P80)))</formula>
    </cfRule>
  </conditionalFormatting>
  <conditionalFormatting sqref="P90">
    <cfRule type="containsText" dxfId="249" priority="247" operator="containsText" text="CUMPLIDA - INEFECTIVA">
      <formula>NOT(ISERROR(SEARCH("CUMPLIDA - INEFECTIVA",P90)))</formula>
    </cfRule>
    <cfRule type="containsText" dxfId="248" priority="248" operator="containsText" text="ABIERTA">
      <formula>NOT(ISERROR(SEARCH("ABIERTA",P90)))</formula>
    </cfRule>
    <cfRule type="containsText" dxfId="247" priority="249" operator="containsText" text="CUMPLIDA - PENDIENTE EFECTIVIDAD">
      <formula>NOT(ISERROR(SEARCH("CUMPLIDA - PENDIENTE EFECTIVIDAD",P90)))</formula>
    </cfRule>
    <cfRule type="containsText" dxfId="246" priority="250" operator="containsText" text="INCUMPLIDA - VENCIDA">
      <formula>NOT(ISERROR(SEARCH("INCUMPLIDA - VENCIDA",P90)))</formula>
    </cfRule>
  </conditionalFormatting>
  <conditionalFormatting sqref="P90">
    <cfRule type="containsText" dxfId="245" priority="245" operator="containsText" text="INCALIFICABLE">
      <formula>NOT(ISERROR(SEARCH("INCALIFICABLE",P90)))</formula>
    </cfRule>
    <cfRule type="containsText" dxfId="244" priority="246" operator="containsText" text="CUMPLIDA - EFECTIVA">
      <formula>NOT(ISERROR(SEARCH("CUMPLIDA - EFECTIVA",P90)))</formula>
    </cfRule>
  </conditionalFormatting>
  <conditionalFormatting sqref="R15:R16">
    <cfRule type="containsText" dxfId="243" priority="243" operator="containsText" text="CERRADO">
      <formula>NOT(ISERROR(SEARCH("CERRADO",R15)))</formula>
    </cfRule>
    <cfRule type="containsText" dxfId="242" priority="244" operator="containsText" text="ABIERTO">
      <formula>NOT(ISERROR(SEARCH("ABIERTO",R15)))</formula>
    </cfRule>
  </conditionalFormatting>
  <conditionalFormatting sqref="R22:R23">
    <cfRule type="containsText" dxfId="241" priority="241" operator="containsText" text="CERRADO">
      <formula>NOT(ISERROR(SEARCH("CERRADO",R22)))</formula>
    </cfRule>
    <cfRule type="containsText" dxfId="240" priority="242" operator="containsText" text="ABIERTO">
      <formula>NOT(ISERROR(SEARCH("ABIERTO",R22)))</formula>
    </cfRule>
  </conditionalFormatting>
  <conditionalFormatting sqref="R29:R30">
    <cfRule type="containsText" dxfId="239" priority="239" operator="containsText" text="CERRADO">
      <formula>NOT(ISERROR(SEARCH("CERRADO",R29)))</formula>
    </cfRule>
    <cfRule type="containsText" dxfId="238" priority="240" operator="containsText" text="ABIERTO">
      <formula>NOT(ISERROR(SEARCH("ABIERTO",R29)))</formula>
    </cfRule>
  </conditionalFormatting>
  <conditionalFormatting sqref="R46:R48">
    <cfRule type="containsText" dxfId="237" priority="237" operator="containsText" text="CERRADO">
      <formula>NOT(ISERROR(SEARCH("CERRADO",R46)))</formula>
    </cfRule>
    <cfRule type="containsText" dxfId="236" priority="238" operator="containsText" text="ABIERTO">
      <formula>NOT(ISERROR(SEARCH("ABIERTO",R46)))</formula>
    </cfRule>
  </conditionalFormatting>
  <conditionalFormatting sqref="R55:R56">
    <cfRule type="containsText" dxfId="235" priority="235" operator="containsText" text="CERRADO">
      <formula>NOT(ISERROR(SEARCH("CERRADO",R55)))</formula>
    </cfRule>
    <cfRule type="containsText" dxfId="234" priority="236" operator="containsText" text="ABIERTO">
      <formula>NOT(ISERROR(SEARCH("ABIERTO",R55)))</formula>
    </cfRule>
  </conditionalFormatting>
  <conditionalFormatting sqref="R68:R70">
    <cfRule type="containsText" dxfId="233" priority="233" operator="containsText" text="CERRADO">
      <formula>NOT(ISERROR(SEARCH("CERRADO",R68)))</formula>
    </cfRule>
    <cfRule type="containsText" dxfId="232" priority="234" operator="containsText" text="ABIERTO">
      <formula>NOT(ISERROR(SEARCH("ABIERTO",R68)))</formula>
    </cfRule>
  </conditionalFormatting>
  <conditionalFormatting sqref="R75">
    <cfRule type="containsText" dxfId="231" priority="231" operator="containsText" text="CERRADO">
      <formula>NOT(ISERROR(SEARCH("CERRADO",R75)))</formula>
    </cfRule>
    <cfRule type="containsText" dxfId="230" priority="232" operator="containsText" text="ABIERTO">
      <formula>NOT(ISERROR(SEARCH("ABIERTO",R75)))</formula>
    </cfRule>
  </conditionalFormatting>
  <conditionalFormatting sqref="R80">
    <cfRule type="containsText" dxfId="229" priority="229" operator="containsText" text="CERRADO">
      <formula>NOT(ISERROR(SEARCH("CERRADO",R80)))</formula>
    </cfRule>
    <cfRule type="containsText" dxfId="228" priority="230" operator="containsText" text="ABIERTO">
      <formula>NOT(ISERROR(SEARCH("ABIERTO",R80)))</formula>
    </cfRule>
  </conditionalFormatting>
  <conditionalFormatting sqref="R82">
    <cfRule type="containsText" dxfId="227" priority="227" operator="containsText" text="CERRADO">
      <formula>NOT(ISERROR(SEARCH("CERRADO",R82)))</formula>
    </cfRule>
    <cfRule type="containsText" dxfId="226" priority="228" operator="containsText" text="ABIERTO">
      <formula>NOT(ISERROR(SEARCH("ABIERTO",R82)))</formula>
    </cfRule>
  </conditionalFormatting>
  <conditionalFormatting sqref="R87">
    <cfRule type="containsText" dxfId="225" priority="225" operator="containsText" text="CERRADO">
      <formula>NOT(ISERROR(SEARCH("CERRADO",R87)))</formula>
    </cfRule>
    <cfRule type="containsText" dxfId="224" priority="226" operator="containsText" text="ABIERTO">
      <formula>NOT(ISERROR(SEARCH("ABIERTO",R87)))</formula>
    </cfRule>
  </conditionalFormatting>
  <conditionalFormatting sqref="R90">
    <cfRule type="containsText" dxfId="223" priority="223" operator="containsText" text="CERRADO">
      <formula>NOT(ISERROR(SEARCH("CERRADO",R90)))</formula>
    </cfRule>
    <cfRule type="containsText" dxfId="222" priority="224" operator="containsText" text="ABIERTO">
      <formula>NOT(ISERROR(SEARCH("ABIERTO",R90)))</formula>
    </cfRule>
  </conditionalFormatting>
  <conditionalFormatting sqref="P19">
    <cfRule type="containsText" dxfId="221" priority="219" operator="containsText" text="CUMPLIDA - INEFECTIVA">
      <formula>NOT(ISERROR(SEARCH("CUMPLIDA - INEFECTIVA",P19)))</formula>
    </cfRule>
    <cfRule type="containsText" dxfId="220" priority="220" operator="containsText" text="ABIERTA">
      <formula>NOT(ISERROR(SEARCH("ABIERTA",P19)))</formula>
    </cfRule>
    <cfRule type="containsText" dxfId="219" priority="221" operator="containsText" text="CUMPLIDA - PENDIENTE EFECTIVIDAD">
      <formula>NOT(ISERROR(SEARCH("CUMPLIDA - PENDIENTE EFECTIVIDAD",P19)))</formula>
    </cfRule>
    <cfRule type="containsText" dxfId="218" priority="222" operator="containsText" text="INCUMPLIDA - VENCIDA">
      <formula>NOT(ISERROR(SEARCH("INCUMPLIDA - VENCIDA",P19)))</formula>
    </cfRule>
  </conditionalFormatting>
  <conditionalFormatting sqref="P19">
    <cfRule type="containsText" dxfId="217" priority="217" operator="containsText" text="INCALIFICABLE">
      <formula>NOT(ISERROR(SEARCH("INCALIFICABLE",P19)))</formula>
    </cfRule>
    <cfRule type="containsText" dxfId="216" priority="218" operator="containsText" text="CUMPLIDA - EFECTIVA">
      <formula>NOT(ISERROR(SEARCH("CUMPLIDA - EFECTIVA",P19)))</formula>
    </cfRule>
  </conditionalFormatting>
  <conditionalFormatting sqref="P35">
    <cfRule type="containsText" dxfId="215" priority="213" operator="containsText" text="CUMPLIDA - INEFECTIVA">
      <formula>NOT(ISERROR(SEARCH("CUMPLIDA - INEFECTIVA",P35)))</formula>
    </cfRule>
    <cfRule type="containsText" dxfId="214" priority="214" operator="containsText" text="ABIERTA">
      <formula>NOT(ISERROR(SEARCH("ABIERTA",P35)))</formula>
    </cfRule>
    <cfRule type="containsText" dxfId="213" priority="215" operator="containsText" text="CUMPLIDA - PENDIENTE EFECTIVIDAD">
      <formula>NOT(ISERROR(SEARCH("CUMPLIDA - PENDIENTE EFECTIVIDAD",P35)))</formula>
    </cfRule>
    <cfRule type="containsText" dxfId="212" priority="216" operator="containsText" text="INCUMPLIDA - VENCIDA">
      <formula>NOT(ISERROR(SEARCH("INCUMPLIDA - VENCIDA",P35)))</formula>
    </cfRule>
  </conditionalFormatting>
  <conditionalFormatting sqref="P35">
    <cfRule type="containsText" dxfId="211" priority="211" operator="containsText" text="INCALIFICABLE">
      <formula>NOT(ISERROR(SEARCH("INCALIFICABLE",P35)))</formula>
    </cfRule>
    <cfRule type="containsText" dxfId="210" priority="212" operator="containsText" text="CUMPLIDA - EFECTIVA">
      <formula>NOT(ISERROR(SEARCH("CUMPLIDA - EFECTIVA",P35)))</formula>
    </cfRule>
  </conditionalFormatting>
  <conditionalFormatting sqref="P43">
    <cfRule type="containsText" dxfId="209" priority="207" operator="containsText" text="CUMPLIDA - INEFECTIVA">
      <formula>NOT(ISERROR(SEARCH("CUMPLIDA - INEFECTIVA",P43)))</formula>
    </cfRule>
    <cfRule type="containsText" dxfId="208" priority="208" operator="containsText" text="ABIERTA">
      <formula>NOT(ISERROR(SEARCH("ABIERTA",P43)))</formula>
    </cfRule>
    <cfRule type="containsText" dxfId="207" priority="209" operator="containsText" text="CUMPLIDA - PENDIENTE EFECTIVIDAD">
      <formula>NOT(ISERROR(SEARCH("CUMPLIDA - PENDIENTE EFECTIVIDAD",P43)))</formula>
    </cfRule>
    <cfRule type="containsText" dxfId="206" priority="210" operator="containsText" text="INCUMPLIDA - VENCIDA">
      <formula>NOT(ISERROR(SEARCH("INCUMPLIDA - VENCIDA",P43)))</formula>
    </cfRule>
  </conditionalFormatting>
  <conditionalFormatting sqref="P43">
    <cfRule type="containsText" dxfId="205" priority="205" operator="containsText" text="INCALIFICABLE">
      <formula>NOT(ISERROR(SEARCH("INCALIFICABLE",P43)))</formula>
    </cfRule>
    <cfRule type="containsText" dxfId="204" priority="206" operator="containsText" text="CUMPLIDA - EFECTIVA">
      <formula>NOT(ISERROR(SEARCH("CUMPLIDA - EFECTIVA",P43)))</formula>
    </cfRule>
  </conditionalFormatting>
  <conditionalFormatting sqref="P61">
    <cfRule type="containsText" dxfId="203" priority="201" operator="containsText" text="CUMPLIDA - INEFECTIVA">
      <formula>NOT(ISERROR(SEARCH("CUMPLIDA - INEFECTIVA",P61)))</formula>
    </cfRule>
    <cfRule type="containsText" dxfId="202" priority="202" operator="containsText" text="ABIERTA">
      <formula>NOT(ISERROR(SEARCH("ABIERTA",P61)))</formula>
    </cfRule>
    <cfRule type="containsText" dxfId="201" priority="203" operator="containsText" text="CUMPLIDA - PENDIENTE EFECTIVIDAD">
      <formula>NOT(ISERROR(SEARCH("CUMPLIDA - PENDIENTE EFECTIVIDAD",P61)))</formula>
    </cfRule>
    <cfRule type="containsText" dxfId="200" priority="204" operator="containsText" text="INCUMPLIDA - VENCIDA">
      <formula>NOT(ISERROR(SEARCH("INCUMPLIDA - VENCIDA",P61)))</formula>
    </cfRule>
  </conditionalFormatting>
  <conditionalFormatting sqref="P61">
    <cfRule type="containsText" dxfId="199" priority="199" operator="containsText" text="INCALIFICABLE">
      <formula>NOT(ISERROR(SEARCH("INCALIFICABLE",P61)))</formula>
    </cfRule>
    <cfRule type="containsText" dxfId="198" priority="200" operator="containsText" text="CUMPLIDA - EFECTIVA">
      <formula>NOT(ISERROR(SEARCH("CUMPLIDA - EFECTIVA",P61)))</formula>
    </cfRule>
  </conditionalFormatting>
  <conditionalFormatting sqref="P75">
    <cfRule type="containsText" dxfId="197" priority="195" operator="containsText" text="CUMPLIDA - INEFECTIVA">
      <formula>NOT(ISERROR(SEARCH("CUMPLIDA - INEFECTIVA",P75)))</formula>
    </cfRule>
    <cfRule type="containsText" dxfId="196" priority="196" operator="containsText" text="ABIERTA">
      <formula>NOT(ISERROR(SEARCH("ABIERTA",P75)))</formula>
    </cfRule>
    <cfRule type="containsText" dxfId="195" priority="197" operator="containsText" text="CUMPLIDA - PENDIENTE EFECTIVIDAD">
      <formula>NOT(ISERROR(SEARCH("CUMPLIDA - PENDIENTE EFECTIVIDAD",P75)))</formula>
    </cfRule>
    <cfRule type="containsText" dxfId="194" priority="198" operator="containsText" text="INCUMPLIDA - VENCIDA">
      <formula>NOT(ISERROR(SEARCH("INCUMPLIDA - VENCIDA",P75)))</formula>
    </cfRule>
  </conditionalFormatting>
  <conditionalFormatting sqref="P75">
    <cfRule type="containsText" dxfId="193" priority="193" operator="containsText" text="INCALIFICABLE">
      <formula>NOT(ISERROR(SEARCH("INCALIFICABLE",P75)))</formula>
    </cfRule>
    <cfRule type="containsText" dxfId="192" priority="194" operator="containsText" text="CUMPLIDA - EFECTIVA">
      <formula>NOT(ISERROR(SEARCH("CUMPLIDA - EFECTIVA",P75)))</formula>
    </cfRule>
  </conditionalFormatting>
  <conditionalFormatting sqref="P8">
    <cfRule type="containsText" dxfId="191" priority="189" operator="containsText" text="CUMPLIDA - INEFECTIVA">
      <formula>NOT(ISERROR(SEARCH("CUMPLIDA - INEFECTIVA",P8)))</formula>
    </cfRule>
    <cfRule type="containsText" dxfId="190" priority="190" operator="containsText" text="ABIERTA">
      <formula>NOT(ISERROR(SEARCH("ABIERTA",P8)))</formula>
    </cfRule>
    <cfRule type="containsText" dxfId="189" priority="191" operator="containsText" text="CUMPLIDA - PENDIENTE EFECTIVIDAD">
      <formula>NOT(ISERROR(SEARCH("CUMPLIDA - PENDIENTE EFECTIVIDAD",P8)))</formula>
    </cfRule>
    <cfRule type="containsText" dxfId="188" priority="192" operator="containsText" text="INCUMPLIDA - VENCIDA">
      <formula>NOT(ISERROR(SEARCH("INCUMPLIDA - VENCIDA",P8)))</formula>
    </cfRule>
  </conditionalFormatting>
  <conditionalFormatting sqref="P8">
    <cfRule type="containsText" dxfId="187" priority="187" operator="containsText" text="INCALIFICABLE">
      <formula>NOT(ISERROR(SEARCH("INCALIFICABLE",P8)))</formula>
    </cfRule>
    <cfRule type="containsText" dxfId="186" priority="188" operator="containsText" text="CUMPLIDA - EFECTIVA">
      <formula>NOT(ISERROR(SEARCH("CUMPLIDA - EFECTIVA",P8)))</formula>
    </cfRule>
  </conditionalFormatting>
  <conditionalFormatting sqref="P10">
    <cfRule type="containsText" dxfId="185" priority="183" operator="containsText" text="CUMPLIDA - INEFECTIVA">
      <formula>NOT(ISERROR(SEARCH("CUMPLIDA - INEFECTIVA",P10)))</formula>
    </cfRule>
    <cfRule type="containsText" dxfId="184" priority="184" operator="containsText" text="ABIERTA">
      <formula>NOT(ISERROR(SEARCH("ABIERTA",P10)))</formula>
    </cfRule>
    <cfRule type="containsText" dxfId="183" priority="185" operator="containsText" text="CUMPLIDA - PENDIENTE EFECTIVIDAD">
      <formula>NOT(ISERROR(SEARCH("CUMPLIDA - PENDIENTE EFECTIVIDAD",P10)))</formula>
    </cfRule>
    <cfRule type="containsText" dxfId="182" priority="186" operator="containsText" text="INCUMPLIDA - VENCIDA">
      <formula>NOT(ISERROR(SEARCH("INCUMPLIDA - VENCIDA",P10)))</formula>
    </cfRule>
  </conditionalFormatting>
  <conditionalFormatting sqref="P10">
    <cfRule type="containsText" dxfId="181" priority="181" operator="containsText" text="INCALIFICABLE">
      <formula>NOT(ISERROR(SEARCH("INCALIFICABLE",P10)))</formula>
    </cfRule>
    <cfRule type="containsText" dxfId="180" priority="182" operator="containsText" text="CUMPLIDA - EFECTIVA">
      <formula>NOT(ISERROR(SEARCH("CUMPLIDA - EFECTIVA",P10)))</formula>
    </cfRule>
  </conditionalFormatting>
  <conditionalFormatting sqref="P12">
    <cfRule type="containsText" dxfId="179" priority="177" operator="containsText" text="CUMPLIDA - INEFECTIVA">
      <formula>NOT(ISERROR(SEARCH("CUMPLIDA - INEFECTIVA",P12)))</formula>
    </cfRule>
    <cfRule type="containsText" dxfId="178" priority="178" operator="containsText" text="ABIERTA">
      <formula>NOT(ISERROR(SEARCH("ABIERTA",P12)))</formula>
    </cfRule>
    <cfRule type="containsText" dxfId="177" priority="179" operator="containsText" text="CUMPLIDA - PENDIENTE EFECTIVIDAD">
      <formula>NOT(ISERROR(SEARCH("CUMPLIDA - PENDIENTE EFECTIVIDAD",P12)))</formula>
    </cfRule>
    <cfRule type="containsText" dxfId="176" priority="180" operator="containsText" text="INCUMPLIDA - VENCIDA">
      <formula>NOT(ISERROR(SEARCH("INCUMPLIDA - VENCIDA",P12)))</formula>
    </cfRule>
  </conditionalFormatting>
  <conditionalFormatting sqref="P12">
    <cfRule type="containsText" dxfId="175" priority="175" operator="containsText" text="INCALIFICABLE">
      <formula>NOT(ISERROR(SEARCH("INCALIFICABLE",P12)))</formula>
    </cfRule>
    <cfRule type="containsText" dxfId="174" priority="176" operator="containsText" text="CUMPLIDA - EFECTIVA">
      <formula>NOT(ISERROR(SEARCH("CUMPLIDA - EFECTIVA",P12)))</formula>
    </cfRule>
  </conditionalFormatting>
  <conditionalFormatting sqref="P15">
    <cfRule type="containsText" dxfId="173" priority="171" operator="containsText" text="CUMPLIDA - INEFECTIVA">
      <formula>NOT(ISERROR(SEARCH("CUMPLIDA - INEFECTIVA",P15)))</formula>
    </cfRule>
    <cfRule type="containsText" dxfId="172" priority="172" operator="containsText" text="ABIERTA">
      <formula>NOT(ISERROR(SEARCH("ABIERTA",P15)))</formula>
    </cfRule>
    <cfRule type="containsText" dxfId="171" priority="173" operator="containsText" text="CUMPLIDA - PENDIENTE EFECTIVIDAD">
      <formula>NOT(ISERROR(SEARCH("CUMPLIDA - PENDIENTE EFECTIVIDAD",P15)))</formula>
    </cfRule>
    <cfRule type="containsText" dxfId="170" priority="174" operator="containsText" text="INCUMPLIDA - VENCIDA">
      <formula>NOT(ISERROR(SEARCH("INCUMPLIDA - VENCIDA",P15)))</formula>
    </cfRule>
  </conditionalFormatting>
  <conditionalFormatting sqref="P15">
    <cfRule type="containsText" dxfId="169" priority="169" operator="containsText" text="INCALIFICABLE">
      <formula>NOT(ISERROR(SEARCH("INCALIFICABLE",P15)))</formula>
    </cfRule>
    <cfRule type="containsText" dxfId="168" priority="170" operator="containsText" text="CUMPLIDA - EFECTIVA">
      <formula>NOT(ISERROR(SEARCH("CUMPLIDA - EFECTIVA",P15)))</formula>
    </cfRule>
  </conditionalFormatting>
  <conditionalFormatting sqref="P17">
    <cfRule type="containsText" dxfId="167" priority="165" operator="containsText" text="CUMPLIDA - INEFECTIVA">
      <formula>NOT(ISERROR(SEARCH("CUMPLIDA - INEFECTIVA",P17)))</formula>
    </cfRule>
    <cfRule type="containsText" dxfId="166" priority="166" operator="containsText" text="ABIERTA">
      <formula>NOT(ISERROR(SEARCH("ABIERTA",P17)))</formula>
    </cfRule>
    <cfRule type="containsText" dxfId="165" priority="167" operator="containsText" text="CUMPLIDA - PENDIENTE EFECTIVIDAD">
      <formula>NOT(ISERROR(SEARCH("CUMPLIDA - PENDIENTE EFECTIVIDAD",P17)))</formula>
    </cfRule>
    <cfRule type="containsText" dxfId="164" priority="168" operator="containsText" text="INCUMPLIDA - VENCIDA">
      <formula>NOT(ISERROR(SEARCH("INCUMPLIDA - VENCIDA",P17)))</formula>
    </cfRule>
  </conditionalFormatting>
  <conditionalFormatting sqref="P17">
    <cfRule type="containsText" dxfId="163" priority="163" operator="containsText" text="INCALIFICABLE">
      <formula>NOT(ISERROR(SEARCH("INCALIFICABLE",P17)))</formula>
    </cfRule>
    <cfRule type="containsText" dxfId="162" priority="164" operator="containsText" text="CUMPLIDA - EFECTIVA">
      <formula>NOT(ISERROR(SEARCH("CUMPLIDA - EFECTIVA",P17)))</formula>
    </cfRule>
  </conditionalFormatting>
  <conditionalFormatting sqref="P22">
    <cfRule type="containsText" dxfId="161" priority="159" operator="containsText" text="CUMPLIDA - INEFECTIVA">
      <formula>NOT(ISERROR(SEARCH("CUMPLIDA - INEFECTIVA",P22)))</formula>
    </cfRule>
    <cfRule type="containsText" dxfId="160" priority="160" operator="containsText" text="ABIERTA">
      <formula>NOT(ISERROR(SEARCH("ABIERTA",P22)))</formula>
    </cfRule>
    <cfRule type="containsText" dxfId="159" priority="161" operator="containsText" text="CUMPLIDA - PENDIENTE EFECTIVIDAD">
      <formula>NOT(ISERROR(SEARCH("CUMPLIDA - PENDIENTE EFECTIVIDAD",P22)))</formula>
    </cfRule>
    <cfRule type="containsText" dxfId="158" priority="162" operator="containsText" text="INCUMPLIDA - VENCIDA">
      <formula>NOT(ISERROR(SEARCH("INCUMPLIDA - VENCIDA",P22)))</formula>
    </cfRule>
  </conditionalFormatting>
  <conditionalFormatting sqref="P22">
    <cfRule type="containsText" dxfId="157" priority="157" operator="containsText" text="INCALIFICABLE">
      <formula>NOT(ISERROR(SEARCH("INCALIFICABLE",P22)))</formula>
    </cfRule>
    <cfRule type="containsText" dxfId="156" priority="158" operator="containsText" text="CUMPLIDA - EFECTIVA">
      <formula>NOT(ISERROR(SEARCH("CUMPLIDA - EFECTIVA",P22)))</formula>
    </cfRule>
  </conditionalFormatting>
  <conditionalFormatting sqref="P24">
    <cfRule type="containsText" dxfId="155" priority="153" operator="containsText" text="CUMPLIDA - INEFECTIVA">
      <formula>NOT(ISERROR(SEARCH("CUMPLIDA - INEFECTIVA",P24)))</formula>
    </cfRule>
    <cfRule type="containsText" dxfId="154" priority="154" operator="containsText" text="ABIERTA">
      <formula>NOT(ISERROR(SEARCH("ABIERTA",P24)))</formula>
    </cfRule>
    <cfRule type="containsText" dxfId="153" priority="155" operator="containsText" text="CUMPLIDA - PENDIENTE EFECTIVIDAD">
      <formula>NOT(ISERROR(SEARCH("CUMPLIDA - PENDIENTE EFECTIVIDAD",P24)))</formula>
    </cfRule>
    <cfRule type="containsText" dxfId="152" priority="156" operator="containsText" text="INCUMPLIDA - VENCIDA">
      <formula>NOT(ISERROR(SEARCH("INCUMPLIDA - VENCIDA",P24)))</formula>
    </cfRule>
  </conditionalFormatting>
  <conditionalFormatting sqref="P24">
    <cfRule type="containsText" dxfId="151" priority="151" operator="containsText" text="INCALIFICABLE">
      <formula>NOT(ISERROR(SEARCH("INCALIFICABLE",P24)))</formula>
    </cfRule>
    <cfRule type="containsText" dxfId="150" priority="152" operator="containsText" text="CUMPLIDA - EFECTIVA">
      <formula>NOT(ISERROR(SEARCH("CUMPLIDA - EFECTIVA",P24)))</formula>
    </cfRule>
  </conditionalFormatting>
  <conditionalFormatting sqref="P26">
    <cfRule type="containsText" dxfId="149" priority="147" operator="containsText" text="CUMPLIDA - INEFECTIVA">
      <formula>NOT(ISERROR(SEARCH("CUMPLIDA - INEFECTIVA",P26)))</formula>
    </cfRule>
    <cfRule type="containsText" dxfId="148" priority="148" operator="containsText" text="ABIERTA">
      <formula>NOT(ISERROR(SEARCH("ABIERTA",P26)))</formula>
    </cfRule>
    <cfRule type="containsText" dxfId="147" priority="149" operator="containsText" text="CUMPLIDA - PENDIENTE EFECTIVIDAD">
      <formula>NOT(ISERROR(SEARCH("CUMPLIDA - PENDIENTE EFECTIVIDAD",P26)))</formula>
    </cfRule>
    <cfRule type="containsText" dxfId="146" priority="150" operator="containsText" text="INCUMPLIDA - VENCIDA">
      <formula>NOT(ISERROR(SEARCH("INCUMPLIDA - VENCIDA",P26)))</formula>
    </cfRule>
  </conditionalFormatting>
  <conditionalFormatting sqref="P26">
    <cfRule type="containsText" dxfId="145" priority="145" operator="containsText" text="INCALIFICABLE">
      <formula>NOT(ISERROR(SEARCH("INCALIFICABLE",P26)))</formula>
    </cfRule>
    <cfRule type="containsText" dxfId="144" priority="146" operator="containsText" text="CUMPLIDA - EFECTIVA">
      <formula>NOT(ISERROR(SEARCH("CUMPLIDA - EFECTIVA",P26)))</formula>
    </cfRule>
  </conditionalFormatting>
  <conditionalFormatting sqref="P29">
    <cfRule type="containsText" dxfId="143" priority="141" operator="containsText" text="CUMPLIDA - INEFECTIVA">
      <formula>NOT(ISERROR(SEARCH("CUMPLIDA - INEFECTIVA",P29)))</formula>
    </cfRule>
    <cfRule type="containsText" dxfId="142" priority="142" operator="containsText" text="ABIERTA">
      <formula>NOT(ISERROR(SEARCH("ABIERTA",P29)))</formula>
    </cfRule>
    <cfRule type="containsText" dxfId="141" priority="143" operator="containsText" text="CUMPLIDA - PENDIENTE EFECTIVIDAD">
      <formula>NOT(ISERROR(SEARCH("CUMPLIDA - PENDIENTE EFECTIVIDAD",P29)))</formula>
    </cfRule>
    <cfRule type="containsText" dxfId="140" priority="144" operator="containsText" text="INCUMPLIDA - VENCIDA">
      <formula>NOT(ISERROR(SEARCH("INCUMPLIDA - VENCIDA",P29)))</formula>
    </cfRule>
  </conditionalFormatting>
  <conditionalFormatting sqref="P29">
    <cfRule type="containsText" dxfId="139" priority="139" operator="containsText" text="INCALIFICABLE">
      <formula>NOT(ISERROR(SEARCH("INCALIFICABLE",P29)))</formula>
    </cfRule>
    <cfRule type="containsText" dxfId="138" priority="140" operator="containsText" text="CUMPLIDA - EFECTIVA">
      <formula>NOT(ISERROR(SEARCH("CUMPLIDA - EFECTIVA",P29)))</formula>
    </cfRule>
  </conditionalFormatting>
  <conditionalFormatting sqref="P31">
    <cfRule type="containsText" dxfId="137" priority="135" operator="containsText" text="CUMPLIDA - INEFECTIVA">
      <formula>NOT(ISERROR(SEARCH("CUMPLIDA - INEFECTIVA",P31)))</formula>
    </cfRule>
    <cfRule type="containsText" dxfId="136" priority="136" operator="containsText" text="ABIERTA">
      <formula>NOT(ISERROR(SEARCH("ABIERTA",P31)))</formula>
    </cfRule>
    <cfRule type="containsText" dxfId="135" priority="137" operator="containsText" text="CUMPLIDA - PENDIENTE EFECTIVIDAD">
      <formula>NOT(ISERROR(SEARCH("CUMPLIDA - PENDIENTE EFECTIVIDAD",P31)))</formula>
    </cfRule>
    <cfRule type="containsText" dxfId="134" priority="138" operator="containsText" text="INCUMPLIDA - VENCIDA">
      <formula>NOT(ISERROR(SEARCH("INCUMPLIDA - VENCIDA",P31)))</formula>
    </cfRule>
  </conditionalFormatting>
  <conditionalFormatting sqref="P31">
    <cfRule type="containsText" dxfId="133" priority="133" operator="containsText" text="INCALIFICABLE">
      <formula>NOT(ISERROR(SEARCH("INCALIFICABLE",P31)))</formula>
    </cfRule>
    <cfRule type="containsText" dxfId="132" priority="134" operator="containsText" text="CUMPLIDA - EFECTIVA">
      <formula>NOT(ISERROR(SEARCH("CUMPLIDA - EFECTIVA",P31)))</formula>
    </cfRule>
  </conditionalFormatting>
  <conditionalFormatting sqref="P33">
    <cfRule type="containsText" dxfId="131" priority="129" operator="containsText" text="CUMPLIDA - INEFECTIVA">
      <formula>NOT(ISERROR(SEARCH("CUMPLIDA - INEFECTIVA",P33)))</formula>
    </cfRule>
    <cfRule type="containsText" dxfId="130" priority="130" operator="containsText" text="ABIERTA">
      <formula>NOT(ISERROR(SEARCH("ABIERTA",P33)))</formula>
    </cfRule>
    <cfRule type="containsText" dxfId="129" priority="131" operator="containsText" text="CUMPLIDA - PENDIENTE EFECTIVIDAD">
      <formula>NOT(ISERROR(SEARCH("CUMPLIDA - PENDIENTE EFECTIVIDAD",P33)))</formula>
    </cfRule>
    <cfRule type="containsText" dxfId="128" priority="132" operator="containsText" text="INCUMPLIDA - VENCIDA">
      <formula>NOT(ISERROR(SEARCH("INCUMPLIDA - VENCIDA",P33)))</formula>
    </cfRule>
  </conditionalFormatting>
  <conditionalFormatting sqref="P33">
    <cfRule type="containsText" dxfId="127" priority="127" operator="containsText" text="INCALIFICABLE">
      <formula>NOT(ISERROR(SEARCH("INCALIFICABLE",P33)))</formula>
    </cfRule>
    <cfRule type="containsText" dxfId="126" priority="128" operator="containsText" text="CUMPLIDA - EFECTIVA">
      <formula>NOT(ISERROR(SEARCH("CUMPLIDA - EFECTIVA",P33)))</formula>
    </cfRule>
  </conditionalFormatting>
  <conditionalFormatting sqref="P37">
    <cfRule type="containsText" dxfId="125" priority="123" operator="containsText" text="CUMPLIDA - INEFECTIVA">
      <formula>NOT(ISERROR(SEARCH("CUMPLIDA - INEFECTIVA",P37)))</formula>
    </cfRule>
    <cfRule type="containsText" dxfId="124" priority="124" operator="containsText" text="ABIERTA">
      <formula>NOT(ISERROR(SEARCH("ABIERTA",P37)))</formula>
    </cfRule>
    <cfRule type="containsText" dxfId="123" priority="125" operator="containsText" text="CUMPLIDA - PENDIENTE EFECTIVIDAD">
      <formula>NOT(ISERROR(SEARCH("CUMPLIDA - PENDIENTE EFECTIVIDAD",P37)))</formula>
    </cfRule>
    <cfRule type="containsText" dxfId="122" priority="126" operator="containsText" text="INCUMPLIDA - VENCIDA">
      <formula>NOT(ISERROR(SEARCH("INCUMPLIDA - VENCIDA",P37)))</formula>
    </cfRule>
  </conditionalFormatting>
  <conditionalFormatting sqref="P37">
    <cfRule type="containsText" dxfId="121" priority="121" operator="containsText" text="INCALIFICABLE">
      <formula>NOT(ISERROR(SEARCH("INCALIFICABLE",P37)))</formula>
    </cfRule>
    <cfRule type="containsText" dxfId="120" priority="122" operator="containsText" text="CUMPLIDA - EFECTIVA">
      <formula>NOT(ISERROR(SEARCH("CUMPLIDA - EFECTIVA",P37)))</formula>
    </cfRule>
  </conditionalFormatting>
  <conditionalFormatting sqref="P39">
    <cfRule type="containsText" dxfId="119" priority="117" operator="containsText" text="CUMPLIDA - INEFECTIVA">
      <formula>NOT(ISERROR(SEARCH("CUMPLIDA - INEFECTIVA",P39)))</formula>
    </cfRule>
    <cfRule type="containsText" dxfId="118" priority="118" operator="containsText" text="ABIERTA">
      <formula>NOT(ISERROR(SEARCH("ABIERTA",P39)))</formula>
    </cfRule>
    <cfRule type="containsText" dxfId="117" priority="119" operator="containsText" text="CUMPLIDA - PENDIENTE EFECTIVIDAD">
      <formula>NOT(ISERROR(SEARCH("CUMPLIDA - PENDIENTE EFECTIVIDAD",P39)))</formula>
    </cfRule>
    <cfRule type="containsText" dxfId="116" priority="120" operator="containsText" text="INCUMPLIDA - VENCIDA">
      <formula>NOT(ISERROR(SEARCH("INCUMPLIDA - VENCIDA",P39)))</formula>
    </cfRule>
  </conditionalFormatting>
  <conditionalFormatting sqref="P39">
    <cfRule type="containsText" dxfId="115" priority="115" operator="containsText" text="INCALIFICABLE">
      <formula>NOT(ISERROR(SEARCH("INCALIFICABLE",P39)))</formula>
    </cfRule>
    <cfRule type="containsText" dxfId="114" priority="116" operator="containsText" text="CUMPLIDA - EFECTIVA">
      <formula>NOT(ISERROR(SEARCH("CUMPLIDA - EFECTIVA",P39)))</formula>
    </cfRule>
  </conditionalFormatting>
  <conditionalFormatting sqref="P41">
    <cfRule type="containsText" dxfId="113" priority="111" operator="containsText" text="CUMPLIDA - INEFECTIVA">
      <formula>NOT(ISERROR(SEARCH("CUMPLIDA - INEFECTIVA",P41)))</formula>
    </cfRule>
    <cfRule type="containsText" dxfId="112" priority="112" operator="containsText" text="ABIERTA">
      <formula>NOT(ISERROR(SEARCH("ABIERTA",P41)))</formula>
    </cfRule>
    <cfRule type="containsText" dxfId="111" priority="113" operator="containsText" text="CUMPLIDA - PENDIENTE EFECTIVIDAD">
      <formula>NOT(ISERROR(SEARCH("CUMPLIDA - PENDIENTE EFECTIVIDAD",P41)))</formula>
    </cfRule>
    <cfRule type="containsText" dxfId="110" priority="114" operator="containsText" text="INCUMPLIDA - VENCIDA">
      <formula>NOT(ISERROR(SEARCH("INCUMPLIDA - VENCIDA",P41)))</formula>
    </cfRule>
  </conditionalFormatting>
  <conditionalFormatting sqref="P41">
    <cfRule type="containsText" dxfId="109" priority="109" operator="containsText" text="INCALIFICABLE">
      <formula>NOT(ISERROR(SEARCH("INCALIFICABLE",P41)))</formula>
    </cfRule>
    <cfRule type="containsText" dxfId="108" priority="110" operator="containsText" text="CUMPLIDA - EFECTIVA">
      <formula>NOT(ISERROR(SEARCH("CUMPLIDA - EFECTIVA",P41)))</formula>
    </cfRule>
  </conditionalFormatting>
  <conditionalFormatting sqref="P46">
    <cfRule type="containsText" dxfId="107" priority="105" operator="containsText" text="CUMPLIDA - INEFECTIVA">
      <formula>NOT(ISERROR(SEARCH("CUMPLIDA - INEFECTIVA",P46)))</formula>
    </cfRule>
    <cfRule type="containsText" dxfId="106" priority="106" operator="containsText" text="ABIERTA">
      <formula>NOT(ISERROR(SEARCH("ABIERTA",P46)))</formula>
    </cfRule>
    <cfRule type="containsText" dxfId="105" priority="107" operator="containsText" text="CUMPLIDA - PENDIENTE EFECTIVIDAD">
      <formula>NOT(ISERROR(SEARCH("CUMPLIDA - PENDIENTE EFECTIVIDAD",P46)))</formula>
    </cfRule>
    <cfRule type="containsText" dxfId="104" priority="108" operator="containsText" text="INCUMPLIDA - VENCIDA">
      <formula>NOT(ISERROR(SEARCH("INCUMPLIDA - VENCIDA",P46)))</formula>
    </cfRule>
  </conditionalFormatting>
  <conditionalFormatting sqref="P46">
    <cfRule type="containsText" dxfId="103" priority="103" operator="containsText" text="INCALIFICABLE">
      <formula>NOT(ISERROR(SEARCH("INCALIFICABLE",P46)))</formula>
    </cfRule>
    <cfRule type="containsText" dxfId="102" priority="104" operator="containsText" text="CUMPLIDA - EFECTIVA">
      <formula>NOT(ISERROR(SEARCH("CUMPLIDA - EFECTIVA",P46)))</formula>
    </cfRule>
  </conditionalFormatting>
  <conditionalFormatting sqref="P48">
    <cfRule type="containsText" dxfId="101" priority="99" operator="containsText" text="CUMPLIDA - INEFECTIVA">
      <formula>NOT(ISERROR(SEARCH("CUMPLIDA - INEFECTIVA",P48)))</formula>
    </cfRule>
    <cfRule type="containsText" dxfId="100" priority="100" operator="containsText" text="ABIERTA">
      <formula>NOT(ISERROR(SEARCH("ABIERTA",P48)))</formula>
    </cfRule>
    <cfRule type="containsText" dxfId="99" priority="101" operator="containsText" text="CUMPLIDA - PENDIENTE EFECTIVIDAD">
      <formula>NOT(ISERROR(SEARCH("CUMPLIDA - PENDIENTE EFECTIVIDAD",P48)))</formula>
    </cfRule>
    <cfRule type="containsText" dxfId="98" priority="102" operator="containsText" text="INCUMPLIDA - VENCIDA">
      <formula>NOT(ISERROR(SEARCH("INCUMPLIDA - VENCIDA",P48)))</formula>
    </cfRule>
  </conditionalFormatting>
  <conditionalFormatting sqref="P48">
    <cfRule type="containsText" dxfId="97" priority="97" operator="containsText" text="INCALIFICABLE">
      <formula>NOT(ISERROR(SEARCH("INCALIFICABLE",P48)))</formula>
    </cfRule>
    <cfRule type="containsText" dxfId="96" priority="98" operator="containsText" text="CUMPLIDA - EFECTIVA">
      <formula>NOT(ISERROR(SEARCH("CUMPLIDA - EFECTIVA",P48)))</formula>
    </cfRule>
  </conditionalFormatting>
  <conditionalFormatting sqref="P50">
    <cfRule type="containsText" dxfId="95" priority="93" operator="containsText" text="CUMPLIDA - INEFECTIVA">
      <formula>NOT(ISERROR(SEARCH("CUMPLIDA - INEFECTIVA",P50)))</formula>
    </cfRule>
    <cfRule type="containsText" dxfId="94" priority="94" operator="containsText" text="ABIERTA">
      <formula>NOT(ISERROR(SEARCH("ABIERTA",P50)))</formula>
    </cfRule>
    <cfRule type="containsText" dxfId="93" priority="95" operator="containsText" text="CUMPLIDA - PENDIENTE EFECTIVIDAD">
      <formula>NOT(ISERROR(SEARCH("CUMPLIDA - PENDIENTE EFECTIVIDAD",P50)))</formula>
    </cfRule>
    <cfRule type="containsText" dxfId="92" priority="96" operator="containsText" text="INCUMPLIDA - VENCIDA">
      <formula>NOT(ISERROR(SEARCH("INCUMPLIDA - VENCIDA",P50)))</formula>
    </cfRule>
  </conditionalFormatting>
  <conditionalFormatting sqref="P50">
    <cfRule type="containsText" dxfId="91" priority="91" operator="containsText" text="INCALIFICABLE">
      <formula>NOT(ISERROR(SEARCH("INCALIFICABLE",P50)))</formula>
    </cfRule>
    <cfRule type="containsText" dxfId="90" priority="92" operator="containsText" text="CUMPLIDA - EFECTIVA">
      <formula>NOT(ISERROR(SEARCH("CUMPLIDA - EFECTIVA",P50)))</formula>
    </cfRule>
  </conditionalFormatting>
  <conditionalFormatting sqref="P52">
    <cfRule type="containsText" dxfId="89" priority="87" operator="containsText" text="CUMPLIDA - INEFECTIVA">
      <formula>NOT(ISERROR(SEARCH("CUMPLIDA - INEFECTIVA",P52)))</formula>
    </cfRule>
    <cfRule type="containsText" dxfId="88" priority="88" operator="containsText" text="ABIERTA">
      <formula>NOT(ISERROR(SEARCH("ABIERTA",P52)))</formula>
    </cfRule>
    <cfRule type="containsText" dxfId="87" priority="89" operator="containsText" text="CUMPLIDA - PENDIENTE EFECTIVIDAD">
      <formula>NOT(ISERROR(SEARCH("CUMPLIDA - PENDIENTE EFECTIVIDAD",P52)))</formula>
    </cfRule>
    <cfRule type="containsText" dxfId="86" priority="90" operator="containsText" text="INCUMPLIDA - VENCIDA">
      <formula>NOT(ISERROR(SEARCH("INCUMPLIDA - VENCIDA",P52)))</formula>
    </cfRule>
  </conditionalFormatting>
  <conditionalFormatting sqref="P52">
    <cfRule type="containsText" dxfId="85" priority="85" operator="containsText" text="INCALIFICABLE">
      <formula>NOT(ISERROR(SEARCH("INCALIFICABLE",P52)))</formula>
    </cfRule>
    <cfRule type="containsText" dxfId="84" priority="86" operator="containsText" text="CUMPLIDA - EFECTIVA">
      <formula>NOT(ISERROR(SEARCH("CUMPLIDA - EFECTIVA",P52)))</formula>
    </cfRule>
  </conditionalFormatting>
  <conditionalFormatting sqref="P55">
    <cfRule type="containsText" dxfId="83" priority="81" operator="containsText" text="CUMPLIDA - INEFECTIVA">
      <formula>NOT(ISERROR(SEARCH("CUMPLIDA - INEFECTIVA",P55)))</formula>
    </cfRule>
    <cfRule type="containsText" dxfId="82" priority="82" operator="containsText" text="ABIERTA">
      <formula>NOT(ISERROR(SEARCH("ABIERTA",P55)))</formula>
    </cfRule>
    <cfRule type="containsText" dxfId="81" priority="83" operator="containsText" text="CUMPLIDA - PENDIENTE EFECTIVIDAD">
      <formula>NOT(ISERROR(SEARCH("CUMPLIDA - PENDIENTE EFECTIVIDAD",P55)))</formula>
    </cfRule>
    <cfRule type="containsText" dxfId="80" priority="84" operator="containsText" text="INCUMPLIDA - VENCIDA">
      <formula>NOT(ISERROR(SEARCH("INCUMPLIDA - VENCIDA",P55)))</formula>
    </cfRule>
  </conditionalFormatting>
  <conditionalFormatting sqref="P55">
    <cfRule type="containsText" dxfId="79" priority="79" operator="containsText" text="INCALIFICABLE">
      <formula>NOT(ISERROR(SEARCH("INCALIFICABLE",P55)))</formula>
    </cfRule>
    <cfRule type="containsText" dxfId="78" priority="80" operator="containsText" text="CUMPLIDA - EFECTIVA">
      <formula>NOT(ISERROR(SEARCH("CUMPLIDA - EFECTIVA",P55)))</formula>
    </cfRule>
  </conditionalFormatting>
  <conditionalFormatting sqref="P59">
    <cfRule type="containsText" dxfId="77" priority="75" operator="containsText" text="CUMPLIDA - INEFECTIVA">
      <formula>NOT(ISERROR(SEARCH("CUMPLIDA - INEFECTIVA",P59)))</formula>
    </cfRule>
    <cfRule type="containsText" dxfId="76" priority="76" operator="containsText" text="ABIERTA">
      <formula>NOT(ISERROR(SEARCH("ABIERTA",P59)))</formula>
    </cfRule>
    <cfRule type="containsText" dxfId="75" priority="77" operator="containsText" text="CUMPLIDA - PENDIENTE EFECTIVIDAD">
      <formula>NOT(ISERROR(SEARCH("CUMPLIDA - PENDIENTE EFECTIVIDAD",P59)))</formula>
    </cfRule>
    <cfRule type="containsText" dxfId="74" priority="78" operator="containsText" text="INCUMPLIDA - VENCIDA">
      <formula>NOT(ISERROR(SEARCH("INCUMPLIDA - VENCIDA",P59)))</formula>
    </cfRule>
  </conditionalFormatting>
  <conditionalFormatting sqref="P59">
    <cfRule type="containsText" dxfId="73" priority="73" operator="containsText" text="INCALIFICABLE">
      <formula>NOT(ISERROR(SEARCH("INCALIFICABLE",P59)))</formula>
    </cfRule>
    <cfRule type="containsText" dxfId="72" priority="74" operator="containsText" text="CUMPLIDA - EFECTIVA">
      <formula>NOT(ISERROR(SEARCH("CUMPLIDA - EFECTIVA",P59)))</formula>
    </cfRule>
  </conditionalFormatting>
  <conditionalFormatting sqref="P63">
    <cfRule type="containsText" dxfId="71" priority="69" operator="containsText" text="CUMPLIDA - INEFECTIVA">
      <formula>NOT(ISERROR(SEARCH("CUMPLIDA - INEFECTIVA",P63)))</formula>
    </cfRule>
    <cfRule type="containsText" dxfId="70" priority="70" operator="containsText" text="ABIERTA">
      <formula>NOT(ISERROR(SEARCH("ABIERTA",P63)))</formula>
    </cfRule>
    <cfRule type="containsText" dxfId="69" priority="71" operator="containsText" text="CUMPLIDA - PENDIENTE EFECTIVIDAD">
      <formula>NOT(ISERROR(SEARCH("CUMPLIDA - PENDIENTE EFECTIVIDAD",P63)))</formula>
    </cfRule>
    <cfRule type="containsText" dxfId="68" priority="72" operator="containsText" text="INCUMPLIDA - VENCIDA">
      <formula>NOT(ISERROR(SEARCH("INCUMPLIDA - VENCIDA",P63)))</formula>
    </cfRule>
  </conditionalFormatting>
  <conditionalFormatting sqref="P63">
    <cfRule type="containsText" dxfId="67" priority="67" operator="containsText" text="INCALIFICABLE">
      <formula>NOT(ISERROR(SEARCH("INCALIFICABLE",P63)))</formula>
    </cfRule>
    <cfRule type="containsText" dxfId="66" priority="68" operator="containsText" text="CUMPLIDA - EFECTIVA">
      <formula>NOT(ISERROR(SEARCH("CUMPLIDA - EFECTIVA",P63)))</formula>
    </cfRule>
  </conditionalFormatting>
  <conditionalFormatting sqref="P65">
    <cfRule type="containsText" dxfId="65" priority="63" operator="containsText" text="CUMPLIDA - INEFECTIVA">
      <formula>NOT(ISERROR(SEARCH("CUMPLIDA - INEFECTIVA",P65)))</formula>
    </cfRule>
    <cfRule type="containsText" dxfId="64" priority="64" operator="containsText" text="ABIERTA">
      <formula>NOT(ISERROR(SEARCH("ABIERTA",P65)))</formula>
    </cfRule>
    <cfRule type="containsText" dxfId="63" priority="65" operator="containsText" text="CUMPLIDA - PENDIENTE EFECTIVIDAD">
      <formula>NOT(ISERROR(SEARCH("CUMPLIDA - PENDIENTE EFECTIVIDAD",P65)))</formula>
    </cfRule>
    <cfRule type="containsText" dxfId="62" priority="66" operator="containsText" text="INCUMPLIDA - VENCIDA">
      <formula>NOT(ISERROR(SEARCH("INCUMPLIDA - VENCIDA",P65)))</formula>
    </cfRule>
  </conditionalFormatting>
  <conditionalFormatting sqref="P65">
    <cfRule type="containsText" dxfId="61" priority="61" operator="containsText" text="INCALIFICABLE">
      <formula>NOT(ISERROR(SEARCH("INCALIFICABLE",P65)))</formula>
    </cfRule>
    <cfRule type="containsText" dxfId="60" priority="62" operator="containsText" text="CUMPLIDA - EFECTIVA">
      <formula>NOT(ISERROR(SEARCH("CUMPLIDA - EFECTIVA",P65)))</formula>
    </cfRule>
  </conditionalFormatting>
  <conditionalFormatting sqref="P68">
    <cfRule type="containsText" dxfId="59" priority="57" operator="containsText" text="CUMPLIDA - INEFECTIVA">
      <formula>NOT(ISERROR(SEARCH("CUMPLIDA - INEFECTIVA",P68)))</formula>
    </cfRule>
    <cfRule type="containsText" dxfId="58" priority="58" operator="containsText" text="ABIERTA">
      <formula>NOT(ISERROR(SEARCH("ABIERTA",P68)))</formula>
    </cfRule>
    <cfRule type="containsText" dxfId="57" priority="59" operator="containsText" text="CUMPLIDA - PENDIENTE EFECTIVIDAD">
      <formula>NOT(ISERROR(SEARCH("CUMPLIDA - PENDIENTE EFECTIVIDAD",P68)))</formula>
    </cfRule>
    <cfRule type="containsText" dxfId="56" priority="60" operator="containsText" text="INCUMPLIDA - VENCIDA">
      <formula>NOT(ISERROR(SEARCH("INCUMPLIDA - VENCIDA",P68)))</formula>
    </cfRule>
  </conditionalFormatting>
  <conditionalFormatting sqref="P68">
    <cfRule type="containsText" dxfId="55" priority="55" operator="containsText" text="INCALIFICABLE">
      <formula>NOT(ISERROR(SEARCH("INCALIFICABLE",P68)))</formula>
    </cfRule>
    <cfRule type="containsText" dxfId="54" priority="56" operator="containsText" text="CUMPLIDA - EFECTIVA">
      <formula>NOT(ISERROR(SEARCH("CUMPLIDA - EFECTIVA",P68)))</formula>
    </cfRule>
  </conditionalFormatting>
  <conditionalFormatting sqref="P78">
    <cfRule type="containsText" dxfId="47" priority="45" operator="containsText" text="CUMPLIDA - INEFECTIVA">
      <formula>NOT(ISERROR(SEARCH("CUMPLIDA - INEFECTIVA",P78)))</formula>
    </cfRule>
    <cfRule type="containsText" dxfId="46" priority="46" operator="containsText" text="ABIERTA">
      <formula>NOT(ISERROR(SEARCH("ABIERTA",P78)))</formula>
    </cfRule>
    <cfRule type="containsText" dxfId="45" priority="47" operator="containsText" text="CUMPLIDA - PENDIENTE EFECTIVIDAD">
      <formula>NOT(ISERROR(SEARCH("CUMPLIDA - PENDIENTE EFECTIVIDAD",P78)))</formula>
    </cfRule>
    <cfRule type="containsText" dxfId="44" priority="48" operator="containsText" text="INCUMPLIDA - VENCIDA">
      <formula>NOT(ISERROR(SEARCH("INCUMPLIDA - VENCIDA",P78)))</formula>
    </cfRule>
  </conditionalFormatting>
  <conditionalFormatting sqref="P78">
    <cfRule type="containsText" dxfId="43" priority="43" operator="containsText" text="INCALIFICABLE">
      <formula>NOT(ISERROR(SEARCH("INCALIFICABLE",P78)))</formula>
    </cfRule>
    <cfRule type="containsText" dxfId="42" priority="44" operator="containsText" text="CUMPLIDA - EFECTIVA">
      <formula>NOT(ISERROR(SEARCH("CUMPLIDA - EFECTIVA",P78)))</formula>
    </cfRule>
  </conditionalFormatting>
  <conditionalFormatting sqref="P82">
    <cfRule type="containsText" dxfId="41" priority="39" operator="containsText" text="CUMPLIDA - INEFECTIVA">
      <formula>NOT(ISERROR(SEARCH("CUMPLIDA - INEFECTIVA",P82)))</formula>
    </cfRule>
    <cfRule type="containsText" dxfId="40" priority="40" operator="containsText" text="ABIERTA">
      <formula>NOT(ISERROR(SEARCH("ABIERTA",P82)))</formula>
    </cfRule>
    <cfRule type="containsText" dxfId="39" priority="41" operator="containsText" text="CUMPLIDA - PENDIENTE EFECTIVIDAD">
      <formula>NOT(ISERROR(SEARCH("CUMPLIDA - PENDIENTE EFECTIVIDAD",P82)))</formula>
    </cfRule>
    <cfRule type="containsText" dxfId="38" priority="42" operator="containsText" text="INCUMPLIDA - VENCIDA">
      <formula>NOT(ISERROR(SEARCH("INCUMPLIDA - VENCIDA",P82)))</formula>
    </cfRule>
  </conditionalFormatting>
  <conditionalFormatting sqref="P82">
    <cfRule type="containsText" dxfId="37" priority="37" operator="containsText" text="INCALIFICABLE">
      <formula>NOT(ISERROR(SEARCH("INCALIFICABLE",P82)))</formula>
    </cfRule>
    <cfRule type="containsText" dxfId="36" priority="38" operator="containsText" text="CUMPLIDA - EFECTIVA">
      <formula>NOT(ISERROR(SEARCH("CUMPLIDA - EFECTIVA",P82)))</formula>
    </cfRule>
  </conditionalFormatting>
  <conditionalFormatting sqref="P83">
    <cfRule type="containsText" dxfId="35" priority="33" operator="containsText" text="CUMPLIDA - INEFECTIVA">
      <formula>NOT(ISERROR(SEARCH("CUMPLIDA - INEFECTIVA",P83)))</formula>
    </cfRule>
    <cfRule type="containsText" dxfId="34" priority="34" operator="containsText" text="ABIERTA">
      <formula>NOT(ISERROR(SEARCH("ABIERTA",P83)))</formula>
    </cfRule>
    <cfRule type="containsText" dxfId="33" priority="35" operator="containsText" text="CUMPLIDA - PENDIENTE EFECTIVIDAD">
      <formula>NOT(ISERROR(SEARCH("CUMPLIDA - PENDIENTE EFECTIVIDAD",P83)))</formula>
    </cfRule>
    <cfRule type="containsText" dxfId="32" priority="36" operator="containsText" text="INCUMPLIDA - VENCIDA">
      <formula>NOT(ISERROR(SEARCH("INCUMPLIDA - VENCIDA",P83)))</formula>
    </cfRule>
  </conditionalFormatting>
  <conditionalFormatting sqref="P83">
    <cfRule type="containsText" dxfId="31" priority="31" operator="containsText" text="INCALIFICABLE">
      <formula>NOT(ISERROR(SEARCH("INCALIFICABLE",P83)))</formula>
    </cfRule>
    <cfRule type="containsText" dxfId="30" priority="32" operator="containsText" text="CUMPLIDA - EFECTIVA">
      <formula>NOT(ISERROR(SEARCH("CUMPLIDA - EFECTIVA",P83)))</formula>
    </cfRule>
  </conditionalFormatting>
  <conditionalFormatting sqref="P84">
    <cfRule type="containsText" dxfId="29" priority="27" operator="containsText" text="CUMPLIDA - INEFECTIVA">
      <formula>NOT(ISERROR(SEARCH("CUMPLIDA - INEFECTIVA",P84)))</formula>
    </cfRule>
    <cfRule type="containsText" dxfId="28" priority="28" operator="containsText" text="ABIERTA">
      <formula>NOT(ISERROR(SEARCH("ABIERTA",P84)))</formula>
    </cfRule>
    <cfRule type="containsText" dxfId="27" priority="29" operator="containsText" text="CUMPLIDA - PENDIENTE EFECTIVIDAD">
      <formula>NOT(ISERROR(SEARCH("CUMPLIDA - PENDIENTE EFECTIVIDAD",P84)))</formula>
    </cfRule>
    <cfRule type="containsText" dxfId="26" priority="30" operator="containsText" text="INCUMPLIDA - VENCIDA">
      <formula>NOT(ISERROR(SEARCH("INCUMPLIDA - VENCIDA",P84)))</formula>
    </cfRule>
  </conditionalFormatting>
  <conditionalFormatting sqref="P84">
    <cfRule type="containsText" dxfId="25" priority="25" operator="containsText" text="INCALIFICABLE">
      <formula>NOT(ISERROR(SEARCH("INCALIFICABLE",P84)))</formula>
    </cfRule>
    <cfRule type="containsText" dxfId="24" priority="26" operator="containsText" text="CUMPLIDA - EFECTIVA">
      <formula>NOT(ISERROR(SEARCH("CUMPLIDA - EFECTIVA",P84)))</formula>
    </cfRule>
  </conditionalFormatting>
  <conditionalFormatting sqref="P85">
    <cfRule type="containsText" dxfId="23" priority="21" operator="containsText" text="CUMPLIDA - INEFECTIVA">
      <formula>NOT(ISERROR(SEARCH("CUMPLIDA - INEFECTIVA",P85)))</formula>
    </cfRule>
    <cfRule type="containsText" dxfId="22" priority="22" operator="containsText" text="ABIERTA">
      <formula>NOT(ISERROR(SEARCH("ABIERTA",P85)))</formula>
    </cfRule>
    <cfRule type="containsText" dxfId="21" priority="23" operator="containsText" text="CUMPLIDA - PENDIENTE EFECTIVIDAD">
      <formula>NOT(ISERROR(SEARCH("CUMPLIDA - PENDIENTE EFECTIVIDAD",P85)))</formula>
    </cfRule>
    <cfRule type="containsText" dxfId="20" priority="24" operator="containsText" text="INCUMPLIDA - VENCIDA">
      <formula>NOT(ISERROR(SEARCH("INCUMPLIDA - VENCIDA",P85)))</formula>
    </cfRule>
  </conditionalFormatting>
  <conditionalFormatting sqref="P85">
    <cfRule type="containsText" dxfId="19" priority="19" operator="containsText" text="INCALIFICABLE">
      <formula>NOT(ISERROR(SEARCH("INCALIFICABLE",P85)))</formula>
    </cfRule>
    <cfRule type="containsText" dxfId="18" priority="20" operator="containsText" text="CUMPLIDA - EFECTIVA">
      <formula>NOT(ISERROR(SEARCH("CUMPLIDA - EFECTIVA",P85)))</formula>
    </cfRule>
  </conditionalFormatting>
  <conditionalFormatting sqref="P87">
    <cfRule type="containsText" dxfId="17" priority="15" operator="containsText" text="CUMPLIDA - INEFECTIVA">
      <formula>NOT(ISERROR(SEARCH("CUMPLIDA - INEFECTIVA",P87)))</formula>
    </cfRule>
    <cfRule type="containsText" dxfId="16" priority="16" operator="containsText" text="ABIERTA">
      <formula>NOT(ISERROR(SEARCH("ABIERTA",P87)))</formula>
    </cfRule>
    <cfRule type="containsText" dxfId="15" priority="17" operator="containsText" text="CUMPLIDA - PENDIENTE EFECTIVIDAD">
      <formula>NOT(ISERROR(SEARCH("CUMPLIDA - PENDIENTE EFECTIVIDAD",P87)))</formula>
    </cfRule>
    <cfRule type="containsText" dxfId="14" priority="18" operator="containsText" text="INCUMPLIDA - VENCIDA">
      <formula>NOT(ISERROR(SEARCH("INCUMPLIDA - VENCIDA",P87)))</formula>
    </cfRule>
  </conditionalFormatting>
  <conditionalFormatting sqref="P87">
    <cfRule type="containsText" dxfId="13" priority="13" operator="containsText" text="INCALIFICABLE">
      <formula>NOT(ISERROR(SEARCH("INCALIFICABLE",P87)))</formula>
    </cfRule>
    <cfRule type="containsText" dxfId="12" priority="14" operator="containsText" text="CUMPLIDA - EFECTIVA">
      <formula>NOT(ISERROR(SEARCH("CUMPLIDA - EFECTIVA",P87)))</formula>
    </cfRule>
  </conditionalFormatting>
  <conditionalFormatting sqref="P88">
    <cfRule type="containsText" dxfId="11" priority="9" operator="containsText" text="CUMPLIDA - INEFECTIVA">
      <formula>NOT(ISERROR(SEARCH("CUMPLIDA - INEFECTIVA",P88)))</formula>
    </cfRule>
    <cfRule type="containsText" dxfId="10" priority="10" operator="containsText" text="ABIERTA">
      <formula>NOT(ISERROR(SEARCH("ABIERTA",P88)))</formula>
    </cfRule>
    <cfRule type="containsText" dxfId="9" priority="11" operator="containsText" text="CUMPLIDA - PENDIENTE EFECTIVIDAD">
      <formula>NOT(ISERROR(SEARCH("CUMPLIDA - PENDIENTE EFECTIVIDAD",P88)))</formula>
    </cfRule>
    <cfRule type="containsText" dxfId="8" priority="12" operator="containsText" text="INCUMPLIDA - VENCIDA">
      <formula>NOT(ISERROR(SEARCH("INCUMPLIDA - VENCIDA",P88)))</formula>
    </cfRule>
  </conditionalFormatting>
  <conditionalFormatting sqref="P88">
    <cfRule type="containsText" dxfId="7" priority="7" operator="containsText" text="INCALIFICABLE">
      <formula>NOT(ISERROR(SEARCH("INCALIFICABLE",P88)))</formula>
    </cfRule>
    <cfRule type="containsText" dxfId="6" priority="8" operator="containsText" text="CUMPLIDA - EFECTIVA">
      <formula>NOT(ISERROR(SEARCH("CUMPLIDA - EFECTIVA",P88)))</formula>
    </cfRule>
  </conditionalFormatting>
  <conditionalFormatting sqref="P77">
    <cfRule type="containsText" dxfId="5" priority="3" operator="containsText" text="CUMPLIDA - INEFECTIVA">
      <formula>NOT(ISERROR(SEARCH("CUMPLIDA - INEFECTIVA",P77)))</formula>
    </cfRule>
    <cfRule type="containsText" dxfId="4" priority="4" operator="containsText" text="ABIERTA">
      <formula>NOT(ISERROR(SEARCH("ABIERTA",P77)))</formula>
    </cfRule>
    <cfRule type="containsText" dxfId="3" priority="5" operator="containsText" text="CUMPLIDA - PENDIENTE EFECTIVIDAD">
      <formula>NOT(ISERROR(SEARCH("CUMPLIDA - PENDIENTE EFECTIVIDAD",P77)))</formula>
    </cfRule>
    <cfRule type="containsText" dxfId="2" priority="6" operator="containsText" text="INCUMPLIDA - VENCIDA">
      <formula>NOT(ISERROR(SEARCH("INCUMPLIDA - VENCIDA",P77)))</formula>
    </cfRule>
  </conditionalFormatting>
  <conditionalFormatting sqref="P77">
    <cfRule type="containsText" dxfId="1" priority="1" operator="containsText" text="INCALIFICABLE">
      <formula>NOT(ISERROR(SEARCH("INCALIFICABLE",P77)))</formula>
    </cfRule>
    <cfRule type="containsText" dxfId="0" priority="2" operator="containsText" text="CUMPLIDA - EFECTIVA">
      <formula>NOT(ISERROR(SEARCH("CUMPLIDA - EFECTIVA",P77)))</formula>
    </cfRule>
  </conditionalFormatting>
  <dataValidations count="4">
    <dataValidation type="list" allowBlank="1" showInputMessage="1" showErrorMessage="1" sqref="P1:P1048576">
      <formula1>$A$102:$A$107</formula1>
    </dataValidation>
    <dataValidation type="list" allowBlank="1" showInputMessage="1" showErrorMessage="1" sqref="R73">
      <formula1>$A$80:$A$81</formula1>
    </dataValidation>
    <dataValidation type="list" allowBlank="1" showInputMessage="1" showErrorMessage="1" sqref="H6:H12 H15:H20 H22:H27 H29:H33 H35:H43 H46:H48 H50:H52 H55:H61 H63:H65 H68:H70">
      <formula1>$AE$2:$AE$5</formula1>
    </dataValidation>
    <dataValidation type="list" allowBlank="1" showInputMessage="1" showErrorMessage="1" sqref="R90 R87 R15:R16 R22:R23 R29:R30 R46:R48 R55:R56 R68:R70 R75 R80 R82 R6">
      <formula1>$XFD$7:$XFD$8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INDICE</vt:lpstr>
      <vt:lpstr>6.ADJ</vt:lpstr>
      <vt:lpstr>25. GEST CARTERA</vt:lpstr>
      <vt:lpstr>'6.ADJ'!Área_de_impresión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Abella</dc:creator>
  <cp:lastModifiedBy>Maicol Stiven Zipamocha Murcia</cp:lastModifiedBy>
  <dcterms:created xsi:type="dcterms:W3CDTF">2023-05-23T15:47:40Z</dcterms:created>
  <dcterms:modified xsi:type="dcterms:W3CDTF">2023-07-05T20:35:47Z</dcterms:modified>
</cp:coreProperties>
</file>