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icol.zipamocha\OneDrive - Agencia de Desarrollo Rural-ADR\2023\5. SEGUIMIENTO PLANES DE MEJORA\C-COMUNICACIÓN\Oficina de Tecnologías de la Información\"/>
    </mc:Choice>
  </mc:AlternateContent>
  <bookViews>
    <workbookView xWindow="0" yWindow="0" windowWidth="25125" windowHeight="12135"/>
  </bookViews>
  <sheets>
    <sheet name="INDICE" sheetId="2" r:id="rId1"/>
    <sheet name="17.BcoPry" sheetId="1" r:id="rId2"/>
    <sheet name="20.GTI" sheetId="3" r:id="rId3"/>
  </sheets>
  <externalReferences>
    <externalReference r:id="rId4"/>
    <externalReference r:id="rId5"/>
    <externalReference r:id="rId6"/>
    <externalReference r:id="rId7"/>
    <externalReference r:id="rId8"/>
    <externalReference r:id="rId9"/>
  </externalReferences>
  <definedNames>
    <definedName name="_1_SE" localSheetId="1">#REF!</definedName>
    <definedName name="_1_SE" localSheetId="2">#REF!</definedName>
    <definedName name="_1_SE" localSheetId="0">#REF!</definedName>
    <definedName name="_1_SE">#REF!</definedName>
    <definedName name="_xlnm._FilterDatabase" localSheetId="2" hidden="1">'20.GTI'!$A$6:$R$34</definedName>
    <definedName name="_xlnm._FilterDatabase" localSheetId="0" hidden="1">INDICE!$A$7:$N$7</definedName>
    <definedName name="A" localSheetId="1">#REF!</definedName>
    <definedName name="A" localSheetId="2">#REF!</definedName>
    <definedName name="A" localSheetId="0">#REF!</definedName>
    <definedName name="A">#REF!</definedName>
    <definedName name="AA" localSheetId="1">#REF!</definedName>
    <definedName name="AA" localSheetId="2">#REF!</definedName>
    <definedName name="AA" localSheetId="0">#REF!</definedName>
    <definedName name="AA">#REF!</definedName>
    <definedName name="accion" localSheetId="1">#REF!</definedName>
    <definedName name="accion" localSheetId="2">#REF!</definedName>
    <definedName name="accion" localSheetId="0">#REF!</definedName>
    <definedName name="accion">#REF!</definedName>
    <definedName name="ACCIONES" localSheetId="1">#REF!</definedName>
    <definedName name="ACCIONES" localSheetId="2">#REF!</definedName>
    <definedName name="ACCIONES" localSheetId="0">#REF!</definedName>
    <definedName name="ACCIONES">#REF!</definedName>
    <definedName name="ACTIVIDADES_DE_GESTION_Y_CONTROL" localSheetId="1">#REF!</definedName>
    <definedName name="ACTIVIDADES_DE_GESTION_Y_CONTROL" localSheetId="2">#REF!</definedName>
    <definedName name="ACTIVIDADES_DE_GESTION_Y_CONTROL" localSheetId="0">#REF!</definedName>
    <definedName name="ACTIVIDADES_DE_GESTION_Y_CONTROL">#REF!</definedName>
    <definedName name="AGENTE" localSheetId="1">#REF!</definedName>
    <definedName name="AGENTE" localSheetId="2">#REF!</definedName>
    <definedName name="AGENTE" localSheetId="0">#REF!</definedName>
    <definedName name="AGENTE">#REF!</definedName>
    <definedName name="_xlnm.Print_Area" localSheetId="1">'17.BcoPry'!$A$1:$R$16</definedName>
    <definedName name="_xlnm.Print_Area" localSheetId="2">'20.GTI'!$A$1:$R$17</definedName>
    <definedName name="AREA_IMPACTO" localSheetId="1">#REF!</definedName>
    <definedName name="AREA_IMPACTO" localSheetId="2">#REF!</definedName>
    <definedName name="AREA_IMPACTO" localSheetId="0">#REF!</definedName>
    <definedName name="AREA_IMPACTO">#REF!</definedName>
    <definedName name="AREAS_IMPACTO" localSheetId="1">#REF!</definedName>
    <definedName name="AREAS_IMPACTO" localSheetId="2">#REF!</definedName>
    <definedName name="AREAS_IMPACTO" localSheetId="0">#REF!</definedName>
    <definedName name="AREAS_IMPACTO">#REF!</definedName>
    <definedName name="asdf" localSheetId="1">#REF!</definedName>
    <definedName name="asdf" localSheetId="2">#REF!</definedName>
    <definedName name="asdf" localSheetId="0">#REF!</definedName>
    <definedName name="asdf">#REF!</definedName>
    <definedName name="ASUNTOS_TECNICOS" localSheetId="1">#REF!</definedName>
    <definedName name="ASUNTOS_TECNICOS" localSheetId="2">#REF!</definedName>
    <definedName name="ASUNTOS_TECNICOS" localSheetId="0">#REF!</definedName>
    <definedName name="ASUNTOS_TECNICOS">#REF!</definedName>
    <definedName name="ASUNTOS_TECNOLOGICOS" localSheetId="1">#REF!</definedName>
    <definedName name="ASUNTOS_TECNOLOGICOS" localSheetId="2">#REF!</definedName>
    <definedName name="ASUNTOS_TECNOLOGICOS" localSheetId="0">#REF!</definedName>
    <definedName name="ASUNTOS_TECNOLOGICOS">#REF!</definedName>
    <definedName name="B" localSheetId="1">#REF!</definedName>
    <definedName name="B" localSheetId="2">#REF!</definedName>
    <definedName name="B" localSheetId="0">#REF!</definedName>
    <definedName name="B">#REF!</definedName>
    <definedName name="BASE_DE_ACTIVOS_Y_RECURSOS_DE_LA_ORGANIZACIÓN" localSheetId="1">#REF!</definedName>
    <definedName name="BASE_DE_ACTIVOS_Y_RECURSOS_DE_LA_ORGANIZACIÓN" localSheetId="2">#REF!</definedName>
    <definedName name="BASE_DE_ACTIVOS_Y_RECURSOS_DE_LA_ORGANIZACIÓN" localSheetId="0">#REF!</definedName>
    <definedName name="BASE_DE_ACTIVOS_Y_RECURSOS_DE_LA_ORGANIZACIÓN">#REF!</definedName>
    <definedName name="CALIF">'[1]BASE OCULTAR'!$C$6:$D$107</definedName>
    <definedName name="CALIFICACION" localSheetId="1">#REF!</definedName>
    <definedName name="CALIFICACION" localSheetId="2">#REF!</definedName>
    <definedName name="CALIFICACION" localSheetId="0">#REF!</definedName>
    <definedName name="CALIFICACION">#REF!</definedName>
    <definedName name="CANAL_DE_DISTRIBUCION">[2]DATOS!$C$16:$C$27</definedName>
    <definedName name="CAUSA" localSheetId="1">#REF!</definedName>
    <definedName name="CAUSA" localSheetId="2">#REF!</definedName>
    <definedName name="CAUSA" localSheetId="0">#REF!</definedName>
    <definedName name="CAUSA">#REF!</definedName>
    <definedName name="CAUSAS">[3]CAUSAS!$C$6:$O$11</definedName>
    <definedName name="CAUSASDERIESGO" localSheetId="1">#REF!</definedName>
    <definedName name="CAUSASDERIESGO" localSheetId="2">#REF!</definedName>
    <definedName name="CAUSASDERIESGO" localSheetId="0">#REF!</definedName>
    <definedName name="CAUSASDERIESGO">#REF!</definedName>
    <definedName name="CAUSASDERIESGO1" localSheetId="1">#REF!</definedName>
    <definedName name="CAUSASDERIESGO1" localSheetId="2">#REF!</definedName>
    <definedName name="CAUSASDERIESGO1" localSheetId="0">#REF!</definedName>
    <definedName name="CAUSASDERIESGO1">#REF!</definedName>
    <definedName name="CIRCUNSTANCIAS_ECONOMICAS_Y_DE_MERCADO" localSheetId="1">#REF!</definedName>
    <definedName name="CIRCUNSTANCIAS_ECONOMICAS_Y_DE_MERCADO" localSheetId="2">#REF!</definedName>
    <definedName name="CIRCUNSTANCIAS_ECONOMICAS_Y_DE_MERCADO" localSheetId="0">#REF!</definedName>
    <definedName name="CIRCUNSTANCIAS_ECONOMICAS_Y_DE_MERCADO">#REF!</definedName>
    <definedName name="CIRCUNSTANCIAS_ECONOMICAS_Y_DEL_ESTADO" localSheetId="1">#REF!</definedName>
    <definedName name="CIRCUNSTANCIAS_ECONOMICAS_Y_DEL_ESTADO" localSheetId="2">#REF!</definedName>
    <definedName name="CIRCUNSTANCIAS_ECONOMICAS_Y_DEL_ESTADO" localSheetId="0">#REF!</definedName>
    <definedName name="CIRCUNSTANCIAS_ECONOMICAS_Y_DEL_ESTADO">#REF!</definedName>
    <definedName name="CIRCUNSTANCIAS_POLITICAS_Y_LEGISLATIVAS" localSheetId="1">#REF!</definedName>
    <definedName name="CIRCUNSTANCIAS_POLITICAS_Y_LEGISLATIVAS" localSheetId="2">#REF!</definedName>
    <definedName name="CIRCUNSTANCIAS_POLITICAS_Y_LEGISLATIVAS" localSheetId="0">#REF!</definedName>
    <definedName name="CIRCUNSTANCIAS_POLITICAS_Y_LEGISLATIVAS">#REF!</definedName>
    <definedName name="CIRCUNSTANCIAS_POLITICAS_Y_LEGISSLATIVAS" localSheetId="1">#REF!</definedName>
    <definedName name="CIRCUNSTANCIAS_POLITICAS_Y_LEGISSLATIVAS" localSheetId="2">#REF!</definedName>
    <definedName name="CIRCUNSTANCIAS_POLITICAS_Y_LEGISSLATIVAS" localSheetId="0">#REF!</definedName>
    <definedName name="CIRCUNSTANCIAS_POLITICAS_Y_LEGISSLATIVAS">#REF!</definedName>
    <definedName name="CLAVE" localSheetId="1">#REF!</definedName>
    <definedName name="CLAVE" localSheetId="2">#REF!</definedName>
    <definedName name="CLAVE" localSheetId="0">#REF!</definedName>
    <definedName name="CLAVE">#REF!</definedName>
    <definedName name="CLAVECAUSA">[3]CAUSAS!$C$12:$O$12</definedName>
    <definedName name="CLAVECONT" localSheetId="1">#REF!</definedName>
    <definedName name="CLAVECONT" localSheetId="2">#REF!</definedName>
    <definedName name="CLAVECONT" localSheetId="0">#REF!</definedName>
    <definedName name="CLAVECONT">#REF!</definedName>
    <definedName name="CLAVECONTROL">'[3]NO BORRAR'!$B$41:$B$57</definedName>
    <definedName name="CLAVEOBJ" localSheetId="1">#REF!</definedName>
    <definedName name="CLAVEOBJ" localSheetId="2">#REF!</definedName>
    <definedName name="CLAVEOBJ" localSheetId="0">#REF!</definedName>
    <definedName name="CLAVEOBJ">#REF!</definedName>
    <definedName name="CLAVEPOL" localSheetId="1">#REF!</definedName>
    <definedName name="CLAVEPOL" localSheetId="2">#REF!</definedName>
    <definedName name="CLAVEPOL" localSheetId="0">#REF!</definedName>
    <definedName name="CLAVEPOL">#REF!</definedName>
    <definedName name="CLAVEPOLITICA">'[3]NO BORRAR'!$B$3:$B$17</definedName>
    <definedName name="CLAVEPROC" localSheetId="1">#REF!</definedName>
    <definedName name="CLAVEPROC" localSheetId="2">#REF!</definedName>
    <definedName name="CLAVEPROC" localSheetId="0">#REF!</definedName>
    <definedName name="CLAVEPROC">#REF!</definedName>
    <definedName name="CLAVEPROCEDIMIENTO">'[3]NO BORRAR'!$B$22:$B$38</definedName>
    <definedName name="CLAVERIESGO" localSheetId="1">#REF!</definedName>
    <definedName name="CLAVERIESGO" localSheetId="2">#REF!</definedName>
    <definedName name="CLAVERIESGO" localSheetId="0">#REF!</definedName>
    <definedName name="CLAVERIESGO">#REF!</definedName>
    <definedName name="CLIENTE" localSheetId="1">#REF!</definedName>
    <definedName name="CLIENTE" localSheetId="2">#REF!</definedName>
    <definedName name="CLIENTE" localSheetId="0">#REF!</definedName>
    <definedName name="CLIENTE">#REF!</definedName>
    <definedName name="CLIENTES" localSheetId="1">#REF!</definedName>
    <definedName name="CLIENTES" localSheetId="2">#REF!</definedName>
    <definedName name="CLIENTES" localSheetId="0">#REF!</definedName>
    <definedName name="CLIENTES">#REF!</definedName>
    <definedName name="CODIGO" localSheetId="1">#REF!</definedName>
    <definedName name="CODIGO" localSheetId="2">#REF!</definedName>
    <definedName name="CODIGO" localSheetId="0">#REF!</definedName>
    <definedName name="CODIGO">#REF!</definedName>
    <definedName name="CODIGO_RIESGO" localSheetId="1">#REF!</definedName>
    <definedName name="CODIGO_RIESGO" localSheetId="2">#REF!</definedName>
    <definedName name="CODIGO_RIESGO" localSheetId="0">#REF!</definedName>
    <definedName name="CODIGO_RIESGO">#REF!</definedName>
    <definedName name="CODIGO1" localSheetId="1">#REF!</definedName>
    <definedName name="CODIGO1" localSheetId="2">#REF!</definedName>
    <definedName name="CODIGO1" localSheetId="0">#REF!</definedName>
    <definedName name="CODIGO1">#REF!</definedName>
    <definedName name="COMPORTAMIENTO_HUMANO" localSheetId="1">#REF!</definedName>
    <definedName name="COMPORTAMIENTO_HUMANO" localSheetId="2">#REF!</definedName>
    <definedName name="COMPORTAMIENTO_HUMANO" localSheetId="0">#REF!</definedName>
    <definedName name="COMPORTAMIENTO_HUMANO">#REF!</definedName>
    <definedName name="COMPORTAMIENTO_ORGANIZACIONAL" localSheetId="1">#REF!</definedName>
    <definedName name="COMPORTAMIENTO_ORGANIZACIONAL" localSheetId="2">#REF!</definedName>
    <definedName name="COMPORTAMIENTO_ORGANIZACIONAL" localSheetId="0">#REF!</definedName>
    <definedName name="COMPORTAMIENTO_ORGANIZACIONAL">#REF!</definedName>
    <definedName name="CONFLICTOS_SOCIALES" localSheetId="1">#REF!</definedName>
    <definedName name="CONFLICTOS_SOCIALES" localSheetId="2">#REF!</definedName>
    <definedName name="CONFLICTOS_SOCIALES" localSheetId="0">#REF!</definedName>
    <definedName name="CONFLICTOS_SOCIALES">#REF!</definedName>
    <definedName name="CONTEXTO_ECONOMICO_DE_MERCADO" localSheetId="1">#REF!</definedName>
    <definedName name="CONTEXTO_ECONOMICO_DE_MERCADO" localSheetId="2">#REF!</definedName>
    <definedName name="CONTEXTO_ECONOMICO_DE_MERCADO" localSheetId="0">#REF!</definedName>
    <definedName name="CONTEXTO_ECONOMICO_DE_MERCADO">#REF!</definedName>
    <definedName name="CONTEXTO_POLITICO" localSheetId="1">#REF!</definedName>
    <definedName name="CONTEXTO_POLITICO" localSheetId="2">#REF!</definedName>
    <definedName name="CONTEXTO_POLITICO" localSheetId="0">#REF!</definedName>
    <definedName name="CONTEXTO_POLITICO">#REF!</definedName>
    <definedName name="CONTROL">'[3]NO BORRAR'!$C$41:$C$53</definedName>
    <definedName name="CONTROLES" localSheetId="1">#REF!</definedName>
    <definedName name="CONTROLES" localSheetId="2">#REF!</definedName>
    <definedName name="CONTROLES" localSheetId="0">#REF!</definedName>
    <definedName name="CONTROLES">#REF!</definedName>
    <definedName name="COSTO_DE_ACTIVIDADES" localSheetId="1">#REF!</definedName>
    <definedName name="COSTO_DE_ACTIVIDADES" localSheetId="2">#REF!</definedName>
    <definedName name="COSTO_DE_ACTIVIDADES" localSheetId="0">#REF!</definedName>
    <definedName name="COSTO_DE_ACTIVIDADES">#REF!</definedName>
    <definedName name="CRONOGRAMA_DE_ACTIVIDADES" localSheetId="1">#REF!</definedName>
    <definedName name="CRONOGRAMA_DE_ACTIVIDADES" localSheetId="2">#REF!</definedName>
    <definedName name="CRONOGRAMA_DE_ACTIVIDADES" localSheetId="0">#REF!</definedName>
    <definedName name="CRONOGRAMA_DE_ACTIVIDADES">#REF!</definedName>
    <definedName name="Cual_serà_el_nombre_del_procedimiento?" localSheetId="1">#REF!</definedName>
    <definedName name="Cual_serà_el_nombre_del_procedimiento?" localSheetId="2">#REF!</definedName>
    <definedName name="Cual_serà_el_nombre_del_procedimiento?" localSheetId="0">#REF!</definedName>
    <definedName name="Cual_serà_el_nombre_del_procedimiento?">#REF!</definedName>
    <definedName name="DAÑOS_A_ACTIVOS" localSheetId="1">#REF!</definedName>
    <definedName name="DAÑOS_A_ACTIVOS" localSheetId="2">#REF!</definedName>
    <definedName name="DAÑOS_A_ACTIVOS" localSheetId="0">#REF!</definedName>
    <definedName name="DAÑOS_A_ACTIVOS">#REF!</definedName>
    <definedName name="DESEMPEÑO" localSheetId="1">#REF!</definedName>
    <definedName name="DESEMPEÑO" localSheetId="2">#REF!</definedName>
    <definedName name="DESEMPEÑO" localSheetId="0">#REF!</definedName>
    <definedName name="DESEMPEÑO">#REF!</definedName>
    <definedName name="DIRECCION_ACTIVIDADES_MARITIMAS" localSheetId="1">#REF!</definedName>
    <definedName name="DIRECCION_ACTIVIDADES_MARITIMAS" localSheetId="2">#REF!</definedName>
    <definedName name="DIRECCION_ACTIVIDADES_MARITIMAS" localSheetId="0">#REF!</definedName>
    <definedName name="DIRECCION_ACTIVIDADES_MARITIMAS">#REF!</definedName>
    <definedName name="EFECTORIESGO1" localSheetId="1">#REF!</definedName>
    <definedName name="EFECTORIESGO1" localSheetId="2">#REF!</definedName>
    <definedName name="EFECTORIESGO1" localSheetId="0">#REF!</definedName>
    <definedName name="EFECTORIESGO1">#REF!</definedName>
    <definedName name="EJECUCION_Y__ADMINISTRACION_DEL_PROCESO" localSheetId="1">#REF!</definedName>
    <definedName name="EJECUCION_Y__ADMINISTRACION_DEL_PROCESO" localSheetId="2">#REF!</definedName>
    <definedName name="EJECUCION_Y__ADMINISTRACION_DEL_PROCESO" localSheetId="0">#REF!</definedName>
    <definedName name="EJECUCION_Y__ADMINISTRACION_DEL_PROCESO">#REF!</definedName>
    <definedName name="EJECUCION_Y_ADMINISTRACION_DEL_PROCESO" localSheetId="1">#REF!</definedName>
    <definedName name="EJECUCION_Y_ADMINISTRACION_DEL_PROCESO" localSheetId="2">#REF!</definedName>
    <definedName name="EJECUCION_Y_ADMINISTRACION_DEL_PROCESO" localSheetId="0">#REF!</definedName>
    <definedName name="EJECUCION_Y_ADMINISTRACION_DEL_PROCESO">#REF!</definedName>
    <definedName name="ENTORNO" localSheetId="1">#REF!</definedName>
    <definedName name="ENTORNO" localSheetId="2">#REF!</definedName>
    <definedName name="ENTORNO" localSheetId="0">#REF!</definedName>
    <definedName name="ENTORNO">#REF!</definedName>
    <definedName name="ESTABILIDAD_POLITICA" localSheetId="1">#REF!</definedName>
    <definedName name="ESTABILIDAD_POLITICA" localSheetId="2">#REF!</definedName>
    <definedName name="ESTABILIDAD_POLITICA" localSheetId="0">#REF!</definedName>
    <definedName name="ESTABILIDAD_POLITICA">#REF!</definedName>
    <definedName name="EVENTOS" localSheetId="1">#REF!</definedName>
    <definedName name="EVENTOS" localSheetId="2">#REF!</definedName>
    <definedName name="EVENTOS" localSheetId="0">#REF!</definedName>
    <definedName name="EVENTOS">#REF!</definedName>
    <definedName name="EVENTOS_NATUALES" localSheetId="1">#REF!</definedName>
    <definedName name="EVENTOS_NATUALES" localSheetId="2">#REF!</definedName>
    <definedName name="EVENTOS_NATUALES" localSheetId="0">#REF!</definedName>
    <definedName name="EVENTOS_NATUALES">#REF!</definedName>
    <definedName name="EVENTOS_NATURALES" localSheetId="1">#REF!</definedName>
    <definedName name="EVENTOS_NATURALES" localSheetId="2">#REF!</definedName>
    <definedName name="EVENTOS_NATURALES" localSheetId="0">#REF!</definedName>
    <definedName name="EVENTOS_NATURALES">#REF!</definedName>
    <definedName name="EVENTOS_NATURALES_" localSheetId="1">#REF!</definedName>
    <definedName name="EVENTOS_NATURALES_" localSheetId="2">#REF!</definedName>
    <definedName name="EVENTOS_NATURALES_" localSheetId="0">#REF!</definedName>
    <definedName name="EVENTOS_NATURALES_">#REF!</definedName>
    <definedName name="FACTOR">[2]DATOS!$A$16:$E$16</definedName>
    <definedName name="FACTOR_DEL_RIESGO">[4]FUENTES!$A$2:$A$10</definedName>
    <definedName name="FACTORES" localSheetId="1">#REF!</definedName>
    <definedName name="FACTORES" localSheetId="2">#REF!</definedName>
    <definedName name="FACTORES" localSheetId="0">#REF!</definedName>
    <definedName name="FACTORES">#REF!</definedName>
    <definedName name="FALLAS_TECNOLOGICAS" localSheetId="1">#REF!</definedName>
    <definedName name="FALLAS_TECNOLOGICAS" localSheetId="2">#REF!</definedName>
    <definedName name="FALLAS_TECNOLOGICAS" localSheetId="0">#REF!</definedName>
    <definedName name="FALLAS_TECNOLOGICAS">#REF!</definedName>
    <definedName name="FRAUD_EXTERNO" localSheetId="1">#REF!</definedName>
    <definedName name="FRAUD_EXTERNO" localSheetId="2">#REF!</definedName>
    <definedName name="FRAUD_EXTERNO" localSheetId="0">#REF!</definedName>
    <definedName name="FRAUD_EXTERNO">#REF!</definedName>
    <definedName name="FRAUDE_EXTERNO" localSheetId="1">#REF!</definedName>
    <definedName name="FRAUDE_EXTERNO" localSheetId="2">#REF!</definedName>
    <definedName name="FRAUDE_EXTERNO" localSheetId="0">#REF!</definedName>
    <definedName name="FRAUDE_EXTERNO">#REF!</definedName>
    <definedName name="FRAUDE_INTERNO" localSheetId="1">#REF!</definedName>
    <definedName name="FRAUDE_INTERNO" localSheetId="2">#REF!</definedName>
    <definedName name="FRAUDE_INTERNO" localSheetId="0">#REF!</definedName>
    <definedName name="FRAUDE_INTERNO">#REF!</definedName>
    <definedName name="FRECUENCIA" localSheetId="1">#REF!</definedName>
    <definedName name="FRECUENCIA" localSheetId="2">#REF!</definedName>
    <definedName name="FRECUENCIA" localSheetId="0">#REF!</definedName>
    <definedName name="FRECUENCIA">#REF!</definedName>
    <definedName name="FUENTE" localSheetId="1">#REF!</definedName>
    <definedName name="FUENTE" localSheetId="2">#REF!</definedName>
    <definedName name="FUENTE" localSheetId="0">#REF!</definedName>
    <definedName name="FUENTE">#REF!</definedName>
    <definedName name="FUENTES_DE_RIESGO" localSheetId="1">#REF!</definedName>
    <definedName name="FUENTES_DE_RIESGO" localSheetId="2">#REF!</definedName>
    <definedName name="FUENTES_DE_RIESGO" localSheetId="0">#REF!</definedName>
    <definedName name="FUENTES_DE_RIESGO">#REF!</definedName>
    <definedName name="FUENTES_RIESGO" localSheetId="1">#REF!</definedName>
    <definedName name="FUENTES_RIESGO" localSheetId="2">#REF!</definedName>
    <definedName name="FUENTES_RIESGO" localSheetId="0">#REF!</definedName>
    <definedName name="FUENTES_RIESGO">#REF!</definedName>
    <definedName name="GENTE" localSheetId="1">#REF!</definedName>
    <definedName name="GENTE" localSheetId="2">#REF!</definedName>
    <definedName name="GENTE" localSheetId="0">#REF!</definedName>
    <definedName name="GENTE">#REF!</definedName>
    <definedName name="GESTION" localSheetId="1">#REF!</definedName>
    <definedName name="GESTION" localSheetId="2">#REF!</definedName>
    <definedName name="GESTION" localSheetId="0">#REF!</definedName>
    <definedName name="GESTION">#REF!</definedName>
    <definedName name="GESTION_CONTROL" localSheetId="1">#REF!</definedName>
    <definedName name="GESTION_CONTROL" localSheetId="2">#REF!</definedName>
    <definedName name="GESTION_CONTROL" localSheetId="0">#REF!</definedName>
    <definedName name="GESTION_CONTROL">#REF!</definedName>
    <definedName name="GESTION_TECNICA" localSheetId="1">#REF!</definedName>
    <definedName name="GESTION_TECNICA" localSheetId="2">#REF!</definedName>
    <definedName name="GESTION_TECNICA" localSheetId="0">#REF!</definedName>
    <definedName name="GESTION_TECNICA">#REF!</definedName>
    <definedName name="GRAVEDAD" localSheetId="1">#REF!</definedName>
    <definedName name="GRAVEDAD" localSheetId="2">#REF!</definedName>
    <definedName name="GRAVEDAD" localSheetId="0">#REF!</definedName>
    <definedName name="GRAVEDAD">#REF!</definedName>
    <definedName name="IMPACTO" localSheetId="1">#REF!</definedName>
    <definedName name="IMPACTO" localSheetId="2">#REF!</definedName>
    <definedName name="IMPACTO" localSheetId="0">#REF!</definedName>
    <definedName name="IMPACTO">#REF!</definedName>
    <definedName name="IMPACTORIESGO" localSheetId="1">#REF!</definedName>
    <definedName name="IMPACTORIESGO" localSheetId="2">#REF!</definedName>
    <definedName name="IMPACTORIESGO" localSheetId="0">#REF!</definedName>
    <definedName name="IMPACTORIESGO">#REF!</definedName>
    <definedName name="INGRESOS_Y_DERECHOS" localSheetId="1">#REF!</definedName>
    <definedName name="INGRESOS_Y_DERECHOS" localSheetId="2">#REF!</definedName>
    <definedName name="INGRESOS_Y_DERECHOS" localSheetId="0">#REF!</definedName>
    <definedName name="INGRESOS_Y_DERECHOS">#REF!</definedName>
    <definedName name="INSTALACIONES" localSheetId="1">#REF!</definedName>
    <definedName name="INSTALACIONES" localSheetId="2">#REF!</definedName>
    <definedName name="INSTALACIONES" localSheetId="0">#REF!</definedName>
    <definedName name="INSTALACIONES">#REF!</definedName>
    <definedName name="INSTALACIONES_" localSheetId="1">#REF!</definedName>
    <definedName name="INSTALACIONES_" localSheetId="2">#REF!</definedName>
    <definedName name="INSTALACIONES_" localSheetId="0">#REF!</definedName>
    <definedName name="INSTALACIONES_">#REF!</definedName>
    <definedName name="INTANGIBLES" localSheetId="1">#REF!</definedName>
    <definedName name="INTANGIBLES" localSheetId="2">#REF!</definedName>
    <definedName name="INTANGIBLES" localSheetId="0">#REF!</definedName>
    <definedName name="INTANGIBLES">#REF!</definedName>
    <definedName name="LEGAL" localSheetId="1">#REF!</definedName>
    <definedName name="LEGAL" localSheetId="2">#REF!</definedName>
    <definedName name="LEGAL" localSheetId="0">#REF!</definedName>
    <definedName name="LEGAL">#REF!</definedName>
    <definedName name="LET" localSheetId="1">#REF!</definedName>
    <definedName name="LET" localSheetId="2">#REF!</definedName>
    <definedName name="LET" localSheetId="0">#REF!</definedName>
    <definedName name="LET">#REF!</definedName>
    <definedName name="MACROPROCESO" localSheetId="1">#REF!</definedName>
    <definedName name="MACROPROCESO" localSheetId="2">#REF!</definedName>
    <definedName name="MACROPROCESO" localSheetId="0">#REF!</definedName>
    <definedName name="MACROPROCESO">#REF!</definedName>
    <definedName name="MERCADO" localSheetId="1">#REF!</definedName>
    <definedName name="MERCADO" localSheetId="2">#REF!</definedName>
    <definedName name="MERCADO" localSheetId="0">#REF!</definedName>
    <definedName name="MERCADO">#REF!</definedName>
    <definedName name="NN" localSheetId="1">#REF!</definedName>
    <definedName name="NN" localSheetId="2">#REF!</definedName>
    <definedName name="NN" localSheetId="0">#REF!</definedName>
    <definedName name="NN">#REF!</definedName>
    <definedName name="NOMBRE_RIESGO" localSheetId="1">#REF!</definedName>
    <definedName name="NOMBRE_RIESGO" localSheetId="2">#REF!</definedName>
    <definedName name="NOMBRE_RIESGO" localSheetId="0">#REF!</definedName>
    <definedName name="NOMBRE_RIESGO">#REF!</definedName>
    <definedName name="NUM" localSheetId="1">#REF!</definedName>
    <definedName name="NUM" localSheetId="2">#REF!</definedName>
    <definedName name="NUM" localSheetId="0">#REF!</definedName>
    <definedName name="NUM">#REF!</definedName>
    <definedName name="OBJETIVOS" localSheetId="1">#REF!</definedName>
    <definedName name="OBJETIVOS" localSheetId="2">#REF!</definedName>
    <definedName name="OBJETIVOS" localSheetId="0">#REF!</definedName>
    <definedName name="OBJETIVOS">#REF!</definedName>
    <definedName name="OPERACIÓN">[2]DATOS!$E$16:$E$27</definedName>
    <definedName name="OTROS" localSheetId="1">#REF!</definedName>
    <definedName name="OTROS" localSheetId="2">#REF!</definedName>
    <definedName name="OTROS" localSheetId="0">#REF!</definedName>
    <definedName name="OTROS">#REF!</definedName>
    <definedName name="PERSONA" localSheetId="1">#REF!</definedName>
    <definedName name="PERSONA" localSheetId="2">#REF!</definedName>
    <definedName name="PERSONA" localSheetId="0">#REF!</definedName>
    <definedName name="PERSONA">#REF!</definedName>
    <definedName name="PERSONAS" localSheetId="1">#REF!</definedName>
    <definedName name="PERSONAS" localSheetId="2">#REF!</definedName>
    <definedName name="PERSONAS" localSheetId="0">#REF!</definedName>
    <definedName name="PERSONAS">#REF!</definedName>
    <definedName name="PESO" localSheetId="1">#REF!</definedName>
    <definedName name="PESO" localSheetId="2">#REF!</definedName>
    <definedName name="PESO" localSheetId="0">#REF!</definedName>
    <definedName name="PESO">#REF!</definedName>
    <definedName name="POLITICA">'[3]NO BORRAR'!$C$3:$C$17</definedName>
    <definedName name="POLITICAS_GUBERNAMENTALES" localSheetId="1">#REF!</definedName>
    <definedName name="POLITICAS_GUBERNAMENTALES" localSheetId="2">#REF!</definedName>
    <definedName name="POLITICAS_GUBERNAMENTALES" localSheetId="0">#REF!</definedName>
    <definedName name="POLITICAS_GUBERNAMENTALES">#REF!</definedName>
    <definedName name="PROCEDIMIENTO" localSheetId="1">#REF!</definedName>
    <definedName name="PROCEDIMIENTO" localSheetId="2">#REF!</definedName>
    <definedName name="PROCEDIMIENTO" localSheetId="0">#REF!</definedName>
    <definedName name="PROCEDIMIENTO">#REF!</definedName>
    <definedName name="PROCESO" localSheetId="1">#REF!</definedName>
    <definedName name="PROCESO" localSheetId="2">#REF!</definedName>
    <definedName name="PROCESO" localSheetId="0">#REF!</definedName>
    <definedName name="PROCESO">#REF!</definedName>
    <definedName name="PROCESOS">[2]DATOS!$A$4:$A$7</definedName>
    <definedName name="PRODUCTO">[2]DATOS!$D$16:$D$27</definedName>
    <definedName name="PUNTAJE" localSheetId="1">#REF!</definedName>
    <definedName name="PUNTAJE" localSheetId="2">#REF!</definedName>
    <definedName name="PUNTAJE" localSheetId="0">#REF!</definedName>
    <definedName name="PUNTAJE">#REF!</definedName>
    <definedName name="PUNTAJEF" localSheetId="1">#REF!</definedName>
    <definedName name="PUNTAJEF" localSheetId="2">#REF!</definedName>
    <definedName name="PUNTAJEF" localSheetId="0">#REF!</definedName>
    <definedName name="PUNTAJEF">#REF!</definedName>
    <definedName name="PUNTAJEG" localSheetId="1">#REF!</definedName>
    <definedName name="PUNTAJEG" localSheetId="2">#REF!</definedName>
    <definedName name="PUNTAJEG" localSheetId="0">#REF!</definedName>
    <definedName name="PUNTAJEG">#REF!</definedName>
    <definedName name="q" localSheetId="1">#REF!</definedName>
    <definedName name="q" localSheetId="2">#REF!</definedName>
    <definedName name="q" localSheetId="0">#REF!</definedName>
    <definedName name="q">#REF!</definedName>
    <definedName name="RELACIONADO" localSheetId="1">#REF!</definedName>
    <definedName name="RELACIONADO" localSheetId="2">#REF!</definedName>
    <definedName name="RELACIONADO" localSheetId="0">#REF!</definedName>
    <definedName name="RELACIONADO">#REF!</definedName>
    <definedName name="RELACIONADOCON" localSheetId="1">#REF!</definedName>
    <definedName name="RELACIONADOCON" localSheetId="2">#REF!</definedName>
    <definedName name="RELACIONADOCON" localSheetId="0">#REF!</definedName>
    <definedName name="RELACIONADOCON">#REF!</definedName>
    <definedName name="RELACIONADOS_INSTALACIONES" localSheetId="1">#REF!</definedName>
    <definedName name="RELACIONADOS_INSTALACIONES" localSheetId="2">#REF!</definedName>
    <definedName name="RELACIONADOS_INSTALACIONES" localSheetId="0">#REF!</definedName>
    <definedName name="RELACIONADOS_INSTALACIONES">#REF!</definedName>
    <definedName name="RELACIONES_CON_EL_CLIENTE" localSheetId="1">#REF!</definedName>
    <definedName name="RELACIONES_CON_EL_CLIENTE" localSheetId="2">#REF!</definedName>
    <definedName name="RELACIONES_CON_EL_CLIENTE" localSheetId="0">#REF!</definedName>
    <definedName name="RELACIONES_CON_EL_CLIENTE">#REF!</definedName>
    <definedName name="RELACIONES_CON_EL_USUARIO" localSheetId="1">#REF!</definedName>
    <definedName name="RELACIONES_CON_EL_USUARIO" localSheetId="2">#REF!</definedName>
    <definedName name="RELACIONES_CON_EL_USUARIO" localSheetId="0">#REF!</definedName>
    <definedName name="RELACIONES_CON_EL_USUARIO">#REF!</definedName>
    <definedName name="RELACIONES_CON_EL_USUSARIO" localSheetId="1">#REF!</definedName>
    <definedName name="RELACIONES_CON_EL_USUSARIO" localSheetId="2">#REF!</definedName>
    <definedName name="RELACIONES_CON_EL_USUSARIO" localSheetId="0">#REF!</definedName>
    <definedName name="RELACIONES_CON_EL_USUSARIO">#REF!</definedName>
    <definedName name="RELACIONES_CON_USUARIO" localSheetId="1">#REF!</definedName>
    <definedName name="RELACIONES_CON_USUARIO" localSheetId="2">#REF!</definedName>
    <definedName name="RELACIONES_CON_USUARIO" localSheetId="0">#REF!</definedName>
    <definedName name="RELACIONES_CON_USUARIO">#REF!</definedName>
    <definedName name="RELACIONES_LABORALES" localSheetId="1">#REF!</definedName>
    <definedName name="RELACIONES_LABORALES" localSheetId="2">#REF!</definedName>
    <definedName name="RELACIONES_LABORALES" localSheetId="0">#REF!</definedName>
    <definedName name="RELACIONES_LABORALES">#REF!</definedName>
    <definedName name="RESPUESTA">'[3]NO BORRAR'!$G$1:$G$5</definedName>
    <definedName name="RIESGO_ASOCIADO" localSheetId="1">#REF!</definedName>
    <definedName name="RIESGO_ASOCIADO" localSheetId="2">#REF!</definedName>
    <definedName name="RIESGO_ASOCIADO" localSheetId="0">#REF!</definedName>
    <definedName name="RIESGO_ASOCIADO">#REF!</definedName>
    <definedName name="RIESGO_ASOCIADO_POR_CAUSA">[4]FUENTES!$A$11:$A$15</definedName>
    <definedName name="RIESGO_ASOCIADO_POR_IMPACTO">[4]FUENTES!$A$17:$A$22</definedName>
    <definedName name="RIESGOESPECIFICO" localSheetId="1">#REF!</definedName>
    <definedName name="RIESGOESPECIFICO" localSheetId="2">#REF!</definedName>
    <definedName name="RIESGOESPECIFICO" localSheetId="0">#REF!</definedName>
    <definedName name="RIESGOESPECIFICO">#REF!</definedName>
    <definedName name="RIESGOESPECIFICO2" localSheetId="1">#REF!</definedName>
    <definedName name="RIESGOESPECIFICO2" localSheetId="2">#REF!</definedName>
    <definedName name="RIESGOESPECIFICO2" localSheetId="0">#REF!</definedName>
    <definedName name="RIESGOESPECIFICO2">#REF!</definedName>
    <definedName name="RIESGOS" localSheetId="1">#REF!</definedName>
    <definedName name="RIESGOS" localSheetId="2">#REF!</definedName>
    <definedName name="RIESGOS" localSheetId="0">#REF!</definedName>
    <definedName name="RIESGOS">#REF!</definedName>
    <definedName name="SE" localSheetId="1">#REF!</definedName>
    <definedName name="SE" localSheetId="2">#REF!</definedName>
    <definedName name="SE" localSheetId="0">#REF!</definedName>
    <definedName name="SE">#REF!</definedName>
    <definedName name="SI_NO">'[5]NO BORRAR'!$F$1:$F$2</definedName>
    <definedName name="SINO" localSheetId="1">#REF!</definedName>
    <definedName name="SINO" localSheetId="2">#REF!</definedName>
    <definedName name="SINO" localSheetId="0">#REF!</definedName>
    <definedName name="SINO">#REF!</definedName>
    <definedName name="SISTEMAS" localSheetId="1">#REF!</definedName>
    <definedName name="SISTEMAS" localSheetId="2">#REF!</definedName>
    <definedName name="SISTEMAS" localSheetId="0">#REF!</definedName>
    <definedName name="SISTEMAS">#REF!</definedName>
    <definedName name="SISTEMAS_DE_INFORMACION" localSheetId="1">#REF!</definedName>
    <definedName name="SISTEMAS_DE_INFORMACION" localSheetId="2">#REF!</definedName>
    <definedName name="SISTEMAS_DE_INFORMACION" localSheetId="0">#REF!</definedName>
    <definedName name="SISTEMAS_DE_INFORMACION">#REF!</definedName>
    <definedName name="TECNOLOGIA" localSheetId="1">#REF!</definedName>
    <definedName name="TECNOLOGIA" localSheetId="2">#REF!</definedName>
    <definedName name="TECNOLOGIA" localSheetId="0">#REF!</definedName>
    <definedName name="TECNOLOGIA">#REF!</definedName>
    <definedName name="TECNOLOGIA_" localSheetId="1">#REF!</definedName>
    <definedName name="TECNOLOGIA_" localSheetId="2">#REF!</definedName>
    <definedName name="TECNOLOGIA_" localSheetId="0">#REF!</definedName>
    <definedName name="TECNOLOGIA_">#REF!</definedName>
    <definedName name="TIPOACCION">'[3]NO BORRAR'!$I$1:$I$9</definedName>
    <definedName name="TOTAL_PUNTAJE_RIESGO" localSheetId="1">#REF!</definedName>
    <definedName name="TOTAL_PUNTAJE_RIESGO" localSheetId="2">#REF!</definedName>
    <definedName name="TOTAL_PUNTAJE_RIESGO" localSheetId="0">#REF!</definedName>
    <definedName name="TOTAL_PUNTAJE_RIESGO">#REF!</definedName>
    <definedName name="TRATAMIENTO" localSheetId="1">#REF!</definedName>
    <definedName name="TRATAMIENTO" localSheetId="2">#REF!</definedName>
    <definedName name="TRATAMIENTO" localSheetId="0">#REF!</definedName>
    <definedName name="TRATAMIENTO">#REF!</definedName>
    <definedName name="TRATAMIENTO_RIESGO">'[5]NO BORRAR'!$G$1:$G$5</definedName>
    <definedName name="USUARIO" localSheetId="1">#REF!</definedName>
    <definedName name="USUARIO" localSheetId="2">#REF!</definedName>
    <definedName name="USUARIO" localSheetId="0">#REF!</definedName>
    <definedName name="USUARIO">#REF!</definedName>
    <definedName name="VALORES_ETICOS" localSheetId="1">#REF!</definedName>
    <definedName name="VALORES_ETICOS" localSheetId="2">#REF!</definedName>
    <definedName name="VALORES_ETICOS" localSheetId="0">#REF!</definedName>
    <definedName name="VALORES_ETICOS">#REF!</definedName>
    <definedName name="X" localSheetId="1">#REF!</definedName>
    <definedName name="X" localSheetId="2">#REF!</definedName>
    <definedName name="X" localSheetId="0">#REF!</definedName>
    <definedName name="X">#REF!</definedName>
    <definedName name="Y" localSheetId="1">#REF!</definedName>
    <definedName name="Y" localSheetId="2">#REF!</definedName>
    <definedName name="Y" localSheetId="0">#REF!</definedName>
    <definedName name="Y">#REF!</definedName>
    <definedName name="Z" localSheetId="1">#REF!</definedName>
    <definedName name="Z" localSheetId="2">#REF!</definedName>
    <definedName name="Z" localSheetId="0">#REF!</definedName>
    <definedName name="Z">#REF!</definedName>
    <definedName name="zona" localSheetId="1">#REF!</definedName>
    <definedName name="zona" localSheetId="2">#REF!</definedName>
    <definedName name="zona" localSheetId="0">#REF!</definedName>
    <definedName name="zon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3" l="1"/>
  <c r="N11" i="2" l="1"/>
  <c r="M11" i="2"/>
  <c r="E11" i="2"/>
  <c r="B48" i="3"/>
  <c r="M9" i="2" s="1"/>
  <c r="B47" i="3"/>
  <c r="B43" i="3"/>
  <c r="J9" i="2" s="1"/>
  <c r="J11" i="2" s="1"/>
  <c r="B42" i="3"/>
  <c r="K9" i="2" s="1"/>
  <c r="K11" i="2" s="1"/>
  <c r="B41" i="3"/>
  <c r="I9" i="2" s="1"/>
  <c r="I11" i="2" s="1"/>
  <c r="H9" i="2"/>
  <c r="H11" i="2" s="1"/>
  <c r="B39" i="3"/>
  <c r="G9" i="2" s="1"/>
  <c r="G11" i="2" s="1"/>
  <c r="B38" i="3"/>
  <c r="L9" i="2" s="1"/>
  <c r="L11" i="2" s="1"/>
  <c r="B44" i="3" l="1"/>
  <c r="F9" i="2" s="1"/>
  <c r="F11" i="2" s="1"/>
  <c r="B49" i="3"/>
  <c r="E9" i="2" s="1"/>
  <c r="N9" i="2"/>
  <c r="N10" i="2" l="1"/>
  <c r="N8" i="2"/>
  <c r="M10" i="2"/>
  <c r="M8" i="2"/>
  <c r="L10" i="2"/>
  <c r="L8" i="2"/>
  <c r="K10" i="2"/>
  <c r="K8" i="2"/>
  <c r="J10" i="2"/>
  <c r="J8" i="2"/>
  <c r="I10" i="2"/>
  <c r="I8" i="2"/>
  <c r="H10" i="2"/>
  <c r="H8" i="2"/>
  <c r="G10" i="2"/>
  <c r="G8" i="2"/>
  <c r="F10" i="2"/>
  <c r="F8" i="2"/>
  <c r="E10" i="2"/>
  <c r="E8" i="2"/>
  <c r="G71" i="1"/>
  <c r="G70" i="1"/>
  <c r="G72" i="1" s="1"/>
  <c r="E71" i="1"/>
  <c r="E70" i="1"/>
  <c r="G66" i="1"/>
  <c r="G65" i="1"/>
  <c r="G64" i="1"/>
  <c r="G63" i="1"/>
  <c r="G62" i="1"/>
  <c r="G61" i="1"/>
  <c r="E66" i="1"/>
  <c r="E65" i="1"/>
  <c r="E64" i="1"/>
  <c r="E63" i="1"/>
  <c r="E62" i="1"/>
  <c r="E61" i="1"/>
  <c r="B61" i="1"/>
  <c r="B71" i="1"/>
  <c r="B70" i="1"/>
  <c r="B66" i="1"/>
  <c r="B65" i="1"/>
  <c r="B64" i="1"/>
  <c r="B63" i="1"/>
  <c r="B62" i="1"/>
  <c r="B72" i="1" l="1"/>
  <c r="E67" i="1"/>
  <c r="E72" i="1"/>
  <c r="B67" i="1"/>
  <c r="G67" i="1"/>
</calcChain>
</file>

<file path=xl/sharedStrings.xml><?xml version="1.0" encoding="utf-8"?>
<sst xmlns="http://schemas.openxmlformats.org/spreadsheetml/2006/main" count="696" uniqueCount="350">
  <si>
    <t>PLAN DE MEJORAMIENTO</t>
  </si>
  <si>
    <t xml:space="preserve">Código </t>
  </si>
  <si>
    <t>F-EVI-015</t>
  </si>
  <si>
    <t>Versión</t>
  </si>
  <si>
    <t>Clasificación de la Información</t>
  </si>
  <si>
    <t xml:space="preserve"> Pública ☒   Reservada ☐   Clasificada ☐ </t>
  </si>
  <si>
    <t>N° 
INFORME DE AUDITORIA</t>
  </si>
  <si>
    <t>UNIDAD AUDITADA</t>
  </si>
  <si>
    <t>N° DEL HALLAZGO</t>
  </si>
  <si>
    <t>TITULO Y DESCRIPCIÓN DEL HALLAZGO</t>
  </si>
  <si>
    <t>CAUSA(S)</t>
  </si>
  <si>
    <t>ACCIÓN(ES) PROPUESTA(S)</t>
  </si>
  <si>
    <t>META(S)</t>
  </si>
  <si>
    <t>TIPO DE ACCIÓN</t>
  </si>
  <si>
    <t>RESPONSABLE(S)</t>
  </si>
  <si>
    <t>FECHA INICIAL</t>
  </si>
  <si>
    <t>FECHA FINAL</t>
  </si>
  <si>
    <t>RESULTADOS DEL ANÁLISIS REALIZADO POR LA OFICINA DE CONTROL INTERNO</t>
  </si>
  <si>
    <t>FECHA</t>
  </si>
  <si>
    <t>AUDITOR</t>
  </si>
  <si>
    <t>AVANCE CUALITATIVO EVIDENCIADO POR EL AUDITOR</t>
  </si>
  <si>
    <r>
      <t xml:space="preserve">AVANCE CUANTITATIVO
</t>
    </r>
    <r>
      <rPr>
        <b/>
        <i/>
        <sz val="14"/>
        <rFont val="Arial"/>
        <family val="2"/>
      </rPr>
      <t>(Porcentaje de Avance)</t>
    </r>
  </si>
  <si>
    <t>ESTADO DE LA ACCIÓN</t>
  </si>
  <si>
    <t>OBSERVACION(ES) Y/O CONCLUSIÓN(ES)</t>
  </si>
  <si>
    <t>ESTADO DEL HALLAZGO</t>
  </si>
  <si>
    <t>OCI-2019-017 Auditoría Interna Especial al Aplicativo – Banco de Proyectos</t>
  </si>
  <si>
    <t>OCI-2019-017</t>
  </si>
  <si>
    <t>Auditoría Interna Especial al aplicativo “Banco de Proyectos”</t>
  </si>
  <si>
    <t>Falta de articulación entre los lineamientos procedimentales que intervienen en el ciclo de vida de los Proyectos Integrales de Desarrollo Agropecuario y Rural y el flujo de datos establecido en el aplicativo Banco de Proyectos.</t>
  </si>
  <si>
    <t xml:space="preserve">No hubo directrices precisas por parte del Cuerpo Directivo en relación con un plan de acción detallado a ejecutar por parte de cada dependencia involucrada en el ciclo de vida de los PIDAR, con el fin de mitigar los impactos de la puesta en marcha del aplicativo Banco de Proyectos. </t>
  </si>
  <si>
    <t>1. Solicitar a la Alta Dirección expedir los actos administrativos que regulen el manejo y uso obligatorio del Banco de Proyectos, así como la alineación mancomunada de los procedimientos con el aplicativo y viceversa.</t>
  </si>
  <si>
    <t>Solicitud con radicación de memorando</t>
  </si>
  <si>
    <t>CORRECTIVA</t>
  </si>
  <si>
    <t>Profesionales de la Dirección de Calificación con funciones a Banco de Proyectos</t>
  </si>
  <si>
    <t>Carlos Buitrago
Richard Rangel</t>
  </si>
  <si>
    <t>En reunión del 3 de mayo de 2021, se indicó a la Unidad Auditada que la causa propuesta no era razonable, toda vez que los lineamientos de la Alta Dirección existían previamente a la auditoria (Circulares 100 y 110 de 2018 donde se instruyó el uso obligatorio del Banco de Proyectos), de tal manera que la situación obedecería a falta de su implementación (el plan de acción detallado a ejecutar). Cabe precisar que en ese entonces (mediados de 2019), el Acuerdo 007 de 2016 era el que regulaba la Estructuración de PIDAR, por lo que hasta ese momento estaba cumplida la emisión de las Directrices. Sin  perjuicio de esto, durante la reunión se indicó que la falta de articulación entre el Banco de Proyectos y las Directrices del Cuerpo Directivo fue subsanada mediante la ejecución del contrato 456 del 14 de agosto de 2019, en donde el informe de Supervisión Final del 27 de diciembre de 2019 indicó en el apartado de seguimiento técnico: (...) 4. Complementarias: Actualización del software a los procesos y normativa vigente que regula la Agencia de Desarrollo Rural en el tema de registro, estructuración, evaluación, calificación, cofinanciación, contratación, supervisión y seguimiento de los proyectos productivos (...) y seguidamente se manifestó: "Es de anotar, que en el ejercicio de las funciones como Supervisor se debe mantener un estricto control, vigilancia y seguimiento sobre la ejecución del objeto contractual y de las obligaciones establecidas en el contrato No. 456 de 2019, labor que se evidencia en los informes de seguimiento recibidos por el contratista quincenalmente desde el inicio del contrato en el que se evidencia el cumplimiento  del objeto del contrato por parte del contratista." De otra parte, se inspeccionó el acta de liquidación, contrato o convenio del 5 de noviembre de 2020, en cuyo numeral 11 se indicó: "El Supervisor deja constancia expresa de lo siguiente: (...) Que el contratista cumplió con plena autonomía técnica y administrativa el objeto contractual frente a las especificaciones técnicas exigidas y la totalidad de las obligaciones contractuales en el contrato No. 456 de 2019. Dado lo anterior, esta OCI considera procedente cerrar la acción propuesta y por tanto, el hallazgo asociado.</t>
  </si>
  <si>
    <t>CUMPLIDA - EFECTIVA</t>
  </si>
  <si>
    <t>Se cerró en la vigencia 2021</t>
  </si>
  <si>
    <t>CERRADO</t>
  </si>
  <si>
    <t>Omisión de logs de auditoría e informes de errores y excepciones de la operatividad del aplicativo Banco de Proyectos y del ambiente de pruebas de la herramienta.</t>
  </si>
  <si>
    <t>INCUMPLIDA - VENCIDA</t>
  </si>
  <si>
    <t>ABIERTO</t>
  </si>
  <si>
    <r>
      <t>Estructuración del proceso contractual para el desarrollo e implantación del aplicativo “</t>
    </r>
    <r>
      <rPr>
        <i/>
        <sz val="12"/>
        <color theme="1"/>
        <rFont val="Arial"/>
        <family val="2"/>
      </rPr>
      <t>Banco de Proyectos</t>
    </r>
    <r>
      <rPr>
        <sz val="12"/>
        <color theme="1"/>
        <rFont val="Arial"/>
        <family val="2"/>
      </rPr>
      <t>” sin la participación de la totalidad de las dependencias involucradas.</t>
    </r>
  </si>
  <si>
    <r>
      <t>No se propone Plan de Mejoramiento por parte del área responsable del proceso.
Sin embargo, de acuerdo con el concepto emitido por la Oficina de Control Interno respecto al Hallazgo N° 3 de la Auditoría Interna Especial al aplicativo "</t>
    </r>
    <r>
      <rPr>
        <i/>
        <sz val="12"/>
        <color theme="1"/>
        <rFont val="Arial"/>
        <family val="2"/>
      </rPr>
      <t>Banco de Proyectos</t>
    </r>
    <r>
      <rPr>
        <sz val="12"/>
        <color theme="1"/>
        <rFont val="Arial"/>
        <family val="2"/>
      </rPr>
      <t xml:space="preserve">", la "(...)  </t>
    </r>
    <r>
      <rPr>
        <i/>
        <sz val="12"/>
        <color theme="1"/>
        <rFont val="Arial"/>
        <family val="2"/>
      </rPr>
      <t xml:space="preserve">la Oficina de Control Interno recomienda que se establezcan acciones de mejoramiento para subsanar las situaciones descritas e identificadas en este hallazgo y que no fueron aceptadas por los responsables de la actividad auditada, para que los riesgos identificados y asociados a este hallazgo sean gestionados o mitigados, y en consecuencia, se mantienen las situaciones observadas por esta Oficina de Control Interno, por lo que </t>
    </r>
    <r>
      <rPr>
        <b/>
        <i/>
        <u/>
        <sz val="12"/>
        <color theme="1"/>
        <rFont val="Arial"/>
        <family val="2"/>
      </rPr>
      <t>este hallazgo continuará abierto hasta que se identifiquen las causas que lo generaron, y se formulen y ejecuten las acciones necesarias que lo subsanen.</t>
    </r>
    <r>
      <rPr>
        <sz val="12"/>
        <color theme="1"/>
        <rFont val="Arial"/>
        <family val="2"/>
      </rPr>
      <t xml:space="preserve">". </t>
    </r>
  </si>
  <si>
    <t>No fueron establecidos planes de Mejoramiento por la Unidad Auditada al cierre de la auditoría de 2019. Dado que los hallazgos se configuraron sobre hechos cumplidos, no fue factible plantear acciones correctivas, por ser hechos insubsanables. Se recomendó a la Unidad Auditada diseñar y/o fortalecer los controles existentes que permitan, para futuras ocasiones similares, garantizar la participación de todos los involucrados y la recopilación de todo el acervo probatorio aplicable en la ejecución de los contratos. Sobre el particular, la Unidad Auditada indicó que: "En los procesos actuales se están convocando a las diferentes áreas para que participen en las mesas de trabajo del caso. Se están documentando y archivando las actas correspondientes". Para comprobar que se efectuaron reuniones para el levantamiento de requerimientos, la Unidad Auditada suministró pantallazo de correo electrónico del 15 de diciembre de 2020 con asunto "Revisión Procedimiento de Estructuración - MTF - Cronograma de Actividades", mostrando que se estuvieron efectuando las sesiones para el levantamiento de requerimientos.
En virtud de lo anterior, esta OCI encuentra procedente cerrar los dos (2) hallazgos, dado que están sujetos a la ocurrencia de un evento futuro (contratación).</t>
  </si>
  <si>
    <t>Incongruencia entre los términos contractuales relacionados con “Entrenamiento en puesto de trabajo” por parte de PricewaterhouseCoopers y la ejecución de la actividad.</t>
  </si>
  <si>
    <t xml:space="preserve">Fallas en las actividades de Supervisión del Contrato 638 de 2017 (revisión de requerimientos contractuales vs. ejecución e información de novedades). </t>
  </si>
  <si>
    <t>1. Solicitar a la Vicepresidencia de Gestión Contractual una jornada de capacitación que actualice los conceptos claves de supervisión de contratos a los funcionarios de la Dirección de Calificación y Financiación</t>
  </si>
  <si>
    <t>Una solicitud radicada a través de memorando</t>
  </si>
  <si>
    <t>PREVENTIVA</t>
  </si>
  <si>
    <t>Funcionarios de la Dirección de Calificación con funciones de Banco de Proyectos</t>
  </si>
  <si>
    <t>Incumplimiento de controles de verificación y aprobación en los entregables de las funcionalidades del aplicativo Banco de Proyectos (etapa contractual).</t>
  </si>
  <si>
    <t>Diferencias entre la información de los Proyectos Integrales de Desarrollo Agropecuario y Rural (PIDAR) registrada en el aplicativo Banco de Proyectos y la contenida en el expediente físico del proyecto.</t>
  </si>
  <si>
    <t>Insuficiencia de controles de verificación de la información cargada por parte de los usuarios designados para la migración</t>
  </si>
  <si>
    <t>1. Establecer un plan de trabajo para garantizar la calidad de los datos de los proyectos migrados en el Banco de Proyectos</t>
  </si>
  <si>
    <t xml:space="preserve">Plan de trabajo </t>
  </si>
  <si>
    <t xml:space="preserve">Funcionarios de la Dirección de Calificación con funciones de banco de proyectos </t>
  </si>
  <si>
    <t>La Unidad Auditada entregó un Plan de Trabajo que, aunque figura como desactualizado en fechas de ejecución de las labores (dado que fue el que se presentó en su momento al antiguo Director de Calificación y Financiación), fue confirmado que correspondía a las actividades estimadas para efectuar. Así las cosas, se revisaron los hitos del plan frente a las evidencias aportadas, dando cuenta de la gestión efectuada. Aunque no se cumplió el 100% de los objetivos planeados, el avance se considera significativo y, según lo informado por la Unidad Auditada, las actividades continuarán desde el Plan de Mejoramiento propuesto en la auditoria de Evaluación y Calificación del año 2021, siendo un trabajo continuo y que debería tender a depurarse en la medida que se cuente con el recurso humano. Se aclaró que la acción propuesta y la  meta se cumplieron, y que no solamente se quedó en el planteamiento del cronograma de tareas, sino en su gestión. Así mismo, se recalcó que la Dirección ha tenido dificultades con recortes presupuestales, rotación del personal y contratistas y la pérdida de la curva de aprendizaje, por lo que la labor continua de capacitaciones, aunado a la de calidad de datos, se efectuarán hasta estabilizar la información del Banco de Proyectos. En este sentido, esta OCI encuentra procedente cerrar la acción propuesta.
MARZO 2020
La Vicepresidencia de Proyectos - Dirección de Calificación y Cofinanciación informó que se elaboró n cronograma de actividades que permitirá empalmar las acciones correspondientes a la migracion de la totalidad de la informacion, en los terminos que los asuntos de  calidad de la misma le confieren; no obstante el mismo fue remitido el 4 de marzo de 2020 para aprobación del líder del proceso.
JULIO 2020
La Vicepresidencia de Proyectos - Dirección de Calificación y Cofinanciación informó mediante correo electrónico del 3 de julio lo siguiente:
"Dada la reciente aprobación de los nuevos procedimientos involucrados en la ruta PIDAR, se requiere realizar una actualización al Plan de trabajo, para garantizar la calidad de los datos de los proyectos migrados en el Banco de Proyectos. Por lo anterior, la Dirección de Calificación y Financiación y la Vicepresidencia de Proyectos revisarán en el mes de julio de 2020, las propuestas generadas en marzo y junio de 2020; para emitir el Plan de trabajo a implementar a partir del mes de agosto de 2020".</t>
  </si>
  <si>
    <t>La OTI indicó que estas acciones no son de su responsabilidad por tratarse de un tema funcional del proceso misional, por lo que recomendó establecer comunicación con la Vicepresidenicia de Proyectos.
Se efectuaron gestiones de llamadas con el enlace de la Vicepresidencia de Proyectos, pero no se logró coordinar mesa de trabajo. Se espera, en lo que resta de septiembre, realizar la reunión y abordar estas 2 acciones.
La OCI preliminarmente asigna un avance de 0%, sujeto a cambio de lo que se defina en mesa de trabajo</t>
  </si>
  <si>
    <t xml:space="preserve">Falta de compromiso por parte de los usuarios que ejecutan sus labores por medio del Banco de Proyectos y/o errores y omisiones al momento de registrar información veraz, fiable y oportuna en cada una de las fases, que permitiera garantizar la calidad de los datos. </t>
  </si>
  <si>
    <t>2. Solicitar la expedición de actos administrativos que ratifiquen el compromiso ético en el registro de información veraz, fiable y oportuna en el Banco de Proyectos</t>
  </si>
  <si>
    <t>Solicitud radicada mediante memorando</t>
  </si>
  <si>
    <t>Funcionarios de la Dirección de Calificación con funciones de banco de proyectos</t>
  </si>
  <si>
    <t>Frente a la respuesta de la Unidad Auditada, esta OCI conceptúa estar de acuerdo en que la Acción Propuesta y Metas establecidas no garantizan la gestión de la causa identificada, por lo que es aceptada la propuesta de modificación, en la cual, se insta a oficiar a la OCI sobre la propuesta y fechas de ejecución. No obstante, se reitera que el plan de mejoramiento no puede basarse exclusivamente en los espacios de capacitación y manejo de la herramienta, sino en asegurar razonablemente que el contenido de los datos sean consistentes con lo migrado a la herramienta. En virtud de esto, deberán proponerse acciones verificables de la efectividad de los controles de revisión de la calidad de los datos.
Así las cosas, esta OCI considera que no es procedente Cerrar el Hallazgo, hasta que se suministre un Plan de Mejoramiento definitivo y asertivo que ataque la causa del riesgo y que pueda ser verificable.
Seguimiento 2020 
La Vicepresidencia de Proyectos - Dirección de Calificación y Cofinanciación informó que "Teniendo en cuenta que durante el mes de junio de 2020, se ha surtido la aprobación de actualización de la mayoría de procedimientos que intervienen en el ciclo de vida de los PIDAR, acordes a los lineamientos establecidos en el nuevo reglamento operativo para los PIDAR; y que de esto se derivan solicitudes de ajustes a la herramienta, La Dirección de Calificación y Financiación solicitará durante el mes de julio de 2020, la emisión de directrices por parte de la Alta Dirección para regular el manejo y uso obligatorio del Banco de Proyectos. Esta solicitud requerirá la impartición de lineamientos que ratifiquen el compromiso ético en el registro de información veraz, fiable y oportuna en el aplicativo.".
Por lo anterior la presente acción a la fecha del presente seguimiento no presenta avances.</t>
  </si>
  <si>
    <t>OCI-2020-030 Seguridad de La Información del aplicativo "Banco de Proyectos"</t>
  </si>
  <si>
    <t>OCI-2020-030</t>
  </si>
  <si>
    <t>Seguridad de La Información del Aplicativo "Banco de Proyectos"</t>
  </si>
  <si>
    <t>Falta de oportunidad en la instrumentación, formalización y aplicación de lineamientos rectores de la Política de Seguridad y Privacidad de la Información</t>
  </si>
  <si>
    <t>Falta de atención por parte de los responsables de los procesos en las citas programadas para terminar con el ejercicio de levantamiento de activos de seguridad digital.</t>
  </si>
  <si>
    <t>1. Proyectar oficios formales a los dueños de los procesos de Estructuración de Planes Integrales de Desarrollo Agropecuario y Rural, Evaluación, Calificación y Cofinanciación de Proyectos Integrales, Fortalecimiento a la Prestación del Servicio Público de Extensión Agropecuaria y de Gestión Contractual, con el fin de realizar el diligenciamiento del instrumento de F-GTI-010 Registro de Activos de Información de Seguridad Digital.</t>
  </si>
  <si>
    <t>Registro de activos de información de seguridad digital del 100% de los procesos de la ADR.</t>
  </si>
  <si>
    <t>Ing. Víctor Manuel Mondragón Maca - Jefe OTI</t>
  </si>
  <si>
    <r>
      <t xml:space="preserve">31/10/2020
</t>
    </r>
    <r>
      <rPr>
        <b/>
        <sz val="12"/>
        <color theme="1"/>
        <rFont val="Arial"/>
        <family val="2"/>
      </rPr>
      <t>30/08/2022</t>
    </r>
  </si>
  <si>
    <r>
      <t xml:space="preserve">Carlos Eduardo Buitrago Cano
</t>
    </r>
    <r>
      <rPr>
        <b/>
        <sz val="12"/>
        <rFont val="Arial"/>
        <family val="2"/>
      </rPr>
      <t>Carlos Buitrago
Luisa Puerta</t>
    </r>
  </si>
  <si>
    <r>
      <t xml:space="preserve">(Seguimiento 2020) Las recomendaciones del  informe final de Control Interno no  se aplicaron para esta acción, dado que  es un cumplimiento  de la implementación del Modelo de Seguridad y Privacidad de la Información (en adelante, MSPI) en la entidad  y no es solo para el Banco de Proyectos alcance de esta auditoría.
La acción está cerrada y el porcentaje del 80 %  va relacionado al levantamiento de activos de seguridad Digital formato F-GTI-010, acción realizada por procedimiento de los cuales  faltaron  5, en conformidad se enviaron los oficios (evidencia) correspondientes pero los lideres no concretaron las citas para este levantamiento de los mismos.
</t>
    </r>
    <r>
      <rPr>
        <b/>
        <u/>
        <sz val="12"/>
        <color theme="1"/>
        <rFont val="Arial"/>
        <family val="2"/>
      </rPr>
      <t xml:space="preserve">(Seguimiento 2022) </t>
    </r>
    <r>
      <rPr>
        <sz val="12"/>
        <color theme="1"/>
        <rFont val="Arial"/>
        <family val="2"/>
      </rPr>
      <t>Se evidenciaron los memorandos 20202400032993 remitido al Vicepresidente de Gestión Contractual, 20202400033003 remitido al Vicepresidente de Integración Productiva, 20202400032463 remitido a la Dirección de Acceso y Activos Productivos, 20202400032473 remitido a la Dirección Evaluación y Calificación, 20202400032483 remitido a la Dirección Seguimiento y Control el día 30 de octubre de 2020 en el cual el agendamiento de levantamiento activos de la información de seguridad digital para cada área respectivamente. 
De igual manera se observó  formato F-GTI-010 diligenciado con los activos de seguridad digital identificados  para los procesos Dirección de Seguimiento y Control, Estructuración de Planes Integrales de Desarrollo Agropecuario y Rural, Evaluación, Calificación y Cofinanciación de Proyectos Integrales, Fortalecimiento a la Prestación del Servicio Público de Extensión Agropecuaria y de Gestión Contractual.</t>
    </r>
  </si>
  <si>
    <r>
      <t xml:space="preserve">(Seguimiento 2020) Según la información recibida, se evidenció el registro de activos de información de seguridad  digital, excepto en 5 Oficinas donde no se logró, por lo cual se les proyectaron los oficios solicitando los espacios para culminar este proceso por parte de la OTI. Para el caso particular del Banco de Proyectos, se encuentra pendiente. De esta manera, se corrobora que la Acción Propuesta no mitiga completamente la causa sobre la falta de atención por parte de los responsables para terminar el registro referido.
Dado lo anterior, esta OCI considera que la acción propuesta continua abierta, y por tanto, el Hallazgo asociado también.
</t>
    </r>
    <r>
      <rPr>
        <b/>
        <u/>
        <sz val="12"/>
        <color theme="1"/>
        <rFont val="Arial"/>
        <family val="2"/>
      </rPr>
      <t>(Seguimiento 2022)</t>
    </r>
    <r>
      <rPr>
        <sz val="12"/>
        <color theme="1"/>
        <rFont val="Arial"/>
        <family val="2"/>
      </rPr>
      <t xml:space="preserve"> Una vez aportadas las evidencias, la Oficina de Control Interno considera procedente efectuar el cierre de la acción de mejora.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201%2FAcci%C3%B3n%201&amp;viewid=556e8bed%2D9d5a%2D4295%2D8a8e%2D758ece26f714</t>
    </r>
  </si>
  <si>
    <t>Debilidad en los controles aplicados que permitan que posibles amenazas y probables eventos no deseados puedan causar daños y consecuencias afectando la seguridad de la información.</t>
  </si>
  <si>
    <t xml:space="preserve">2. Realizar la Identificación, Análisis y Evaluación de Riesgos de Seguridad Digital con el instrumento enviado por Mintic. </t>
  </si>
  <si>
    <t>Identificación, análisis y evaluación de riesgos de Seguridad Digital con instrumento enviado por MinTIC de mapa de riesgos de Seguridad de la Información.</t>
  </si>
  <si>
    <r>
      <t xml:space="preserve">(Seguimiento 2020)Las recomendaciones del  informe final de Control Interno no  se aplicaron para esta acción dado que  es un cumplimiento  de la implementación del MSPI en la entidad  y no es solo para el Banco de Proyectos, alcance de esta auditoría. Esta actividad  está cerrada  con el  80 %  de los  activos relacionados  para cada procedimiento con instrumento enviado por MInTIC.
</t>
    </r>
    <r>
      <rPr>
        <b/>
        <u/>
        <sz val="12"/>
        <color theme="1"/>
        <rFont val="Arial"/>
        <family val="2"/>
      </rPr>
      <t xml:space="preserve">(Seguimiento 2022) </t>
    </r>
    <r>
      <rPr>
        <sz val="12"/>
        <color theme="1"/>
        <rFont val="Arial"/>
        <family val="2"/>
      </rPr>
      <t>Se observaron 2 versiones (16/06/2021 y 18/11/2020) de los formatos"Instrumentos de identificación de riesgos de seguridad de la información" en los cuales se registraron 34 activos de información con su correspondiente riesgo identificado, análisis, valoración (controles asignados) y plan de tratamiento. Se indicó que es responsabilidad de la Oficina de Comunicaciones publicar en página web los activos de información. Se aclara que el procedimiento no establece una periodicidad para efectuar la actualización, pero que por lo menos debería ocurrir anualmente.</t>
    </r>
  </si>
  <si>
    <r>
      <t xml:space="preserve">(Seguimiento 2020) Se evidenció el instrumento de identificación de riesgos donde se estructuró la identificación, análisis de los riesgos, y así mismo la identificación de controles de los mismos buscando el plan de tratamiento de riesgos. No obstante, una vez se entreguen los activos de seguridad digital y del análisis de riesgos  relacionados con el Banco de Proyectos, se evaluará la factibilidad del cumplimiento de la labor. Por lo anterior, esta OCI considera que la acción propuesta continua abierta, y por tanto, el hallazgo también. Los auditados propusieron como fecha estimada de cierre el 31 de mayo de 2021.
</t>
    </r>
    <r>
      <rPr>
        <b/>
        <u/>
        <sz val="12"/>
        <color theme="1"/>
        <rFont val="Arial"/>
        <family val="2"/>
      </rPr>
      <t>(Seguimiento 2022)</t>
    </r>
    <r>
      <rPr>
        <sz val="12"/>
        <color theme="1"/>
        <rFont val="Arial"/>
        <family val="2"/>
      </rPr>
      <t xml:space="preserve"> Una vez aportadas las evidencias, la Oficina de Control Interno considera procedente efectuar el cierre de la acción de mejora.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201%2FAcci%C3%B3n%202&amp;viewid=556e8bed%2D9d5a%2D4295%2D8a8e%2D758ece26f714</t>
    </r>
  </si>
  <si>
    <t>Debilidades por acceso no autorizado a la información mantenida por los sistemas y aplicaciones.</t>
  </si>
  <si>
    <t>3. Realizar la elaboración del documento para ingreso seguro a los sistemas de información para gestionar el acceso a los sistemas de información de manera segura, empleando métodos preventivos contra ataques de fuerza bruta, validando los datos completos para ingreso a los sistemas.</t>
  </si>
  <si>
    <t>Documento para ingreso seguro a los sistemas de información.</t>
  </si>
  <si>
    <r>
      <t xml:space="preserve">(Seguimiento 2020) Las recomendaciones del  informe final de Control Interno no  se aplicaron para esta acción dado que  es un cumplimiento  de la implementación del MSPI en la entidad  y no es solo para el Banco de Proyectos, alcance de esta auditoría. Como se  mencionó en la reunión de apertura de la Auditoría para el 2020, se  tenía  como  mejora la elaboración de los dos procesos de OTI  de Estrategia y Operación, en la actualización  se  debía elaborar documentos entre los  cuales se encuentra  el Documento para "ingreso seguro a los sistemas de información", el cual  está  en  un 50% y está documentado pero no  aprobado. Se propone fecha de  terminación  con publicación del ISOLUCION para el  31-05-2021.
</t>
    </r>
    <r>
      <rPr>
        <b/>
        <sz val="12"/>
        <rFont val="Arial"/>
        <family val="2"/>
      </rPr>
      <t>(Seguimiento 2022)</t>
    </r>
    <r>
      <rPr>
        <sz val="12"/>
        <rFont val="Arial"/>
        <family val="2"/>
      </rPr>
      <t xml:space="preserve"> Se evidenció manual de operaciones INGRESO SEGURO A LOS SISTEMAS DE INFORMACIÓN - Código: MO-OST-008 - Versión: 1 con fecha de aprobación del 07/Jul/2021</t>
    </r>
  </si>
  <si>
    <r>
      <t xml:space="preserve">(Seguimiento 2020) Se evidenció que se elaboró el documento de Ingreso Seguro a los Sistemas de Información, aplicados para la ADR,  que se encuentran pendientes  las vañliaciones internas y aprobaciones del caso, para su posterior publicación en ISOLUCION; por esta razón, esta OCI considera que la acción propuesta continua abierta, y por tanto, el hallazgo también.
</t>
    </r>
    <r>
      <rPr>
        <b/>
        <sz val="12"/>
        <color theme="1"/>
        <rFont val="Arial"/>
        <family val="2"/>
      </rPr>
      <t>(Seguimiento 2022)</t>
    </r>
    <r>
      <rPr>
        <sz val="12"/>
        <color theme="1"/>
        <rFont val="Arial"/>
        <family val="2"/>
      </rPr>
      <t xml:space="preserve"> Una vez aportadas las evidencias, la Oficina de Control Interno considera procedente efectuar el cierre de la acción de mejora.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201%2FAcci%C3%B3n%203&amp;viewid=556e8bed%2D9d5a%2D4295%2D8a8e%2D758ece26f714</t>
    </r>
  </si>
  <si>
    <t>Insuficientes recursos de infraestructura tecnológica que comprometan los servicios que se brindan en la entidad.</t>
  </si>
  <si>
    <t>4. Crear documento de gestión de capacidad infraestructura, gestión de la capacidad para los sistemas de información crítico. La Entidad puede realizar acciones como la eliminación de datos obsoletos, cierre de aplicaciones, ambientes y sistemas en desuso, restricción de ancho de banda.
 Aunque se cuenta con el catálogo de servidores como instrumento de monitoreo de capacidad es importante contar con el documento guía.</t>
  </si>
  <si>
    <t>Documento de gestión de capacidad infraestructura.</t>
  </si>
  <si>
    <t xml:space="preserve">Carlos Buitrago </t>
  </si>
  <si>
    <t>Las recomendaciones del  informe final de Control Interno no  se aplicaron para esta acción dado que  es un cumplimiento  de la implementación del MSPI en la entidad  y no es solo para el Banco de Proyectos, alcance de esta auditoría. Dentro de los procesos no se contempla uno especifico para  cada sistema de información, la gestión de capacidad es para la infraestructura  tecnológica, en consecuencia se elaboró el documento publicado en Isolucion https://isolucion.adr.gov.co/Isolucion/PaginaLogin.aspx, cumpliendo con el 100%  de la acción.</t>
  </si>
  <si>
    <t>La Oficina de Control Interno evidenció la publicación de los documentos aludidos en ISOLUCION: 
-PR-OST-001 Gestión de la Capacidad de los servicios Tecnológicos, el 03 Diciembre 2020
-F-OST-003 Reporte de Capacidad de Infraestructura Tecnológica el 03 Diciembre 2020.
Dado lo anterior, esta OCI considera que se cumplió con la acción propuesta, por lo cual, se cierra.</t>
  </si>
  <si>
    <t>Inobservancia de las Políticas de Seguridad y Privacidad de la información por usuarios del aplicativo Banco de Proyectos</t>
  </si>
  <si>
    <t>Reducida participación de los funcionarios y contratista en las capacitaciones de la entidad, incluido el personal que interactúa con el sistema de información Banco de Proyectos en lo referente a la seguridad de la información y la aplicación de los lineamientos de la política de seguridad y privacidad de la información.</t>
  </si>
  <si>
    <t>1. Elaborar la estrategia de uso y apropiación en la ADR con el fin de vincular a los funcionarios y contratista en el desarrollo de una cultura o comportamientos culturales que faciliten la adopción de tecnología que es esencial para que los proyectos en TI sean productivos; para ello se requiere realizar actividades de fomento en el entorno de formación y sensibilización
que logren un mayor nivel de uso y apropiación incluidos los temas de seguridad digital.</t>
  </si>
  <si>
    <t>Documento Estrategia
de Uso y Apropiación
de Tecnologías de la
Información incluido
el plan de
sensibilización anual
de seguridad digital</t>
  </si>
  <si>
    <t>Ing. Víctor
Manuel
Mondragón -
Jefe OTI</t>
  </si>
  <si>
    <t>20/01/2021
30/08/2022</t>
  </si>
  <si>
    <r>
      <t xml:space="preserve">Carlos Eduardo Buitrago Cano
</t>
    </r>
    <r>
      <rPr>
        <b/>
        <sz val="12"/>
        <color theme="1"/>
        <rFont val="Arial"/>
        <family val="2"/>
      </rPr>
      <t>Carlos Buitrago
Luisa Puerta</t>
    </r>
  </si>
  <si>
    <r>
      <t xml:space="preserve">(Seguimiento 2021) Las recomendaciones del  informe final de Control Interno no  se aplicaron para esta acción dado que  es un cumplimiento  de  Política de Gobierno Digital  y es para  todas la Entidades del Estado  Colombiano, por lo cual, en el ejercicio  realizado  por la ADR del concurso de máxima velocidad organizado por MinTIC, uno de los entregables  correspondió al "Documento Estrategia de Uso y Apropiación de Tecnologías de la Información" con lo cual  se cumple  el  100%  de la acción  propuesta, así como dentro del  plan de capacitación de la ADR se encuentran programadas  la sesiones de sensibilización.
</t>
    </r>
    <r>
      <rPr>
        <b/>
        <sz val="12"/>
        <color theme="1"/>
        <rFont val="Arial"/>
        <family val="2"/>
      </rPr>
      <t xml:space="preserve">(Seguimiento 2022) </t>
    </r>
    <r>
      <rPr>
        <sz val="12"/>
        <color theme="1"/>
        <rFont val="Arial"/>
        <family val="2"/>
      </rPr>
      <t>La OCI evidenció los siguientes documentos:
*Plan de Uso de apropiación de la arquitectura empresarial expedido por la Oficina de Tecnologías de la Información el cual contiene temáticas asociadas a estrategías de uso y apropación, actividades propuestas para el uso y aprovechamiento de las iniciativos de TI, recursos necesarios para la implementación, estrategías de comunicaciones, entre otros, con sus anexos Matriz de interesados y Matriz de lecciones aprendidas.
*Plan de Sensibilización de Seguridad Digital" V1 del 30 de mayo de 2020
*Plantilla de presentación Inducción de los servicios ofrecidos por la OTI, politicas de uso de los sistemas de información.
* Correo electrónico remitido a todos los funcionarios y contratistas de la ADR socializando los puntos clave de seguridad remitida el 9 de marzo de 2021.
* Reportes de incidentes de seguridad 2020 (Incidentes, Eventos, CSIRT, CCOCI, COLERT, CSIRTGOB)
De igual manera se adelantó evento de capacitación "Seguridad de la información, incrementar el conocimiento y la toma de conciencia sobre la seguridad de la información" realizado el 28 de julio de 2020.</t>
    </r>
  </si>
  <si>
    <r>
      <t xml:space="preserve">(Seguimiento 2021)La Oficina de Control Interno evidenció que la ADR adoptó lo mencionado por MinTic, con el documento de "Estrategia de Uso y Apropiación de Tecnologías de la Información" donde se cumple la meta establecida en cuanto al diseño del documento. No obstante, no se encontró el Plan de sensibilización anual de seguridad digital referido en la meta, así como su divulgación a toda la organización y con involucramiento de la Alta Gerencia de la ADR.
Dado lo anterior, esta OCI considera que la acción propuesta continua abierta, y por tanto, el Hallazgo asociado también
</t>
    </r>
    <r>
      <rPr>
        <b/>
        <sz val="12"/>
        <color theme="1"/>
        <rFont val="Arial"/>
        <family val="2"/>
      </rPr>
      <t>(Seguimiento 2022)</t>
    </r>
    <r>
      <rPr>
        <sz val="12"/>
        <color theme="1"/>
        <rFont val="Arial"/>
        <family val="2"/>
      </rPr>
      <t xml:space="preserve"> La Oficina de Control Interno evidenció que la ADR adoptó lo mencionado por MinTic, con el documento de "Estrategia de Uso y Apropiación de Tecnologías de la Información" donde se cumple la meta establecida en cuanto al diseño del documento. De igual forma se observó el Plan de Sensibilización de Seguridad Digital y su correspondiente socialización. De acuerdo con lo anterior la OCI determina el cierre de la acción y por ende del hallazgo.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202%2FAcci%C3%B3n%201&amp;viewid=556e8bed%2D9d5a%2D4295%2D8a8e%2D758ece26f714</t>
    </r>
  </si>
  <si>
    <t>▪ Falta de entrega de la información por
diferentes oficinas o direcciones ADR para consolidar y custodiar la información, aunque se tenga capacidad tecnológica para almacenar</t>
  </si>
  <si>
    <t>Incumplimiento de los lineamientos procedimentales establecidos para la creación de cuentas en el Directorio Activo</t>
  </si>
  <si>
    <t>Falla en el diligenciamiento de los formatos que hacen parte de la solicitud de servicios tecnológicos.</t>
  </si>
  <si>
    <t>1. Campañas de socialización de los formatos y recomendaciones para la solicitud de servicios tecnológicos.</t>
  </si>
  <si>
    <t>Realizar una Campaña trimestral  (infografía enviada  por correo  electrónico)</t>
  </si>
  <si>
    <t xml:space="preserve">Se evidenció correo electrónico con asunto: "Actualización del formato solicitud de servicios TIC" remitido el día 10 de diciembre de 2020 a funcionarios y contratistas de la ADR en el cual se socializa la versión 5 del formtato F-GTI-001
De igual forma se observaron pantallazos de solicitudes realizada por diferentes usuarios de la entidad correspondiente a creación de usuarios en las cuales se puede evidenciar la ejecución del control de verificación de utilización del FORMATO SOLICITUD DE SERVICIOS TIC Código: F-GTI-001 Versión 5 del 7 de diciembre de 2020 y la completitud de requisitos de conformidad con el procedimiento OST-006 Administración de Usuarios y Sistemas de Información.
</t>
  </si>
  <si>
    <t>Esta OCI observó el envío de la infografía mediante correo electrónico masivo a la ADR. No obstante, al considerarse una acción insuficiente, se indagó sobre la implementación de acciones que garantizaran la calidad del diligenciamiento del formato de solicitud de servicios TIC.
Así las cosas, se evidenció que en atención a los requerimientos a través de la mesa de servicio mediante plataforma ARANDA, se revisa el formato aludido, donde se corrobora que se encuentra diligenciado según los campos requeridos, con los datos y firma del contratista o personal de planta, y posteriormente, es remitido desde el correo electrónico del Supervisor o Jefe del área para proceder con la solución del caso; así mismo, para la creación de usuarios nuevos, se adjuntó el formato el acta de inicio para confirmar los datos del solicitante. Esta validación se aplicó para un caso exitoso (sin subsanaciones) y para uno no exitoso (requirió de subsanación). 
La información precitada fue verificada adicionalmente mediante prueba de recorrido con la Ingeniera de la OTI, obteniendo pantallas de la mesa de servicio ARANDA donde se pudieron observar: correos electrónicos de solicitud con los adjuntos, un panel de trazabilidad de la solución y/o requerimiento de subsanación, un medidor del avance de las tareas y de solución del caso.
Dado lo anterior, esta OCI considera que las acciones propuestas se cierran, y por tanto, el Hallazgo asociado también.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203%2FAcci%C3%B3n%201&amp;viewid=556e8bed%2D9d5a%2D4295%2D8a8e%2D758ece26f714</t>
  </si>
  <si>
    <t>Deficiencia en control de monitoreo de los soportes correspondientes a la creación de usuarios según lo establecido en el procedimiento PR-GTI-006.</t>
  </si>
  <si>
    <t>2. En el procedimiento Administración de Usuarios y Sistemas de Información, específicamente en la actividad N° 4 se tiene proyectado una actualización de eliminación de usuarios; adicional a esto, se incluirá en el “Formato Solicitud de Servicios TIC” (F-GTI-001) la nota aclaratoria donde se solicita su completo diligenciamiento, el cual será devuelto en el caso de no cumplir con este requerimiento. Además, realizar control desde la mesa de servicio siendo esta el único punto de contacto, donde se identifique en el primer nivel la completitud de los campos relacionados en el formato F-GTI-001 y los respectivos soportes que se encuentran descritos en el procedimiento Gestión de Incidentes y Requerimientos Tecnológicos.</t>
  </si>
  <si>
    <t>Actualización del “Formato Solicitud de Servicios TIC”, seguimiento a la completitud de su diligenciamiento y a los soportes respectivos.</t>
  </si>
  <si>
    <t xml:space="preserve">El procedimiento OST-006 Administración de Usuarios y Sistemas de Información registra V4 del 17 de mayo de 2022, en este se puede observar en el capítulo 5 CONDICIONES ESPECIALES la siguiente reseña: "Se realizará eliminación de usuarios en el Directorio Activo cuando una cuenta tenga 6 meses de estar inactiva, se procederá a ejecutar la eliminación de usuarios del Directorio Activo aplicando el Procedimiento gestión de cambios tecnológicos, mediante un cambio normal, (...)" 
Ahora bien, respecto con el FORMATO SOLICITUD DE SERVICIOS TIC Código: F-GTI-001 Versión 5 del 7 de diciembre de 2020, no se evidencia nota aclaratoria donde se solicita su completo diligenciamiento, el cual será devuelto en el caso de no cumplir con este requerimiento, esto en concordancia con lo establecido en la acción del presente plan de mejoramiento.
</t>
  </si>
  <si>
    <t>Esta OCI observó el envío de la infografía mediante correo electrónico masivo a la ADR. No obstante, al considerarse una acción insuficiente, se indagó sobre la implementación de acciones que garantizaran la calidad del diligenciamiento del formato de solicitud de servicios TIC.
Así las cosas, se evidenció que en atención a los requerimientos a través de la mesa de servicio mediante plataforma ARANDA, se revisa el formato aludido, donde se corrobora que se encuentra diligenciado según los campos requeridos, con los datos y firma del contratista o personal de planta, y posteriormente, es remitido desde el correo electrónico del Supervisor o Jefe del área para proceder con la solución del caso; así mismo, para la creación de usuarios nuevos, se adjuntó el formato el acta de inicio para confirmar los datos del solicitante. Esta validación se aplicó para un caso exitoso (sin subsanaciones) y para uno no exitoso (requirió de subsanación). 
La información precitada fue verificada adicionalmente mediante prueba de recorrido con la Ingeniera de la OTI, obteniendo pantallas de la mesa de servicio ARANDA donde se pudieron observar: correos electrónicos de solicitud con los adjuntos, un panel de trazabilidad de la solución y/o requerimiento de subsanación, un medidor del avance de las tareas y de solución del caso.
Dado lo anterior, esta OCI considera que las acciones propuestas se cierran, y por tanto, el Hallazgo asociado también.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203%2FAcci%C3%B3n%202&amp;viewid=556e8bed%2D9d5a%2D4295%2D8a8e%2D758ece26f714</t>
  </si>
  <si>
    <t>Ausencia de lineamientos para la gestión de cuentas de usuario del Directorio Activo a nivel de Eliminación</t>
  </si>
  <si>
    <t>Ausencia de lineamientos relacionados con la gestión de usuarios donde se involucre el ciclo de vida de la creación, gestión y eliminación de usuarios dentro del Directorio Activo.</t>
  </si>
  <si>
    <t>1. Instructivo con el ciclo de vida de los usuarios del Directorio Activo, en el cual se relacione el flujo de gestión, roll-back, tareas definidas para la administración de usuarios y los respectivos soportes que hacen parte de la gestión del Directorio Activo.</t>
  </si>
  <si>
    <t>Documentar los lineamientos de eliminación de usuarios</t>
  </si>
  <si>
    <t>Se cumple con el 100%  dado que se realizó la actualización del documento publicado en ISOLUCION a la versión 2: https://isolucion.adr.gov.co/Isolucion/PaginaLogin.aspx procedimiento PR-GTI-006 Administración de usuarios y Sistemas de Información</t>
  </si>
  <si>
    <t>La Oficina de Control Interno evidenció que en el ISOLUCION se encuentra publicado el documento: PR-GTI-006 Administración de usuarios y Sistemas de Información el 30 Noviembre 2020. Al revisar su contenido, se comprobó que contiene los lineamientos de creación, gestión y eliminación de usuarios aplicando la gestión de cambios tecnológicos, donde en este caso, no se incluye o utiliza el Roll Back por condiciones del servidor, aplicándose a los usuarios que tengan un tiempo determinado como "inactivos" porque no se encuentran laborando en la ADR.. Dado lo anterior, esta OCI considera que las acciones propuestas se cierran, y por tanto, el Hallazgo asociado también.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204%2FAcci%C3%B3n%201&amp;viewid=556e8bed%2D9d5a%2D4295%2D8a8e%2D758ece26f714</t>
  </si>
  <si>
    <t>Inadecuada gestión y monitoreo de usuarios y roles asignados en el aplicativo Banco de Proyectos</t>
  </si>
  <si>
    <t>Estado de madurez del Modelo de
Seguridad y Privacidad de la ADR en proceso de fortalecimiento.</t>
  </si>
  <si>
    <t>1. Garantizar que la información de usuarios que se encuentra en la aplicación Banco de Proyectos este actualizada.</t>
  </si>
  <si>
    <t>Depurar la base de datos de usuario que está en la aplicación de Banco de Proyectos con los usuarios que se encuentran en el Directorio Activo.</t>
  </si>
  <si>
    <t>Se realizó la depuración  de los usuarios que terminaron contrato al 31 de diciembre del 2020 del Directorio Activo de la ADR, en la base de datos de la  aplicación de Banco de Proyectos, con lo cual se cumple con el 100% de acción planteada.</t>
  </si>
  <si>
    <t>La oficina de Control Interno evidenció que se realizó la depuración de la base de datos de usuarios que se encuentran activos en el Banco de Proyectos, donde se realizó la depuración de 1131 usuarios y se dejaron activos 50 funcionarios de planta.
Dado lo anterior, esta OCI considera que la acción propuesta se cierra, y por tanto, el Hallazgo asociado también.</t>
  </si>
  <si>
    <t xml:space="preserve">Ausencia de lineamientos formales para la gestión de cuentas de usuario a nivel de aplicación. </t>
  </si>
  <si>
    <t>2. Definir la matriz de Roles de la aplicación Banco de Proyectos</t>
  </si>
  <si>
    <t>Revisar e identificar la matriz de Roles entregada por el proveedor y capacitar a los usuarios.</t>
  </si>
  <si>
    <t>Se revisó  el documento que el proveedor entrego de la Matriz de Roles y perfiles del Aplicativo Banco de Proyectos, los cuales fueron avalado por la ADR, con lo cual se cumple con el 100% de acción planteada.</t>
  </si>
  <si>
    <t xml:space="preserve">La Oficina de Control Interno evidenció que la OTI cuenta con una matriz asignación y accesos a los distintos roles que se habilitan para el Banco de Proyectos y donde se le asignan los respectivos permisos a cada solicitud de acuerdo a lo informado por el supervisor o Jefe solicitante para las gestiones correspondientes. En mesa de trabajo del 6 de mayo de 2021, la Ingeniera de la OTI mostró la manera en la que se asignan los diferentes roles atendiendo a la información de los formatos de Solicitud de Servicios TIC. 
Dado lo anterior, esta OCI considera que la acción propuesta se cierra, pero no el hallazgo, dada la existencia de acciones pendientes de cumplir dentro del plan de mejoramiento de éste.
</t>
  </si>
  <si>
    <t>Falta de control de monitoreo de los soportes correspondientes a la creación de usuarios según lo establecido en el procedimiento PR-GTI-006.</t>
  </si>
  <si>
    <t>3. Modificación del formato de solicitud de servicios TIC de la OTI.</t>
  </si>
  <si>
    <t>Incluir en el formato de solicitud de servicios TIC el campo de permiso del Rol cuando soliciten activar usuario en el Banco de Proyectos.</t>
  </si>
  <si>
    <t>Se pretende mejorar la atención de la mesa de servicio de la ADR e incluir los permisos para los Roles del Banco de Proyectos. Se cumple  con el 100%  de la acción dado que se actualizó el documento publicado en ISOLUCION: 
https://isolucion.adr.gov.co/Isolucion/PaginaLogin.aspx</t>
  </si>
  <si>
    <t>(Seguimiento 2021)  Dentro del formato se especificó el campo del rol que el usuario debería solicitar en caso de requerir algún permiso dentro del Banco de Proyectos.
La OCI evidenció la actualización del “Formato Solicitud de Servicios TIC” (F-GTI-001 Versión 5). Así mismo, se constató su cargue en ISOLUCION. 
Dado lo anterior, esta OCI considera que la acción propuesta se cierra, pero no el hallazgo, dada la existencia de acciones pendientes de cumplir dentro del plan de mejoramiento de éste.</t>
  </si>
  <si>
    <t>Ausencia de lineamientos para el monitoreo de privilegios otorgados a los usuarios en el aplicativo.</t>
  </si>
  <si>
    <t>4. Diseñar el procedimiento de permisos de roles usuarios en la aplicación del Banco de Proyectos.</t>
  </si>
  <si>
    <t>Diseñar procedimiento de permisos de Rol de usuarios del Banco de Proyectos.</t>
  </si>
  <si>
    <t>31/12/2021
30/08/2022</t>
  </si>
  <si>
    <t>Carlos Buitrago
Luisa Puerta</t>
  </si>
  <si>
    <t>(Seguimiento 2021) Se elaboró un documento para la gestión de los Roles en la aplicación del Banco de Proyectos, con lo cual se cumple con el 100% de acción planteada.</t>
  </si>
  <si>
    <r>
      <t xml:space="preserve">(Seguimiento 2021) La Oficina de Control Interno evidenció que se elaboró un documento para la gestión de los Roles a los usuarios dentro del Banco de Proyectos de la ADR, no obstante, se observó que no cuenta con la aprobación del Jefe del área encargada del procedimiento y que de acuerdo a lo mencionado en el Manual Operativo MIPG de la Función Pública Página 105. Gráfico 16 "Las Líneas de Defensa en el Modelo Estándar de Control Interno, (...) 1° Línea de Defensa. Controles de Gerencia (Ejecutados por un Jefe (..)) esta se debe cumplir a cabalidad para salvaguardar la información y evitar riesgos.
Adicionalmente, esta oficina recomienda que se propongan acciones que permitan evidenciar la implementación del documento, una vez aprobado.
Dado lo anterior, esta OCI considera que la acción propuesta continúa abierta, y por tanto, el Hallazgo asociado también.
</t>
    </r>
    <r>
      <rPr>
        <b/>
        <sz val="12"/>
        <rFont val="Arial"/>
        <family val="2"/>
      </rPr>
      <t>(Seguimiento 2022)</t>
    </r>
    <r>
      <rPr>
        <sz val="12"/>
        <rFont val="Arial"/>
        <family val="2"/>
      </rPr>
      <t xml:space="preserve"> Una vez aportadas las evidencias, la Oficina de Control Interno considera procedente efectuar el cierre de la acción de mejora.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205%2FAcci%C3%B3n%204&amp;viewid=556e8bed%2D9d5a%2D4295%2D8a8e%2D758ece26f714</t>
    </r>
  </si>
  <si>
    <r>
      <t xml:space="preserve">Carlos Buitrago 
</t>
    </r>
    <r>
      <rPr>
        <b/>
        <sz val="12"/>
        <rFont val="Arial"/>
        <family val="2"/>
      </rPr>
      <t>Carlos Buitrago
Luisa Puerta</t>
    </r>
  </si>
  <si>
    <t>Deficiencias en documentación y trazabilidad de los casos registrados en la herramienta de mesa de servicios ARANDA</t>
  </si>
  <si>
    <t>• Imposibilidad de realizar trazabilidad a los incidentes reportados en la mesa de servicio.
• Falta de definición de lineamiento para el correcto registro (tipificación, definición de impacto, urgencia, prioridad, nombre del SLA, entre otros) de los incidentes en la mesa de servicio.
• Desconocimiento de las bondades que ofrece la herramienta.</t>
  </si>
  <si>
    <t>1. Plan de mejora del servicio que incluye capacitación a los agentes, definición de métricassobre la trazabilidad de los casos.</t>
  </si>
  <si>
    <t>1 Plan ejecutado</t>
  </si>
  <si>
    <t>Ing. Víctor Manuel
Mondragón Maca
Jefe OTI</t>
  </si>
  <si>
    <t>(Seguimiento 2021) No se tenían contemplado capacitación a los agentes, definición de métricas sobre la trazabilidad de los casos. Para cual se programo la  capacitación de la mesa servicio. Se cumple con  100%  de la acción planteada
(Seguimiento 2022) La OCI mediante prueba de recorrido realizada, observó capacitación ARANDA - Isolucion de 4 de mayo de 2022 la cual tuvo como alcance como alcance capacitar a los nuevos especialistas que ingresaron para la atención de casos en Isolucion.
De iigual forma se realizó capacitación a funcionarios y contratistas con el objetivo que ellos mismos gestionen sus casos en la herramienta, archivo adjunto (Video Aranda funcionarios y contratistas.mp4), se aclaró este es solo para usuarios y se cargará en la capacitación de la próxima semana a toda la ADR.
Asi mismo se adjuntaton informes 2022 de la mesa de servicio (archivo – Informes mesa 2022.zip), en el que se observó el registro mes a mes de todos los casos registrados en Aranda en el presente año, igualmente se envían correos al equipo de mesa para hacer seguimiento a los casos que se encuentran en desarrollo.</t>
  </si>
  <si>
    <r>
      <t xml:space="preserve">(Seguimiento 2021) De acuerdo a la reunión adelantada con el área auditada el 6 de mayo de 2021, la OCI evidenció que los encargados del aplicativo Aranda realizan la trazabilidad de los casos de la mesa de servicio, no obstante, en el recorrido efectuado, no se pudo constatar que la Unidad Auditada diera cobertura a las recomendaciones del informe OCI-2020-030 - Hallazgo 7, donde se identificaran métricas tales como: % de problemas identificados correctamente, incluidos las clasificación, categorización y priorización de éstos; % de incidentes resueltos conforme a los Niveles de Servicio Acordados; incidentes recurrentes causados por problemas no resueltos y % de soluciones temporales definidas para los problemas abiertos, además de la documentación de las particularidades de los incidentes.
De otra parte, el plan ejecutado de la meta no pudo ser evidenciado, y presuntamente, corresponde a únicamente a capacitaciones, las cuales resultan insuficientes para atender la primera causa.
Dado lo anterior, esta OCI considera que la acción propuesta continúa abierta, y por tanto, el Hallazgo asociado también.
</t>
    </r>
    <r>
      <rPr>
        <b/>
        <sz val="12"/>
        <rFont val="Arial"/>
        <family val="2"/>
      </rPr>
      <t xml:space="preserve">(Seguimiento 2022) </t>
    </r>
    <r>
      <rPr>
        <sz val="12"/>
        <rFont val="Arial"/>
        <family val="2"/>
      </rPr>
      <t>Verificadas las evidencias y resultado de la prueba de recorrido adelantada por la OCI considera procedente efectuar el cierre de la acción de mejora.
Evidencias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207%2FAcci%C3%B3n%201&amp;viewid=556e8bed%2D9d5a%2D4295%2D8a8e%2D758ece26f714</t>
    </r>
  </si>
  <si>
    <t>2. Socialización de métricas para el número y gravedad del incidente.</t>
  </si>
  <si>
    <t xml:space="preserve">1 socialización de indicadores </t>
  </si>
  <si>
    <t>Ing. Víctor Manuel Mondragón Maca Jefe OTI</t>
  </si>
  <si>
    <r>
      <t xml:space="preserve">(Seguimiento 2021) De acuerdo a la reunión adelantada con el área auditada el 6 de mayo de 2021, la OCI evidenció que los encargados del aplicativo Aranda realizan la trazabilidad de los casos de la mesa de servicio, no obstante, en el recorrido efectuado, no se pudo constatar que la Unidad Auditada diera cobertura a las recomendaciones del informe OCI-2020-030 - Hallazgo 7, donde se identificaran métricas tales como: % de problemas identificados correctamente, incluidos las clasificación, categorización y priorización de éstos; % de incidentes resueltos conforme a los Niveles de Servicio Acordados; incidentes recurrentes causados por problemas no resueltos y % de soluciones temporales definidas para los problemas abiertos, además de la documentación de las particularidades de los incidentes.
De otra parte, el plan ejecutado de la meta no pudo ser evidenciado, y presuntamente, corresponde a únicamente a capacitaciones, las cuales resultan insuficientes para atender la primera causa.
Dado lo anterior, esta OCI considera que la acción propuesta continúa abierta, y por tanto, el Hallazgo asociado también.
</t>
    </r>
    <r>
      <rPr>
        <b/>
        <sz val="12"/>
        <rFont val="Arial"/>
        <family val="2"/>
      </rPr>
      <t>(Seguimiento 2022) V</t>
    </r>
    <r>
      <rPr>
        <sz val="12"/>
        <rFont val="Arial"/>
        <family val="2"/>
      </rPr>
      <t>erificadas las evidencias y resultado de la prueba de recorrido adelantada por la OCI considera procedente efectuar el cierre de la acción de mejora.
Evidencias almacenadas en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207%2FAcci%C3%B3n%202&amp;viewid=556e8bed%2D9d5a%2D4295%2D8a8e%2D758ece26f714</t>
    </r>
  </si>
  <si>
    <t>Ausencia de un repositorio centralizado para el almacenamiento de evidencias de los incidentes reportados.</t>
  </si>
  <si>
    <t>3. Creación y puesta en producción de un repositorio centralizado para el almacenamiento de evidencias de los incidentes reportados.</t>
  </si>
  <si>
    <t>1 repositorio en operación</t>
  </si>
  <si>
    <t>En mesa de trabajo adelantada el día 5 de septiembre de 2022 la OTI informó que en ARANDA se lleva la trazabilidad de los casos, por lo cual existe una sección en la cual  de acuerdo a cada caso se va registrando puntualmente las interacciones y registro de los avances que se van realizado, por lo cual tener un repositorio adicional no es necesario ya que la herramienta permite consultar por caso generado un expediente de trazabilidad. De igual manera ARANDA genera reportes los cuales permiten realizar seguimiento de los casos que están asignados asi como tambien en el estado en el que se encuentren. Como control adicional la persona encargada de la mesa de servicio tiene un repositorio adicional de la documentación con el objetivo de realizar seguimiento de la activación de los servicios asignados al usuario respectivo.  Por lo anterior la OCI mediante visita de trabajo realizada el día 8 de septiembre de 2022 se observó un formulario en línea implementado ab través de google forms por la OTI como soporte y control de lo registrado en ARANDA de conformidad con los casos generados, este control de acuerdo con lo informado se realiza de manera diaria. De acuerdo con eso se solicito de ese formulario en línea 2 casos los cuales fueron consultados en ARANDA observando que se encuentran registrados en dicho aplicativo</t>
  </si>
  <si>
    <r>
      <t xml:space="preserve">(Seguimiento 2021) Aunque la OCI admite que la OTI cuenta con la mesa de servicio ARANDA como el repositorio de información, aclara que la auditora, al momento de haber efectuado sus pruebas, no pudo evidenciar el adecuado almacenamiento y trazabilidad de los soportes documentales de los incidentes y su tratamiento, debido a que la Ingeniera que realizó las pruebas por parte de la OTI tuvo que recurrir a procedimientos manuales para recopilar la información. A esto se suma el hecho de la falta de detalle de los incidentes y su tratamiento, conforme el contenido expuesto en el hallazgo 7 del informe OCI-2020-030. En este sentido, se insta a formular acciones que den cobertura a la deficiencia propuesta,
Dado lo anterior, esta OCI considera que la acción propuesta continúa abierta, y por tanto, el Hallazgo asociado también.
</t>
    </r>
    <r>
      <rPr>
        <b/>
        <sz val="12"/>
        <rFont val="Arial"/>
        <family val="2"/>
      </rPr>
      <t xml:space="preserve">
(Seguimiento 2022)</t>
    </r>
    <r>
      <rPr>
        <sz val="12"/>
        <rFont val="Arial"/>
        <family val="2"/>
      </rPr>
      <t xml:space="preserve"> Verificadas las evidencias y resultado de la prueba de recorrido adelantada por la OCI considera procedente efectuar el cierre de la acción de mejora.
Evidencias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207%2FAcci%C3%B3n%203&amp;viewid=556e8bed%2D9d5a%2D4295%2D8a8e%2D758ece26f714</t>
    </r>
  </si>
  <si>
    <t xml:space="preserve">Ausencia de procedimientos para la gestión de logs y registros de auditoria de actividades realizadas por los usuarios. </t>
  </si>
  <si>
    <t>Inadecuada gestión y monitoreo de mecanismos de recuperación en caso de contingencia</t>
  </si>
  <si>
    <t>Ausencia de lineamientos formales para la gestión y monitoreo de mecanismos de recuperación en caso de contingencia (copias de respaldo, restauración, pruebas al plan de contingencia tecnológico del aplicativo).</t>
  </si>
  <si>
    <r>
      <t xml:space="preserve">Carlos Buitrago 
</t>
    </r>
    <r>
      <rPr>
        <b/>
        <sz val="12"/>
        <rFont val="Arial"/>
        <family val="2"/>
      </rPr>
      <t>Carlos Buitrago
Luisa Puerta</t>
    </r>
  </si>
  <si>
    <t>Ausencia de lineamientos para el monitoreo de capacidad y disponibilidad de la infraestructura tecnológica hardware y software para Banco de Proyectos</t>
  </si>
  <si>
    <t>Ausencia de lineamientos que defina un plan de capacidad, el cual genera fallas de operatividad del Banco de Proyectos.</t>
  </si>
  <si>
    <t>Inobservancia del desarrollo de pruebas de vulnerabilidad al Banco de Proyectos y su entorno</t>
  </si>
  <si>
    <t>Elaboración de análisis y realización de pruebas de efectividad sin una metodología especifica que pueden causar fallas al sistema de información debido a vulnerabilidades mal evaluadas o no tratadas. 
Ineficientes resultados presentados en las pruebas de vulnerabilidad del Banco de Proyectos.</t>
  </si>
  <si>
    <t>1. De conformidad con el MSPI, se debe contar con una metodología de pruebas de efectividad adoptada por la ADR.</t>
  </si>
  <si>
    <t>Elaborar la guía metodología de pruebas de efectividad ADR.</t>
  </si>
  <si>
    <r>
      <t xml:space="preserve">(Seguimiento 2021) Las recomendaciones del  informe final de Control Interno no  se aplicaron para esta acción dado que  es un cumplimiento  de la implementación del MSPI en la entidad  y no es solo para el Banco de Proyectos alcance de esta auditoría. Así como  fue un  entregable del concurso de Máxima velocidad  MinTIC quienes  aprobaron el documento final. 
Se cumple con el 100%  de la acción planteada  dado que se actualizó el documento publicado en ISOLUCION.
Se  evaluó  y aprobó por MITIC  en conformidad  con la guía metodológica  y la agencia digital  PRODUCTO MO-OST-006 GUIA METEDOLOGIA DE PRUEBAS DE EFECTIVIDAD ADR.
</t>
    </r>
    <r>
      <rPr>
        <b/>
        <sz val="12"/>
        <color theme="1"/>
        <rFont val="Arial"/>
        <family val="2"/>
      </rPr>
      <t xml:space="preserve">(Seguimiento 2022) </t>
    </r>
    <r>
      <rPr>
        <sz val="12"/>
        <color theme="1"/>
        <rFont val="Arial"/>
        <family val="2"/>
      </rPr>
      <t xml:space="preserve"> En el 2020 se adquierió la herramienta NESUS,  de igual forma para el 2021 se adquirió una herramienta mejorada que no solo escanea el activo (servidor) si no tambien se realiza sobre la aplicación, de acuerdo con esto el aplicativo remite mensualmente un correo donde se relacionan las operaciones de la herramienta, estos correos se remiten a los administradores del aplicativo para su gestión. El aplicativo detecta la totalidad de las situaciones que se presentan. De acuerdo con la visita realizada el 8 de septiembre de 2022  se evidenciaron las corridas realizada por el aplicativo</t>
    </r>
  </si>
  <si>
    <r>
      <t xml:space="preserve">(Seguimiento 2021) Se informó de parte de la Unidad Auditada que se está usando la aplicación NESUS como una herramienta para hacer las pruebas de vulnerabilidades, cuyas versatilidades contemplan, entre otras, reporte de falta de parches, seguimiento de versionamientos,, recomendaciones entre otros.
La Oficina de Control Interno evidenció que se realiza la implementación de la guía metodológica y el informe de pruebas de vulnerabilidad sobre el Banco de Proyectos. Aunque se observaron los diagnósticos y la calificación de la criticidad de los riesgos y el planteamiento de las soluciones, no se observó la implementación de las mismas, o la corroboración de si correspondían o no a falsos positivos o a situaciones de vulnerabilidades gestionadas.
Sin perjuicio de lo anterior, esta OCI también evidenció que, de acuerdo a lo documentado en el informe </t>
    </r>
    <r>
      <rPr>
        <sz val="12"/>
        <rFont val="Arial"/>
        <family val="2"/>
      </rPr>
      <t xml:space="preserve">OCI-2020-030, se mencionó que "(...) No se identificó una periodicidad definida para realizar pruebas de vulnerabilidad.", en virtud de lo cual no se identificó una proyección o cronograma de actividades donde se especifique la periodicidad en la que se van a realizar las pruebas de vulnerabilidad al Banco de Proyectos, así como la demostración de la implementación de las soluciones. .
Dado lo anterior, esta OCI considera que la acción propuesta se cierra en cuanto a la metodologìa, pero el hallazgo asociado queda abierto hasta tanto se determine la frecuencia y demostración de ejecución de las pruebas de vulnerabilidades.
</t>
    </r>
    <r>
      <rPr>
        <b/>
        <sz val="12"/>
        <rFont val="Arial"/>
        <family val="2"/>
      </rPr>
      <t xml:space="preserve">(Seguimiento 2022) </t>
    </r>
    <r>
      <rPr>
        <sz val="12"/>
        <rFont val="Arial"/>
        <family val="2"/>
      </rPr>
      <t>Verificadas las evidencias y resultado de la prueba de recorrido adelantada por la OCI considera procedente efectuar el cierre de la acción de mejora.</t>
    </r>
    <r>
      <rPr>
        <sz val="12"/>
        <color theme="1"/>
        <rFont val="Arial"/>
        <family val="2"/>
      </rPr>
      <t xml:space="preserve">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2011%2FAcci%C3%B3n%201&amp;viewid=556e8bed%2D9d5a%2D4295%2D8a8e%2D758ece26f714</t>
    </r>
  </si>
  <si>
    <t>Deficiencia de controles en el proceso de gestión de cambios sobre el sistema y modificaciones directas a datos en producción</t>
  </si>
  <si>
    <t>Imposibilidad de generar directamente del sistema Banco de Proyectos un reporte que permita identificar los cambios al sistema o modificaciones directas de datos
Falta de lineamientos para la administración de modificaciones directas a datos en el sistema.</t>
  </si>
  <si>
    <t>Implementación y despliegue Módulo de Cambios - Software ARANDA
Procedimiento de Gestión de Cambios Actualizado y Socializado en la OTI</t>
  </si>
  <si>
    <t>Preventiva</t>
  </si>
  <si>
    <t>OTI</t>
  </si>
  <si>
    <t>14/06/2023</t>
  </si>
  <si>
    <t>20/12/2023</t>
  </si>
  <si>
    <t>Procedimiento de Separación de Ambientes formalizado y socializado en la OTI</t>
  </si>
  <si>
    <t>ABIERTA</t>
  </si>
  <si>
    <t>2. Para evitar modificaciones no autorizadas a los ambientes productivos o sin supervisión, se formalizará un procedimiento para la separación de ambientes, donde únicamente el gestor de infraestructura (administrador de servidores), sea quien pueda acceder a los ambientes productivos a ejecutar las acciones necesarias.</t>
  </si>
  <si>
    <t>Richard Rangel Vergel</t>
  </si>
  <si>
    <r>
      <t>1. Es</t>
    </r>
    <r>
      <rPr>
        <sz val="12"/>
        <rFont val="Arial"/>
        <family val="2"/>
      </rPr>
      <t>tablecer un nuevo procedimiento para la gestión de cambios adaptado a las necesidades actuales de la Agencia, incluyendo dentro de su estructura el uso de la plataforma ARANDA, buscando</t>
    </r>
    <r>
      <rPr>
        <sz val="12"/>
        <color theme="1"/>
        <rFont val="Arial"/>
        <family val="2"/>
      </rPr>
      <t xml:space="preserve"> controlar que todos los cambios sean comunicados y aprobados antes de su ejecución en ambientes productivos.</t>
    </r>
  </si>
  <si>
    <t>Ausencia de un procedimiento para la gestión de logs de autoría. 
Desconocimiento de la estructura de los logs que son registrados en el sistema de Banco de Proyectos.</t>
  </si>
  <si>
    <t xml:space="preserve">Establecer un procedimiento para la gestión de logs donde se especifique lo siguiente y se ataquen las siguientes debilidades actuales: 
1. Cuales son los componentes mínimos que componen un log de auditoría dentro de un sistema de información.
2. Que es obligatorio que todos los sistemas de información generen logs, sin importar si son adquiridos o desarrollados propiamente en la entidad.
3. Es obligatoria una revisión de dichos logs de forma periódica, con el objetivo de verificar comportamientos anómalos del sistema.
</t>
  </si>
  <si>
    <t>Procedimiento de Gestión de Logs y Gestión de Capacidad formalizado y socializado con el personal de la OTI.</t>
  </si>
  <si>
    <t>Adquisición de infraestructura de almacenamiento en disco con licenciamiento y solución de backups.</t>
  </si>
  <si>
    <t>Procedimiento de Gestión de Respaldos ajustado a las necesidades y recursos disponibles</t>
  </si>
  <si>
    <t>1. Adquirir mayor capacidad en disco, para realizar el respaldo de información On-Premise y adoptar estrategias (de acuerdo con la disponibilidad presupuestal) en la nube contratada con microsoft.</t>
  </si>
  <si>
    <t>2. Construir estrategias que permitan la recuperación de la información en caso de emergencia, incluyendo dentro de las estrategias el ajuste de los lineamientos de respaldos de información a través de la actualización del procedimiento correspondiente.</t>
  </si>
  <si>
    <t>1. Establecer un procedimiento para la gestión de logs y gestión de la capacidad donde se especifique lo siguiente y se definan los siguientes lineamientos: 
1. Es obligatoria una revisión de los logs de forma periódica, con el objetivo de verificar comportamientos anómalos del sistema.
2. Verificar el performance del sistema de información consumos de memoria, almacenamiento entre otros, que permitan proyectar a futuro cuántos recursos más puede requerir el sistema de información productivo.</t>
  </si>
  <si>
    <r>
      <rPr>
        <b/>
        <sz val="12"/>
        <color theme="1"/>
        <rFont val="Arial"/>
        <family val="2"/>
      </rPr>
      <t>Julio 2023:</t>
    </r>
    <r>
      <rPr>
        <sz val="12"/>
        <color theme="1"/>
        <rFont val="Arial"/>
        <family val="2"/>
      </rPr>
      <t xml:space="preserve"> Acción en términos. No existen avances a la fecha del presente seguimiento</t>
    </r>
  </si>
  <si>
    <r>
      <rPr>
        <b/>
        <sz val="12"/>
        <color theme="1"/>
        <rFont val="Arial"/>
        <family val="2"/>
      </rPr>
      <t xml:space="preserve">Nota: </t>
    </r>
    <r>
      <rPr>
        <u/>
        <sz val="12"/>
        <color theme="1"/>
        <rFont val="Arial"/>
        <family val="2"/>
      </rPr>
      <t>Acción reformulada por solicitud de la Dirección de Calificación y Financiación, realizada a través de memorando 20232400031393 del 27 junio de 2023.</t>
    </r>
  </si>
  <si>
    <t>Ausencia de lineamientos en los manuales o procedimientos de desarrollo y adquisición de sistemas de información, lo que resulta en desarrollo sin requerimientos mínimos.
Ausencia de procedimientos de revisión y monitoreo de logs, que resulta en inconvenientes de identificación de posibles causas de fallas en la funcionalidad de las aplicaciones.</t>
  </si>
  <si>
    <t>Los procedimientos a desarrollar, formalizar y apropiar son los siguientes:
1. Procedimiento para Adquisición, Desarrollo y Mantenimiento de Sistemas.
2. Procedimiento para gestión y monitoreo de logs y gestión de la capacidad.</t>
  </si>
  <si>
    <t>Procedimientos debidamente socializados y apropiados.</t>
  </si>
  <si>
    <t>1. Establecer dos procedimientos (acompañados de los respectivos manuales) que permitan estandarizar los requerimientos mínimos de los sistemas de información que se adquieren o desarrollan dentro de la Agencia de Desarrollo Rural, permitiendo formalizar una línea base de requisitos mínimos para cualquier sistema de información, dentro de dichos requerimientos estará la adecuada creación/generación de logs de eventos en los sistemas.</t>
  </si>
  <si>
    <t>2. Socialización y apropiación de los procedimientos con el personal de desarrollo de aplicaciones de la agencia.</t>
  </si>
  <si>
    <t>ACCIONES AGRUPADAS</t>
  </si>
  <si>
    <t>CUMPLIDA - PENDIENTE EFECTIVIDAD</t>
  </si>
  <si>
    <t>CUMPLIDA - PENDIENTE DE EFECTIVIDAD</t>
  </si>
  <si>
    <t>CUMPLIDA INEFECTIVA</t>
  </si>
  <si>
    <t>INCALIFICABLE</t>
  </si>
  <si>
    <t>TOTAL</t>
  </si>
  <si>
    <t>HALLAZGOS AGRUPADOS</t>
  </si>
  <si>
    <t>HALLAZGOS</t>
  </si>
  <si>
    <t>total</t>
  </si>
  <si>
    <t>ACCIONES  INFORME OCI-2019-017</t>
  </si>
  <si>
    <t>ACCIONES  INFORME OCI-2020-030</t>
  </si>
  <si>
    <t>Indice Planes de Mejoramiento suscritos con la Oficina de Control Interno</t>
  </si>
  <si>
    <t>PROCESO / ACTIVIDAD AUDITADA</t>
  </si>
  <si>
    <t>INFORME</t>
  </si>
  <si>
    <t>CANTIDAD HALLAZGOS</t>
  </si>
  <si>
    <t>CANTIDAD ACCIÓN(ES)</t>
  </si>
  <si>
    <t>ESTADO ACCIONES</t>
  </si>
  <si>
    <t>ESTADO HALLAZGOS</t>
  </si>
  <si>
    <t>CUMPLIDA</t>
  </si>
  <si>
    <t>INCUMPLIDA Y VENCIDA</t>
  </si>
  <si>
    <t>ABIERTAS
VIGENTES</t>
  </si>
  <si>
    <t>EFECTIVA</t>
  </si>
  <si>
    <t>PENDIENTE DE EFECTIVIDAD</t>
  </si>
  <si>
    <t>INEFECTIVA</t>
  </si>
  <si>
    <t xml:space="preserve">OCI-2020-030 </t>
  </si>
  <si>
    <t>OCI-2019-024</t>
  </si>
  <si>
    <t>Gestión de Tecnologías de la Información</t>
  </si>
  <si>
    <r>
      <t xml:space="preserve">AVANCE CUANTITATIVO
</t>
    </r>
    <r>
      <rPr>
        <b/>
        <i/>
        <sz val="11"/>
        <rFont val="Arial"/>
        <family val="2"/>
      </rPr>
      <t>(Porcentaje de Avance)</t>
    </r>
  </si>
  <si>
    <t>OCI-2019-024 Gestión de Tecnologías de la Información</t>
  </si>
  <si>
    <t>Plan Estratégico de Tecnologías de la Información sin aprobar e implementar.</t>
  </si>
  <si>
    <t>Falta de comunicación directa y constante con los directivos respecto a proyectos de TI que apalanquen los procesos misionales de la ADR.</t>
  </si>
  <si>
    <t xml:space="preserve">1. Gestionar espacios con los líderes de la ADR, con el fin de conocer sus necesidades y establecer proyectos de TI que impacten la misionalidad de la Agencia. </t>
  </si>
  <si>
    <t xml:space="preserve">Definir estrategia de TI de manera conjunta con los directivos de la ADR </t>
  </si>
  <si>
    <t xml:space="preserve">Jefe de la OTI y Equipo de trabajo </t>
  </si>
  <si>
    <r>
      <t>Resultado de la verificación adelantada por la Oficina de Control Interno se observó la ejecución de la acción propuesta mediante la aprobación del Plan Estratégico de Tecnologías e Información - PETI 2019-2022 por parte del Comité Institucional de Gestión y Desempeño en la sesión 6 del día 20 de diciembre de 2019, ya que dentro del documento mencionado se encuentra descrita la alineación estratégica donde se menciona que</t>
    </r>
    <r>
      <rPr>
        <i/>
        <sz val="11"/>
        <rFont val="Arial"/>
        <family val="2"/>
      </rPr>
      <t xml:space="preserve"> "Los motivadores misionales son el insumo para determinar como la Transformación Digital, la Arquitectura Empresarial y los proyectos relacionados en este PETI apoyan y brindan oportunidades que permitan dar continuidad en la generación de valor público." </t>
    </r>
    <r>
      <rPr>
        <sz val="11"/>
        <rFont val="Arial"/>
        <family val="2"/>
      </rPr>
      <t>lo cual esta se encuentra alineada a la acción y meta propuesta y lo cual involucra las necesidades de TI de toda la entidad.
Adicionalmente es importante mencionar que el PETI fue publicada en la página web de la Agencia de Desarrollo Rural en el año 2020.</t>
    </r>
  </si>
  <si>
    <r>
      <t>Una vez revisada la evidencia suministrada la Oficina de Control Interno considera que se cumplió con la acción de mejoramiento establecida del presente hallazgo.
Adicionalmente, se considera que se adoptaron las medidas correctivas y preventivas al interior del proceso, tendientes a subsanar las situaciones observadas, por lo cual se considera procedente dar por cerrado el hallazgo, ya que en el trabajo de aseguramiento al proceso Estrategia de Tecnologías de la Información realizada en el 2023 se evidenció que el Plan Estratégico de Tecnologías e Información - PETI 2023-2026 fue aprobado por parte del Comité Institucional de Gestión y Desempeño en la sesión 2 del día 30 de enero de 2023, revelando la efectividad de la acción ya que adicionalmente se corroboró que en la página web de la Agencia de Desarrollo Rural se encuentra publicado este documento y en este se describe la alineación estratégica para su ejecución dentro de la entidad.</t>
    </r>
    <r>
      <rPr>
        <i/>
        <sz val="11"/>
        <rFont val="Arial"/>
        <family val="2"/>
      </rPr>
      <t xml:space="preserve">
</t>
    </r>
  </si>
  <si>
    <t xml:space="preserve">No se ha definido una estrategia de TI alineada a los objetivos misionales considerando los retos establecidos en los diferentes planes institucionales y sectoriales. </t>
  </si>
  <si>
    <t>2. Conforme la nueva guía y los diagnósticos de TI, formular el Plan Estratégico de Tecnologías de la Información.</t>
  </si>
  <si>
    <t xml:space="preserve">Plan Estratégico de Tecnologías de la Información formulado </t>
  </si>
  <si>
    <t xml:space="preserve">Jefe de la OTI y Equipo de trabajo  </t>
  </si>
  <si>
    <t>Insuficiencia de recursos humanos para cumplir con la estructura organizacional de Tecnologías de la Información y las Comunicaciones</t>
  </si>
  <si>
    <t>Falta de personal idóneo para que aporte estratégicamente a la implementación de los modelos de gestión TI que apalanquen los procesos misionales de la ADR.</t>
  </si>
  <si>
    <t>1. Gestionar ante Presidencia de la ADR la aprobación para la contratación por  Prestación de Servicios del personal idóneo requerido en la OTI.</t>
  </si>
  <si>
    <t>Contar con el personal profesional idóneo para la implementación del marco de Arquitectura TI.</t>
  </si>
  <si>
    <t xml:space="preserve">Jefe de la Oficina de Tecnologías de la Información </t>
  </si>
  <si>
    <t xml:space="preserve">Para establecer las fechas de esta acción se requiere contar con el Jefe de la OTI </t>
  </si>
  <si>
    <t>20/06/2022
01/07/2023</t>
  </si>
  <si>
    <t>Cesar Sanchez 
Richard Rangel Vergel</t>
  </si>
  <si>
    <r>
      <rPr>
        <b/>
        <sz val="11"/>
        <rFont val="Arial"/>
        <family val="2"/>
      </rPr>
      <t xml:space="preserve">Junio 2022: </t>
    </r>
    <r>
      <rPr>
        <sz val="11"/>
        <rFont val="Arial"/>
        <family val="2"/>
      </rPr>
      <t xml:space="preserve">Se evidencia la contatacion del Jefe de la OTI, La Oficina de Tecnologías de la Información allegó relación de contratos que se han suscrito para fortalecer la ejecución de las actividades propias del proceso, dentro de lo que se observa que en la vigencia 2019 se realizó la contratación de nueve (personas) a partir del mes de octubre (contratos 590, 592, 596, 598, 602, 603, 616, 623 y 634), así como durante la vigencia 2020 se llevó a cabo la suscripción de seis (6) contratos de prestación de servicios profesionales y de apoyo a la gestión con el objetivo de acaparar las distintas actividades bajo la gestión de la Oficina de Tecnologías de información (contratos 239, 240, 248, 269, 270 y 280 de 2020). se obserba que los objetos contractuales hacen referencia dentro de sus funciones hacia la arquitetura empresarial.
Respecto con las evidencias aportadas y de acuerdo a lo evidenciado por la Oficina de Control Interno en el seguimiento a julio 2023 se considera que la acción propuesta se cumple.
</t>
    </r>
    <r>
      <rPr>
        <b/>
        <sz val="11"/>
        <rFont val="Arial"/>
        <family val="2"/>
      </rPr>
      <t xml:space="preserve">
Efectividad: </t>
    </r>
    <r>
      <rPr>
        <sz val="11"/>
        <rFont val="Arial"/>
        <family val="2"/>
      </rPr>
      <t xml:space="preserve">Frente a la efectividad de la acción propuesta la Oficina de Control Interno corroboró que se allegó la base de datos con la  relación de contratos que se han suscrito para fortalecer la ejecución de las actividades propias del proceso así:
</t>
    </r>
    <r>
      <rPr>
        <b/>
        <sz val="11"/>
        <rFont val="Arial"/>
        <family val="2"/>
      </rPr>
      <t xml:space="preserve">
</t>
    </r>
    <r>
      <rPr>
        <sz val="11"/>
        <rFont val="Arial"/>
        <family val="2"/>
      </rPr>
      <t>- Se relaciona una base de datos con la relación de 27 profesionales dscritos a la Oficina de Tecnologías de la Información de la vigencia 2022 donde se datalla el año, fechas de ejecución, N° contrato, valor contrato, nombre del contratista, objeto contrato y las actividades a realizar dentro de la OTI.</t>
    </r>
  </si>
  <si>
    <t>De acuerdo a la evidencia aportada por la Oficina Tecnologías de la Información esta Oficina de Control Interno concluye que:
- Se observó la ejecución de la acción a través de la contratación del personal para la prestación de servicios a la Oficina de Tecnologías de la Información que realizan las actividades para la implementación del marco de Arquitectura TI, es importante que el area informe si existe una estructura interna de trabajo que permita identificar y evidenciar si todas las actividades que deben ser ejecutadas por esta dependencia cuentan con personal idoneo para su ejecución. Una vez revisada la evidencia suministrada la Oficina de Control Interno considera que se cumplió con la acción de mejoramiento establecida del presente hallazgo.
De otra parte, y de acuerdo con la verificación realizada por la Oficina de Control Interno como primera parte para probar la efectividad de la acción propuesta se realizó lo siguiente:
- Con respecto a lo descrito en el contenido  del hallazgo No. 2 del informe OCI-2019-024 se verificó que:
La distribución de las actividades asociadas a las labores de la Oficina de Tecnologías de la Información se encuentran distribuidas entre 27 profesionales para abordar las necesidades tecnológicas de la Agencia de Desarrollo Rural.</t>
  </si>
  <si>
    <t>Políticas de Gobierno Digital y de Seguridad y Privacidad de la Información sin implementar y/o fortalecer.</t>
  </si>
  <si>
    <t xml:space="preserve">Insuficiencia de personal y/o dificultades en la contratación del recurso humano con las competencias para asumir y ejecutar las actividades misionales y estratégicas de TI de la Entidad.
Falta de estructuración y/o actualización del PETI de la Agencia de Desarrollo Rural.
Falta de fortalecimiento y/o implementación de la Estrategia y Gobierno de Tecnologías de la Información en la Entidad.
Falta de direccionamiento estratégico en las actividades de Tecnologías de la Información a causa de la ausencia de un Jefe de OTI en propiedad del cargo. </t>
  </si>
  <si>
    <t>1. Comunicar a los Directivos de la Entidad, por medio del Comité Institucional de Gestión y Desempeño, la importancia de contar con personal para realizar las actividades que deben desarrollarse con miras a la implementación de la Política de Gobierno Digital.
2. Formular el PETI considerando los lineamientos del MINTIC en la materia.
3. Generar capacidades de Arquitectura Empresarial en la Agencia, conforme al marco de referencia dispuesto por el MINTIC.</t>
  </si>
  <si>
    <t>1. Presentación Comité Institucional de Gestión y Desempeño.
2. PETI presentado y aprobado en el Comité Institucional de Gestión y Desempeño.
3. Avanzar en el análisis situacional de Arquitectura Empresarial considerando la totalidad de los dominios.</t>
  </si>
  <si>
    <t xml:space="preserve"> 1. OTI 
2. Equipo de Transformación Digital dispuesto por el Comité Institucional de Gestión y Desempeño
3. OTI</t>
  </si>
  <si>
    <r>
      <t xml:space="preserve">1. La Oficina de Tecnologías de la Información allegó relación de contratos que se han suscrito para fortalecer la ejecución de las actividades propias del proceso, dentro de lo que se observa que en la vigencia 2019 se realizó la contratación de nueve (personas) a partir del mes de octubre (contratos 590, 592, 596, 598, 602, 603, 616, 623 y 634), así como durante la vigencia 2020 se llevó a cabo la suscripción de seis (6) contratos de prestación de servicios profesionales y de apoyo a la gestión con el objetivo de acaparar las distintas actividades bajo la gestión de la Oficina de Tecnologías de información (contratos 239, 240, 248, 269, 270 y 280 de 2020).
2. Los responsables del proceso allegaron Acta N° 5 del Comité Institucional de Gestión y Desempeño del 20 de diciembre de 2019, cuyo objetivo contemplaba, entre otros aspectos, presentar plan estratégico de Tecnologías e Información - PETI, definición de arquitectura empresarial, y Estado Modelo de Seguridad y Privacidad de la Información. Dentro del orden del día se observó que el numeral 7 trataba los temas a cargo de la Oficina de Tecnologías de la Información (mencioandos anteriormente),  observando que una vez expuesto el Plan Estratégico de Tecnologías e Información - PETI, este recibe una aprobación unanime por parte de los miembros del comité.
3. Respecto al avance en el análisis situacional de Arquitectura Empresarial considerando la totalidad de los dominios, dicho avance se refleja en el PETI, documento estratégico entregable del ejercicio de arquitectura empresarial, el cual fue aprobado y publicado en la Web de la entidad; adicionalmete a esto se suministro como soporte la Guia operativa del proyecto de inversión mediante la cual evidencia la solicitud de recursos para el cumplimiento del proyecto “Implementación y mejoramiento de la plataforma tecnológica para la gestión de la información misional, estratégica y de apoyo en la ADR a nivel Nacional” con estos recursos se financian los proyectos relacionados en el PETI.
</t>
    </r>
    <r>
      <rPr>
        <b/>
        <sz val="11"/>
        <rFont val="Arial"/>
        <family val="2"/>
      </rPr>
      <t xml:space="preserve">
Julio 2023</t>
    </r>
    <r>
      <rPr>
        <sz val="11"/>
        <rFont val="Arial"/>
        <family val="2"/>
      </rPr>
      <t>: Se amplia la fecha de la acción. Así mismo en el próximo seguimiento se tendrá en cuenta la evidencia que se aporte por la Oficina de las Tecnologías de la Información  para corroborar la efectividad de la presenta acción.</t>
    </r>
  </si>
  <si>
    <r>
      <t xml:space="preserve">Se evidencia el cumplimiento de  las tres actividades y se hace enfasis al cumplimiento de la tercera, en lo realcionado especificamente con la actividad de  " Generar capacidades de Arquitectura Empresarial en la Agencia, conforme al marco de referencia dispuesto por el MINTIC",  el ejecrcicio de arquitectura empresarial se ve plasmado en el PETI , el cual fue aprobado en el año 2019 y fue ajustado para el año 2020, Una vez revisada la evidencia suministrada la Oficina de Control Interno considera que se cumplió con la acción de mejoramiento establecida del presente hallazgo.
</t>
    </r>
    <r>
      <rPr>
        <b/>
        <sz val="11"/>
        <rFont val="Arial"/>
        <family val="2"/>
      </rPr>
      <t xml:space="preserve">
Julio 2023:</t>
    </r>
    <r>
      <rPr>
        <sz val="11"/>
        <rFont val="Arial"/>
        <family val="2"/>
      </rPr>
      <t xml:space="preserve"> Se amplia la fecha de la acción. Así mismo en el próximo seguimiento se tendrá en cuenta la evidencia que se aporte por la Oficina de las Tecnologías de la Información  para corroborar la efectividad de la presenta acción.
</t>
    </r>
    <r>
      <rPr>
        <b/>
        <sz val="11"/>
        <rFont val="Arial"/>
        <family val="2"/>
      </rPr>
      <t>Nota:</t>
    </r>
    <r>
      <rPr>
        <u/>
        <sz val="11"/>
        <rFont val="Arial"/>
        <family val="2"/>
      </rPr>
      <t xml:space="preserve"> Acción reformulada por solicitud de la Dirección de Calificación y Financiación, realizada a través de memorando 20232400033633 del 12 julio 2023 y con alcance realizado mediante correo electrónico del 12 de julio de 2023.</t>
    </r>
  </si>
  <si>
    <t>Incumplimiento en los términos de ejecución y reporte del grado de avance de los productos del Plan de Acción Institucional.</t>
  </si>
  <si>
    <t>Fallas, errores u omisiones en el momento de realizar los reportes de avances en el aplicativo ISOLUCIÓN por parte de los encargados del proceso.</t>
  </si>
  <si>
    <t>1. Se asigne a personal específico de la dependencia para realizar el reporte en el aplicativo ISOLUCION, evitando variar o rotar a los encargados, y así conservar la uniformidad en la presentación de la información.</t>
  </si>
  <si>
    <t>Disminuir los errores u omisiones en el momento de reportar los avances en el aplicativo ISOLUCION por parte de los encargados de la Oficina de Tecnologías de la Información.</t>
  </si>
  <si>
    <t>Néstor Mora – Gestor T1, Grado 8</t>
  </si>
  <si>
    <r>
      <t xml:space="preserve">fue asignado el Señor Pablo Quintana, personal de planta quien realiza las actividades de diligenciar el plan de acción en Isolucion y quien realiza el apoyo para la construcción de la Guía operativa la cual es el insumo para gestionar los indicadores de seguimiento en el SIP
</t>
    </r>
    <r>
      <rPr>
        <b/>
        <sz val="11"/>
        <rFont val="Arial"/>
        <family val="2"/>
      </rPr>
      <t>Julio 2023</t>
    </r>
    <r>
      <rPr>
        <sz val="11"/>
        <rFont val="Arial"/>
        <family val="2"/>
      </rPr>
      <t xml:space="preserve">: De acuerdo a la evidencia aportada por la Dirección de Calificación y Financiación esta Oficina de Control Interno observó que:
- Informe de Actividades del contratista Pablo Emilio Quintana Guarnizo de los meses de enero a junio 2023 donde posee entre sus obligaciones ontratcuales </t>
    </r>
    <r>
      <rPr>
        <i/>
        <sz val="11"/>
        <rFont val="Arial"/>
        <family val="2"/>
      </rPr>
      <t xml:space="preserve">"6. Apoyar en la consolidación de reportes y seguimiento a las actividades y reportes del plan de acción y plan de inversión de la Oficina de tecnologías de la información." </t>
    </r>
    <r>
      <rPr>
        <sz val="11"/>
        <rFont val="Arial"/>
        <family val="2"/>
      </rPr>
      <t>donde se evidenció que mensualmente se realiza el reporte en el aplictaivo Isolucion de las actividades asociadas al plan de acción de la Oficina de Tecnologías de la Información .
Respecto con las evidencias aportadas y de acuerdo a lo evidenciado por la Oficina de Control Interno en el seguimiento a julio 2023, se considera que esta acción se encuentra cumplio de acuerdo con lo propuesto</t>
    </r>
  </si>
  <si>
    <r>
      <t>Una vez revisada la evidencia suministrada la Oficina de Control Interno considera que se cumplió con la acción de mejoramiento establecida del presente hallazgo.</t>
    </r>
    <r>
      <rPr>
        <b/>
        <sz val="11"/>
        <rFont val="Arial"/>
        <family val="2"/>
      </rPr>
      <t xml:space="preserve">
Nota: </t>
    </r>
    <r>
      <rPr>
        <u/>
        <sz val="11"/>
        <rFont val="Arial"/>
        <family val="2"/>
      </rPr>
      <t xml:space="preserve">Acción reformulada por solicitud de la Dirección de Calificación y Financiación, realizada a través de memorando 20232400033633 del 12 julio 2023 y con alcance realizado mediante correo electrónico del 12 de julio de 2023.
</t>
    </r>
    <r>
      <rPr>
        <sz val="11"/>
        <rFont val="Arial"/>
        <family val="2"/>
      </rPr>
      <t xml:space="preserve">
De acuerdo con la evidencia aportada la Oficina de las Tecnologías de la Información esta Oficina de Control Interno concluye que:
- Se evidenció que el señor Pablo Quintana de la Oficina de las Tecnologías de la Información es el responsable del reporte del plan de acción de esta área, donde se realiza de manera mensual y se reporta en el informe de actividades del contratista.
Se realizó la verificación y se corrobora el cumplimiento de la acción propuesta y la meta, No obstante, se verificará la efectividad por parte de la OCI hasta el final de la vigencia 2023 donde se evidencie el cumplimiento de las actividades plasmadas por parte de la Oficina de Tecnologías de la Información en el aplicativo Isolucion y estas evidencias se tendrán en cuenta en el próximo seguimiento que se realice por parte de la Oficina de Control Interno</t>
    </r>
    <r>
      <rPr>
        <u/>
        <sz val="11"/>
        <rFont val="Arial"/>
        <family val="2"/>
      </rPr>
      <t xml:space="preserve">
</t>
    </r>
  </si>
  <si>
    <t>Falta de instrumentación de mecanismos para la aplicación de la Política de Seguridad y Privacidad de la Información e incumplimiento de controles para la instalación de software.</t>
  </si>
  <si>
    <t>Falta de parametrización de los sistemas mediante los cuales se establecen los permisos y accesos de controles de cambio en los equipos de cómputo.</t>
  </si>
  <si>
    <t>1. Se tiene una Política de Grupo (GPO por sus siglas en inglés) que será apoyada con los sistemas de información de Antivirus y Aranda, los cuales ayudarán a administrar las restricciones para la instalación de software de los usuarios, la cual restringe instalaciones en los equipos de la ADR que se encuentran dentro del dominio.</t>
  </si>
  <si>
    <t>Brindar un sistema más seguro que no admita instalaciones de software sin autorización de la OTI.</t>
  </si>
  <si>
    <t>Grupo de Soporte Técnico OTI</t>
  </si>
  <si>
    <t xml:space="preserve">Cesar Sanchez </t>
  </si>
  <si>
    <t>La Oficina de Tecnologías de la Información allegó archivo denominado "Evidencias - Instalaciones de software seguras-2019", el cual contempla las actividades desarrolladas por esta dependencia, con el objetivo de  brindar un sistema más seguro que no admita instalaciones de software sin autorización de la OTI. destacando lo siguiente:
La GPO “Aranda Asset” se aplica a la OU (Unidad Organizacional) llamada “PCs”, así, todos los equipos que estén en el dominio adr.incoder.local y que se encuentren dentro de la OU “PCs” tendrán aplicada esta política y únicamente los usuarios administradores podrán realizar instalación de software sobre los equipos.
A través del Directorio Activo (DA) se puede evidenciar la lista de usuarios que son administradores globales del dominio, cabe anotar que estos usuarios son los únicos que tienen permiso de instalación y modificación en los equipos de la ADR.
Se realizan pruebas de instalación del aplicativo NotePad++, donde se evidencia que se requiere una cuenta administradora para la instalación de este.</t>
  </si>
  <si>
    <t>Teniendo en cuenta los soportes suministrados por el proceso se valido el cumplimiento de la acción establecido, así mismo, en el marco de la auditoría de cumplimiento OCI-2022- 009 Derechos Autor Software Vigencia 2021 realizada por la Oficina de Control Interno, se valido la efectividad de la acción establecida.</t>
  </si>
  <si>
    <t>Falta de mantenimiento correctivo – preventivo en los equipos tecnológicos de la ADR.</t>
  </si>
  <si>
    <t>2. Dar continuidad al cronograma de mantenimientos correctivos – preventivos, el cual permita determinar de manera precisa los problemas en los computadores de los funcionarios y corregirlos de manera inmediata.</t>
  </si>
  <si>
    <t xml:space="preserve">Detectar de manera presencial el estado actual del hardware y software de los computadores de la ADR.  </t>
  </si>
  <si>
    <t>Los responsables del proceso suministraron dos (2) archivos denominados "Consolidada mesa de servicios de TI 2019" y "Consolidado de informes de mantenimiento OTI 2019", cuyo objetivo era: "Consolidar los informes de los casos registrados en plataforma de mesa de servicios de la OTI (Aranda), para el periodo del 1 de enero de 2019 al 31 de diciembre de 2019, específicamente para los sistemas de información" y "El presente documento consolida los informes de mantenimiento realizados por la OTI durante el año 2019 para las UTTs que se encuentran en Santa Marta, Pasto, Cartagena, Cúcuta, Manizales, Medellín, Montería, Popayán, Tunja, Villavicencio y Neiva", respectivamente.</t>
  </si>
  <si>
    <t>CUMPLIDA - INEFECTIVA</t>
  </si>
  <si>
    <r>
      <t xml:space="preserve">Se evidencia que atraves del sistema Aranda se realiza en forma permanente los mantenimientos correctivos a los equipos que son solicitados por lo usuarios, respecto al mantenimiento preventivo se remtio la programacion de visitas en los meses de junio a agosto de 2019 a las UTT con el fin de realizar el mantenimientos preventivos a los equipos de las UTT´s, visitas que se realizaron asi: UTT 10 los dias 11 a 13 de junio, UTT 2 los dias 18 al 21 de junio de 2019, UTT 5 visita el 26 de junio de 2019, UTT 12 el dia 16 de julio, UTT 3 dia 3 de julio, lo anterior de acuerdo con los pantallazos remitidos como evidencia en los cuales se observa que previoamete a la visita se les informaba la realizacion de los mantenimientos previos.
La  Oficina de Control Interno observó la ejecución de la presente acción, pero es pertinente indicar que no se puede concluir que con la contratación realizada se subsana lo observado durante la auditoría y comunicado en el presente hallazgo.
De otra parte, y de acuerdo con la verificación realizada por la Oficina de Control Interno para probar la efectividad de la acción propuesta se verificó:
- De acuerdo con los resultados del informe OCI-2023-006 "Seguimiento al Cumplimiento de las Normas de Derechos de Autor y Uso de Software" se evidenciaron debilidades asociadas a </t>
    </r>
    <r>
      <rPr>
        <u/>
        <sz val="11"/>
        <rFont val="Arial"/>
        <family val="2"/>
      </rPr>
      <t>Mecanismos de control para evitar la instalación de Software no Licenciado en el literal 3</t>
    </r>
    <r>
      <rPr>
        <sz val="11"/>
        <rFont val="Arial"/>
        <family val="2"/>
      </rPr>
      <t xml:space="preserve"> del mismo así </t>
    </r>
    <r>
      <rPr>
        <i/>
        <sz val="11"/>
        <rFont val="Arial"/>
        <family val="2"/>
      </rPr>
      <t xml:space="preserve">"Con el objetivo de verificar la implementación de los lineamientos establecidos para el bloqueo de instalación de software por usuarios no autorizados, la Oficina de Control Interno en cincuenta (50) equipos de cómputo de la muestra de cincuenta y cuatro (54), realizó el intento de instalación directa del aplicativo (WinRAR), evidenciando que los equipos contaban con dicha restricción, no obstante, en dos (2) equipos no se generó restricción alguna para la instalación del aplicativo, es de aclarar que uno de estos equipos se encuentra asignado a la OTI y según lo informado por el profesional de la OTI se requiere tener habilitados los permisos para la instalación de diferentes programas."  </t>
    </r>
    <r>
      <rPr>
        <sz val="11"/>
        <rFont val="Arial"/>
        <family val="2"/>
      </rPr>
      <t xml:space="preserve">Por lo anterior es importante mencionar que las acciones propuestas son inefectivas y no atacan la causa del raíz del hallazgo que se enfoca en </t>
    </r>
    <r>
      <rPr>
        <i/>
        <sz val="11"/>
        <rFont val="Arial"/>
        <family val="2"/>
      </rPr>
      <t xml:space="preserve">"Falta de instrumentación de mecanismos para la aplicación de la Política de Seguridad y Privacidad de la Información e incumplimiento de controles para la instalación de software." </t>
    </r>
    <r>
      <rPr>
        <sz val="11"/>
        <rFont val="Arial"/>
        <family val="2"/>
      </rPr>
      <t xml:space="preserve">y su observación en el presente hallazgo esta desglosada así </t>
    </r>
    <r>
      <rPr>
        <i/>
        <sz val="11"/>
        <rFont val="Arial"/>
        <family val="2"/>
      </rPr>
      <t>"Para efectos de verificar el cumplimiento de tal condición, la Oficina de Control Interno seleccionó una muestra aleatoria de veinte (20) equipos de cómputo, tanto de la Sede Central (CAN) como del Edificio World Business Port (WBP) asignados a diferentes dependencias, para lo que el 8 de julio de 2019 realizó un ejercicio de descarga para instalación de un software libre (Acrobat Reader) obteniendo como resultado que, en tres (3) equipos (15% de la muestra) el sistema permitió que el usuario ejecutara la instalación del software sin evidenciarse alertas o restricciones del Administrador para evitarlo (...)"</t>
    </r>
    <r>
      <rPr>
        <sz val="11"/>
        <rFont val="Arial"/>
        <family val="2"/>
      </rPr>
      <t xml:space="preserve">
</t>
    </r>
  </si>
  <si>
    <t>Insuficiencia de recurso humano en la Oficina de Tecnologías de la Información a raíz de restricciones presupuestales o requerimientos de perfiles específicos que dificultan la asignación y distribución de las labores de Seguridad de la Información.</t>
  </si>
  <si>
    <t>3. Se contratará personal calificado para lac, con el fin de contar con estas al interior de la Entidad.</t>
  </si>
  <si>
    <t>Contratación de personal calificado para dar respuesta a las labores de seguridad de la información.</t>
  </si>
  <si>
    <t>Durante el periodo comprendido del 28 de enero al 2 de agosto de 2019 se realizo la contratación de 10 profesionales bajo el contrato de prestación de servicios, cuya duración de contrato se extendía hasta 31-dic-2019,  los cuales apoyaron a la Oficina de Tecnología de la Información en los frentes mas vitales para dar continuidad a la OTI en sus operaciones y actividades implícitas en el Decreto 2364 del 7 de diciembre de 2015, articulo 15 en lo que corresponde al soporte de la mesa de servicios Aranda, seguridad de las soluciones TI, administración operación y soporte de la infraestructura tecnológica, apoyo y desarrollo en los sistema de información de los aplicativos misionales y administración de base de datos.
Así mismo, de la contratación realizada durante la vigencia 2020 se destaca:
CTO 2382020 "Prestar servicios profesionales para apoyar las actividades del procedimiento de desarrollo de software para la implementación, desarrollo e implantación de sistemas de información en la ADR, aplicando los lineamientos del modelo de seguridad (MSPI) en el marco del dominio de sistemas de la información".
CTO2402020 "Prestación de servicios profesionales para apoyar la estrategia de implementación del modelo de seguridad y privacidad de la información, en el dominio de seguridad de la información de acuerdo con las definiciones del plan estratégico de tecnologías de información PETI ADR".
CTO2412020 "Prestar servicios profesionales para apoyar las actividades requeridas en el procedimiento desarrollo de software para la implementación, desarrollo implantación y análisis de seguridad informática, en el marco del dominio de sistemas de información alineado a la ejecución de los proyectos definidos en el plan estratégico de tecnologías de información PETI 2019-2022".
CTO4942020 "Prestar servicios profesionales para apoyar las actividades de análisis y gestión de la infraestructura tecnológica de red que soporte la continuidad operacional de los diferentes servicios que apoyan la misionalidad y estrategia de la ADR, asi mismo aplicar y gestionar los lineamientos del modelo de seguridad (MSPI) en el marco del dominio de seguridad de la información".</t>
  </si>
  <si>
    <t>Gestión de incidentes de seguridad de la información y desarrollo de software sin el cumplimiento de los lineamientos procedimentales.</t>
  </si>
  <si>
    <t>Desconocimiento parcial de los procedimientos aplicables para la gestión de los incidentes de seguridad y el desarrollo de software al interior de la Agencia de Desarrollo Rural – ADR por parte de los funcionarios y contratistas designados para el desarrollo de las respectivas actividades.</t>
  </si>
  <si>
    <t>1. Se modificarán los procedimientos “Gestión de incidentes de seguridad de la información” y “Desarrollo de software” actualizándolos en la plataforma ISOLUCION.</t>
  </si>
  <si>
    <t>Procedimientos acorde a las políticas de la Oficina de Tecnologías de la Información.</t>
  </si>
  <si>
    <t>Fredy Bejarano – Gestor T1, Grado 8</t>
  </si>
  <si>
    <r>
      <t xml:space="preserve">la OTI indicó que actualizó el procedimiento PR-GTI-004 "PROCEDIMIENTO GESTIÓN DE INCIDENTES DE SEGURIDAD DE LA INFORMACIÓN", versión 2 aprobada el 18 de junio de 2020;  y tambien se actualizo el procedimiento PR-OST-003 DESARROLLO, IMPLEMENTACIÓN Y MANTENIMIENTO DE SISTEMAS DE INFORMACIÓN  con la versión 3 fue actualizada  30 de diciembre de 2020. 
</t>
    </r>
    <r>
      <rPr>
        <b/>
        <sz val="11"/>
        <rFont val="Arial"/>
        <family val="2"/>
      </rPr>
      <t xml:space="preserve">Julio 2023: </t>
    </r>
    <r>
      <rPr>
        <sz val="11"/>
        <rFont val="Arial"/>
        <family val="2"/>
      </rPr>
      <t>Se amplia la fecha de la acción. Así mismo en el próximo seguimiento se tendrá en cuenta la evidencia que se aporte por la Oficina de las Tecnologías de la Información  para corroborar la efectividad de la presenta acción.</t>
    </r>
  </si>
  <si>
    <r>
      <t xml:space="preserve">Si bien la actividad se ha ejecutado, es preciso que se detallen los ajustes que se realizaron a los procedimientos PR-GTI-004 y PR-OST-003 que conllevan a fortalecer el proceso y subsanar lo evidenciado en la auditoría realizada por la Oficina de Control Interno. Una vez revisada la evidencia suministrada la Oficina de Control Interno considera que se cumplió con la acción de mejoramiento establecida del presente hallazgo.
</t>
    </r>
    <r>
      <rPr>
        <b/>
        <sz val="11"/>
        <rFont val="Arial"/>
        <family val="2"/>
      </rPr>
      <t>Julio 2023:</t>
    </r>
    <r>
      <rPr>
        <sz val="11"/>
        <rFont val="Arial"/>
        <family val="2"/>
      </rPr>
      <t xml:space="preserve"> Se amplia la fecha de la acción. Así mismo en el próximo seguimiento se tendrá en cuenta la evidencia que se aporte por la Oficina de las Tecnologías de la Información  para corroborar la efectividad de la presenta acción.
Por lo anterior se considera que se debe continuar con el seguimiento al presente plan, dado que 2 de las 3acciones propuestas, aún se encuentran abiertas y en términos, para posteriormente realizar la verificación de efectividad del presente hallazgo.
</t>
    </r>
    <r>
      <rPr>
        <b/>
        <sz val="11"/>
        <rFont val="Arial"/>
        <family val="2"/>
      </rPr>
      <t>Nota:</t>
    </r>
    <r>
      <rPr>
        <sz val="11"/>
        <rFont val="Arial"/>
        <family val="2"/>
      </rPr>
      <t xml:space="preserve"> </t>
    </r>
    <r>
      <rPr>
        <u/>
        <sz val="11"/>
        <rFont val="Arial"/>
        <family val="2"/>
      </rPr>
      <t>Acción reformulada por solicitud de la Dirección de Calificación y Financiación, realizada a través de memorando 20232400033633 del 12 julio 2023 y con alcance realizado mediante correo electrónico del 12 de julio de 2023.</t>
    </r>
  </si>
  <si>
    <t>2. Se hará divulgación del procedimiento “Desarrollo de Software” a los ingenieros designados por el Jefe de la Oficina de Tecnologías de la Información.</t>
  </si>
  <si>
    <t>Personal capacitado en los procedimientos de la Oficina de Tecnologías de la Información.</t>
  </si>
  <si>
    <r>
      <t xml:space="preserve">se evidencia como avance de la presente acción listado de asistencia y presentación de capacitación dada a interior de la Oficina de Tecnologías de la Información sobre gestión de incidentes de seguridad, la cual se realizó el 2 de septiembre de 2019.
segun lo informado se realizo la capacitacion sobre el procedimiento DESARROLLO, IMPLEMENTACIÓN Y MANTENIMIENTO DE SISTEMAS DE INFORMACIÓN V3 del 30-12-2020 (que hace referencia al Desarrollo de software), el cual se socializo por su especificidad con el grupo de desarrollo de la OTI, pero no se aporto como evidencia el soporte de dicha socializacion. se evidencio la publicacion en Isolucion del procedimiento mencionado.
</t>
    </r>
    <r>
      <rPr>
        <b/>
        <sz val="11"/>
        <rFont val="Arial"/>
        <family val="2"/>
      </rPr>
      <t>Julio 2023:</t>
    </r>
    <r>
      <rPr>
        <sz val="11"/>
        <rFont val="Arial"/>
        <family val="2"/>
      </rPr>
      <t xml:space="preserve"> Acción en términos. No existen avances a la fecha del presente seguimiento.</t>
    </r>
  </si>
  <si>
    <r>
      <t xml:space="preserve"> Segun lo manifestado por la OTI en las reuniones semanales programadas y grabadas por en Ing.  Victor Mondragon en Diciembre 2019 en la intervención de la profesional a cargo de la actualización de los procedimientos de la Oficina de Tecnologías de la Informacion se realizo el  video sobre la divulgación del procedimiento "https://web.microsoftstream.com/video/cd34541c-3351-4b3b-8036-a8bb9a9123be" 
la evidencia suministrada no pudo ser validada , pues el enlace suministrado no se puede visualizar. De otra parte segun lo informado se realizo la capacitacion sobre el procedimiento Desarrollo, implemetación y mantenimiento  de sistemas de información version 3 del 30-12-2020 (que hace referencia al Desarrollo de software), el cual se socializo, por su especificidad, con el grupo de desarrollo de la OTI, pero no se aporto la evidencia de dicha capacitación.
</t>
    </r>
    <r>
      <rPr>
        <b/>
        <sz val="11"/>
        <rFont val="Arial"/>
        <family val="2"/>
      </rPr>
      <t xml:space="preserve">
Julio 2023</t>
    </r>
    <r>
      <rPr>
        <sz val="11"/>
        <rFont val="Arial"/>
        <family val="2"/>
      </rPr>
      <t xml:space="preserve">: Acción en términos. No existen avances a la fecha del presente seguimiento.
</t>
    </r>
    <r>
      <rPr>
        <b/>
        <sz val="11"/>
        <rFont val="Arial"/>
        <family val="2"/>
      </rPr>
      <t>Nota:</t>
    </r>
    <r>
      <rPr>
        <sz val="11"/>
        <rFont val="Arial"/>
        <family val="2"/>
      </rPr>
      <t xml:space="preserve"> </t>
    </r>
    <r>
      <rPr>
        <u/>
        <sz val="11"/>
        <rFont val="Arial"/>
        <family val="2"/>
      </rPr>
      <t>Acción reformulada por solicitud de la Dirección de Calificación y Financiación, realizada a través de memorando 20232400033633 del 12 julio 2023 y con alcance realizado mediante correo electrónico del 12 de julio de 2023.</t>
    </r>
  </si>
  <si>
    <t>Inadecuada supervisión contractual que permitiera garantizar la gestión de los incidentes de seguridad de la información y el desarrollo de software bajo los lineamientos procedimentales establecidos por la Oficina de Tecnología de la Información.</t>
  </si>
  <si>
    <t>3. Alinear y supeditar la ejecución de las actividades que se planteen en los procedimientos a los deberes que deben acreditar los contratistas para respaldar el cumplimiento de sus obligaciones.</t>
  </si>
  <si>
    <t>Elementos que permitan la obtención de productos que den cumplimento con los procedimientos de la Oficina de Tecnologías de la Información.</t>
  </si>
  <si>
    <t xml:space="preserve"> Néstor Mora – Gestor T1, Grado 8</t>
  </si>
  <si>
    <r>
      <t xml:space="preserve">La Oficina de Tecnologías de la Información, reportó como avance que "Se realizo la  contratación de personal de laOTI  con  los lineamiento dados en el PETI de roles y perfiles y  dentro  de la  funciones de los contrato de  la OTI". 
Producto de la revisión a la relación de contratos reportada, se observó que se cuentan con contratos cuyos objetivos se relacionan con el presente hallazgo, como lo son:
CTO2702020 Prestación de servicios profesionales para apoyar la gestión por procesos y la Transformación digital a través de BPM, que apoyen el desarrollo de los sistemas de información en la ADR en el marco de la implementación de la politica de Gobierno Digital.
CTO2482020 Prestación de servicios profesionales para apoyar la definición y actualización de los procesos y procedimientos de gestión de TI en la ADR, impulsando el propósito de la Política de Gobierno Digital, así como el logro de procesos internos seguros y eficientes a través el fortalecimiento de las capacidades de gestión de tecnologías de información.
No obstante lo anterior, no se observa que el objetivo de los contratos reportados se asocie con la gestión de los incidentes de seguridad de la información.
</t>
    </r>
    <r>
      <rPr>
        <b/>
        <sz val="11"/>
        <rFont val="Arial"/>
        <family val="2"/>
      </rPr>
      <t xml:space="preserve">
Julio 2023: </t>
    </r>
    <r>
      <rPr>
        <sz val="11"/>
        <rFont val="Arial"/>
        <family val="2"/>
      </rPr>
      <t>Acción en términos. No existen avances a la fecha del presente seguimiento.</t>
    </r>
  </si>
  <si>
    <r>
      <t xml:space="preserve">No se evidenció que los cotratos mencionados se relacionaran con la gestión de los incidentes de seguridad de la información, pese a lo indicado por la OTI que manifiesta que TODOS los contratistas tienen como una de sus obligaciones del contrato el tema de seguridad de la informacion, informacion que no pudo ser corroborada.
</t>
    </r>
    <r>
      <rPr>
        <b/>
        <sz val="11"/>
        <rFont val="Arial"/>
        <family val="2"/>
      </rPr>
      <t>Julio 2023:</t>
    </r>
    <r>
      <rPr>
        <sz val="11"/>
        <rFont val="Arial"/>
        <family val="2"/>
      </rPr>
      <t xml:space="preserve"> Acción en términos. No existen avances a la fecha del presente seguimiento.
</t>
    </r>
    <r>
      <rPr>
        <b/>
        <sz val="11"/>
        <rFont val="Arial"/>
        <family val="2"/>
      </rPr>
      <t xml:space="preserve">
Nota</t>
    </r>
    <r>
      <rPr>
        <sz val="11"/>
        <rFont val="Arial"/>
        <family val="2"/>
      </rPr>
      <t xml:space="preserve">: </t>
    </r>
    <r>
      <rPr>
        <u/>
        <sz val="11"/>
        <rFont val="Arial"/>
        <family val="2"/>
      </rPr>
      <t>Acción reformulada por solicitud de la Dirección de Calificación y Financiación, realizada a través de memorando 20232400033633 del 12 julio 2023 y con alcance realizado mediante correo electrónico del 12 de julio de 2023.</t>
    </r>
  </si>
  <si>
    <t>Incumplimiento de los procedimientos establecidos para la generación y almacenamiento de las copias de seguridad de las bases de datos.</t>
  </si>
  <si>
    <t xml:space="preserve">Fortalecer las evidencias y trazabilidad de los procedimientos </t>
  </si>
  <si>
    <t xml:space="preserve">1. Enviar mensualmente al inicio de cada mes el informe “Planilla de generación de respaldo de bases de datos” por correo electrónico al Jefe de la OTI para su información. </t>
  </si>
  <si>
    <t>Generar el informe digital “Planilla de generación de respaldo de bases de datos” con la información requerida de las copias de seguridad realizadas con corte a fin de mes.</t>
  </si>
  <si>
    <t>Luis Fernando Agudelo Hurtado – Contratista OTI</t>
  </si>
  <si>
    <t>LA Oficina de Tecnologías de la información, allegó formato DE-GTI-004 "    PLANILLA DE GENERACIÓN DE RESPALDO DE BASES DE DATOS", y archivo denominado "Cuota espacio Disponible, para los meses de agosto a diciembre de 2019. 
De lo anterior es preciso indicar que:
• No se observó soporte de remisión de esta información al Jefe de la OTI, como se plasmó en la acción de mejora.
• No se indicó como con la información allegada se subsana la(s) causa(s) que originan el hallazgo.
• No se observó que se hayan tenido en cuenta las observaciones realizadas por la Oficina de Control Interno en el reporte del hallazgo sobre las observaciones no aceptadas, así como sobre las acciones porpuestas, con el fin de contribuir a buscar efectividad en las acciones frente al hallazgo.</t>
  </si>
  <si>
    <r>
      <rPr>
        <u/>
        <sz val="11"/>
        <rFont val="Arial"/>
        <family val="2"/>
      </rPr>
      <t xml:space="preserve">Acción 1. </t>
    </r>
    <r>
      <rPr>
        <sz val="11"/>
        <rFont val="Arial"/>
        <family val="2"/>
      </rPr>
      <t xml:space="preserve">La Oficina de Control Interno valido que los backups se hacen automaticamete en forma diaria y son subidos a la nube proceso que se hace desde el 2020,  el sistema lo hace automaticamete en forma diaria, Una vez revisada la evidencia suministrada la Oficina de Control Interno considera que se cumplió con la acción de mejoramiento establecida del presente hallazgo.
</t>
    </r>
    <r>
      <rPr>
        <u/>
        <sz val="11"/>
        <rFont val="Arial"/>
        <family val="2"/>
      </rPr>
      <t xml:space="preserve">
Acción 2</t>
    </r>
    <r>
      <rPr>
        <sz val="11"/>
        <rFont val="Arial"/>
        <family val="2"/>
      </rPr>
      <t xml:space="preserve">. Una vez revisada la evidencia suministrada, la Oficina de Control Interno considera que se cumplió con la acción de mejoramiento establecida y por lo tanto se considera que se dio cumplimiento de la acción.
</t>
    </r>
    <r>
      <rPr>
        <u/>
        <sz val="11"/>
        <rFont val="Arial"/>
        <family val="2"/>
      </rPr>
      <t>Acción 3 .</t>
    </r>
    <r>
      <rPr>
        <sz val="11"/>
        <rFont val="Arial"/>
        <family val="2"/>
      </rPr>
      <t xml:space="preserve"> Esta actividad se realiza automaticamete en la  "nube azure"  cubriendo a la Entidad en la disponibilidad de almancenamiento en las bases de datos con que cuenta los servidores de la etidad, Una vez revisada la evidencia suministrada la Oficina de Control Interno considera que se cumplió con la acción de mejoramiento establecida del presente hallazgo.
De otra parte, y de acuerdo con la verificación realizada por la Oficina de Control Interno para probar la efectividad de la acción propuesta se tendrán en cuenta los resultados plasmados en el informe de la auditoría especial del Modelo de Seguridad y Privacidad de la Información, y los mismos se tendrán en cuenta en el próximo seguimiento que realice la Oficina de Control Interno
</t>
    </r>
  </si>
  <si>
    <t>2. Enviar mensualmente al inicio de cada mes un informe de la disponibilidad de almacenamiento en cada servidor de base de datos por correo electrónico al Jefe de la OTI para su información.</t>
  </si>
  <si>
    <t>Generar un informe digital de la disponibilidad de almacenamiento en cada servidor de base de datos con la siguiente información: nombre servidor, volumen (unidad), nombre volumen, capacidad total del volumen, espacio disponible del volumen (espacio libre), porcentaje espacio disponible.</t>
  </si>
  <si>
    <t>se entrego como evidencia los informes de disponibilidad de almacenamiento de cada servidor, se remitieron 5 informes correpondietes a los meses de Agosto, septiembre , octubre, noviembre y diciembre de 2019,</t>
  </si>
  <si>
    <t>Automatización de actividades de aseguramiento de recursos de espacio</t>
  </si>
  <si>
    <t>3. Se programará una tarea que recopilará datos del espacio de almacenamiento en el servidor.</t>
  </si>
  <si>
    <t>Los servidores de la Agencia se encuetran configurados en la "nube azure", con lo cual se corroboran las disponibilidad, capacida y seguridad, cubriendo a la ADR, sobre la disponibilidad de almancenamiento en las bases de datos que cuenta los servidores de la ADR.</t>
  </si>
  <si>
    <t>Navegación web y gestión de solicitudes de tecnologías de la información sin el cumplimiento de los requerimientos establecidos por la Entidad.</t>
  </si>
  <si>
    <t>Falta de identificación o cobertura inadecuada de páginas web susceptibles de bloqueo mediante el Firewall para las diferentes categorías restringidas y de acuerdo con los grupos de navegación web establecidos.</t>
  </si>
  <si>
    <t>1. Realizar verificación de los filtros web definidos en el firewall con el apoyo del canal de soporte del fabricante -Soluciones Integrales ADSUM. Adicionalmente, gestionar la aprobación de la nueva Política de Navegación Web, ajustada a las necesidades actuales de la ADR.</t>
  </si>
  <si>
    <t>Revisar los 9 filtros web configurados, correspondientes a los 9 grupos de navegación definidos en la Política de Navegación Web e incluir en las políticas del firewall los nuevos grupos de navegación web definidos en la nueva Política de Navegación Web.</t>
  </si>
  <si>
    <t xml:space="preserve">Alfredo Tesillo R –Contratista OTI </t>
  </si>
  <si>
    <t>30/07/2023
01/07/2023</t>
  </si>
  <si>
    <r>
      <t xml:space="preserve">Se realizo los bloqueos de los perfiles de navegacion, se remitio como soporte de la revision de los 9 filtros web configurados asi: Navegacion Comunicaciones, Navegacion General, Navegacion en Horario Libre, Navegacion Invitados, Navegacion OTI, Navegacion SGSI, Navegacion Temporal Full, Naveagcion VIP y Mavegacion Wifi Gratis ADR, los anteriores son los 9 grupos de navegación definidos en la Política de Navegación Web, se pudo evidenciar igualmete la inclusion en las políticas del firewall en los nuevos grupos de navegación, se encuentra programado la navegación especial para hora libre y se establecen horarios para la navegacion en la WEB de la entidad.
</t>
    </r>
    <r>
      <rPr>
        <b/>
        <sz val="11"/>
        <rFont val="Arial"/>
        <family val="2"/>
      </rPr>
      <t>Julio 2023</t>
    </r>
    <r>
      <rPr>
        <sz val="11"/>
        <rFont val="Arial"/>
        <family val="2"/>
      </rPr>
      <t>: Se amplia la fecha de la acción. Así mismo en el próximo seguimiento se tendrá en cuenta la evidencia que se aporte por la Oficina de las Tecnologías de la Información  para corroborar la efectividad de la presenta acción.</t>
    </r>
  </si>
  <si>
    <r>
      <t xml:space="preserve">Actividad cumplida de acuerdo con los soportes enviados donde se realizan los bloqueos de los perfiles de navegacion de acuerdo con la actividad propuesta, esta pendiente de validar la efectividad. 
</t>
    </r>
    <r>
      <rPr>
        <b/>
        <sz val="11"/>
        <rFont val="Arial"/>
        <family val="2"/>
      </rPr>
      <t xml:space="preserve">
Julio 2023:</t>
    </r>
    <r>
      <rPr>
        <sz val="11"/>
        <rFont val="Arial"/>
        <family val="2"/>
      </rPr>
      <t xml:space="preserve"> Se amplia la fecha de la acción. Así mismo en el próximo seguimiento se tendrá en cuenta la evidencia que se aporte por la Oficina de las Tecnologías de la Información  para corroborar la efectividad de la presenta acción.
Por lo anterior se considera que se debe continuar con el seguimiento al presente plan, dado que 2 de las 4acciones propuestas, aún se encuentran abiertas y en términos, para posteriormente realizar la verificación de efectividad del presente hallazgo.
</t>
    </r>
    <r>
      <rPr>
        <b/>
        <sz val="11"/>
        <rFont val="Arial"/>
        <family val="2"/>
      </rPr>
      <t>Nota</t>
    </r>
    <r>
      <rPr>
        <sz val="11"/>
        <rFont val="Arial"/>
        <family val="2"/>
      </rPr>
      <t xml:space="preserve">: </t>
    </r>
    <r>
      <rPr>
        <u/>
        <sz val="11"/>
        <rFont val="Arial"/>
        <family val="2"/>
      </rPr>
      <t>Acción reformulada por solicitud de la Dirección de Calificación y Financiación, realizada a través de memorando 20232400033633 del 12 julio 2023 y con alcance realizado mediante correo electrónico del 12 de julio de 2023.</t>
    </r>
  </si>
  <si>
    <t>Desconocimiento de los lineamientos procedimentales establecidos para la Navegación web.</t>
  </si>
  <si>
    <t>2. Socializar la nueva Política de Navegación Web con todos los usuarios de la ADR y publicarla en el Sistema Integrado de Gestión (aplicativo ISOLUCIÓN).</t>
  </si>
  <si>
    <t>En los próximos 15 días, a partir de la aprobación de la nueva Política de Navegación Web, socializarla con el apoyo de la Oficina de Comunicaciones.</t>
  </si>
  <si>
    <t>Alfredo Tesillo R –Contratista OTI</t>
  </si>
  <si>
    <t>31/12/2023
01/07/2023</t>
  </si>
  <si>
    <r>
      <t xml:space="preserve">Se adjuntó el manual de operaciones identificado con el codigo DE-GTI-002 donde se definen las politicas de nacegacion en la Web las cuales fueron ajustadas y aprobadas el 31 de agosto de 2020, no obstante, no se evidenció la socialización de acuerdo con la meta establecida.
</t>
    </r>
    <r>
      <rPr>
        <b/>
        <sz val="11"/>
        <rFont val="Arial"/>
        <family val="2"/>
      </rPr>
      <t>Julio 2023:</t>
    </r>
    <r>
      <rPr>
        <sz val="11"/>
        <rFont val="Arial"/>
        <family val="2"/>
      </rPr>
      <t xml:space="preserve"> Acción en términos. No existen avances a la fecha del presente seguimiento.</t>
    </r>
  </si>
  <si>
    <r>
      <t xml:space="preserve">Pese a que se evidencia la actulizacion de la Política de Navegación Web, no se pudo validar su socializacion con el apoyo de la Oficina de Comunicaciones, de acuerdo con la meta establecida en el Plan de mejoramiteno. 
</t>
    </r>
    <r>
      <rPr>
        <b/>
        <sz val="11"/>
        <rFont val="Arial"/>
        <family val="2"/>
      </rPr>
      <t>Nota:</t>
    </r>
    <r>
      <rPr>
        <b/>
        <u/>
        <sz val="11"/>
        <rFont val="Arial"/>
        <family val="2"/>
      </rPr>
      <t xml:space="preserve"> </t>
    </r>
    <r>
      <rPr>
        <u/>
        <sz val="11"/>
        <rFont val="Arial"/>
        <family val="2"/>
      </rPr>
      <t>Acción reformulada por solicitud de la Dirección de Calificación y Financiación, realizada a través de memorando 20232400033633 del 12 julio 2023 y con alcance realizado mediante correo electrónico del 12 de julio de 2023.</t>
    </r>
  </si>
  <si>
    <t>Falta o insuficiencia de lineamientos para el adecuado seguimiento a las solicitudes de Navegación libre.</t>
  </si>
  <si>
    <t>3. Configurar una plantilla de políticas de los permisos especiales, en el firewall con fecha de caducidad.</t>
  </si>
  <si>
    <t>Ajustar las políticas actuales definidas para permisos especiales durante las últimas dos (2) semanas del mes de septiembre de 2019.</t>
  </si>
  <si>
    <r>
      <rPr>
        <b/>
        <sz val="11"/>
        <rFont val="Arial"/>
        <family val="2"/>
      </rPr>
      <t>Julio 2023:</t>
    </r>
    <r>
      <rPr>
        <sz val="11"/>
        <rFont val="Arial"/>
        <family val="2"/>
      </rPr>
      <t xml:space="preserve"> Acción en términos. No existen avances a la fecha del presente seguimiento.</t>
    </r>
  </si>
  <si>
    <r>
      <rPr>
        <b/>
        <sz val="11"/>
        <rFont val="Arial"/>
        <family val="2"/>
      </rPr>
      <t>Nota:</t>
    </r>
    <r>
      <rPr>
        <sz val="11"/>
        <rFont val="Arial"/>
        <family val="2"/>
      </rPr>
      <t xml:space="preserve"> </t>
    </r>
    <r>
      <rPr>
        <u/>
        <sz val="11"/>
        <rFont val="Arial"/>
        <family val="2"/>
      </rPr>
      <t>Acción reformulada por solicitud de la Dirección de Calificación y Financiación, realizada a través de memorando 20232400033633 del 12 julio 2023 y con alcance realizado mediante correo electrónico del 12 de julio de 2023.</t>
    </r>
  </si>
  <si>
    <t>Insuficiencia de recursos de infraestructura o de recursos humanos en la OTI para cumplir con las actividades de supervisión, monitoreo y restricción de navegación web.</t>
  </si>
  <si>
    <t>4. Automatizar los controles actuales en el firewall con el fin de no recurrir a recurso humano adicional para las labores de supervisión, monitoreo y restricción de navegación web.</t>
  </si>
  <si>
    <t>Automatizar controles en el  firewall mediante funcionalidades de calendario para todas las políticas de navegación web especiales.</t>
  </si>
  <si>
    <r>
      <t xml:space="preserve">Se remiten las reglas de automatizaciones que realizo la OTI a los controles en el  firewall mediante funcionalidades de calendario para todas las políticas de navegación web.
</t>
    </r>
    <r>
      <rPr>
        <b/>
        <sz val="11"/>
        <rFont val="Arial"/>
        <family val="2"/>
      </rPr>
      <t xml:space="preserve">
Julio 2023</t>
    </r>
    <r>
      <rPr>
        <sz val="11"/>
        <rFont val="Arial"/>
        <family val="2"/>
      </rPr>
      <t>: Se amplia la fecha de la acción. Así mismo en el próximo seguimiento se tendrá en cuenta la evidencia que se aporte por la Oficina de las Tecnologías de la Información  para corroborar la efectividad de la presenta acción.</t>
    </r>
  </si>
  <si>
    <r>
      <t xml:space="preserve">Las politica de navegacion se encuentran establecidas pendiente de verificar efectividad.
Por lo anterior se considera que se debe continuar con el seguimiento al presente plan, dado que 2 de las 4acciones propuestas, aún se encuentran abiertas y en términos, para posteriormente realizar la verificación de efectividad del presente hallazgo.
</t>
    </r>
    <r>
      <rPr>
        <b/>
        <sz val="11"/>
        <rFont val="Arial"/>
        <family val="2"/>
      </rPr>
      <t xml:space="preserve">
Nota:</t>
    </r>
    <r>
      <rPr>
        <sz val="11"/>
        <rFont val="Arial"/>
        <family val="2"/>
      </rPr>
      <t xml:space="preserve"> </t>
    </r>
    <r>
      <rPr>
        <u/>
        <sz val="11"/>
        <rFont val="Arial"/>
        <family val="2"/>
      </rPr>
      <t>Acción reformulada por solicitud de la Dirección de Calificación y Financiación, realizada a través de memorando 20232400033633 del 12 julio 2023 y con alcance realizado mediante correo electrónico del 12 de julio de 2023.</t>
    </r>
  </si>
  <si>
    <t>Incumplimiento de lineamientos en el desarrollo de inventario y clasificación de activos de información.</t>
  </si>
  <si>
    <t>Desactualización de los formatos y demás mecanismos para el registro de los activos de información.</t>
  </si>
  <si>
    <t>1. Se realizará el diligenciamiento de los campos en blanco.</t>
  </si>
  <si>
    <t>Terminar de diligenciar los formatos de Activos de la Información 2018 que se encuentran incompletos para que no haya campos vacíos.</t>
  </si>
  <si>
    <t>Ing. Dairo German Montealegre Arias – Contratista OTI</t>
  </si>
  <si>
    <t>Se pudo evidenciar la publicacion en la Web de la entidad los Activos de informacion bajo el codigo F:GTI-003 de acuerdo con la meta propuesta, se corroboro la publicacion en la web de la entidad el formto de registro de activos de informacion actualizados a diciembre de 2020.</t>
  </si>
  <si>
    <t>De acuerdo con los soportes suministrados se evidenció el cumplimiento de la acción propuesta a través del documento Resgistro de Activios de Información de diciembre 2020 con el levantamiento de los activos de información de todas las áreas de la Agencia de Desarrollo Rural según el organigrama establecido donde estos documentos se enucnetra publicados en la pagina web de la entidad a través dle siguiente link "https://www.adr.gov.co/transparencia/instrumentos-de-gestion-de-la-informacion/"  por lo anterior se corroboró la efectividad de los controles adoptados al realizar el levantamiento de este inventario por parte de la Oficina de las Tecnologías de la Información</t>
  </si>
  <si>
    <t>Mapa de riesgos de gestión del proceso sin construir y deficiencias en la valoración de los controles asociados a los riesgos de corrupción.</t>
  </si>
  <si>
    <t>Falta de gestión en la contratación del personal con el perfil esencial para poder realizar este tipo de tareas, aunque se encuentra incluido en la Cadena de Valor, Plan de Adquisiciones y Guía Operativa de la OTI 2019, esta contratación no se ha podido formalizar por los problemas suscitados por el cambio de Presidente de la ADR.</t>
  </si>
  <si>
    <t>1. Incluir los riesgos que la Oficina de Tecnologías de la Información ha evaluado, los cuales pueden generar daños o pérdidas potenciales que pueden presentarse debido a los eventos mayores generados por el uso y acceso a la tecnología, originados en sucesos antrópicos, naturales, socio-naturales y propios de la operación, con el apoyo de la Oficina de Planeación y fechas establecidas por la OTI.</t>
  </si>
  <si>
    <t>Cumplir la gestión del riesgo que está indicada en la NTC- ISO 9001:2015, y en el MECI: 2014 (Componente 1.3). La Guía para la administración del riesgo DAFP y en la NTC –ISO 31000 sirve de orientación para este propósito.</t>
  </si>
  <si>
    <t>Ingeniero Néstor Fernando Mora Téllez – Gestor T1, Grado 8</t>
  </si>
  <si>
    <t xml:space="preserve">Los responsables del proceso manifestaron que "Se gestiono el mapa de riesgos 2019 en colaboración con la oficina de Planeación de la ADR incluyente los controles de los riesgos que se pudieran materializar durante la vigencia y se realizo seguimiento según lo establecido en las normas pertinentes por parte de los funcionarios de la oficina de Planeación, se anexa documento del mapa de riesgos".
De lo anterior, la Oficina de Control Interno obtuvo evidencia del mapa de riesgos construido para el proceso de  Gestión de Tecnologías de la Información, en los que se incluyen los riesgos de gestión, así como del seguimiento que se realizado por la primera linea del proceso al riesgo de corrupción asociado a este. </t>
  </si>
  <si>
    <r>
      <t>La Oficina de Control Interno, una vez analizados, los soportes suministrados, y observado que en los informes de "Seguimiento al Plan Anticorrupción y de Atención al Ciudadano (PAAC) - Mapa de Riesgos de Corrupción (MRC)" emitidos durante la vigencia 2020, no se han generado observaciones relacionadas con los riesgos del proceso de Gestión de Tecnologías de la Información.
De otra parte, y de acuerdo con la verificación realizada por la Oficina de Control Interno para probar la efectividad de la acción propuesta se verificó:
- De acuerdo con los resultados del informe OCI-2023-012</t>
    </r>
    <r>
      <rPr>
        <i/>
        <sz val="11"/>
        <rFont val="Arial"/>
        <family val="2"/>
      </rPr>
      <t xml:space="preserve"> "Seguimiento al Plan Anticorrupción y de Atención al Ciudadano (PAAC) / Mapa de Riesgos de Corrupción (MRC)." </t>
    </r>
    <r>
      <rPr>
        <sz val="11"/>
        <rFont val="Arial"/>
        <family val="2"/>
      </rPr>
      <t>la Oficina de Control Interno realizó la solicitud a través de correo electrónico del 21 de abril 2023 de remitir las evidencias que soporten la ejecución de los controles dentro de los procesos de Estrategias de las Tecnologías de la Información y Operación de los Servicios Tecnológicos de los que es responsable la Oficina de las Tecnologías de la Información a lo cual no se allegó la respectiva evidencia que sustente el cumplimiento de los mismos, por lo cual para determinar la efectividad de la acción propuesta  es necesario contar con estos soportes, y los mismos se tendrán en cuenta en el próximo seguimiento que se realice por parte de la Oficina de Control Interno.</t>
    </r>
  </si>
  <si>
    <t>ACCIONES  INFORME OCI-2019-024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</si>
</sst>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m\-yyyy"/>
    <numFmt numFmtId="165" formatCode="dd\-mmm\-yyyy"/>
  </numFmts>
  <fonts count="39" x14ac:knownFonts="1">
    <font>
      <sz val="11"/>
      <color theme="1"/>
      <name val="Calibri"/>
      <family val="2"/>
      <scheme val="minor"/>
    </font>
    <font>
      <sz val="11"/>
      <color theme="1"/>
      <name val="Calibri"/>
      <family val="2"/>
      <scheme val="minor"/>
    </font>
    <font>
      <sz val="10"/>
      <name val="Arial"/>
      <family val="2"/>
    </font>
    <font>
      <sz val="10"/>
      <name val="Verdana"/>
      <family val="2"/>
    </font>
    <font>
      <b/>
      <sz val="20"/>
      <name val="Arial"/>
      <family val="2"/>
    </font>
    <font>
      <sz val="20"/>
      <name val="Arial"/>
      <family val="2"/>
    </font>
    <font>
      <sz val="12"/>
      <color theme="1"/>
      <name val="Calibri"/>
      <family val="2"/>
      <scheme val="minor"/>
    </font>
    <font>
      <b/>
      <sz val="14"/>
      <name val="Arial"/>
      <family val="2"/>
    </font>
    <font>
      <sz val="14"/>
      <name val="Arial"/>
      <family val="2"/>
    </font>
    <font>
      <b/>
      <i/>
      <sz val="14"/>
      <name val="Arial"/>
      <family val="2"/>
    </font>
    <font>
      <sz val="12"/>
      <color theme="1"/>
      <name val="Arial"/>
      <family val="2"/>
    </font>
    <font>
      <sz val="12"/>
      <name val="Arial"/>
      <family val="2"/>
    </font>
    <font>
      <i/>
      <sz val="12"/>
      <color theme="1"/>
      <name val="Arial"/>
      <family val="2"/>
    </font>
    <font>
      <b/>
      <i/>
      <u/>
      <sz val="12"/>
      <color theme="1"/>
      <name val="Arial"/>
      <family val="2"/>
    </font>
    <font>
      <b/>
      <u/>
      <sz val="12"/>
      <color theme="1"/>
      <name val="Calibri"/>
      <family val="2"/>
      <scheme val="minor"/>
    </font>
    <font>
      <b/>
      <sz val="12"/>
      <color theme="1"/>
      <name val="Arial"/>
      <family val="2"/>
    </font>
    <font>
      <b/>
      <sz val="12"/>
      <name val="Arial"/>
      <family val="2"/>
    </font>
    <font>
      <b/>
      <u/>
      <sz val="12"/>
      <color theme="1"/>
      <name val="Arial"/>
      <family val="2"/>
    </font>
    <font>
      <sz val="11"/>
      <name val="Calibri"/>
      <family val="2"/>
      <scheme val="minor"/>
    </font>
    <font>
      <u/>
      <sz val="12"/>
      <color theme="1"/>
      <name val="Arial"/>
      <family val="2"/>
    </font>
    <font>
      <sz val="11"/>
      <color rgb="FFFF0000"/>
      <name val="Calibri"/>
      <family val="2"/>
      <scheme val="minor"/>
    </font>
    <font>
      <b/>
      <sz val="11"/>
      <color theme="1"/>
      <name val="Calibri"/>
      <family val="2"/>
      <scheme val="minor"/>
    </font>
    <font>
      <b/>
      <sz val="18"/>
      <name val="Arial"/>
      <family val="2"/>
    </font>
    <font>
      <b/>
      <sz val="18"/>
      <color theme="1"/>
      <name val="Arial"/>
      <family val="2"/>
    </font>
    <font>
      <sz val="11"/>
      <color theme="1"/>
      <name val="Arial"/>
      <family val="2"/>
    </font>
    <font>
      <b/>
      <sz val="20"/>
      <color theme="1"/>
      <name val="Arial"/>
      <family val="2"/>
    </font>
    <font>
      <b/>
      <sz val="12"/>
      <color rgb="FF000000"/>
      <name val="Arial"/>
      <family val="2"/>
    </font>
    <font>
      <u/>
      <sz val="11"/>
      <color theme="10"/>
      <name val="Calibri"/>
      <family val="2"/>
      <scheme val="minor"/>
    </font>
    <font>
      <u/>
      <sz val="12"/>
      <color theme="10"/>
      <name val="Arial"/>
      <family val="2"/>
    </font>
    <font>
      <sz val="11"/>
      <name val="Verdana"/>
      <family val="2"/>
    </font>
    <font>
      <b/>
      <sz val="11"/>
      <name val="Arial"/>
      <family val="2"/>
    </font>
    <font>
      <sz val="11"/>
      <name val="Arial"/>
      <family val="2"/>
    </font>
    <font>
      <b/>
      <i/>
      <sz val="11"/>
      <name val="Arial"/>
      <family val="2"/>
    </font>
    <font>
      <i/>
      <sz val="11"/>
      <name val="Arial"/>
      <family val="2"/>
    </font>
    <font>
      <u/>
      <sz val="11"/>
      <name val="Arial"/>
      <family val="2"/>
    </font>
    <font>
      <b/>
      <u/>
      <sz val="11"/>
      <name val="Arial"/>
      <family val="2"/>
    </font>
    <font>
      <sz val="11"/>
      <color rgb="FFFF0000"/>
      <name val="Arial"/>
      <family val="2"/>
    </font>
    <font>
      <b/>
      <sz val="11"/>
      <color theme="1"/>
      <name val="Arial"/>
      <family val="2"/>
    </font>
    <font>
      <sz val="18"/>
      <color theme="1"/>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0000"/>
        <bgColor indexed="64"/>
      </patternFill>
    </fill>
    <fill>
      <patternFill patternType="solid">
        <fgColor theme="0" tint="-0.499984740745262"/>
        <bgColor indexed="64"/>
      </patternFill>
    </fill>
    <fill>
      <patternFill patternType="solid">
        <fgColor theme="0"/>
        <bgColor indexed="64"/>
      </patternFill>
    </fill>
    <fill>
      <patternFill patternType="solid">
        <fgColor theme="6"/>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2" tint="-9.9978637043366805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0" fontId="27" fillId="0" borderId="0" applyNumberFormat="0" applyFill="0" applyBorder="0" applyAlignment="0" applyProtection="0"/>
  </cellStyleXfs>
  <cellXfs count="350">
    <xf numFmtId="0" fontId="0" fillId="0" borderId="0" xfId="0"/>
    <xf numFmtId="0" fontId="6" fillId="0" borderId="0" xfId="0" applyFont="1"/>
    <xf numFmtId="0" fontId="1" fillId="0" borderId="0" xfId="0" applyFont="1"/>
    <xf numFmtId="0" fontId="10" fillId="0" borderId="1" xfId="0" applyFont="1" applyBorder="1" applyAlignment="1">
      <alignment vertical="center"/>
    </xf>
    <xf numFmtId="0" fontId="10" fillId="0" borderId="1" xfId="0" applyFont="1" applyBorder="1" applyAlignment="1">
      <alignment horizontal="justify" vertical="center"/>
    </xf>
    <xf numFmtId="0" fontId="10" fillId="0" borderId="1" xfId="0" applyFont="1" applyBorder="1" applyAlignment="1">
      <alignment horizontal="center" vertical="center"/>
    </xf>
    <xf numFmtId="164" fontId="10" fillId="0" borderId="1" xfId="0" applyNumberFormat="1" applyFont="1" applyBorder="1" applyAlignment="1">
      <alignment horizontal="center" vertical="center"/>
    </xf>
    <xf numFmtId="15" fontId="10" fillId="0" borderId="1" xfId="0" applyNumberFormat="1" applyFont="1" applyBorder="1" applyAlignment="1">
      <alignment horizontal="center" vertical="center"/>
    </xf>
    <xf numFmtId="15" fontId="10" fillId="0" borderId="1" xfId="0" applyNumberFormat="1" applyFont="1" applyBorder="1" applyAlignment="1">
      <alignment horizontal="center" vertical="center" wrapText="1"/>
    </xf>
    <xf numFmtId="9" fontId="10"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 fillId="0" borderId="0" xfId="0" applyFont="1" applyAlignment="1">
      <alignment vertical="center"/>
    </xf>
    <xf numFmtId="0" fontId="10" fillId="0" borderId="1" xfId="0" applyFont="1" applyBorder="1" applyAlignment="1">
      <alignment horizontal="justify" vertical="center" wrapText="1"/>
    </xf>
    <xf numFmtId="0" fontId="11" fillId="0" borderId="1" xfId="0" applyFont="1" applyBorder="1" applyAlignment="1">
      <alignment horizontal="justify" vertical="center"/>
    </xf>
    <xf numFmtId="0" fontId="11" fillId="0" borderId="1" xfId="0" applyFont="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xf numFmtId="0" fontId="11" fillId="0" borderId="5" xfId="0" applyFont="1" applyBorder="1" applyAlignment="1">
      <alignment horizontal="justify" vertical="center" wrapText="1"/>
    </xf>
    <xf numFmtId="9" fontId="11" fillId="0" borderId="1" xfId="0" applyNumberFormat="1" applyFont="1" applyBorder="1" applyAlignment="1">
      <alignment horizontal="center" vertical="center"/>
    </xf>
    <xf numFmtId="0" fontId="11" fillId="0" borderId="1" xfId="0" applyFont="1" applyBorder="1" applyAlignment="1">
      <alignment vertical="center" wrapText="1"/>
    </xf>
    <xf numFmtId="0" fontId="14" fillId="0" borderId="0" xfId="0" applyFont="1" applyAlignment="1">
      <alignment horizontal="center" vertical="center" wrapText="1"/>
    </xf>
    <xf numFmtId="0" fontId="10" fillId="0" borderId="1" xfId="0" applyFont="1" applyBorder="1"/>
    <xf numFmtId="0" fontId="11" fillId="0" borderId="6" xfId="0" applyFont="1" applyBorder="1" applyAlignment="1">
      <alignment horizontal="center" vertical="center" wrapText="1"/>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justify" vertical="center" wrapText="1"/>
      <protection locked="0"/>
    </xf>
    <xf numFmtId="14" fontId="10" fillId="0" borderId="1" xfId="0" applyNumberFormat="1"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14" fontId="10" fillId="0" borderId="1" xfId="0" applyNumberFormat="1" applyFont="1" applyBorder="1" applyAlignment="1">
      <alignment vertical="center" wrapText="1"/>
    </xf>
    <xf numFmtId="0" fontId="11" fillId="0" borderId="7" xfId="0" applyFont="1" applyBorder="1" applyAlignment="1">
      <alignment horizontal="center" vertical="center" wrapText="1"/>
    </xf>
    <xf numFmtId="0" fontId="11" fillId="0" borderId="1" xfId="0" applyFont="1" applyBorder="1" applyAlignment="1">
      <alignment horizontal="justify" vertical="center" wrapText="1"/>
    </xf>
    <xf numFmtId="14" fontId="10" fillId="0" borderId="1" xfId="0" applyNumberFormat="1" applyFont="1" applyBorder="1" applyAlignment="1">
      <alignment vertical="center"/>
    </xf>
    <xf numFmtId="9" fontId="10" fillId="0" borderId="5" xfId="0" applyNumberFormat="1" applyFont="1" applyBorder="1" applyAlignment="1">
      <alignment horizontal="center" vertical="center"/>
    </xf>
    <xf numFmtId="14" fontId="10" fillId="0" borderId="6" xfId="0" applyNumberFormat="1" applyFont="1" applyBorder="1" applyAlignment="1">
      <alignment horizontal="center" vertical="center" wrapText="1"/>
    </xf>
    <xf numFmtId="0" fontId="10" fillId="0" borderId="6" xfId="0" applyFont="1" applyBorder="1" applyAlignment="1">
      <alignment horizontal="justify" vertical="center" wrapText="1"/>
    </xf>
    <xf numFmtId="0" fontId="10" fillId="8" borderId="1" xfId="0" applyFont="1" applyFill="1" applyBorder="1" applyAlignment="1">
      <alignment horizontal="center" vertical="center"/>
    </xf>
    <xf numFmtId="0" fontId="10" fillId="8" borderId="1" xfId="0" applyFont="1" applyFill="1" applyBorder="1" applyAlignment="1">
      <alignment horizontal="center" vertical="center" wrapText="1"/>
    </xf>
    <xf numFmtId="0" fontId="10" fillId="8" borderId="1" xfId="0" applyFont="1" applyFill="1" applyBorder="1" applyAlignment="1">
      <alignment horizontal="justify" vertical="center" wrapText="1"/>
    </xf>
    <xf numFmtId="14" fontId="10" fillId="0" borderId="1" xfId="0" applyNumberFormat="1" applyFont="1" applyBorder="1" applyAlignment="1">
      <alignment horizontal="center" vertical="center"/>
    </xf>
    <xf numFmtId="0" fontId="11" fillId="8" borderId="1" xfId="0" applyFont="1" applyFill="1" applyBorder="1" applyAlignment="1">
      <alignment horizontal="justify" vertical="center" wrapText="1"/>
    </xf>
    <xf numFmtId="0" fontId="6" fillId="0" borderId="0" xfId="0" applyFont="1" applyAlignment="1">
      <alignment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15" fontId="11" fillId="0" borderId="1" xfId="0" applyNumberFormat="1" applyFont="1" applyBorder="1" applyAlignment="1" applyProtection="1">
      <alignment horizontal="center" vertical="center" wrapText="1"/>
      <protection locked="0"/>
    </xf>
    <xf numFmtId="0" fontId="10" fillId="0" borderId="0" xfId="0" applyFont="1"/>
    <xf numFmtId="0" fontId="0" fillId="0" borderId="1" xfId="0" applyFont="1" applyBorder="1" applyAlignment="1">
      <alignment vertical="center"/>
    </xf>
    <xf numFmtId="0" fontId="0" fillId="0" borderId="1" xfId="0" applyFont="1" applyFill="1" applyBorder="1" applyAlignment="1">
      <alignment vertical="center" wrapText="1"/>
    </xf>
    <xf numFmtId="0" fontId="0" fillId="0" borderId="6" xfId="0" applyFont="1" applyBorder="1" applyAlignment="1">
      <alignment horizontal="center" vertical="center"/>
    </xf>
    <xf numFmtId="0" fontId="0" fillId="0" borderId="1" xfId="0" applyFont="1" applyBorder="1" applyAlignment="1">
      <alignment horizontal="center" vertical="center"/>
    </xf>
    <xf numFmtId="15" fontId="0" fillId="0" borderId="6" xfId="0" applyNumberFormat="1" applyFont="1" applyBorder="1" applyAlignment="1">
      <alignment horizontal="center" vertical="center"/>
    </xf>
    <xf numFmtId="0" fontId="17" fillId="0" borderId="0" xfId="0" applyFont="1" applyAlignment="1">
      <alignment vertical="center" wrapText="1"/>
    </xf>
    <xf numFmtId="0" fontId="10" fillId="0" borderId="1" xfId="0" applyFont="1" applyFill="1" applyBorder="1" applyAlignment="1">
      <alignment vertical="center" wrapText="1"/>
    </xf>
    <xf numFmtId="0" fontId="10" fillId="0" borderId="6" xfId="0" applyFont="1" applyBorder="1" applyAlignment="1">
      <alignment horizontal="center" vertical="center"/>
    </xf>
    <xf numFmtId="15" fontId="10" fillId="0" borderId="6" xfId="0" applyNumberFormat="1" applyFont="1" applyBorder="1" applyAlignment="1">
      <alignment horizontal="center" vertical="center"/>
    </xf>
    <xf numFmtId="0" fontId="11" fillId="6" borderId="1" xfId="0" applyFont="1" applyFill="1" applyBorder="1" applyAlignment="1">
      <alignment horizontal="center" vertical="center"/>
    </xf>
    <xf numFmtId="0" fontId="10" fillId="0" borderId="0" xfId="0" applyFont="1" applyAlignment="1">
      <alignment horizontal="center"/>
    </xf>
    <xf numFmtId="0" fontId="6" fillId="0" borderId="0" xfId="0" applyFont="1" applyAlignment="1">
      <alignment horizontal="center"/>
    </xf>
    <xf numFmtId="0" fontId="0" fillId="0" borderId="1" xfId="0" applyFont="1" applyBorder="1" applyAlignment="1">
      <alignmen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Fill="1" applyBorder="1" applyAlignment="1">
      <alignment horizontal="center" vertical="center" wrapText="1"/>
    </xf>
    <xf numFmtId="15" fontId="0" fillId="0" borderId="1" xfId="0" applyNumberFormat="1" applyFont="1" applyBorder="1" applyAlignment="1">
      <alignment horizontal="center" vertical="center"/>
    </xf>
    <xf numFmtId="9" fontId="10" fillId="0" borderId="1" xfId="1" applyFont="1" applyFill="1" applyBorder="1" applyAlignment="1">
      <alignment horizontal="center" vertical="center"/>
    </xf>
    <xf numFmtId="0" fontId="10" fillId="0" borderId="1" xfId="0" applyFont="1" applyFill="1" applyBorder="1" applyAlignment="1">
      <alignment horizontal="center" vertical="center"/>
    </xf>
    <xf numFmtId="15" fontId="10" fillId="0" borderId="1" xfId="0" applyNumberFormat="1" applyFont="1" applyBorder="1" applyAlignment="1">
      <alignment horizontal="left" vertical="center" wrapText="1"/>
    </xf>
    <xf numFmtId="0" fontId="18" fillId="0" borderId="6" xfId="0" applyFont="1" applyFill="1" applyBorder="1" applyAlignment="1">
      <alignment vertical="center" wrapText="1"/>
    </xf>
    <xf numFmtId="0" fontId="0" fillId="0" borderId="6" xfId="0" applyFont="1" applyFill="1" applyBorder="1" applyAlignment="1">
      <alignment vertical="center" wrapText="1"/>
    </xf>
    <xf numFmtId="0" fontId="6" fillId="0" borderId="1" xfId="0" applyFont="1" applyBorder="1"/>
    <xf numFmtId="0" fontId="0" fillId="0" borderId="1" xfId="0" applyBorder="1"/>
    <xf numFmtId="0" fontId="10" fillId="0" borderId="0" xfId="0" applyFont="1" applyAlignment="1">
      <alignment horizontal="justify" vertical="center"/>
    </xf>
    <xf numFmtId="0" fontId="7" fillId="4" borderId="5" xfId="2" applyFont="1" applyFill="1" applyBorder="1" applyAlignment="1">
      <alignment horizontal="center" vertical="center" wrapText="1"/>
    </xf>
    <xf numFmtId="0" fontId="7" fillId="5" borderId="5" xfId="2" applyFont="1" applyFill="1" applyBorder="1" applyAlignment="1">
      <alignment horizontal="center" vertical="center" wrapText="1"/>
    </xf>
    <xf numFmtId="164" fontId="10" fillId="0" borderId="6" xfId="0" applyNumberFormat="1" applyFont="1" applyBorder="1" applyAlignment="1">
      <alignment horizontal="center" vertical="center"/>
    </xf>
    <xf numFmtId="9" fontId="10" fillId="0" borderId="6" xfId="0" applyNumberFormat="1" applyFont="1" applyBorder="1" applyAlignment="1">
      <alignment horizontal="center" vertical="center"/>
    </xf>
    <xf numFmtId="0" fontId="10" fillId="0" borderId="7" xfId="0" applyFont="1" applyBorder="1" applyAlignment="1">
      <alignment vertical="center"/>
    </xf>
    <xf numFmtId="0" fontId="10" fillId="0" borderId="7" xfId="0" applyFont="1" applyBorder="1" applyAlignment="1">
      <alignment horizontal="justify" vertical="center"/>
    </xf>
    <xf numFmtId="0" fontId="10" fillId="0" borderId="7" xfId="0" applyFont="1" applyBorder="1" applyAlignment="1">
      <alignment horizontal="center" vertical="center"/>
    </xf>
    <xf numFmtId="164" fontId="10" fillId="0" borderId="7" xfId="0" applyNumberFormat="1" applyFont="1" applyBorder="1" applyAlignment="1">
      <alignment horizontal="center" vertical="center"/>
    </xf>
    <xf numFmtId="15" fontId="10" fillId="0" borderId="7" xfId="0" applyNumberFormat="1" applyFont="1" applyBorder="1" applyAlignment="1">
      <alignment horizontal="center" vertical="center"/>
    </xf>
    <xf numFmtId="15" fontId="10" fillId="0" borderId="7" xfId="0" applyNumberFormat="1" applyFont="1" applyBorder="1" applyAlignment="1">
      <alignment horizontal="center" vertical="center" wrapText="1"/>
    </xf>
    <xf numFmtId="15" fontId="10" fillId="0" borderId="7" xfId="0" applyNumberFormat="1" applyFont="1" applyBorder="1" applyAlignment="1">
      <alignment horizontal="justify" vertical="center" wrapText="1"/>
    </xf>
    <xf numFmtId="9" fontId="10" fillId="0" borderId="7" xfId="0" applyNumberFormat="1" applyFont="1" applyBorder="1" applyAlignment="1">
      <alignment horizontal="center" vertical="center"/>
    </xf>
    <xf numFmtId="0" fontId="11" fillId="6" borderId="7" xfId="0" applyFont="1" applyFill="1" applyBorder="1" applyAlignment="1">
      <alignment horizontal="center" vertical="center"/>
    </xf>
    <xf numFmtId="0" fontId="11" fillId="0" borderId="6" xfId="0" applyFont="1" applyBorder="1" applyAlignment="1" applyProtection="1">
      <alignment horizontal="center" vertical="center" wrapText="1"/>
      <protection locked="0"/>
    </xf>
    <xf numFmtId="0" fontId="10" fillId="0" borderId="6" xfId="0" applyFont="1" applyBorder="1" applyAlignment="1">
      <alignment vertical="center" wrapText="1"/>
    </xf>
    <xf numFmtId="9" fontId="10" fillId="0" borderId="6" xfId="1" applyFont="1" applyFill="1" applyBorder="1" applyAlignment="1">
      <alignment horizontal="center" vertical="center"/>
    </xf>
    <xf numFmtId="0" fontId="10" fillId="0" borderId="6" xfId="0" applyFont="1" applyFill="1" applyBorder="1" applyAlignment="1">
      <alignment horizontal="center" vertical="center"/>
    </xf>
    <xf numFmtId="15" fontId="10" fillId="0" borderId="6" xfId="0" applyNumberFormat="1" applyFont="1" applyBorder="1" applyAlignment="1">
      <alignment horizontal="left" vertical="center" wrapText="1"/>
    </xf>
    <xf numFmtId="0" fontId="11" fillId="0" borderId="6" xfId="0" applyFont="1" applyBorder="1" applyAlignment="1" applyProtection="1">
      <alignment vertical="center" wrapText="1"/>
      <protection locked="0"/>
    </xf>
    <xf numFmtId="0" fontId="11" fillId="0" borderId="6" xfId="0" applyFont="1" applyBorder="1" applyAlignment="1" applyProtection="1">
      <alignment horizontal="justify" vertical="center" wrapText="1"/>
      <protection locked="0"/>
    </xf>
    <xf numFmtId="164" fontId="11" fillId="0" borderId="6" xfId="0" applyNumberFormat="1" applyFont="1" applyBorder="1" applyAlignment="1">
      <alignment horizontal="center" vertical="center"/>
    </xf>
    <xf numFmtId="0" fontId="11" fillId="0" borderId="5" xfId="0" applyFont="1" applyBorder="1" applyAlignment="1" applyProtection="1">
      <alignment horizontal="justify" vertical="center" wrapText="1"/>
      <protection locked="0"/>
    </xf>
    <xf numFmtId="164" fontId="11" fillId="0" borderId="5" xfId="0" applyNumberFormat="1" applyFont="1" applyBorder="1" applyAlignment="1">
      <alignment horizontal="center" vertical="center"/>
    </xf>
    <xf numFmtId="164" fontId="10" fillId="0" borderId="5" xfId="0" applyNumberFormat="1" applyFont="1" applyBorder="1" applyAlignment="1">
      <alignment horizontal="center" vertical="center"/>
    </xf>
    <xf numFmtId="14" fontId="10" fillId="0" borderId="5" xfId="0" applyNumberFormat="1" applyFont="1" applyBorder="1" applyAlignment="1">
      <alignment vertical="center"/>
    </xf>
    <xf numFmtId="0" fontId="11" fillId="0" borderId="5" xfId="0" applyFont="1" applyBorder="1" applyAlignment="1" applyProtection="1">
      <alignment horizontal="center" vertical="center" wrapText="1"/>
      <protection locked="0"/>
    </xf>
    <xf numFmtId="0" fontId="16" fillId="3" borderId="9"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8" fillId="0" borderId="28" xfId="3"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0" fillId="0" borderId="29" xfId="0" applyFont="1" applyFill="1" applyBorder="1" applyAlignment="1">
      <alignment horizontal="center" vertical="center"/>
    </xf>
    <xf numFmtId="0" fontId="11" fillId="0" borderId="29" xfId="0" applyFont="1" applyFill="1" applyBorder="1" applyAlignment="1">
      <alignment horizontal="center" vertical="center"/>
    </xf>
    <xf numFmtId="0" fontId="28" fillId="0" borderId="36" xfId="3"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0" fillId="0" borderId="37" xfId="0" applyFont="1" applyFill="1" applyBorder="1" applyAlignment="1">
      <alignment horizontal="center" vertical="center"/>
    </xf>
    <xf numFmtId="0" fontId="11" fillId="0" borderId="37" xfId="0" applyFont="1" applyFill="1" applyBorder="1" applyAlignment="1">
      <alignment horizontal="center" vertical="center"/>
    </xf>
    <xf numFmtId="0" fontId="28" fillId="10" borderId="11" xfId="3"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1" fillId="10" borderId="12"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0" fillId="10" borderId="9" xfId="0" applyFont="1" applyFill="1" applyBorder="1" applyAlignment="1">
      <alignment horizontal="center" vertical="center"/>
    </xf>
    <xf numFmtId="0" fontId="11" fillId="10" borderId="9"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xf>
    <xf numFmtId="9" fontId="0" fillId="0" borderId="0" xfId="1" applyFont="1"/>
    <xf numFmtId="0" fontId="1" fillId="0" borderId="0" xfId="0" applyFont="1" applyAlignment="1">
      <alignment horizontal="center"/>
    </xf>
    <xf numFmtId="0" fontId="30" fillId="4" borderId="1" xfId="2" applyFont="1" applyFill="1" applyBorder="1" applyAlignment="1">
      <alignment horizontal="center" vertical="center" wrapText="1"/>
    </xf>
    <xf numFmtId="0" fontId="30" fillId="13" borderId="1" xfId="2" applyFont="1" applyFill="1" applyBorder="1" applyAlignment="1">
      <alignment horizontal="center" vertical="center" wrapText="1"/>
    </xf>
    <xf numFmtId="0" fontId="31" fillId="8" borderId="1" xfId="0" applyFont="1" applyFill="1" applyBorder="1" applyAlignment="1">
      <alignment horizontal="center" vertical="center" wrapText="1"/>
    </xf>
    <xf numFmtId="0" fontId="31" fillId="8" borderId="1" xfId="0" applyFont="1" applyFill="1" applyBorder="1" applyAlignment="1">
      <alignment horizontal="center" vertical="center"/>
    </xf>
    <xf numFmtId="165" fontId="31" fillId="8" borderId="1" xfId="0" applyNumberFormat="1" applyFont="1" applyFill="1" applyBorder="1" applyAlignment="1">
      <alignment horizontal="center" vertical="center"/>
    </xf>
    <xf numFmtId="15" fontId="31" fillId="8" borderId="1" xfId="0" applyNumberFormat="1" applyFont="1" applyFill="1" applyBorder="1" applyAlignment="1">
      <alignment horizontal="center" vertical="center"/>
    </xf>
    <xf numFmtId="9" fontId="31" fillId="8" borderId="1" xfId="0" applyNumberFormat="1" applyFont="1" applyFill="1" applyBorder="1" applyAlignment="1">
      <alignment horizontal="center" vertical="center"/>
    </xf>
    <xf numFmtId="0" fontId="31" fillId="6" borderId="1" xfId="0" applyFont="1" applyFill="1" applyBorder="1" applyAlignment="1">
      <alignment horizontal="center" vertical="center"/>
    </xf>
    <xf numFmtId="0" fontId="1" fillId="0" borderId="0" xfId="0" applyFont="1" applyAlignment="1">
      <alignment horizontal="center" vertical="center"/>
    </xf>
    <xf numFmtId="0" fontId="31" fillId="8" borderId="5" xfId="0" applyFont="1" applyFill="1" applyBorder="1" applyAlignment="1">
      <alignment horizontal="center" vertical="center"/>
    </xf>
    <xf numFmtId="165" fontId="31" fillId="8" borderId="1" xfId="0" applyNumberFormat="1" applyFont="1" applyFill="1" applyBorder="1" applyAlignment="1">
      <alignment horizontal="center" vertical="center" wrapText="1"/>
    </xf>
    <xf numFmtId="15" fontId="31" fillId="8" borderId="1" xfId="0" applyNumberFormat="1" applyFont="1" applyFill="1" applyBorder="1" applyAlignment="1">
      <alignment horizontal="center" vertical="center" wrapText="1"/>
    </xf>
    <xf numFmtId="0" fontId="11" fillId="14" borderId="7" xfId="0" applyFont="1" applyFill="1" applyBorder="1" applyAlignment="1">
      <alignment horizontal="center" vertical="center"/>
    </xf>
    <xf numFmtId="0" fontId="1" fillId="0" borderId="0" xfId="0" applyFont="1" applyFill="1" applyAlignment="1">
      <alignment horizontal="center" vertical="center"/>
    </xf>
    <xf numFmtId="0" fontId="31" fillId="8" borderId="7" xfId="0" applyFont="1" applyFill="1" applyBorder="1" applyAlignment="1">
      <alignment horizontal="center" vertical="center" wrapText="1"/>
    </xf>
    <xf numFmtId="0" fontId="31" fillId="8" borderId="5"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5" xfId="0" applyFont="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Font="1" applyAlignment="1">
      <alignment horizontal="center" vertical="center" wrapText="1"/>
    </xf>
    <xf numFmtId="0" fontId="24" fillId="0" borderId="0" xfId="0" applyFont="1" applyAlignment="1">
      <alignment horizontal="center"/>
    </xf>
    <xf numFmtId="0" fontId="24" fillId="0" borderId="0" xfId="0" applyFont="1" applyAlignment="1">
      <alignment horizontal="center" wrapText="1"/>
    </xf>
    <xf numFmtId="0" fontId="2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21" fillId="0" borderId="1" xfId="0" applyFont="1" applyBorder="1" applyAlignment="1">
      <alignment horizontal="center" vertical="center"/>
    </xf>
    <xf numFmtId="0" fontId="21" fillId="0" borderId="1" xfId="0" applyFont="1" applyBorder="1" applyAlignment="1">
      <alignment horizontal="center"/>
    </xf>
    <xf numFmtId="0" fontId="1" fillId="0" borderId="0" xfId="0" applyFont="1" applyAlignment="1">
      <alignment horizontal="center" wrapText="1"/>
    </xf>
    <xf numFmtId="0" fontId="38" fillId="0" borderId="0" xfId="0" applyFont="1" applyAlignment="1">
      <alignment horizontal="center"/>
    </xf>
    <xf numFmtId="165" fontId="31" fillId="8" borderId="5" xfId="0" applyNumberFormat="1" applyFont="1" applyFill="1" applyBorder="1" applyAlignment="1">
      <alignment horizontal="center" vertical="center"/>
    </xf>
    <xf numFmtId="15" fontId="31" fillId="8" borderId="5" xfId="0" applyNumberFormat="1" applyFont="1" applyFill="1" applyBorder="1" applyAlignment="1">
      <alignment horizontal="center" vertical="center"/>
    </xf>
    <xf numFmtId="9" fontId="18" fillId="8" borderId="5" xfId="0" applyNumberFormat="1" applyFont="1" applyFill="1" applyBorder="1" applyAlignment="1">
      <alignment horizontal="center" vertical="center"/>
    </xf>
    <xf numFmtId="0" fontId="31" fillId="6" borderId="5" xfId="0" applyFont="1" applyFill="1" applyBorder="1" applyAlignment="1">
      <alignment horizontal="center" vertical="center"/>
    </xf>
    <xf numFmtId="0" fontId="31" fillId="8" borderId="7" xfId="0" applyFont="1" applyFill="1" applyBorder="1" applyAlignment="1">
      <alignment horizontal="center" vertical="center"/>
    </xf>
    <xf numFmtId="0" fontId="31" fillId="8" borderId="6" xfId="0" applyFont="1" applyFill="1" applyBorder="1" applyAlignment="1">
      <alignment horizontal="center" vertical="center" wrapText="1"/>
    </xf>
    <xf numFmtId="0" fontId="31" fillId="8" borderId="6" xfId="0" applyFont="1" applyFill="1" applyBorder="1" applyAlignment="1">
      <alignment horizontal="center" vertical="center"/>
    </xf>
    <xf numFmtId="165" fontId="31" fillId="8" borderId="6" xfId="0" applyNumberFormat="1" applyFont="1" applyFill="1" applyBorder="1" applyAlignment="1">
      <alignment horizontal="center" vertical="center" wrapText="1"/>
    </xf>
    <xf numFmtId="15" fontId="31" fillId="8" borderId="6" xfId="0" applyNumberFormat="1" applyFont="1" applyFill="1" applyBorder="1" applyAlignment="1">
      <alignment horizontal="center" vertical="center" wrapText="1"/>
    </xf>
    <xf numFmtId="9" fontId="31" fillId="8" borderId="6" xfId="0" applyNumberFormat="1" applyFont="1" applyFill="1" applyBorder="1" applyAlignment="1">
      <alignment horizontal="center" vertical="center"/>
    </xf>
    <xf numFmtId="0" fontId="31" fillId="6" borderId="6" xfId="0" applyFont="1" applyFill="1" applyBorder="1" applyAlignment="1">
      <alignment horizontal="center" vertical="center"/>
    </xf>
    <xf numFmtId="0" fontId="15" fillId="15" borderId="29" xfId="0" applyFont="1" applyFill="1" applyBorder="1" applyAlignment="1">
      <alignment horizontal="center" vertical="center"/>
    </xf>
    <xf numFmtId="0" fontId="15" fillId="15" borderId="37" xfId="0" applyFont="1" applyFill="1" applyBorder="1" applyAlignment="1">
      <alignment horizontal="center" vertical="center"/>
    </xf>
    <xf numFmtId="0" fontId="10" fillId="0" borderId="16"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5" fillId="3" borderId="14" xfId="0" applyFont="1" applyFill="1" applyBorder="1" applyAlignment="1">
      <alignment horizontal="center" vertical="center"/>
    </xf>
    <xf numFmtId="0" fontId="15" fillId="3" borderId="39"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40" xfId="0" applyFont="1" applyFill="1" applyBorder="1" applyAlignment="1">
      <alignment horizontal="center" vertical="center"/>
    </xf>
    <xf numFmtId="0" fontId="15" fillId="15" borderId="13" xfId="0" applyFont="1" applyFill="1" applyBorder="1" applyAlignment="1">
      <alignment horizontal="center" vertical="center"/>
    </xf>
    <xf numFmtId="0" fontId="15" fillId="15" borderId="14" xfId="0" applyFont="1" applyFill="1" applyBorder="1" applyAlignment="1">
      <alignment horizontal="center" vertical="center"/>
    </xf>
    <xf numFmtId="0" fontId="15" fillId="15" borderId="39" xfId="0" applyFont="1" applyFill="1" applyBorder="1" applyAlignment="1">
      <alignment horizontal="center" vertical="center"/>
    </xf>
    <xf numFmtId="0" fontId="15" fillId="15" borderId="22" xfId="0" applyFont="1" applyFill="1" applyBorder="1" applyAlignment="1">
      <alignment horizontal="center" vertical="center"/>
    </xf>
    <xf numFmtId="0" fontId="15" fillId="15" borderId="23" xfId="0" applyFont="1" applyFill="1" applyBorder="1" applyAlignment="1">
      <alignment horizontal="center" vertical="center"/>
    </xf>
    <xf numFmtId="0" fontId="15" fillId="15" borderId="40" xfId="0" applyFont="1" applyFill="1" applyBorder="1" applyAlignment="1">
      <alignment horizontal="center" vertical="center"/>
    </xf>
    <xf numFmtId="0" fontId="15" fillId="15" borderId="41" xfId="0" applyFont="1" applyFill="1" applyBorder="1" applyAlignment="1">
      <alignment horizontal="center" vertical="center"/>
    </xf>
    <xf numFmtId="0" fontId="15" fillId="15" borderId="42" xfId="0" applyFont="1" applyFill="1" applyBorder="1" applyAlignment="1">
      <alignment horizontal="center" vertical="center"/>
    </xf>
    <xf numFmtId="0" fontId="10" fillId="10" borderId="16" xfId="0" applyFont="1" applyFill="1" applyBorder="1" applyAlignment="1">
      <alignment horizontal="left" vertical="center" wrapText="1"/>
    </xf>
    <xf numFmtId="0" fontId="10" fillId="10" borderId="14" xfId="0" applyFont="1" applyFill="1" applyBorder="1" applyAlignment="1">
      <alignment horizontal="left" vertical="center" wrapText="1"/>
    </xf>
    <xf numFmtId="0" fontId="10" fillId="10" borderId="39" xfId="0" applyFont="1" applyFill="1" applyBorder="1" applyAlignment="1">
      <alignment horizontal="left" vertical="center" wrapText="1"/>
    </xf>
    <xf numFmtId="0" fontId="26" fillId="3" borderId="29" xfId="0" applyFont="1" applyFill="1" applyBorder="1" applyAlignment="1">
      <alignment horizontal="center" vertical="center" wrapText="1"/>
    </xf>
    <xf numFmtId="0" fontId="26" fillId="3" borderId="37"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24" fillId="8" borderId="14" xfId="0" applyFont="1" applyFill="1" applyBorder="1" applyAlignment="1">
      <alignment horizontal="center"/>
    </xf>
    <xf numFmtId="0" fontId="24" fillId="8" borderId="15" xfId="0" applyFont="1" applyFill="1" applyBorder="1" applyAlignment="1">
      <alignment horizontal="center"/>
    </xf>
    <xf numFmtId="0" fontId="24" fillId="8" borderId="0" xfId="0" applyFont="1" applyFill="1" applyAlignment="1">
      <alignment horizontal="center"/>
    </xf>
    <xf numFmtId="0" fontId="24" fillId="8" borderId="19" xfId="0" applyFont="1" applyFill="1" applyBorder="1" applyAlignment="1">
      <alignment horizontal="center"/>
    </xf>
    <xf numFmtId="0" fontId="24" fillId="8" borderId="23" xfId="0" applyFont="1" applyFill="1" applyBorder="1" applyAlignment="1">
      <alignment horizontal="center"/>
    </xf>
    <xf numFmtId="0" fontId="24" fillId="8" borderId="24" xfId="0" applyFont="1" applyFill="1" applyBorder="1" applyAlignment="1">
      <alignment horizontal="center"/>
    </xf>
    <xf numFmtId="0" fontId="25" fillId="8" borderId="16"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25" fillId="8" borderId="20"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9" xfId="0" applyFont="1" applyFill="1" applyBorder="1" applyAlignment="1">
      <alignment horizontal="center" vertical="center" wrapText="1"/>
    </xf>
    <xf numFmtId="0" fontId="25" fillId="8" borderId="25" xfId="0" applyFont="1" applyFill="1" applyBorder="1" applyAlignment="1">
      <alignment horizontal="center" vertical="center" wrapText="1"/>
    </xf>
    <xf numFmtId="0" fontId="25" fillId="8" borderId="23" xfId="0" applyFont="1" applyFill="1" applyBorder="1" applyAlignment="1">
      <alignment horizontal="center" vertical="center" wrapText="1"/>
    </xf>
    <xf numFmtId="0" fontId="25" fillId="8" borderId="24" xfId="0" applyFont="1" applyFill="1" applyBorder="1" applyAlignment="1">
      <alignment horizontal="center" vertical="center" wrapText="1"/>
    </xf>
    <xf numFmtId="0" fontId="23" fillId="8" borderId="17"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26" xfId="0" applyFont="1" applyFill="1" applyBorder="1" applyAlignment="1">
      <alignment horizontal="center" vertical="center" wrapText="1"/>
    </xf>
    <xf numFmtId="0" fontId="23" fillId="8" borderId="27"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36" xfId="0" applyFont="1" applyFill="1" applyBorder="1" applyAlignment="1">
      <alignment horizontal="center" vertical="center" wrapText="1"/>
    </xf>
    <xf numFmtId="0" fontId="26" fillId="3" borderId="31" xfId="0" applyFont="1" applyFill="1" applyBorder="1" applyAlignment="1">
      <alignment horizontal="center" vertical="center" wrapText="1"/>
    </xf>
    <xf numFmtId="0" fontId="26" fillId="3" borderId="32"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12" borderId="33" xfId="0" applyFont="1" applyFill="1" applyBorder="1" applyAlignment="1">
      <alignment horizontal="center" vertical="center" wrapText="1"/>
    </xf>
    <xf numFmtId="0" fontId="26" fillId="12" borderId="34" xfId="0" applyFont="1" applyFill="1" applyBorder="1" applyAlignment="1">
      <alignment horizontal="center" vertical="center" wrapText="1"/>
    </xf>
    <xf numFmtId="0" fontId="26" fillId="12" borderId="35" xfId="0" applyFont="1" applyFill="1" applyBorder="1" applyAlignment="1">
      <alignment horizontal="center" vertical="center" wrapText="1"/>
    </xf>
    <xf numFmtId="0" fontId="15" fillId="9" borderId="8" xfId="0" applyFont="1" applyFill="1" applyBorder="1" applyAlignment="1">
      <alignment horizontal="center"/>
    </xf>
    <xf numFmtId="0" fontId="3" fillId="0" borderId="1" xfId="2" applyFont="1" applyBorder="1" applyAlignment="1">
      <alignment horizontal="center" vertical="center" wrapText="1"/>
    </xf>
    <xf numFmtId="0" fontId="4"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0" fontId="7" fillId="2" borderId="2"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8" fillId="0" borderId="2" xfId="2" applyFont="1" applyBorder="1" applyAlignment="1">
      <alignment horizontal="center" vertical="center" wrapText="1"/>
    </xf>
    <xf numFmtId="0" fontId="8" fillId="0" borderId="4" xfId="2" applyFont="1" applyBorder="1" applyAlignment="1">
      <alignment horizontal="center" vertical="center" wrapText="1"/>
    </xf>
    <xf numFmtId="0" fontId="7" fillId="2" borderId="3" xfId="2" applyFont="1" applyFill="1" applyBorder="1" applyAlignment="1">
      <alignment horizontal="center" vertical="center" wrapText="1"/>
    </xf>
    <xf numFmtId="0" fontId="8" fillId="0" borderId="1" xfId="2"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7" fillId="3" borderId="1"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4" borderId="1" xfId="2" applyFont="1" applyFill="1" applyBorder="1" applyAlignment="1">
      <alignment horizontal="center" vertical="center" wrapText="1"/>
    </xf>
    <xf numFmtId="0" fontId="22" fillId="3" borderId="10" xfId="2" applyFont="1" applyFill="1" applyBorder="1" applyAlignment="1">
      <alignment horizontal="left" vertical="center" wrapText="1"/>
    </xf>
    <xf numFmtId="0" fontId="22" fillId="3" borderId="11" xfId="2" applyFont="1" applyFill="1" applyBorder="1" applyAlignment="1">
      <alignment horizontal="left" vertical="center" wrapText="1"/>
    </xf>
    <xf numFmtId="0" fontId="22" fillId="3" borderId="12" xfId="2" applyFont="1" applyFill="1" applyBorder="1" applyAlignment="1">
      <alignment horizontal="left" vertical="center" wrapText="1"/>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0" borderId="1" xfId="0" applyFont="1" applyBorder="1" applyAlignment="1">
      <alignment horizontal="justify" vertical="center" wrapText="1"/>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10" fillId="11" borderId="10" xfId="0" applyFont="1" applyFill="1" applyBorder="1" applyAlignment="1">
      <alignment horizontal="center" vertical="center" wrapText="1"/>
    </xf>
    <xf numFmtId="0" fontId="10" fillId="11" borderId="11"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23" fillId="3" borderId="10" xfId="0" applyFont="1" applyFill="1" applyBorder="1" applyAlignment="1">
      <alignment horizontal="left" vertical="center"/>
    </xf>
    <xf numFmtId="0" fontId="23" fillId="3" borderId="11" xfId="0" applyFont="1" applyFill="1" applyBorder="1" applyAlignment="1">
      <alignment horizontal="left" vertical="center"/>
    </xf>
    <xf numFmtId="0" fontId="23" fillId="3" borderId="12" xfId="0" applyFont="1" applyFill="1" applyBorder="1" applyAlignment="1">
      <alignment horizontal="left"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0" fillId="0" borderId="1" xfId="0" applyFont="1" applyBorder="1" applyAlignment="1">
      <alignment horizontal="justify"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8" borderId="6"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6"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0" borderId="6" xfId="0" applyFont="1" applyBorder="1" applyAlignment="1">
      <alignment horizontal="justify" vertical="center" wrapText="1"/>
    </xf>
    <xf numFmtId="0" fontId="11" fillId="0" borderId="6" xfId="0" applyFont="1" applyBorder="1" applyAlignment="1" applyProtection="1">
      <alignment horizontal="justify" vertical="center" wrapText="1"/>
      <protection locked="0"/>
    </xf>
    <xf numFmtId="0" fontId="11" fillId="0" borderId="1" xfId="0" applyFont="1" applyBorder="1" applyAlignment="1" applyProtection="1">
      <alignment horizontal="justify" vertical="center" wrapText="1"/>
      <protection locked="0"/>
    </xf>
    <xf numFmtId="0" fontId="11" fillId="0" borderId="6"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164" fontId="11" fillId="0" borderId="6" xfId="0" applyNumberFormat="1" applyFont="1" applyBorder="1" applyAlignment="1">
      <alignment horizontal="center" vertical="center"/>
    </xf>
    <xf numFmtId="164" fontId="11" fillId="0" borderId="1" xfId="0" applyNumberFormat="1" applyFont="1" applyBorder="1" applyAlignment="1">
      <alignment horizontal="center" vertical="center"/>
    </xf>
    <xf numFmtId="0" fontId="11" fillId="6" borderId="7" xfId="0" applyFont="1" applyFill="1" applyBorder="1" applyAlignment="1">
      <alignment horizontal="center" vertical="center"/>
    </xf>
    <xf numFmtId="0" fontId="11" fillId="6" borderId="6" xfId="0" applyFont="1" applyFill="1" applyBorder="1" applyAlignment="1">
      <alignment horizontal="center" vertical="center"/>
    </xf>
    <xf numFmtId="164" fontId="10" fillId="0" borderId="6" xfId="0" applyNumberFormat="1" applyFont="1" applyBorder="1" applyAlignment="1">
      <alignment horizontal="center" vertical="center"/>
    </xf>
    <xf numFmtId="164" fontId="10" fillId="0" borderId="1" xfId="0" applyNumberFormat="1" applyFont="1" applyBorder="1" applyAlignment="1">
      <alignment horizontal="center" vertical="center"/>
    </xf>
    <xf numFmtId="14" fontId="10" fillId="0" borderId="7"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justify" vertical="center" wrapText="1"/>
    </xf>
    <xf numFmtId="9" fontId="10" fillId="0" borderId="7" xfId="0" applyNumberFormat="1" applyFont="1" applyBorder="1" applyAlignment="1">
      <alignment horizontal="center" vertical="center"/>
    </xf>
    <xf numFmtId="0" fontId="31" fillId="7" borderId="10" xfId="0" applyFont="1" applyFill="1" applyBorder="1" applyAlignment="1">
      <alignment horizontal="center" vertical="center"/>
    </xf>
    <xf numFmtId="0" fontId="31" fillId="7" borderId="11" xfId="0" applyFont="1" applyFill="1" applyBorder="1" applyAlignment="1">
      <alignment horizontal="center" vertical="center"/>
    </xf>
    <xf numFmtId="0" fontId="31" fillId="7" borderId="12" xfId="0" applyFont="1" applyFill="1" applyBorder="1" applyAlignment="1">
      <alignment horizontal="center" vertical="center"/>
    </xf>
    <xf numFmtId="0" fontId="37" fillId="9" borderId="8" xfId="0" applyFont="1" applyFill="1" applyBorder="1" applyAlignment="1">
      <alignment horizontal="center"/>
    </xf>
    <xf numFmtId="0" fontId="31" fillId="7" borderId="2" xfId="0" applyFont="1" applyFill="1" applyBorder="1" applyAlignment="1">
      <alignment horizontal="center" vertical="center"/>
    </xf>
    <xf numFmtId="0" fontId="31" fillId="7" borderId="3" xfId="0" applyFont="1" applyFill="1" applyBorder="1" applyAlignment="1">
      <alignment horizontal="center" vertical="center"/>
    </xf>
    <xf numFmtId="0" fontId="31" fillId="7" borderId="4" xfId="0" applyFont="1" applyFill="1" applyBorder="1" applyAlignment="1">
      <alignment horizontal="center" vertical="center"/>
    </xf>
    <xf numFmtId="0" fontId="31" fillId="8" borderId="5" xfId="0" applyFont="1" applyFill="1" applyBorder="1" applyAlignment="1">
      <alignment horizontal="center" vertical="center"/>
    </xf>
    <xf numFmtId="0" fontId="31" fillId="8" borderId="7" xfId="0" applyFont="1" applyFill="1" applyBorder="1" applyAlignment="1">
      <alignment horizontal="center" vertical="center"/>
    </xf>
    <xf numFmtId="0" fontId="31" fillId="8" borderId="6" xfId="0" applyFont="1" applyFill="1" applyBorder="1" applyAlignment="1">
      <alignment horizontal="center" vertical="center"/>
    </xf>
    <xf numFmtId="0" fontId="31" fillId="8" borderId="5" xfId="0" applyFont="1" applyFill="1" applyBorder="1" applyAlignment="1">
      <alignment horizontal="center" vertical="center" wrapText="1"/>
    </xf>
    <xf numFmtId="0" fontId="31" fillId="8" borderId="7" xfId="0" applyFont="1" applyFill="1" applyBorder="1" applyAlignment="1">
      <alignment horizontal="center" vertical="center" wrapText="1"/>
    </xf>
    <xf numFmtId="0" fontId="31" fillId="8" borderId="6" xfId="0" applyFont="1" applyFill="1" applyBorder="1" applyAlignment="1">
      <alignment horizontal="center" vertical="center" wrapText="1"/>
    </xf>
    <xf numFmtId="0" fontId="31" fillId="0" borderId="5"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6" xfId="0" applyFont="1" applyBorder="1" applyAlignment="1">
      <alignment horizontal="center" vertical="center" wrapText="1"/>
    </xf>
    <xf numFmtId="165" fontId="31" fillId="8" borderId="44" xfId="0" applyNumberFormat="1" applyFont="1" applyFill="1" applyBorder="1" applyAlignment="1">
      <alignment horizontal="center" vertical="center" wrapText="1"/>
    </xf>
    <xf numFmtId="165" fontId="31" fillId="8" borderId="45" xfId="0" applyNumberFormat="1" applyFont="1" applyFill="1" applyBorder="1" applyAlignment="1">
      <alignment horizontal="center" vertical="center" wrapText="1"/>
    </xf>
    <xf numFmtId="0" fontId="22" fillId="3" borderId="2" xfId="2" applyFont="1" applyFill="1" applyBorder="1" applyAlignment="1">
      <alignment horizontal="left" vertical="center" wrapText="1"/>
    </xf>
    <xf numFmtId="0" fontId="22" fillId="3" borderId="3" xfId="2" applyFont="1" applyFill="1" applyBorder="1" applyAlignment="1">
      <alignment horizontal="left" vertical="center" wrapText="1"/>
    </xf>
    <xf numFmtId="0" fontId="22" fillId="3" borderId="4" xfId="2" applyFont="1" applyFill="1" applyBorder="1" applyAlignment="1">
      <alignment horizontal="left" vertical="center" wrapText="1"/>
    </xf>
    <xf numFmtId="0" fontId="30" fillId="3" borderId="1" xfId="2" applyFont="1" applyFill="1" applyBorder="1" applyAlignment="1">
      <alignment horizontal="center" vertical="center" wrapText="1"/>
    </xf>
    <xf numFmtId="0" fontId="30" fillId="4" borderId="1" xfId="2" applyFont="1" applyFill="1" applyBorder="1" applyAlignment="1">
      <alignment horizontal="center" vertical="center" wrapText="1"/>
    </xf>
    <xf numFmtId="0" fontId="29" fillId="0" borderId="1" xfId="2" applyFont="1" applyBorder="1" applyAlignment="1">
      <alignment horizontal="center" vertical="center" wrapText="1"/>
    </xf>
    <xf numFmtId="0" fontId="7" fillId="0" borderId="2" xfId="2" applyFont="1" applyBorder="1" applyAlignment="1">
      <alignment horizontal="center" vertical="center" wrapText="1"/>
    </xf>
    <xf numFmtId="0" fontId="8" fillId="0" borderId="3" xfId="2" applyFont="1" applyBorder="1" applyAlignment="1">
      <alignment horizontal="center" vertical="center" wrapText="1"/>
    </xf>
    <xf numFmtId="0" fontId="29" fillId="0" borderId="2" xfId="2" applyFont="1" applyBorder="1" applyAlignment="1">
      <alignment horizontal="center" vertical="center" wrapText="1"/>
    </xf>
    <xf numFmtId="0" fontId="29" fillId="0" borderId="3" xfId="2" applyFont="1" applyBorder="1" applyAlignment="1">
      <alignment horizontal="center" vertical="center" wrapText="1"/>
    </xf>
    <xf numFmtId="0" fontId="29" fillId="0" borderId="4" xfId="2" applyFont="1" applyBorder="1" applyAlignment="1">
      <alignment horizontal="center" vertical="center" wrapText="1"/>
    </xf>
    <xf numFmtId="0" fontId="30" fillId="2" borderId="2" xfId="2" applyFont="1" applyFill="1" applyBorder="1" applyAlignment="1">
      <alignment horizontal="center" vertical="center" wrapText="1"/>
    </xf>
    <xf numFmtId="0" fontId="30" fillId="2" borderId="4" xfId="2" applyFont="1" applyFill="1" applyBorder="1" applyAlignment="1">
      <alignment horizontal="center" vertical="center" wrapText="1"/>
    </xf>
    <xf numFmtId="0" fontId="31" fillId="0" borderId="2" xfId="2" applyFont="1" applyBorder="1" applyAlignment="1">
      <alignment horizontal="center" vertical="center" wrapText="1"/>
    </xf>
    <xf numFmtId="0" fontId="31" fillId="0" borderId="4" xfId="2" applyFont="1" applyBorder="1" applyAlignment="1">
      <alignment horizontal="center" vertical="center" wrapText="1"/>
    </xf>
    <xf numFmtId="0" fontId="30" fillId="2" borderId="3" xfId="2" applyFont="1" applyFill="1" applyBorder="1" applyAlignment="1">
      <alignment horizontal="center" vertical="center" wrapText="1"/>
    </xf>
    <xf numFmtId="0" fontId="31" fillId="0" borderId="1" xfId="2" applyFont="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Fill="1" applyBorder="1" applyAlignment="1">
      <alignment horizontal="justify" vertical="center" wrapText="1"/>
    </xf>
    <xf numFmtId="0" fontId="31" fillId="0" borderId="7" xfId="0" applyFont="1" applyFill="1" applyBorder="1" applyAlignment="1">
      <alignment horizontal="justify" vertical="center" wrapText="1"/>
    </xf>
    <xf numFmtId="9" fontId="31" fillId="0" borderId="6" xfId="0" applyNumberFormat="1" applyFont="1" applyFill="1" applyBorder="1" applyAlignment="1">
      <alignment horizontal="justify" vertical="center" wrapText="1"/>
    </xf>
    <xf numFmtId="9" fontId="31" fillId="0" borderId="1" xfId="0" applyNumberFormat="1" applyFont="1" applyFill="1" applyBorder="1" applyAlignment="1">
      <alignment horizontal="justify" vertical="center" wrapText="1"/>
    </xf>
    <xf numFmtId="0" fontId="24" fillId="0" borderId="0" xfId="0" applyFont="1" applyAlignment="1">
      <alignment horizontal="justify" vertical="center" wrapText="1"/>
    </xf>
    <xf numFmtId="0" fontId="1" fillId="0" borderId="0" xfId="0" applyFont="1" applyAlignment="1">
      <alignment horizontal="justify" vertical="center"/>
    </xf>
    <xf numFmtId="0" fontId="1" fillId="0" borderId="0" xfId="0" applyFont="1" applyAlignment="1">
      <alignment horizontal="justify" vertical="center" wrapText="1"/>
    </xf>
    <xf numFmtId="49" fontId="31" fillId="0" borderId="5" xfId="0" applyNumberFormat="1" applyFont="1" applyFill="1" applyBorder="1" applyAlignment="1">
      <alignment horizontal="justify" vertical="center" wrapText="1"/>
    </xf>
    <xf numFmtId="49" fontId="31" fillId="0" borderId="7" xfId="0" applyNumberFormat="1" applyFont="1" applyFill="1" applyBorder="1" applyAlignment="1">
      <alignment horizontal="justify" vertical="center" wrapText="1"/>
    </xf>
    <xf numFmtId="49" fontId="31" fillId="0" borderId="6" xfId="0" applyNumberFormat="1" applyFont="1" applyFill="1" applyBorder="1" applyAlignment="1">
      <alignment horizontal="justify" vertical="center" wrapText="1"/>
    </xf>
    <xf numFmtId="49" fontId="31" fillId="0" borderId="1" xfId="0" applyNumberFormat="1" applyFont="1" applyFill="1" applyBorder="1" applyAlignment="1">
      <alignment horizontal="justify" vertical="center" wrapText="1"/>
    </xf>
    <xf numFmtId="49" fontId="31" fillId="8" borderId="1" xfId="0" applyNumberFormat="1" applyFont="1" applyFill="1" applyBorder="1" applyAlignment="1">
      <alignment horizontal="justify" vertical="center" wrapText="1"/>
    </xf>
    <xf numFmtId="49" fontId="31" fillId="0" borderId="6" xfId="0" applyNumberFormat="1" applyFont="1" applyFill="1" applyBorder="1" applyAlignment="1">
      <alignment horizontal="justify" vertical="center" wrapText="1"/>
    </xf>
    <xf numFmtId="0" fontId="24" fillId="0" borderId="0" xfId="0" applyFont="1" applyAlignment="1">
      <alignment horizontal="justify" vertical="center"/>
    </xf>
    <xf numFmtId="0" fontId="31" fillId="8" borderId="5" xfId="0" applyFont="1" applyFill="1" applyBorder="1" applyAlignment="1">
      <alignment horizontal="justify" vertical="center" wrapText="1"/>
    </xf>
    <xf numFmtId="0" fontId="31" fillId="8" borderId="7" xfId="0" applyFont="1" applyFill="1" applyBorder="1" applyAlignment="1">
      <alignment horizontal="justify" vertical="center" wrapText="1"/>
    </xf>
    <xf numFmtId="0" fontId="31" fillId="8" borderId="6" xfId="0" applyFont="1" applyFill="1" applyBorder="1" applyAlignment="1">
      <alignment horizontal="justify" vertical="center" wrapText="1"/>
    </xf>
    <xf numFmtId="0" fontId="31" fillId="8" borderId="5" xfId="0" applyFont="1" applyFill="1" applyBorder="1" applyAlignment="1">
      <alignment horizontal="justify" vertical="center" wrapText="1"/>
    </xf>
    <xf numFmtId="0" fontId="31" fillId="8" borderId="6" xfId="0" applyFont="1" applyFill="1" applyBorder="1" applyAlignment="1">
      <alignment horizontal="justify" vertical="center" wrapText="1"/>
    </xf>
    <xf numFmtId="0" fontId="31" fillId="8" borderId="1" xfId="0" applyFont="1" applyFill="1" applyBorder="1" applyAlignment="1">
      <alignment horizontal="justify" vertical="center" wrapText="1"/>
    </xf>
    <xf numFmtId="0" fontId="31" fillId="8" borderId="1" xfId="0" applyFont="1" applyFill="1" applyBorder="1" applyAlignment="1">
      <alignment horizontal="justify" vertical="center" wrapText="1"/>
    </xf>
    <xf numFmtId="0" fontId="36" fillId="0" borderId="0" xfId="0" applyFont="1" applyAlignment="1">
      <alignment horizontal="justify" vertical="center"/>
    </xf>
    <xf numFmtId="0" fontId="20" fillId="0" borderId="0" xfId="0" applyFont="1" applyAlignment="1">
      <alignment horizontal="justify" vertical="center"/>
    </xf>
    <xf numFmtId="0" fontId="31" fillId="0" borderId="1" xfId="0" applyFont="1" applyFill="1" applyBorder="1" applyAlignment="1">
      <alignment horizontal="justify" vertical="center" wrapText="1"/>
    </xf>
  </cellXfs>
  <cellStyles count="4">
    <cellStyle name="Hipervínculo" xfId="3" builtinId="8"/>
    <cellStyle name="Normal" xfId="0" builtinId="0"/>
    <cellStyle name="Normal 2" xfId="2"/>
    <cellStyle name="Porcentaje" xfId="1" builtinId="5"/>
  </cellStyles>
  <dxfs count="28">
    <dxf>
      <fill>
        <patternFill>
          <bgColor rgb="FFFF0000"/>
        </patternFill>
      </fill>
    </dxf>
    <dxf>
      <fill>
        <patternFill>
          <bgColor rgb="FFFF0000"/>
        </patternFill>
      </fill>
    </dxf>
    <dxf>
      <fill>
        <patternFill>
          <bgColor rgb="FFFFC000"/>
        </patternFill>
      </fill>
    </dxf>
    <dxf>
      <fill>
        <patternFill>
          <bgColor theme="8" tint="0.59996337778862885"/>
        </patternFill>
      </fill>
    </dxf>
    <dxf>
      <fill>
        <patternFill>
          <bgColor theme="9" tint="0.39994506668294322"/>
        </patternFill>
      </fill>
    </dxf>
    <dxf>
      <fill>
        <patternFill>
          <bgColor theme="0"/>
        </patternFill>
      </fill>
    </dxf>
    <dxf>
      <fill>
        <patternFill>
          <bgColor rgb="FFFF0000"/>
        </patternFill>
      </fill>
    </dxf>
    <dxf>
      <fill>
        <patternFill>
          <bgColor rgb="FFFF0000"/>
        </patternFill>
      </fill>
    </dxf>
    <dxf>
      <fill>
        <patternFill>
          <bgColor rgb="FFFFC000"/>
        </patternFill>
      </fill>
    </dxf>
    <dxf>
      <fill>
        <patternFill>
          <bgColor theme="8" tint="0.59996337778862885"/>
        </patternFill>
      </fill>
    </dxf>
    <dxf>
      <fill>
        <patternFill>
          <bgColor theme="9" tint="0.39994506668294322"/>
        </patternFill>
      </fill>
    </dxf>
    <dxf>
      <fill>
        <patternFill>
          <bgColor theme="0"/>
        </patternFill>
      </fill>
    </dxf>
    <dxf>
      <fill>
        <patternFill>
          <bgColor theme="9" tint="0.39994506668294322"/>
        </patternFill>
      </fill>
    </dxf>
    <dxf>
      <fill>
        <patternFill>
          <bgColor theme="0"/>
        </patternFill>
      </fill>
    </dxf>
    <dxf>
      <fill>
        <patternFill>
          <bgColor rgb="FFFF0000"/>
        </patternFill>
      </fill>
    </dxf>
    <dxf>
      <fill>
        <patternFill>
          <bgColor rgb="FFFF0000"/>
        </patternFill>
      </fill>
    </dxf>
    <dxf>
      <fill>
        <patternFill>
          <bgColor rgb="FFFFC000"/>
        </patternFill>
      </fill>
    </dxf>
    <dxf>
      <fill>
        <patternFill>
          <bgColor theme="8" tint="0.59996337778862885"/>
        </patternFill>
      </fill>
    </dxf>
    <dxf>
      <fill>
        <patternFill>
          <bgColor theme="9" tint="0.39994506668294322"/>
        </patternFill>
      </fill>
    </dxf>
    <dxf>
      <fill>
        <patternFill>
          <bgColor theme="0"/>
        </patternFill>
      </fill>
    </dxf>
    <dxf>
      <fill>
        <patternFill>
          <bgColor rgb="FFFF0000"/>
        </patternFill>
      </fill>
    </dxf>
    <dxf>
      <fill>
        <patternFill>
          <bgColor rgb="FFFF0000"/>
        </patternFill>
      </fill>
    </dxf>
    <dxf>
      <fill>
        <patternFill>
          <bgColor rgb="FFFFC000"/>
        </patternFill>
      </fill>
    </dxf>
    <dxf>
      <fill>
        <patternFill>
          <bgColor theme="8" tint="0.59996337778862885"/>
        </patternFill>
      </fill>
    </dxf>
    <dxf>
      <fill>
        <patternFill>
          <bgColor theme="9" tint="0.39994506668294322"/>
        </patternFill>
      </fill>
    </dxf>
    <dxf>
      <fill>
        <patternFill>
          <bgColor theme="0"/>
        </patternFill>
      </fill>
    </dxf>
    <dxf>
      <fill>
        <patternFill>
          <bgColor theme="9" tint="0.39994506668294322"/>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421369</xdr:colOff>
      <xdr:row>0</xdr:row>
      <xdr:rowOff>119066</xdr:rowOff>
    </xdr:from>
    <xdr:to>
      <xdr:col>1</xdr:col>
      <xdr:colOff>952500</xdr:colOff>
      <xdr:row>3</xdr:row>
      <xdr:rowOff>117260</xdr:rowOff>
    </xdr:to>
    <xdr:pic>
      <xdr:nvPicPr>
        <xdr:cNvPr id="2" name="3 Imagen">
          <a:extLst>
            <a:ext uri="{FF2B5EF4-FFF2-40B4-BE49-F238E27FC236}">
              <a16:creationId xmlns=""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421369" y="119066"/>
          <a:ext cx="1793194" cy="67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214313</xdr:colOff>
      <xdr:row>0</xdr:row>
      <xdr:rowOff>142875</xdr:rowOff>
    </xdr:from>
    <xdr:to>
      <xdr:col>13</xdr:col>
      <xdr:colOff>64290</xdr:colOff>
      <xdr:row>3</xdr:row>
      <xdr:rowOff>71437</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35013" y="142875"/>
          <a:ext cx="3821901" cy="604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546705</xdr:colOff>
      <xdr:row>0</xdr:row>
      <xdr:rowOff>9072</xdr:rowOff>
    </xdr:from>
    <xdr:to>
      <xdr:col>3</xdr:col>
      <xdr:colOff>258537</xdr:colOff>
      <xdr:row>0</xdr:row>
      <xdr:rowOff>666750</xdr:rowOff>
    </xdr:to>
    <xdr:pic>
      <xdr:nvPicPr>
        <xdr:cNvPr id="3" name="Imagen 2">
          <a:extLst>
            <a:ext uri="{FF2B5EF4-FFF2-40B4-BE49-F238E27FC236}">
              <a16:creationId xmlns:a16="http://schemas.microsoft.com/office/drawing/2014/main" xmlns="" id="{00000000-0008-0000-1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9705" y="9072"/>
          <a:ext cx="2093082" cy="657678"/>
        </a:xfrm>
        <a:prstGeom prst="rect">
          <a:avLst/>
        </a:prstGeom>
        <a:noFill/>
        <a:ln>
          <a:noFill/>
        </a:ln>
      </xdr:spPr>
    </xdr:pic>
    <xdr:clientData/>
  </xdr:twoCellAnchor>
  <xdr:twoCellAnchor editAs="oneCell">
    <xdr:from>
      <xdr:col>16</xdr:col>
      <xdr:colOff>3460751</xdr:colOff>
      <xdr:row>0</xdr:row>
      <xdr:rowOff>1</xdr:rowOff>
    </xdr:from>
    <xdr:to>
      <xdr:col>16</xdr:col>
      <xdr:colOff>6215064</xdr:colOff>
      <xdr:row>0</xdr:row>
      <xdr:rowOff>571501</xdr:rowOff>
    </xdr:to>
    <xdr:pic>
      <xdr:nvPicPr>
        <xdr:cNvPr id="4" name="Imagen 3">
          <a:extLst>
            <a:ext uri="{FF2B5EF4-FFF2-40B4-BE49-F238E27FC236}">
              <a16:creationId xmlns:a16="http://schemas.microsoft.com/office/drawing/2014/main" xmlns="" id="{00000000-0008-0000-12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92901" y="1"/>
          <a:ext cx="2754313"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437847</xdr:colOff>
      <xdr:row>0</xdr:row>
      <xdr:rowOff>54429</xdr:rowOff>
    </xdr:from>
    <xdr:to>
      <xdr:col>3</xdr:col>
      <xdr:colOff>190501</xdr:colOff>
      <xdr:row>0</xdr:row>
      <xdr:rowOff>721179</xdr:rowOff>
    </xdr:to>
    <xdr:pic>
      <xdr:nvPicPr>
        <xdr:cNvPr id="2" name="Imagen 1">
          <a:extLst>
            <a:ext uri="{FF2B5EF4-FFF2-40B4-BE49-F238E27FC236}">
              <a16:creationId xmlns:a16="http://schemas.microsoft.com/office/drawing/2014/main" xmlns="" id="{00000000-0008-0000-1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9147" y="54429"/>
          <a:ext cx="2231875" cy="666750"/>
        </a:xfrm>
        <a:prstGeom prst="rect">
          <a:avLst/>
        </a:prstGeom>
        <a:noFill/>
        <a:ln>
          <a:noFill/>
        </a:ln>
      </xdr:spPr>
    </xdr:pic>
    <xdr:clientData/>
  </xdr:twoCellAnchor>
  <xdr:twoCellAnchor editAs="oneCell">
    <xdr:from>
      <xdr:col>16</xdr:col>
      <xdr:colOff>2253345</xdr:colOff>
      <xdr:row>0</xdr:row>
      <xdr:rowOff>13606</xdr:rowOff>
    </xdr:from>
    <xdr:to>
      <xdr:col>16</xdr:col>
      <xdr:colOff>5687786</xdr:colOff>
      <xdr:row>0</xdr:row>
      <xdr:rowOff>639535</xdr:rowOff>
    </xdr:to>
    <xdr:pic>
      <xdr:nvPicPr>
        <xdr:cNvPr id="3" name="Imagen 2">
          <a:extLst>
            <a:ext uri="{FF2B5EF4-FFF2-40B4-BE49-F238E27FC236}">
              <a16:creationId xmlns:a16="http://schemas.microsoft.com/office/drawing/2014/main" xmlns="" id="{00000000-0008-0000-15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582070" y="13606"/>
          <a:ext cx="3434441" cy="6259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ht-serv-01\sig\2009%20final\LIBERTY%20SEGUROS%20SCI\CONTROLES\CLASIFICACION%20Y%20CALIFICACIO%20CONTROLES%20LIBERTY%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ht-serv-01\sig\Documents%20and%20Settings\JENITH\Mis%20documentos\LIBERTY%20SEGUROS\AVANCE%202\PROPUESTA%20METODOLOGICA%20JELGA%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nacional33\meci\CONTROL%20INTERNO%20CGC\TALLER\GESTION%20DEL%20RIESG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ht-serv-01\sig\CESA%20INCOLDA%2009\SARLAFT\TALLER\ARLA%20Ver%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nacional33\meci\Documents%20and%20Settings\JENITH%20%20LINARES\Mis%20documentos\CONTROL%20INTERNO%20CGC\TALLER\GESTION%20DEL%20RIESGO%20Y%20CONTRO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ichard.rangel/Downloads/Plan%20de%20Mejoramiento%20Suscrito%20con%20la%20Oficina%20de%20Control%20Intern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BASE OCULTAR"/>
      <sheetName val="Hoja1"/>
    </sheetNames>
    <sheetDataSet>
      <sheetData sheetId="0" refreshError="1"/>
      <sheetData sheetId="1">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 val="EVALUACIÓN RIESGOS Y CONTROLES"/>
      <sheetName val="Verific riesgos auditoria 1"/>
      <sheetName val="MATRIZ DE RIESGO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 sheetId="12">
        <row r="1">
          <cell r="G1">
            <v>0</v>
          </cell>
        </row>
      </sheetData>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R"/>
      <sheetName val="MED"/>
      <sheetName val="CAL"/>
      <sheetName val="MR"/>
      <sheetName val="ACC"/>
      <sheetName val="FUENTES"/>
      <sheetName val="MAPEO"/>
    </sheetNames>
    <sheetDataSet>
      <sheetData sheetId="0" refreshError="1"/>
      <sheetData sheetId="1" refreshError="1"/>
      <sheetData sheetId="2" refreshError="1"/>
      <sheetData sheetId="3" refreshError="1"/>
      <sheetData sheetId="4" refreshError="1"/>
      <sheetData sheetId="5">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iguo"/>
      <sheetName val="Nuevo"/>
      <sheetName val="1.COM"/>
      <sheetName val="2.DER"/>
      <sheetName val="3.PAC"/>
      <sheetName val="4.EFP"/>
      <sheetName val="5.GTH"/>
      <sheetName val="6.ADJ"/>
      <sheetName val="7.ECC"/>
      <sheetName val="8. IMP"/>
      <sheetName val="8. IMP VF"/>
      <sheetName val="9.ADT"/>
      <sheetName val="10.SCP"/>
      <sheetName val="11. ASI"/>
      <sheetName val="12.SIG"/>
      <sheetName val="13.GCO"/>
      <sheetName val="14.PID"/>
      <sheetName val="15.FIN"/>
      <sheetName val="16. GAD"/>
      <sheetName val="17.BcoPry"/>
      <sheetName val="18.DOC"/>
      <sheetName val="19.PAA"/>
      <sheetName val="20.GTI"/>
      <sheetName val="21.CDI"/>
      <sheetName val="22.SUP-CTOs"/>
      <sheetName val="23. UTT BOY"/>
      <sheetName val="24. EPSEA+"/>
      <sheetName val="25. GEST CARTERA"/>
      <sheetName val="26. Superv Convenios Coop"/>
      <sheetName val="27. INV DAT"/>
      <sheetName val="28. FACT&amp;REC"/>
      <sheetName val="INDICE"/>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zoomScale="80" zoomScaleNormal="80" workbookViewId="0">
      <selection sqref="A1:B4"/>
    </sheetView>
  </sheetViews>
  <sheetFormatPr baseColWidth="10" defaultColWidth="11.42578125" defaultRowHeight="15" x14ac:dyDescent="0.25"/>
  <cols>
    <col min="1" max="1" width="18.85546875" customWidth="1"/>
    <col min="2" max="2" width="18.28515625" customWidth="1"/>
    <col min="3" max="3" width="18.140625" customWidth="1"/>
    <col min="4" max="14" width="19.85546875" customWidth="1"/>
  </cols>
  <sheetData>
    <row r="1" spans="1:14" ht="23.25" customHeight="1" x14ac:dyDescent="0.25">
      <c r="A1" s="188"/>
      <c r="B1" s="189"/>
      <c r="C1" s="194" t="s">
        <v>209</v>
      </c>
      <c r="D1" s="195"/>
      <c r="E1" s="195"/>
      <c r="F1" s="195"/>
      <c r="G1" s="195"/>
      <c r="H1" s="195"/>
      <c r="I1" s="195"/>
      <c r="J1" s="196"/>
      <c r="K1" s="203"/>
      <c r="L1" s="203"/>
      <c r="M1" s="203"/>
      <c r="N1" s="204"/>
    </row>
    <row r="2" spans="1:14" x14ac:dyDescent="0.25">
      <c r="A2" s="190"/>
      <c r="B2" s="191"/>
      <c r="C2" s="197"/>
      <c r="D2" s="198"/>
      <c r="E2" s="198"/>
      <c r="F2" s="198"/>
      <c r="G2" s="198"/>
      <c r="H2" s="198"/>
      <c r="I2" s="198"/>
      <c r="J2" s="199"/>
      <c r="K2" s="205"/>
      <c r="L2" s="205"/>
      <c r="M2" s="205"/>
      <c r="N2" s="206"/>
    </row>
    <row r="3" spans="1:14" x14ac:dyDescent="0.25">
      <c r="A3" s="190"/>
      <c r="B3" s="191"/>
      <c r="C3" s="197"/>
      <c r="D3" s="198"/>
      <c r="E3" s="198"/>
      <c r="F3" s="198"/>
      <c r="G3" s="198"/>
      <c r="H3" s="198"/>
      <c r="I3" s="198"/>
      <c r="J3" s="199"/>
      <c r="K3" s="205"/>
      <c r="L3" s="205"/>
      <c r="M3" s="205"/>
      <c r="N3" s="206"/>
    </row>
    <row r="4" spans="1:14" ht="15.75" thickBot="1" x14ac:dyDescent="0.3">
      <c r="A4" s="192"/>
      <c r="B4" s="193"/>
      <c r="C4" s="200"/>
      <c r="D4" s="201"/>
      <c r="E4" s="201"/>
      <c r="F4" s="201"/>
      <c r="G4" s="201"/>
      <c r="H4" s="201"/>
      <c r="I4" s="201"/>
      <c r="J4" s="202"/>
      <c r="K4" s="207"/>
      <c r="L4" s="207"/>
      <c r="M4" s="207"/>
      <c r="N4" s="208"/>
    </row>
    <row r="5" spans="1:14" ht="15" customHeight="1" thickBot="1" x14ac:dyDescent="0.3">
      <c r="A5" s="167" t="s">
        <v>210</v>
      </c>
      <c r="B5" s="167"/>
      <c r="C5" s="168"/>
      <c r="D5" s="209" t="s">
        <v>211</v>
      </c>
      <c r="E5" s="184" t="s">
        <v>212</v>
      </c>
      <c r="F5" s="186" t="s">
        <v>213</v>
      </c>
      <c r="G5" s="214" t="s">
        <v>214</v>
      </c>
      <c r="H5" s="214"/>
      <c r="I5" s="214"/>
      <c r="J5" s="214"/>
      <c r="K5" s="214"/>
      <c r="L5" s="215"/>
      <c r="M5" s="216" t="s">
        <v>215</v>
      </c>
      <c r="N5" s="215"/>
    </row>
    <row r="6" spans="1:14" ht="15" customHeight="1" thickBot="1" x14ac:dyDescent="0.3">
      <c r="A6" s="169"/>
      <c r="B6" s="169"/>
      <c r="C6" s="170"/>
      <c r="D6" s="210"/>
      <c r="E6" s="212"/>
      <c r="F6" s="213"/>
      <c r="G6" s="217" t="s">
        <v>216</v>
      </c>
      <c r="H6" s="218"/>
      <c r="I6" s="219"/>
      <c r="J6" s="184" t="s">
        <v>202</v>
      </c>
      <c r="K6" s="184" t="s">
        <v>217</v>
      </c>
      <c r="L6" s="184" t="s">
        <v>218</v>
      </c>
      <c r="M6" s="184" t="s">
        <v>38</v>
      </c>
      <c r="N6" s="186" t="s">
        <v>41</v>
      </c>
    </row>
    <row r="7" spans="1:14" ht="36" customHeight="1" thickBot="1" x14ac:dyDescent="0.3">
      <c r="A7" s="171"/>
      <c r="B7" s="171"/>
      <c r="C7" s="172"/>
      <c r="D7" s="211"/>
      <c r="E7" s="185"/>
      <c r="F7" s="187"/>
      <c r="G7" s="98" t="s">
        <v>219</v>
      </c>
      <c r="H7" s="98" t="s">
        <v>220</v>
      </c>
      <c r="I7" s="99" t="s">
        <v>221</v>
      </c>
      <c r="J7" s="185"/>
      <c r="K7" s="185"/>
      <c r="L7" s="185"/>
      <c r="M7" s="185"/>
      <c r="N7" s="187"/>
    </row>
    <row r="8" spans="1:14" ht="34.5" customHeight="1" thickBot="1" x14ac:dyDescent="0.3">
      <c r="A8" s="164" t="s">
        <v>27</v>
      </c>
      <c r="B8" s="165"/>
      <c r="C8" s="166"/>
      <c r="D8" s="100" t="s">
        <v>26</v>
      </c>
      <c r="E8" s="101">
        <f>+'17.BcoPry'!E72</f>
        <v>6</v>
      </c>
      <c r="F8" s="102">
        <f>+'17.BcoPry'!E67</f>
        <v>8</v>
      </c>
      <c r="G8" s="103">
        <f>+'17.BcoPry'!E62</f>
        <v>4</v>
      </c>
      <c r="H8" s="104">
        <f>+'17.BcoPry'!E63</f>
        <v>0</v>
      </c>
      <c r="I8" s="104">
        <f>+'17.BcoPry'!E64</f>
        <v>0</v>
      </c>
      <c r="J8" s="104">
        <f>+'17.BcoPry'!E66</f>
        <v>0</v>
      </c>
      <c r="K8" s="103">
        <f>+'17.BcoPry'!E65</f>
        <v>2</v>
      </c>
      <c r="L8" s="103">
        <f>+'17.BcoPry'!E61</f>
        <v>2</v>
      </c>
      <c r="M8" s="105">
        <f>+'17.BcoPry'!E71</f>
        <v>4</v>
      </c>
      <c r="N8" s="102">
        <f>+'17.BcoPry'!E70</f>
        <v>2</v>
      </c>
    </row>
    <row r="9" spans="1:14" s="118" customFormat="1" ht="27" customHeight="1" thickBot="1" x14ac:dyDescent="0.3">
      <c r="A9" s="181" t="s">
        <v>224</v>
      </c>
      <c r="B9" s="182"/>
      <c r="C9" s="183"/>
      <c r="D9" s="112" t="s">
        <v>223</v>
      </c>
      <c r="E9" s="113">
        <f>+'20.GTI'!B49</f>
        <v>10</v>
      </c>
      <c r="F9" s="114">
        <f>+'20.GTI'!B44</f>
        <v>20</v>
      </c>
      <c r="G9" s="115">
        <f>+'20.GTI'!B39</f>
        <v>5</v>
      </c>
      <c r="H9" s="116">
        <f>+'20.GTI'!B40</f>
        <v>9</v>
      </c>
      <c r="I9" s="116">
        <f>+'20.GTI'!B41</f>
        <v>2</v>
      </c>
      <c r="J9" s="116">
        <f>+'20.GTI'!B43</f>
        <v>0</v>
      </c>
      <c r="K9" s="115">
        <f>+'20.GTI'!B42</f>
        <v>0</v>
      </c>
      <c r="L9" s="115">
        <f>+'20.GTI'!B38</f>
        <v>4</v>
      </c>
      <c r="M9" s="117">
        <f>+'20.GTI'!B48</f>
        <v>2</v>
      </c>
      <c r="N9" s="114">
        <f>+'20.GTI'!B47</f>
        <v>8</v>
      </c>
    </row>
    <row r="10" spans="1:14" ht="33" customHeight="1" thickBot="1" x14ac:dyDescent="0.3">
      <c r="A10" s="164" t="s">
        <v>66</v>
      </c>
      <c r="B10" s="165"/>
      <c r="C10" s="166"/>
      <c r="D10" s="106" t="s">
        <v>222</v>
      </c>
      <c r="E10" s="107">
        <f>+'17.BcoPry'!G72</f>
        <v>11</v>
      </c>
      <c r="F10" s="108">
        <f>+'17.BcoPry'!G67</f>
        <v>22</v>
      </c>
      <c r="G10" s="109">
        <f>+'17.BcoPry'!G62</f>
        <v>16</v>
      </c>
      <c r="H10" s="110">
        <f>+'17.BcoPry'!G63</f>
        <v>0</v>
      </c>
      <c r="I10" s="110">
        <f>+'17.BcoPry'!G64</f>
        <v>0</v>
      </c>
      <c r="J10" s="110">
        <f>+'17.BcoPry'!G66</f>
        <v>0</v>
      </c>
      <c r="K10" s="109">
        <f>+'17.BcoPry'!G65</f>
        <v>0</v>
      </c>
      <c r="L10" s="109">
        <f>+'17.BcoPry'!G61</f>
        <v>6</v>
      </c>
      <c r="M10" s="111">
        <f>+'17.BcoPry'!G71</f>
        <v>7</v>
      </c>
      <c r="N10" s="108">
        <f>+'17.BcoPry'!G70</f>
        <v>4</v>
      </c>
    </row>
    <row r="11" spans="1:14" ht="15" customHeight="1" x14ac:dyDescent="0.25">
      <c r="A11" s="173" t="s">
        <v>203</v>
      </c>
      <c r="B11" s="174"/>
      <c r="C11" s="174"/>
      <c r="D11" s="175"/>
      <c r="E11" s="179">
        <f>SUM(E8:E10)</f>
        <v>27</v>
      </c>
      <c r="F11" s="179">
        <f>SUM(F8:F10)</f>
        <v>50</v>
      </c>
      <c r="G11" s="179">
        <f t="shared" ref="G11:N11" si="0">SUM(G8:G10)</f>
        <v>25</v>
      </c>
      <c r="H11" s="179">
        <f t="shared" si="0"/>
        <v>9</v>
      </c>
      <c r="I11" s="179">
        <f t="shared" si="0"/>
        <v>2</v>
      </c>
      <c r="J11" s="179">
        <f t="shared" si="0"/>
        <v>0</v>
      </c>
      <c r="K11" s="179">
        <f t="shared" si="0"/>
        <v>2</v>
      </c>
      <c r="L11" s="179">
        <f t="shared" si="0"/>
        <v>12</v>
      </c>
      <c r="M11" s="179">
        <f t="shared" si="0"/>
        <v>13</v>
      </c>
      <c r="N11" s="162">
        <f t="shared" si="0"/>
        <v>14</v>
      </c>
    </row>
    <row r="12" spans="1:14" ht="15.75" customHeight="1" thickBot="1" x14ac:dyDescent="0.3">
      <c r="A12" s="176"/>
      <c r="B12" s="177"/>
      <c r="C12" s="177"/>
      <c r="D12" s="178"/>
      <c r="E12" s="180"/>
      <c r="F12" s="180"/>
      <c r="G12" s="180"/>
      <c r="H12" s="180"/>
      <c r="I12" s="180"/>
      <c r="J12" s="180"/>
      <c r="K12" s="180"/>
      <c r="L12" s="180"/>
      <c r="M12" s="180"/>
      <c r="N12" s="163"/>
    </row>
    <row r="15" spans="1:14" x14ac:dyDescent="0.25">
      <c r="E15" s="120"/>
    </row>
    <row r="16" spans="1:14" x14ac:dyDescent="0.25">
      <c r="G16" s="120"/>
    </row>
    <row r="17" spans="5:7" x14ac:dyDescent="0.25">
      <c r="E17" s="120"/>
      <c r="F17" s="120"/>
      <c r="G17" s="120"/>
    </row>
    <row r="18" spans="5:7" x14ac:dyDescent="0.25">
      <c r="E18" s="120"/>
    </row>
    <row r="20" spans="5:7" x14ac:dyDescent="0.25">
      <c r="E20" s="120"/>
    </row>
  </sheetData>
  <mergeCells count="29">
    <mergeCell ref="K6:K7"/>
    <mergeCell ref="L6:L7"/>
    <mergeCell ref="M6:M7"/>
    <mergeCell ref="N6:N7"/>
    <mergeCell ref="A1:B4"/>
    <mergeCell ref="C1:J4"/>
    <mergeCell ref="K1:N4"/>
    <mergeCell ref="D5:D7"/>
    <mergeCell ref="E5:E7"/>
    <mergeCell ref="F5:F7"/>
    <mergeCell ref="G5:L5"/>
    <mergeCell ref="M5:N5"/>
    <mergeCell ref="G6:I6"/>
    <mergeCell ref="N11:N12"/>
    <mergeCell ref="A8:C8"/>
    <mergeCell ref="A5:C7"/>
    <mergeCell ref="A10:C10"/>
    <mergeCell ref="A11:D12"/>
    <mergeCell ref="H11:H12"/>
    <mergeCell ref="I11:I12"/>
    <mergeCell ref="J11:J12"/>
    <mergeCell ref="K11:K12"/>
    <mergeCell ref="L11:L12"/>
    <mergeCell ref="M11:M12"/>
    <mergeCell ref="A9:C9"/>
    <mergeCell ref="E11:E12"/>
    <mergeCell ref="F11:F12"/>
    <mergeCell ref="G11:G12"/>
    <mergeCell ref="J6:J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showGridLines="0" zoomScale="70" zoomScaleNormal="70" zoomScaleSheetLayoutView="90" workbookViewId="0">
      <selection sqref="A1:D1"/>
    </sheetView>
  </sheetViews>
  <sheetFormatPr baseColWidth="10" defaultColWidth="11.42578125" defaultRowHeight="59.25" customHeight="1" x14ac:dyDescent="0.25"/>
  <cols>
    <col min="1" max="1" width="17.140625" style="1" customWidth="1"/>
    <col min="2" max="2" width="20.140625" style="1" customWidth="1"/>
    <col min="3" max="3" width="15.5703125" style="1" customWidth="1"/>
    <col min="4" max="4" width="28.5703125" style="1" customWidth="1"/>
    <col min="5" max="5" width="34.85546875" style="1" customWidth="1"/>
    <col min="6" max="6" width="84.42578125" style="1" bestFit="1" customWidth="1"/>
    <col min="7" max="7" width="57.85546875" style="1" bestFit="1" customWidth="1"/>
    <col min="8" max="8" width="35" style="1" bestFit="1" customWidth="1"/>
    <col min="9" max="9" width="20.28515625" style="1" customWidth="1"/>
    <col min="10" max="10" width="22.28515625" style="1" customWidth="1"/>
    <col min="11" max="11" width="15.7109375" style="1" customWidth="1"/>
    <col min="12" max="12" width="14.7109375" style="1" customWidth="1"/>
    <col min="13" max="13" width="26.140625" style="1" customWidth="1"/>
    <col min="14" max="14" width="106.85546875" style="1" customWidth="1"/>
    <col min="15" max="15" width="20.42578125" style="1" customWidth="1"/>
    <col min="16" max="16" width="46.42578125" style="57" bestFit="1" customWidth="1"/>
    <col min="17" max="17" width="125.5703125" style="1" customWidth="1"/>
    <col min="18" max="18" width="21.28515625" style="1" customWidth="1"/>
    <col min="19" max="19" width="20" style="1" customWidth="1"/>
    <col min="20" max="16384" width="11.42578125" style="1"/>
  </cols>
  <sheetData>
    <row r="1" spans="1:21" ht="57" customHeight="1" x14ac:dyDescent="0.25">
      <c r="A1" s="221"/>
      <c r="B1" s="221"/>
      <c r="C1" s="221"/>
      <c r="D1" s="221"/>
      <c r="E1" s="222" t="s">
        <v>0</v>
      </c>
      <c r="F1" s="223"/>
      <c r="G1" s="223"/>
      <c r="H1" s="223"/>
      <c r="I1" s="223"/>
      <c r="J1" s="223"/>
      <c r="K1" s="223"/>
      <c r="L1" s="223"/>
      <c r="M1" s="223"/>
      <c r="N1" s="223"/>
      <c r="O1" s="224"/>
      <c r="P1" s="225"/>
      <c r="Q1" s="226"/>
      <c r="R1" s="227"/>
    </row>
    <row r="2" spans="1:21" ht="27.75" customHeight="1" x14ac:dyDescent="0.25">
      <c r="A2" s="228" t="s">
        <v>1</v>
      </c>
      <c r="B2" s="229"/>
      <c r="C2" s="230" t="s">
        <v>2</v>
      </c>
      <c r="D2" s="231"/>
      <c r="E2" s="228" t="s">
        <v>3</v>
      </c>
      <c r="F2" s="232"/>
      <c r="G2" s="232"/>
      <c r="H2" s="232"/>
      <c r="I2" s="229"/>
      <c r="J2" s="233">
        <v>6</v>
      </c>
      <c r="K2" s="233"/>
      <c r="L2" s="233"/>
      <c r="M2" s="233"/>
      <c r="N2" s="228" t="s">
        <v>4</v>
      </c>
      <c r="O2" s="229"/>
      <c r="P2" s="234" t="s">
        <v>5</v>
      </c>
      <c r="Q2" s="235"/>
      <c r="R2" s="236"/>
    </row>
    <row r="3" spans="1:21" s="2" customFormat="1" ht="59.25" customHeight="1" x14ac:dyDescent="0.25">
      <c r="A3" s="237" t="s">
        <v>6</v>
      </c>
      <c r="B3" s="237" t="s">
        <v>7</v>
      </c>
      <c r="C3" s="237" t="s">
        <v>8</v>
      </c>
      <c r="D3" s="237" t="s">
        <v>9</v>
      </c>
      <c r="E3" s="237" t="s">
        <v>10</v>
      </c>
      <c r="F3" s="237" t="s">
        <v>11</v>
      </c>
      <c r="G3" s="237" t="s">
        <v>12</v>
      </c>
      <c r="H3" s="237" t="s">
        <v>13</v>
      </c>
      <c r="I3" s="237" t="s">
        <v>14</v>
      </c>
      <c r="J3" s="237" t="s">
        <v>15</v>
      </c>
      <c r="K3" s="237" t="s">
        <v>16</v>
      </c>
      <c r="L3" s="239" t="s">
        <v>17</v>
      </c>
      <c r="M3" s="239"/>
      <c r="N3" s="239"/>
      <c r="O3" s="239"/>
      <c r="P3" s="239"/>
      <c r="Q3" s="239"/>
      <c r="R3" s="239"/>
      <c r="U3" s="1"/>
    </row>
    <row r="4" spans="1:21" s="2" customFormat="1" ht="93.95" customHeight="1" thickBot="1" x14ac:dyDescent="0.3">
      <c r="A4" s="238"/>
      <c r="B4" s="238"/>
      <c r="C4" s="238"/>
      <c r="D4" s="238"/>
      <c r="E4" s="238"/>
      <c r="F4" s="238"/>
      <c r="G4" s="238"/>
      <c r="H4" s="238"/>
      <c r="I4" s="238"/>
      <c r="J4" s="238"/>
      <c r="K4" s="238"/>
      <c r="L4" s="72" t="s">
        <v>18</v>
      </c>
      <c r="M4" s="72" t="s">
        <v>19</v>
      </c>
      <c r="N4" s="72" t="s">
        <v>20</v>
      </c>
      <c r="O4" s="72" t="s">
        <v>21</v>
      </c>
      <c r="P4" s="72" t="s">
        <v>22</v>
      </c>
      <c r="Q4" s="72" t="s">
        <v>23</v>
      </c>
      <c r="R4" s="73" t="s">
        <v>24</v>
      </c>
    </row>
    <row r="5" spans="1:21" s="2" customFormat="1" ht="34.5" customHeight="1" thickBot="1" x14ac:dyDescent="0.3">
      <c r="A5" s="240" t="s">
        <v>25</v>
      </c>
      <c r="B5" s="241"/>
      <c r="C5" s="241"/>
      <c r="D5" s="241"/>
      <c r="E5" s="241"/>
      <c r="F5" s="241"/>
      <c r="G5" s="241"/>
      <c r="H5" s="241"/>
      <c r="I5" s="241"/>
      <c r="J5" s="241"/>
      <c r="K5" s="241"/>
      <c r="L5" s="241"/>
      <c r="M5" s="241"/>
      <c r="N5" s="241"/>
      <c r="O5" s="241"/>
      <c r="P5" s="241"/>
      <c r="Q5" s="241"/>
      <c r="R5" s="242"/>
    </row>
    <row r="6" spans="1:21" s="11" customFormat="1" ht="394.5" customHeight="1" thickBot="1" x14ac:dyDescent="0.3">
      <c r="A6" s="76" t="s">
        <v>26</v>
      </c>
      <c r="B6" s="77" t="s">
        <v>27</v>
      </c>
      <c r="C6" s="78">
        <v>1</v>
      </c>
      <c r="D6" s="77" t="s">
        <v>28</v>
      </c>
      <c r="E6" s="77" t="s">
        <v>29</v>
      </c>
      <c r="F6" s="77" t="s">
        <v>30</v>
      </c>
      <c r="G6" s="77" t="s">
        <v>31</v>
      </c>
      <c r="H6" s="78" t="s">
        <v>32</v>
      </c>
      <c r="I6" s="77" t="s">
        <v>33</v>
      </c>
      <c r="J6" s="79">
        <v>43661</v>
      </c>
      <c r="K6" s="79">
        <v>43768</v>
      </c>
      <c r="L6" s="80">
        <v>44319</v>
      </c>
      <c r="M6" s="81" t="s">
        <v>34</v>
      </c>
      <c r="N6" s="82" t="s">
        <v>35</v>
      </c>
      <c r="O6" s="83">
        <v>1</v>
      </c>
      <c r="P6" s="84" t="s">
        <v>36</v>
      </c>
      <c r="Q6" s="81" t="s">
        <v>37</v>
      </c>
      <c r="R6" s="28" t="s">
        <v>38</v>
      </c>
    </row>
    <row r="7" spans="1:21" s="11" customFormat="1" ht="13.5" customHeight="1" thickBot="1" x14ac:dyDescent="0.3">
      <c r="A7" s="243"/>
      <c r="B7" s="244"/>
      <c r="C7" s="244"/>
      <c r="D7" s="244"/>
      <c r="E7" s="244"/>
      <c r="F7" s="244"/>
      <c r="G7" s="244"/>
      <c r="H7" s="244"/>
      <c r="I7" s="244"/>
      <c r="J7" s="244"/>
      <c r="K7" s="244"/>
      <c r="L7" s="244"/>
      <c r="M7" s="244"/>
      <c r="N7" s="244"/>
      <c r="O7" s="244"/>
      <c r="P7" s="244"/>
      <c r="Q7" s="244"/>
      <c r="R7" s="245"/>
    </row>
    <row r="8" spans="1:21" s="11" customFormat="1" ht="303" customHeight="1" x14ac:dyDescent="0.25">
      <c r="A8" s="247" t="s">
        <v>26</v>
      </c>
      <c r="B8" s="249" t="s">
        <v>27</v>
      </c>
      <c r="C8" s="247">
        <v>2</v>
      </c>
      <c r="D8" s="249" t="s">
        <v>39</v>
      </c>
      <c r="E8" s="249" t="s">
        <v>193</v>
      </c>
      <c r="F8" s="67" t="s">
        <v>196</v>
      </c>
      <c r="G8" s="68" t="s">
        <v>194</v>
      </c>
      <c r="H8" s="48" t="s">
        <v>174</v>
      </c>
      <c r="I8" s="48" t="s">
        <v>175</v>
      </c>
      <c r="J8" s="50" t="s">
        <v>176</v>
      </c>
      <c r="K8" s="50" t="s">
        <v>177</v>
      </c>
      <c r="L8" s="54">
        <v>45111</v>
      </c>
      <c r="M8" s="85" t="s">
        <v>181</v>
      </c>
      <c r="N8" s="86" t="s">
        <v>191</v>
      </c>
      <c r="O8" s="87">
        <v>0</v>
      </c>
      <c r="P8" s="88" t="s">
        <v>179</v>
      </c>
      <c r="Q8" s="89" t="s">
        <v>192</v>
      </c>
      <c r="R8" s="263" t="s">
        <v>41</v>
      </c>
    </row>
    <row r="9" spans="1:21" s="11" customFormat="1" ht="303" customHeight="1" thickBot="1" x14ac:dyDescent="0.3">
      <c r="A9" s="248"/>
      <c r="B9" s="250"/>
      <c r="C9" s="248"/>
      <c r="D9" s="250"/>
      <c r="E9" s="250"/>
      <c r="F9" s="67" t="s">
        <v>197</v>
      </c>
      <c r="G9" s="68" t="s">
        <v>195</v>
      </c>
      <c r="H9" s="48" t="s">
        <v>174</v>
      </c>
      <c r="I9" s="48" t="s">
        <v>175</v>
      </c>
      <c r="J9" s="50" t="s">
        <v>176</v>
      </c>
      <c r="K9" s="50" t="s">
        <v>177</v>
      </c>
      <c r="L9" s="54">
        <v>45111</v>
      </c>
      <c r="M9" s="26" t="s">
        <v>181</v>
      </c>
      <c r="N9" s="43" t="s">
        <v>191</v>
      </c>
      <c r="O9" s="64">
        <v>0</v>
      </c>
      <c r="P9" s="65" t="s">
        <v>179</v>
      </c>
      <c r="Q9" s="66" t="s">
        <v>192</v>
      </c>
      <c r="R9" s="266"/>
    </row>
    <row r="10" spans="1:21" s="11" customFormat="1" ht="13.5" customHeight="1" thickBot="1" x14ac:dyDescent="0.3">
      <c r="A10" s="243"/>
      <c r="B10" s="244"/>
      <c r="C10" s="244"/>
      <c r="D10" s="244"/>
      <c r="E10" s="244"/>
      <c r="F10" s="244"/>
      <c r="G10" s="244"/>
      <c r="H10" s="244"/>
      <c r="I10" s="244"/>
      <c r="J10" s="244"/>
      <c r="K10" s="244"/>
      <c r="L10" s="244"/>
      <c r="M10" s="244"/>
      <c r="N10" s="244"/>
      <c r="O10" s="244"/>
      <c r="P10" s="244"/>
      <c r="Q10" s="244"/>
      <c r="R10" s="245"/>
    </row>
    <row r="11" spans="1:21" s="11" customFormat="1" ht="243" customHeight="1" thickBot="1" x14ac:dyDescent="0.3">
      <c r="A11" s="3" t="s">
        <v>26</v>
      </c>
      <c r="B11" s="4" t="s">
        <v>27</v>
      </c>
      <c r="C11" s="5">
        <v>3</v>
      </c>
      <c r="D11" s="4" t="s">
        <v>42</v>
      </c>
      <c r="E11" s="246" t="s">
        <v>43</v>
      </c>
      <c r="F11" s="246"/>
      <c r="G11" s="246"/>
      <c r="H11" s="246"/>
      <c r="I11" s="246"/>
      <c r="J11" s="246"/>
      <c r="K11" s="246"/>
      <c r="L11" s="7">
        <v>44319</v>
      </c>
      <c r="M11" s="8" t="s">
        <v>34</v>
      </c>
      <c r="N11" s="12" t="s">
        <v>44</v>
      </c>
      <c r="O11" s="9">
        <v>1</v>
      </c>
      <c r="P11" s="55" t="s">
        <v>36</v>
      </c>
      <c r="Q11" s="8" t="s">
        <v>37</v>
      </c>
      <c r="R11" s="10" t="s">
        <v>38</v>
      </c>
    </row>
    <row r="12" spans="1:21" s="11" customFormat="1" ht="13.5" customHeight="1" thickBot="1" x14ac:dyDescent="0.3">
      <c r="A12" s="243"/>
      <c r="B12" s="244"/>
      <c r="C12" s="244"/>
      <c r="D12" s="244"/>
      <c r="E12" s="244"/>
      <c r="F12" s="244"/>
      <c r="G12" s="244"/>
      <c r="H12" s="244"/>
      <c r="I12" s="244"/>
      <c r="J12" s="244"/>
      <c r="K12" s="244"/>
      <c r="L12" s="244"/>
      <c r="M12" s="244"/>
      <c r="N12" s="244"/>
      <c r="O12" s="244"/>
      <c r="P12" s="244"/>
      <c r="Q12" s="244"/>
      <c r="R12" s="245"/>
    </row>
    <row r="13" spans="1:21" s="11" customFormat="1" ht="238.5" customHeight="1" thickBot="1" x14ac:dyDescent="0.3">
      <c r="A13" s="3" t="s">
        <v>26</v>
      </c>
      <c r="B13" s="4" t="s">
        <v>27</v>
      </c>
      <c r="C13" s="5">
        <v>4</v>
      </c>
      <c r="D13" s="4" t="s">
        <v>45</v>
      </c>
      <c r="E13" s="4" t="s">
        <v>46</v>
      </c>
      <c r="F13" s="4" t="s">
        <v>47</v>
      </c>
      <c r="G13" s="4" t="s">
        <v>48</v>
      </c>
      <c r="H13" s="5" t="s">
        <v>49</v>
      </c>
      <c r="I13" s="4" t="s">
        <v>50</v>
      </c>
      <c r="J13" s="6">
        <v>43633</v>
      </c>
      <c r="K13" s="6">
        <v>43707</v>
      </c>
      <c r="L13" s="7">
        <v>44319</v>
      </c>
      <c r="M13" s="8" t="s">
        <v>34</v>
      </c>
      <c r="N13" s="12" t="s">
        <v>44</v>
      </c>
      <c r="O13" s="9">
        <v>1</v>
      </c>
      <c r="P13" s="55" t="s">
        <v>36</v>
      </c>
      <c r="Q13" s="8" t="s">
        <v>37</v>
      </c>
      <c r="R13" s="10" t="s">
        <v>38</v>
      </c>
    </row>
    <row r="14" spans="1:21" s="11" customFormat="1" ht="13.5" customHeight="1" thickBot="1" x14ac:dyDescent="0.3">
      <c r="A14" s="243"/>
      <c r="B14" s="244"/>
      <c r="C14" s="244"/>
      <c r="D14" s="244"/>
      <c r="E14" s="244"/>
      <c r="F14" s="244"/>
      <c r="G14" s="244"/>
      <c r="H14" s="244"/>
      <c r="I14" s="244"/>
      <c r="J14" s="244"/>
      <c r="K14" s="244"/>
      <c r="L14" s="244"/>
      <c r="M14" s="244"/>
      <c r="N14" s="244"/>
      <c r="O14" s="244"/>
      <c r="P14" s="244"/>
      <c r="Q14" s="244"/>
      <c r="R14" s="245"/>
    </row>
    <row r="15" spans="1:21" s="11" customFormat="1" ht="250.5" customHeight="1" thickBot="1" x14ac:dyDescent="0.3">
      <c r="A15" s="3" t="s">
        <v>26</v>
      </c>
      <c r="B15" s="4" t="s">
        <v>27</v>
      </c>
      <c r="C15" s="5">
        <v>5</v>
      </c>
      <c r="D15" s="4" t="s">
        <v>51</v>
      </c>
      <c r="E15" s="246" t="s">
        <v>43</v>
      </c>
      <c r="F15" s="246"/>
      <c r="G15" s="246"/>
      <c r="H15" s="246"/>
      <c r="I15" s="246"/>
      <c r="J15" s="246"/>
      <c r="K15" s="246"/>
      <c r="L15" s="7">
        <v>44319</v>
      </c>
      <c r="M15" s="8" t="s">
        <v>34</v>
      </c>
      <c r="N15" s="12" t="s">
        <v>44</v>
      </c>
      <c r="O15" s="9">
        <v>1</v>
      </c>
      <c r="P15" s="55" t="s">
        <v>36</v>
      </c>
      <c r="Q15" s="8" t="s">
        <v>37</v>
      </c>
      <c r="R15" s="10" t="s">
        <v>38</v>
      </c>
    </row>
    <row r="16" spans="1:21" s="11" customFormat="1" ht="13.5" customHeight="1" thickBot="1" x14ac:dyDescent="0.3">
      <c r="A16" s="243"/>
      <c r="B16" s="244"/>
      <c r="C16" s="244"/>
      <c r="D16" s="244"/>
      <c r="E16" s="244"/>
      <c r="F16" s="244"/>
      <c r="G16" s="244"/>
      <c r="H16" s="244"/>
      <c r="I16" s="244"/>
      <c r="J16" s="244"/>
      <c r="K16" s="244"/>
      <c r="L16" s="244"/>
      <c r="M16" s="244"/>
      <c r="N16" s="244"/>
      <c r="O16" s="244"/>
      <c r="P16" s="244"/>
      <c r="Q16" s="244"/>
      <c r="R16" s="245"/>
    </row>
    <row r="17" spans="1:19" ht="397.5" customHeight="1" x14ac:dyDescent="0.25">
      <c r="A17" s="258" t="s">
        <v>26</v>
      </c>
      <c r="B17" s="264" t="s">
        <v>27</v>
      </c>
      <c r="C17" s="258">
        <v>6</v>
      </c>
      <c r="D17" s="264" t="s">
        <v>52</v>
      </c>
      <c r="E17" s="13" t="s">
        <v>53</v>
      </c>
      <c r="F17" s="13" t="s">
        <v>54</v>
      </c>
      <c r="G17" s="13" t="s">
        <v>55</v>
      </c>
      <c r="H17" s="14" t="s">
        <v>32</v>
      </c>
      <c r="I17" s="13" t="s">
        <v>56</v>
      </c>
      <c r="J17" s="15">
        <v>43660</v>
      </c>
      <c r="K17" s="15">
        <v>43920</v>
      </c>
      <c r="L17" s="16"/>
      <c r="M17" s="16"/>
      <c r="N17" s="17" t="s">
        <v>57</v>
      </c>
      <c r="O17" s="18">
        <v>0</v>
      </c>
      <c r="P17" s="55" t="s">
        <v>40</v>
      </c>
      <c r="Q17" s="19" t="s">
        <v>58</v>
      </c>
      <c r="R17" s="265" t="s">
        <v>41</v>
      </c>
      <c r="S17" s="20"/>
    </row>
    <row r="18" spans="1:19" ht="309" customHeight="1" thickBot="1" x14ac:dyDescent="0.3">
      <c r="A18" s="258"/>
      <c r="B18" s="264"/>
      <c r="C18" s="258"/>
      <c r="D18" s="264"/>
      <c r="E18" s="4" t="s">
        <v>59</v>
      </c>
      <c r="F18" s="4" t="s">
        <v>60</v>
      </c>
      <c r="G18" s="4" t="s">
        <v>61</v>
      </c>
      <c r="H18" s="5" t="s">
        <v>49</v>
      </c>
      <c r="I18" s="4" t="s">
        <v>62</v>
      </c>
      <c r="J18" s="6">
        <v>43663</v>
      </c>
      <c r="K18" s="6">
        <v>43769</v>
      </c>
      <c r="L18" s="21"/>
      <c r="M18" s="21"/>
      <c r="N18" s="12" t="s">
        <v>63</v>
      </c>
      <c r="O18" s="9">
        <v>0</v>
      </c>
      <c r="P18" s="55" t="s">
        <v>40</v>
      </c>
      <c r="Q18" s="19" t="s">
        <v>58</v>
      </c>
      <c r="R18" s="266"/>
      <c r="S18" s="20"/>
    </row>
    <row r="19" spans="1:19" ht="15" customHeight="1" thickBot="1" x14ac:dyDescent="0.3">
      <c r="A19" s="251"/>
      <c r="B19" s="252"/>
      <c r="C19" s="252"/>
      <c r="D19" s="252"/>
      <c r="E19" s="252"/>
      <c r="F19" s="252"/>
      <c r="G19" s="252"/>
      <c r="H19" s="252"/>
      <c r="I19" s="252"/>
      <c r="J19" s="252"/>
      <c r="K19" s="252"/>
      <c r="L19" s="252"/>
      <c r="M19" s="252"/>
      <c r="N19" s="252"/>
      <c r="O19" s="252"/>
      <c r="P19" s="252"/>
      <c r="Q19" s="252"/>
      <c r="R19" s="253"/>
    </row>
    <row r="20" spans="1:19" ht="33.6" customHeight="1" thickBot="1" x14ac:dyDescent="0.3">
      <c r="A20" s="254" t="s">
        <v>64</v>
      </c>
      <c r="B20" s="255"/>
      <c r="C20" s="255"/>
      <c r="D20" s="255"/>
      <c r="E20" s="255"/>
      <c r="F20" s="255"/>
      <c r="G20" s="255"/>
      <c r="H20" s="255"/>
      <c r="I20" s="255"/>
      <c r="J20" s="255"/>
      <c r="K20" s="255"/>
      <c r="L20" s="255"/>
      <c r="M20" s="255"/>
      <c r="N20" s="255"/>
      <c r="O20" s="255"/>
      <c r="P20" s="255"/>
      <c r="Q20" s="255"/>
      <c r="R20" s="256"/>
    </row>
    <row r="21" spans="1:19" ht="351.75" customHeight="1" x14ac:dyDescent="0.25">
      <c r="A21" s="257" t="s">
        <v>65</v>
      </c>
      <c r="B21" s="260" t="s">
        <v>66</v>
      </c>
      <c r="C21" s="257">
        <v>1</v>
      </c>
      <c r="D21" s="260" t="s">
        <v>67</v>
      </c>
      <c r="E21" s="90" t="s">
        <v>68</v>
      </c>
      <c r="F21" s="91" t="s">
        <v>69</v>
      </c>
      <c r="G21" s="91" t="s">
        <v>70</v>
      </c>
      <c r="H21" s="53" t="s">
        <v>32</v>
      </c>
      <c r="I21" s="22" t="s">
        <v>71</v>
      </c>
      <c r="J21" s="92">
        <v>44114</v>
      </c>
      <c r="K21" s="74">
        <v>44135</v>
      </c>
      <c r="L21" s="32" t="s">
        <v>72</v>
      </c>
      <c r="M21" s="85" t="s">
        <v>73</v>
      </c>
      <c r="N21" s="33" t="s">
        <v>74</v>
      </c>
      <c r="O21" s="75">
        <v>1</v>
      </c>
      <c r="P21" s="41" t="s">
        <v>36</v>
      </c>
      <c r="Q21" s="33" t="s">
        <v>75</v>
      </c>
      <c r="R21" s="263" t="s">
        <v>38</v>
      </c>
    </row>
    <row r="22" spans="1:19" ht="261.75" customHeight="1" x14ac:dyDescent="0.25">
      <c r="A22" s="258"/>
      <c r="B22" s="261"/>
      <c r="C22" s="258"/>
      <c r="D22" s="261"/>
      <c r="E22" s="23" t="s">
        <v>76</v>
      </c>
      <c r="F22" s="24" t="s">
        <v>77</v>
      </c>
      <c r="G22" s="24" t="s">
        <v>78</v>
      </c>
      <c r="H22" s="5" t="s">
        <v>49</v>
      </c>
      <c r="I22" s="10" t="s">
        <v>71</v>
      </c>
      <c r="J22" s="15">
        <v>44114</v>
      </c>
      <c r="K22" s="6">
        <v>44196</v>
      </c>
      <c r="L22" s="27" t="s">
        <v>72</v>
      </c>
      <c r="M22" s="26" t="s">
        <v>73</v>
      </c>
      <c r="N22" s="12" t="s">
        <v>79</v>
      </c>
      <c r="O22" s="9">
        <v>1</v>
      </c>
      <c r="P22" s="55" t="s">
        <v>36</v>
      </c>
      <c r="Q22" s="12" t="s">
        <v>80</v>
      </c>
      <c r="R22" s="263"/>
    </row>
    <row r="23" spans="1:19" ht="188.25" customHeight="1" x14ac:dyDescent="0.25">
      <c r="A23" s="258"/>
      <c r="B23" s="261"/>
      <c r="C23" s="258"/>
      <c r="D23" s="261"/>
      <c r="E23" s="23" t="s">
        <v>81</v>
      </c>
      <c r="F23" s="24" t="s">
        <v>82</v>
      </c>
      <c r="G23" s="24" t="s">
        <v>83</v>
      </c>
      <c r="H23" s="5" t="s">
        <v>32</v>
      </c>
      <c r="I23" s="10" t="s">
        <v>71</v>
      </c>
      <c r="J23" s="15">
        <v>44114</v>
      </c>
      <c r="K23" s="6">
        <v>44196</v>
      </c>
      <c r="L23" s="27" t="s">
        <v>72</v>
      </c>
      <c r="M23" s="26" t="s">
        <v>73</v>
      </c>
      <c r="N23" s="29" t="s">
        <v>84</v>
      </c>
      <c r="O23" s="9">
        <v>1</v>
      </c>
      <c r="P23" s="55" t="s">
        <v>36</v>
      </c>
      <c r="Q23" s="12" t="s">
        <v>85</v>
      </c>
      <c r="R23" s="263"/>
    </row>
    <row r="24" spans="1:19" ht="198.75" customHeight="1" thickBot="1" x14ac:dyDescent="0.3">
      <c r="A24" s="259"/>
      <c r="B24" s="262"/>
      <c r="C24" s="259"/>
      <c r="D24" s="262"/>
      <c r="E24" s="93" t="s">
        <v>86</v>
      </c>
      <c r="F24" s="93" t="s">
        <v>87</v>
      </c>
      <c r="G24" s="93" t="s">
        <v>88</v>
      </c>
      <c r="H24" s="60" t="s">
        <v>32</v>
      </c>
      <c r="I24" s="59" t="s">
        <v>71</v>
      </c>
      <c r="J24" s="94">
        <v>44114</v>
      </c>
      <c r="K24" s="95">
        <v>44196</v>
      </c>
      <c r="L24" s="96">
        <v>44561</v>
      </c>
      <c r="M24" s="97" t="s">
        <v>89</v>
      </c>
      <c r="N24" s="17" t="s">
        <v>90</v>
      </c>
      <c r="O24" s="31">
        <v>1</v>
      </c>
      <c r="P24" s="40" t="s">
        <v>36</v>
      </c>
      <c r="Q24" s="17" t="s">
        <v>91</v>
      </c>
      <c r="R24" s="263"/>
    </row>
    <row r="25" spans="1:19" ht="13.5" customHeight="1" thickBot="1" x14ac:dyDescent="0.3">
      <c r="A25" s="243"/>
      <c r="B25" s="244"/>
      <c r="C25" s="244"/>
      <c r="D25" s="244"/>
      <c r="E25" s="244"/>
      <c r="F25" s="244"/>
      <c r="G25" s="244"/>
      <c r="H25" s="244"/>
      <c r="I25" s="244"/>
      <c r="J25" s="244"/>
      <c r="K25" s="244"/>
      <c r="L25" s="244"/>
      <c r="M25" s="244"/>
      <c r="N25" s="244"/>
      <c r="O25" s="244"/>
      <c r="P25" s="244"/>
      <c r="Q25" s="244"/>
      <c r="R25" s="245"/>
    </row>
    <row r="26" spans="1:19" ht="186.75" customHeight="1" x14ac:dyDescent="0.25">
      <c r="A26" s="267" t="s">
        <v>65</v>
      </c>
      <c r="B26" s="269" t="s">
        <v>66</v>
      </c>
      <c r="C26" s="267">
        <v>2</v>
      </c>
      <c r="D26" s="271" t="s">
        <v>92</v>
      </c>
      <c r="E26" s="91" t="s">
        <v>93</v>
      </c>
      <c r="F26" s="272" t="s">
        <v>94</v>
      </c>
      <c r="G26" s="274" t="s">
        <v>95</v>
      </c>
      <c r="H26" s="257" t="s">
        <v>32</v>
      </c>
      <c r="I26" s="266" t="s">
        <v>96</v>
      </c>
      <c r="J26" s="277">
        <v>44216</v>
      </c>
      <c r="K26" s="281">
        <v>44286</v>
      </c>
      <c r="L26" s="283" t="s">
        <v>97</v>
      </c>
      <c r="M26" s="285" t="s">
        <v>98</v>
      </c>
      <c r="N26" s="286" t="s">
        <v>99</v>
      </c>
      <c r="O26" s="287">
        <v>1</v>
      </c>
      <c r="P26" s="279" t="s">
        <v>36</v>
      </c>
      <c r="Q26" s="286" t="s">
        <v>100</v>
      </c>
      <c r="R26" s="263" t="s">
        <v>38</v>
      </c>
    </row>
    <row r="27" spans="1:19" ht="191.25" customHeight="1" thickBot="1" x14ac:dyDescent="0.3">
      <c r="A27" s="268"/>
      <c r="B27" s="270"/>
      <c r="C27" s="268"/>
      <c r="D27" s="246"/>
      <c r="E27" s="24" t="s">
        <v>101</v>
      </c>
      <c r="F27" s="273"/>
      <c r="G27" s="275"/>
      <c r="H27" s="258"/>
      <c r="I27" s="276"/>
      <c r="J27" s="278"/>
      <c r="K27" s="282"/>
      <c r="L27" s="284"/>
      <c r="M27" s="260"/>
      <c r="N27" s="271"/>
      <c r="O27" s="257"/>
      <c r="P27" s="280"/>
      <c r="Q27" s="271"/>
      <c r="R27" s="266"/>
    </row>
    <row r="28" spans="1:19" ht="13.5" customHeight="1" thickBot="1" x14ac:dyDescent="0.3">
      <c r="A28" s="243"/>
      <c r="B28" s="244"/>
      <c r="C28" s="244"/>
      <c r="D28" s="244"/>
      <c r="E28" s="244"/>
      <c r="F28" s="244"/>
      <c r="G28" s="244"/>
      <c r="H28" s="244"/>
      <c r="I28" s="244"/>
      <c r="J28" s="244"/>
      <c r="K28" s="244"/>
      <c r="L28" s="244"/>
      <c r="M28" s="244"/>
      <c r="N28" s="244"/>
      <c r="O28" s="244"/>
      <c r="P28" s="244"/>
      <c r="Q28" s="244"/>
      <c r="R28" s="245"/>
    </row>
    <row r="29" spans="1:19" ht="409.5" customHeight="1" x14ac:dyDescent="0.25">
      <c r="A29" s="268" t="s">
        <v>65</v>
      </c>
      <c r="B29" s="270" t="s">
        <v>66</v>
      </c>
      <c r="C29" s="268">
        <v>3</v>
      </c>
      <c r="D29" s="273" t="s">
        <v>102</v>
      </c>
      <c r="E29" s="23" t="s">
        <v>103</v>
      </c>
      <c r="F29" s="24" t="s">
        <v>104</v>
      </c>
      <c r="G29" s="24" t="s">
        <v>105</v>
      </c>
      <c r="H29" s="5" t="s">
        <v>49</v>
      </c>
      <c r="I29" s="10" t="s">
        <v>71</v>
      </c>
      <c r="J29" s="15">
        <v>44124</v>
      </c>
      <c r="K29" s="6">
        <v>44377</v>
      </c>
      <c r="L29" s="30">
        <v>44561</v>
      </c>
      <c r="M29" s="26" t="s">
        <v>89</v>
      </c>
      <c r="N29" s="12" t="s">
        <v>106</v>
      </c>
      <c r="O29" s="9">
        <v>1</v>
      </c>
      <c r="P29" s="55" t="s">
        <v>36</v>
      </c>
      <c r="Q29" s="12" t="s">
        <v>107</v>
      </c>
      <c r="R29" s="265" t="s">
        <v>38</v>
      </c>
    </row>
    <row r="30" spans="1:19" ht="373.5" customHeight="1" thickBot="1" x14ac:dyDescent="0.3">
      <c r="A30" s="268"/>
      <c r="B30" s="270"/>
      <c r="C30" s="268"/>
      <c r="D30" s="273"/>
      <c r="E30" s="23" t="s">
        <v>108</v>
      </c>
      <c r="F30" s="24" t="s">
        <v>109</v>
      </c>
      <c r="G30" s="24" t="s">
        <v>110</v>
      </c>
      <c r="H30" s="5" t="s">
        <v>32</v>
      </c>
      <c r="I30" s="10" t="s">
        <v>71</v>
      </c>
      <c r="J30" s="15">
        <v>44124</v>
      </c>
      <c r="K30" s="6">
        <v>44196</v>
      </c>
      <c r="L30" s="30">
        <v>44561</v>
      </c>
      <c r="M30" s="26" t="s">
        <v>89</v>
      </c>
      <c r="N30" s="12" t="s">
        <v>111</v>
      </c>
      <c r="O30" s="9">
        <v>1</v>
      </c>
      <c r="P30" s="55" t="s">
        <v>36</v>
      </c>
      <c r="Q30" s="12" t="s">
        <v>112</v>
      </c>
      <c r="R30" s="266"/>
    </row>
    <row r="31" spans="1:19" ht="13.5" customHeight="1" thickBot="1" x14ac:dyDescent="0.3">
      <c r="A31" s="243"/>
      <c r="B31" s="244"/>
      <c r="C31" s="244"/>
      <c r="D31" s="244"/>
      <c r="E31" s="244"/>
      <c r="F31" s="244"/>
      <c r="G31" s="244"/>
      <c r="H31" s="244"/>
      <c r="I31" s="244"/>
      <c r="J31" s="244"/>
      <c r="K31" s="244"/>
      <c r="L31" s="244"/>
      <c r="M31" s="244"/>
      <c r="N31" s="244"/>
      <c r="O31" s="244"/>
      <c r="P31" s="244"/>
      <c r="Q31" s="244"/>
      <c r="R31" s="245"/>
    </row>
    <row r="32" spans="1:19" ht="243" customHeight="1" thickBot="1" x14ac:dyDescent="0.3">
      <c r="A32" s="34" t="s">
        <v>65</v>
      </c>
      <c r="B32" s="35" t="s">
        <v>66</v>
      </c>
      <c r="C32" s="34">
        <v>4</v>
      </c>
      <c r="D32" s="36" t="s">
        <v>113</v>
      </c>
      <c r="E32" s="23" t="s">
        <v>114</v>
      </c>
      <c r="F32" s="24" t="s">
        <v>115</v>
      </c>
      <c r="G32" s="24" t="s">
        <v>116</v>
      </c>
      <c r="H32" s="5" t="s">
        <v>32</v>
      </c>
      <c r="I32" s="10" t="s">
        <v>71</v>
      </c>
      <c r="J32" s="15">
        <v>44109</v>
      </c>
      <c r="K32" s="6">
        <v>44196</v>
      </c>
      <c r="L32" s="37">
        <v>44561</v>
      </c>
      <c r="M32" s="26" t="s">
        <v>89</v>
      </c>
      <c r="N32" s="12" t="s">
        <v>117</v>
      </c>
      <c r="O32" s="9">
        <v>1</v>
      </c>
      <c r="P32" s="55" t="s">
        <v>36</v>
      </c>
      <c r="Q32" s="12" t="s">
        <v>118</v>
      </c>
      <c r="R32" s="10" t="s">
        <v>38</v>
      </c>
    </row>
    <row r="33" spans="1:20" ht="13.5" customHeight="1" thickBot="1" x14ac:dyDescent="0.3">
      <c r="A33" s="243"/>
      <c r="B33" s="244"/>
      <c r="C33" s="244"/>
      <c r="D33" s="244"/>
      <c r="E33" s="244"/>
      <c r="F33" s="244"/>
      <c r="G33" s="244"/>
      <c r="H33" s="244"/>
      <c r="I33" s="244"/>
      <c r="J33" s="244"/>
      <c r="K33" s="244"/>
      <c r="L33" s="244"/>
      <c r="M33" s="244"/>
      <c r="N33" s="244"/>
      <c r="O33" s="244"/>
      <c r="P33" s="244"/>
      <c r="Q33" s="244"/>
      <c r="R33" s="245"/>
    </row>
    <row r="34" spans="1:20" ht="129.75" customHeight="1" x14ac:dyDescent="0.25">
      <c r="A34" s="268" t="s">
        <v>65</v>
      </c>
      <c r="B34" s="270" t="s">
        <v>66</v>
      </c>
      <c r="C34" s="268">
        <v>5</v>
      </c>
      <c r="D34" s="275" t="s">
        <v>119</v>
      </c>
      <c r="E34" s="24" t="s">
        <v>120</v>
      </c>
      <c r="F34" s="24" t="s">
        <v>121</v>
      </c>
      <c r="G34" s="24" t="s">
        <v>122</v>
      </c>
      <c r="H34" s="5" t="s">
        <v>32</v>
      </c>
      <c r="I34" s="10" t="s">
        <v>71</v>
      </c>
      <c r="J34" s="15">
        <v>44136</v>
      </c>
      <c r="K34" s="6">
        <v>44195</v>
      </c>
      <c r="L34" s="30">
        <v>44561</v>
      </c>
      <c r="M34" s="26" t="s">
        <v>89</v>
      </c>
      <c r="N34" s="36" t="s">
        <v>123</v>
      </c>
      <c r="O34" s="9">
        <v>1</v>
      </c>
      <c r="P34" s="55" t="s">
        <v>36</v>
      </c>
      <c r="Q34" s="38" t="s">
        <v>124</v>
      </c>
      <c r="R34" s="265" t="s">
        <v>38</v>
      </c>
    </row>
    <row r="35" spans="1:20" ht="189.75" customHeight="1" x14ac:dyDescent="0.25">
      <c r="A35" s="268"/>
      <c r="B35" s="270"/>
      <c r="C35" s="268"/>
      <c r="D35" s="275"/>
      <c r="E35" s="24" t="s">
        <v>125</v>
      </c>
      <c r="F35" s="24" t="s">
        <v>126</v>
      </c>
      <c r="G35" s="24" t="s">
        <v>127</v>
      </c>
      <c r="H35" s="5" t="s">
        <v>32</v>
      </c>
      <c r="I35" s="10" t="s">
        <v>71</v>
      </c>
      <c r="J35" s="15">
        <v>44136</v>
      </c>
      <c r="K35" s="6">
        <v>44195</v>
      </c>
      <c r="L35" s="30">
        <v>44561</v>
      </c>
      <c r="M35" s="26" t="s">
        <v>89</v>
      </c>
      <c r="N35" s="36" t="s">
        <v>128</v>
      </c>
      <c r="O35" s="9">
        <v>1</v>
      </c>
      <c r="P35" s="55" t="s">
        <v>36</v>
      </c>
      <c r="Q35" s="38" t="s">
        <v>129</v>
      </c>
      <c r="R35" s="263"/>
    </row>
    <row r="36" spans="1:20" ht="204" customHeight="1" x14ac:dyDescent="0.25">
      <c r="A36" s="268"/>
      <c r="B36" s="270"/>
      <c r="C36" s="268"/>
      <c r="D36" s="275"/>
      <c r="E36" s="24" t="s">
        <v>130</v>
      </c>
      <c r="F36" s="24" t="s">
        <v>131</v>
      </c>
      <c r="G36" s="24" t="s">
        <v>132</v>
      </c>
      <c r="H36" s="5" t="s">
        <v>32</v>
      </c>
      <c r="I36" s="10" t="s">
        <v>71</v>
      </c>
      <c r="J36" s="15">
        <v>44136</v>
      </c>
      <c r="K36" s="6">
        <v>44195</v>
      </c>
      <c r="L36" s="30">
        <v>44561</v>
      </c>
      <c r="M36" s="26" t="s">
        <v>89</v>
      </c>
      <c r="N36" s="36" t="s">
        <v>133</v>
      </c>
      <c r="O36" s="9">
        <v>1</v>
      </c>
      <c r="P36" s="55" t="s">
        <v>36</v>
      </c>
      <c r="Q36" s="38" t="s">
        <v>134</v>
      </c>
      <c r="R36" s="263"/>
    </row>
    <row r="37" spans="1:20" ht="327.75" customHeight="1" thickBot="1" x14ac:dyDescent="0.3">
      <c r="A37" s="268"/>
      <c r="B37" s="270"/>
      <c r="C37" s="268"/>
      <c r="D37" s="275"/>
      <c r="E37" s="24" t="s">
        <v>135</v>
      </c>
      <c r="F37" s="24" t="s">
        <v>136</v>
      </c>
      <c r="G37" s="24" t="s">
        <v>137</v>
      </c>
      <c r="H37" s="5" t="s">
        <v>32</v>
      </c>
      <c r="I37" s="10" t="s">
        <v>71</v>
      </c>
      <c r="J37" s="15">
        <v>44136</v>
      </c>
      <c r="K37" s="6">
        <v>44287</v>
      </c>
      <c r="L37" s="27" t="s">
        <v>138</v>
      </c>
      <c r="M37" s="26" t="s">
        <v>139</v>
      </c>
      <c r="N37" s="36" t="s">
        <v>140</v>
      </c>
      <c r="O37" s="9">
        <v>1</v>
      </c>
      <c r="P37" s="55" t="s">
        <v>36</v>
      </c>
      <c r="Q37" s="38" t="s">
        <v>141</v>
      </c>
      <c r="R37" s="266"/>
      <c r="S37" s="39"/>
      <c r="T37" s="39"/>
    </row>
    <row r="38" spans="1:20" ht="19.5" customHeight="1" thickBot="1" x14ac:dyDescent="0.3">
      <c r="A38" s="243"/>
      <c r="B38" s="244"/>
      <c r="C38" s="244"/>
      <c r="D38" s="244"/>
      <c r="E38" s="244"/>
      <c r="F38" s="244"/>
      <c r="G38" s="244"/>
      <c r="H38" s="244"/>
      <c r="I38" s="244"/>
      <c r="J38" s="244"/>
      <c r="K38" s="244"/>
      <c r="L38" s="244"/>
      <c r="M38" s="244"/>
      <c r="N38" s="244"/>
      <c r="O38" s="244"/>
      <c r="P38" s="244"/>
      <c r="Q38" s="244"/>
      <c r="R38" s="245"/>
    </row>
    <row r="39" spans="1:20" s="45" customFormat="1" ht="177" customHeight="1" x14ac:dyDescent="0.2">
      <c r="A39" s="259" t="s">
        <v>65</v>
      </c>
      <c r="B39" s="262" t="s">
        <v>66</v>
      </c>
      <c r="C39" s="259">
        <v>6</v>
      </c>
      <c r="D39" s="262" t="s">
        <v>171</v>
      </c>
      <c r="E39" s="262" t="s">
        <v>172</v>
      </c>
      <c r="F39" s="52" t="s">
        <v>182</v>
      </c>
      <c r="G39" s="52" t="s">
        <v>173</v>
      </c>
      <c r="H39" s="53" t="s">
        <v>174</v>
      </c>
      <c r="I39" s="5" t="s">
        <v>175</v>
      </c>
      <c r="J39" s="54" t="s">
        <v>176</v>
      </c>
      <c r="K39" s="54" t="s">
        <v>177</v>
      </c>
      <c r="L39" s="54">
        <v>45111</v>
      </c>
      <c r="M39" s="26" t="s">
        <v>181</v>
      </c>
      <c r="N39" s="43" t="s">
        <v>191</v>
      </c>
      <c r="O39" s="64">
        <v>0</v>
      </c>
      <c r="P39" s="65" t="s">
        <v>179</v>
      </c>
      <c r="Q39" s="66" t="s">
        <v>192</v>
      </c>
      <c r="R39" s="265" t="s">
        <v>41</v>
      </c>
      <c r="S39" s="51"/>
    </row>
    <row r="40" spans="1:20" s="45" customFormat="1" ht="108" customHeight="1" thickBot="1" x14ac:dyDescent="0.25">
      <c r="A40" s="257"/>
      <c r="B40" s="260"/>
      <c r="C40" s="257"/>
      <c r="D40" s="260"/>
      <c r="E40" s="260"/>
      <c r="F40" s="52" t="s">
        <v>180</v>
      </c>
      <c r="G40" s="52" t="s">
        <v>178</v>
      </c>
      <c r="H40" s="53" t="s">
        <v>174</v>
      </c>
      <c r="I40" s="5" t="s">
        <v>175</v>
      </c>
      <c r="J40" s="54" t="s">
        <v>176</v>
      </c>
      <c r="K40" s="54" t="s">
        <v>177</v>
      </c>
      <c r="L40" s="54">
        <v>45111</v>
      </c>
      <c r="M40" s="26" t="s">
        <v>181</v>
      </c>
      <c r="N40" s="43" t="s">
        <v>191</v>
      </c>
      <c r="O40" s="64">
        <v>0</v>
      </c>
      <c r="P40" s="65" t="s">
        <v>179</v>
      </c>
      <c r="Q40" s="66" t="s">
        <v>192</v>
      </c>
      <c r="R40" s="263"/>
      <c r="S40" s="51"/>
    </row>
    <row r="41" spans="1:20" ht="13.5" customHeight="1" thickBot="1" x14ac:dyDescent="0.3">
      <c r="A41" s="243"/>
      <c r="B41" s="244"/>
      <c r="C41" s="244"/>
      <c r="D41" s="244"/>
      <c r="E41" s="244"/>
      <c r="F41" s="244"/>
      <c r="G41" s="244"/>
      <c r="H41" s="244"/>
      <c r="I41" s="244"/>
      <c r="J41" s="244"/>
      <c r="K41" s="244"/>
      <c r="L41" s="244"/>
      <c r="M41" s="244"/>
      <c r="N41" s="244"/>
      <c r="O41" s="244"/>
      <c r="P41" s="244"/>
      <c r="Q41" s="244"/>
      <c r="R41" s="245"/>
    </row>
    <row r="42" spans="1:20" ht="409.5" customHeight="1" x14ac:dyDescent="0.25">
      <c r="A42" s="258" t="s">
        <v>65</v>
      </c>
      <c r="B42" s="261" t="s">
        <v>66</v>
      </c>
      <c r="C42" s="258">
        <v>7</v>
      </c>
      <c r="D42" s="246" t="s">
        <v>143</v>
      </c>
      <c r="E42" s="273" t="s">
        <v>144</v>
      </c>
      <c r="F42" s="24" t="s">
        <v>145</v>
      </c>
      <c r="G42" s="24" t="s">
        <v>146</v>
      </c>
      <c r="H42" s="5" t="s">
        <v>32</v>
      </c>
      <c r="I42" s="10" t="s">
        <v>147</v>
      </c>
      <c r="J42" s="15">
        <v>44136</v>
      </c>
      <c r="K42" s="6">
        <v>44196</v>
      </c>
      <c r="L42" s="27" t="s">
        <v>138</v>
      </c>
      <c r="M42" s="26" t="s">
        <v>142</v>
      </c>
      <c r="N42" s="12" t="s">
        <v>148</v>
      </c>
      <c r="O42" s="9">
        <v>1</v>
      </c>
      <c r="P42" s="55" t="s">
        <v>36</v>
      </c>
      <c r="Q42" s="29" t="s">
        <v>149</v>
      </c>
      <c r="R42" s="265" t="s">
        <v>38</v>
      </c>
    </row>
    <row r="43" spans="1:20" ht="390" customHeight="1" x14ac:dyDescent="0.25">
      <c r="A43" s="258"/>
      <c r="B43" s="261"/>
      <c r="C43" s="258"/>
      <c r="D43" s="246"/>
      <c r="E43" s="273"/>
      <c r="F43" s="24" t="s">
        <v>150</v>
      </c>
      <c r="G43" s="24" t="s">
        <v>151</v>
      </c>
      <c r="H43" s="5" t="s">
        <v>32</v>
      </c>
      <c r="I43" s="10" t="s">
        <v>152</v>
      </c>
      <c r="J43" s="15">
        <v>44136</v>
      </c>
      <c r="K43" s="6">
        <v>44196</v>
      </c>
      <c r="L43" s="30">
        <v>44561</v>
      </c>
      <c r="M43" s="24" t="s">
        <v>89</v>
      </c>
      <c r="N43" s="12" t="s">
        <v>148</v>
      </c>
      <c r="O43" s="9">
        <v>1</v>
      </c>
      <c r="P43" s="55" t="s">
        <v>36</v>
      </c>
      <c r="Q43" s="29" t="s">
        <v>153</v>
      </c>
      <c r="R43" s="263"/>
    </row>
    <row r="44" spans="1:20" ht="255" customHeight="1" thickBot="1" x14ac:dyDescent="0.3">
      <c r="A44" s="258"/>
      <c r="B44" s="261"/>
      <c r="C44" s="258"/>
      <c r="D44" s="246"/>
      <c r="E44" s="12" t="s">
        <v>154</v>
      </c>
      <c r="F44" s="24" t="s">
        <v>155</v>
      </c>
      <c r="G44" s="24" t="s">
        <v>156</v>
      </c>
      <c r="H44" s="5" t="s">
        <v>32</v>
      </c>
      <c r="I44" s="10" t="s">
        <v>152</v>
      </c>
      <c r="J44" s="15">
        <v>44136</v>
      </c>
      <c r="K44" s="6">
        <v>44196</v>
      </c>
      <c r="L44" s="30">
        <v>44561</v>
      </c>
      <c r="M44" s="24" t="s">
        <v>89</v>
      </c>
      <c r="N44" s="29" t="s">
        <v>157</v>
      </c>
      <c r="O44" s="9">
        <v>1</v>
      </c>
      <c r="P44" s="55" t="s">
        <v>36</v>
      </c>
      <c r="Q44" s="29" t="s">
        <v>158</v>
      </c>
      <c r="R44" s="266"/>
    </row>
    <row r="45" spans="1:20" ht="13.5" customHeight="1" thickBot="1" x14ac:dyDescent="0.3">
      <c r="A45" s="243"/>
      <c r="B45" s="244"/>
      <c r="C45" s="244"/>
      <c r="D45" s="244"/>
      <c r="E45" s="244"/>
      <c r="F45" s="244"/>
      <c r="G45" s="244"/>
      <c r="H45" s="244"/>
      <c r="I45" s="244"/>
      <c r="J45" s="244"/>
      <c r="K45" s="244"/>
      <c r="L45" s="244"/>
      <c r="M45" s="244"/>
      <c r="N45" s="244"/>
      <c r="O45" s="244"/>
      <c r="P45" s="244"/>
      <c r="Q45" s="244"/>
      <c r="R45" s="245"/>
    </row>
    <row r="46" spans="1:20" s="45" customFormat="1" ht="254.25" customHeight="1" thickBot="1" x14ac:dyDescent="0.25">
      <c r="A46" s="60" t="s">
        <v>65</v>
      </c>
      <c r="B46" s="61" t="s">
        <v>66</v>
      </c>
      <c r="C46" s="60">
        <v>8</v>
      </c>
      <c r="D46" s="61" t="s">
        <v>159</v>
      </c>
      <c r="E46" s="62" t="s">
        <v>183</v>
      </c>
      <c r="F46" s="52" t="s">
        <v>184</v>
      </c>
      <c r="G46" s="52" t="s">
        <v>185</v>
      </c>
      <c r="H46" s="53" t="s">
        <v>174</v>
      </c>
      <c r="I46" s="5" t="s">
        <v>175</v>
      </c>
      <c r="J46" s="54" t="s">
        <v>176</v>
      </c>
      <c r="K46" s="54" t="s">
        <v>177</v>
      </c>
      <c r="L46" s="54">
        <v>45111</v>
      </c>
      <c r="M46" s="26" t="s">
        <v>181</v>
      </c>
      <c r="N46" s="43" t="s">
        <v>191</v>
      </c>
      <c r="O46" s="64">
        <v>0</v>
      </c>
      <c r="P46" s="65" t="s">
        <v>179</v>
      </c>
      <c r="Q46" s="66" t="s">
        <v>192</v>
      </c>
      <c r="R46" s="59" t="s">
        <v>41</v>
      </c>
    </row>
    <row r="47" spans="1:20" ht="13.5" customHeight="1" thickBot="1" x14ac:dyDescent="0.3">
      <c r="A47" s="243"/>
      <c r="B47" s="244"/>
      <c r="C47" s="244"/>
      <c r="D47" s="244"/>
      <c r="E47" s="244"/>
      <c r="F47" s="244"/>
      <c r="G47" s="244"/>
      <c r="H47" s="244"/>
      <c r="I47" s="244"/>
      <c r="J47" s="244"/>
      <c r="K47" s="244"/>
      <c r="L47" s="244"/>
      <c r="M47" s="244"/>
      <c r="N47" s="244"/>
      <c r="O47" s="244"/>
      <c r="P47" s="244"/>
      <c r="Q47" s="244"/>
      <c r="R47" s="245"/>
    </row>
    <row r="48" spans="1:20" s="45" customFormat="1" ht="309.75" customHeight="1" x14ac:dyDescent="0.2">
      <c r="A48" s="259" t="s">
        <v>65</v>
      </c>
      <c r="B48" s="262" t="s">
        <v>66</v>
      </c>
      <c r="C48" s="259">
        <v>9</v>
      </c>
      <c r="D48" s="262" t="s">
        <v>160</v>
      </c>
      <c r="E48" s="262" t="s">
        <v>161</v>
      </c>
      <c r="F48" s="52" t="s">
        <v>188</v>
      </c>
      <c r="G48" s="52" t="s">
        <v>186</v>
      </c>
      <c r="H48" s="53" t="s">
        <v>174</v>
      </c>
      <c r="I48" s="5" t="s">
        <v>175</v>
      </c>
      <c r="J48" s="54" t="s">
        <v>176</v>
      </c>
      <c r="K48" s="54" t="s">
        <v>177</v>
      </c>
      <c r="L48" s="54">
        <v>45111</v>
      </c>
      <c r="M48" s="26" t="s">
        <v>181</v>
      </c>
      <c r="N48" s="43" t="s">
        <v>191</v>
      </c>
      <c r="O48" s="64">
        <v>0</v>
      </c>
      <c r="P48" s="65" t="s">
        <v>179</v>
      </c>
      <c r="Q48" s="66" t="s">
        <v>192</v>
      </c>
      <c r="R48" s="265" t="s">
        <v>41</v>
      </c>
      <c r="S48" s="51"/>
    </row>
    <row r="49" spans="1:19" s="45" customFormat="1" ht="309.75" customHeight="1" thickBot="1" x14ac:dyDescent="0.25">
      <c r="A49" s="257"/>
      <c r="B49" s="260"/>
      <c r="C49" s="257"/>
      <c r="D49" s="260"/>
      <c r="E49" s="260"/>
      <c r="F49" s="52" t="s">
        <v>189</v>
      </c>
      <c r="G49" s="52" t="s">
        <v>187</v>
      </c>
      <c r="H49" s="53" t="s">
        <v>174</v>
      </c>
      <c r="I49" s="5" t="s">
        <v>175</v>
      </c>
      <c r="J49" s="54" t="s">
        <v>176</v>
      </c>
      <c r="K49" s="54" t="s">
        <v>177</v>
      </c>
      <c r="L49" s="54">
        <v>45111</v>
      </c>
      <c r="M49" s="26" t="s">
        <v>181</v>
      </c>
      <c r="N49" s="43" t="s">
        <v>191</v>
      </c>
      <c r="O49" s="64">
        <v>0</v>
      </c>
      <c r="P49" s="65" t="s">
        <v>179</v>
      </c>
      <c r="Q49" s="66" t="s">
        <v>192</v>
      </c>
      <c r="R49" s="266"/>
      <c r="S49" s="51"/>
    </row>
    <row r="50" spans="1:19" ht="13.5" customHeight="1" thickBot="1" x14ac:dyDescent="0.3">
      <c r="A50" s="243"/>
      <c r="B50" s="244"/>
      <c r="C50" s="244"/>
      <c r="D50" s="244"/>
      <c r="E50" s="244"/>
      <c r="F50" s="244"/>
      <c r="G50" s="244"/>
      <c r="H50" s="244"/>
      <c r="I50" s="244"/>
      <c r="J50" s="244"/>
      <c r="K50" s="244"/>
      <c r="L50" s="244"/>
      <c r="M50" s="244"/>
      <c r="N50" s="244"/>
      <c r="O50" s="244"/>
      <c r="P50" s="244"/>
      <c r="Q50" s="244"/>
      <c r="R50" s="245"/>
    </row>
    <row r="51" spans="1:19" ht="264.75" customHeight="1" thickBot="1" x14ac:dyDescent="0.3">
      <c r="A51" s="46" t="s">
        <v>65</v>
      </c>
      <c r="B51" s="58" t="s">
        <v>66</v>
      </c>
      <c r="C51" s="49">
        <v>10</v>
      </c>
      <c r="D51" s="58" t="s">
        <v>163</v>
      </c>
      <c r="E51" s="58" t="s">
        <v>164</v>
      </c>
      <c r="F51" s="47" t="s">
        <v>190</v>
      </c>
      <c r="G51" s="47" t="s">
        <v>185</v>
      </c>
      <c r="H51" s="49" t="s">
        <v>174</v>
      </c>
      <c r="I51" s="49" t="s">
        <v>175</v>
      </c>
      <c r="J51" s="63" t="s">
        <v>176</v>
      </c>
      <c r="K51" s="63" t="s">
        <v>177</v>
      </c>
      <c r="L51" s="54">
        <v>45111</v>
      </c>
      <c r="M51" s="26" t="s">
        <v>181</v>
      </c>
      <c r="N51" s="43" t="s">
        <v>191</v>
      </c>
      <c r="O51" s="64">
        <v>0</v>
      </c>
      <c r="P51" s="65" t="s">
        <v>179</v>
      </c>
      <c r="Q51" s="66" t="s">
        <v>192</v>
      </c>
      <c r="R51" s="59" t="s">
        <v>41</v>
      </c>
    </row>
    <row r="52" spans="1:19" ht="13.5" customHeight="1" thickBot="1" x14ac:dyDescent="0.3">
      <c r="A52" s="243"/>
      <c r="B52" s="244"/>
      <c r="C52" s="244"/>
      <c r="D52" s="244"/>
      <c r="E52" s="244"/>
      <c r="F52" s="244"/>
      <c r="G52" s="244"/>
      <c r="H52" s="244"/>
      <c r="I52" s="244"/>
      <c r="J52" s="244"/>
      <c r="K52" s="244"/>
      <c r="L52" s="244"/>
      <c r="M52" s="244"/>
      <c r="N52" s="244"/>
      <c r="O52" s="244"/>
      <c r="P52" s="244"/>
      <c r="Q52" s="244"/>
      <c r="R52" s="245"/>
    </row>
    <row r="53" spans="1:19" ht="378.75" customHeight="1" thickBot="1" x14ac:dyDescent="0.3">
      <c r="A53" s="5" t="s">
        <v>65</v>
      </c>
      <c r="B53" s="42" t="s">
        <v>66</v>
      </c>
      <c r="C53" s="5">
        <v>11</v>
      </c>
      <c r="D53" s="26" t="s">
        <v>165</v>
      </c>
      <c r="E53" s="24" t="s">
        <v>166</v>
      </c>
      <c r="F53" s="26" t="s">
        <v>167</v>
      </c>
      <c r="G53" s="26" t="s">
        <v>168</v>
      </c>
      <c r="H53" s="26" t="s">
        <v>32</v>
      </c>
      <c r="I53" s="26" t="s">
        <v>71</v>
      </c>
      <c r="J53" s="44">
        <v>44114</v>
      </c>
      <c r="K53" s="44">
        <v>44183</v>
      </c>
      <c r="L53" s="25" t="s">
        <v>138</v>
      </c>
      <c r="M53" s="26" t="s">
        <v>162</v>
      </c>
      <c r="N53" s="12" t="s">
        <v>169</v>
      </c>
      <c r="O53" s="9">
        <v>1</v>
      </c>
      <c r="P53" s="55" t="s">
        <v>36</v>
      </c>
      <c r="Q53" s="12" t="s">
        <v>170</v>
      </c>
      <c r="R53" s="10" t="s">
        <v>38</v>
      </c>
    </row>
    <row r="54" spans="1:19" ht="16.5" thickBot="1" x14ac:dyDescent="0.3">
      <c r="A54" s="251"/>
      <c r="B54" s="252"/>
      <c r="C54" s="252"/>
      <c r="D54" s="252"/>
      <c r="E54" s="252"/>
      <c r="F54" s="252"/>
      <c r="G54" s="252"/>
      <c r="H54" s="252"/>
      <c r="I54" s="252"/>
      <c r="J54" s="252"/>
      <c r="K54" s="252"/>
      <c r="L54" s="252"/>
      <c r="M54" s="252"/>
      <c r="N54" s="252"/>
      <c r="O54" s="252"/>
      <c r="P54" s="252"/>
      <c r="Q54" s="252"/>
      <c r="R54" s="253"/>
    </row>
    <row r="55" spans="1:19" ht="59.25" customHeight="1" x14ac:dyDescent="0.25">
      <c r="A55" s="45"/>
      <c r="B55" s="45"/>
      <c r="C55" s="45"/>
      <c r="D55" s="45"/>
      <c r="E55" s="45"/>
      <c r="F55" s="45"/>
      <c r="G55" s="45"/>
      <c r="H55" s="45"/>
      <c r="I55" s="45"/>
      <c r="J55" s="45"/>
      <c r="K55" s="45"/>
      <c r="L55" s="45"/>
      <c r="M55" s="45"/>
      <c r="N55" s="45"/>
      <c r="O55" s="45"/>
      <c r="P55" s="56"/>
      <c r="Q55" s="45"/>
      <c r="R55" s="45"/>
    </row>
    <row r="56" spans="1:19" ht="59.25" customHeight="1" x14ac:dyDescent="0.25">
      <c r="A56" s="45"/>
      <c r="B56" s="45"/>
      <c r="C56" s="45"/>
      <c r="D56" s="45"/>
      <c r="E56" s="45"/>
      <c r="F56" s="45"/>
      <c r="G56" s="45"/>
      <c r="H56" s="45"/>
      <c r="I56" s="45"/>
      <c r="J56" s="45"/>
      <c r="K56" s="45"/>
      <c r="L56" s="45"/>
      <c r="M56" s="45"/>
      <c r="N56" s="45"/>
      <c r="O56" s="45"/>
      <c r="P56" s="56"/>
      <c r="Q56" s="45"/>
      <c r="R56" s="45"/>
    </row>
    <row r="57" spans="1:19" ht="59.25" customHeight="1" x14ac:dyDescent="0.25">
      <c r="A57" s="45"/>
      <c r="B57" s="45"/>
      <c r="C57" s="45"/>
      <c r="D57" s="45"/>
      <c r="E57" s="45"/>
      <c r="F57" s="45"/>
      <c r="G57" s="45"/>
      <c r="H57" s="45"/>
      <c r="I57" s="45"/>
      <c r="J57" s="45"/>
      <c r="K57" s="45"/>
      <c r="L57" s="45"/>
      <c r="M57" s="45"/>
      <c r="N57" s="45"/>
      <c r="O57" s="45"/>
      <c r="P57" s="56"/>
      <c r="Q57" s="45"/>
      <c r="R57" s="45"/>
    </row>
    <row r="58" spans="1:19" ht="59.25" customHeight="1" x14ac:dyDescent="0.25">
      <c r="A58" s="45"/>
      <c r="B58" s="45"/>
      <c r="C58" s="45"/>
      <c r="D58" s="45"/>
      <c r="E58" s="45"/>
      <c r="F58" s="45"/>
      <c r="G58" s="45"/>
      <c r="H58" s="45"/>
      <c r="I58" s="45"/>
      <c r="J58" s="45"/>
      <c r="K58" s="45"/>
      <c r="L58" s="45"/>
      <c r="M58" s="45"/>
      <c r="N58" s="45"/>
      <c r="O58" s="45"/>
      <c r="P58" s="56"/>
      <c r="Q58" s="45"/>
      <c r="R58" s="45"/>
    </row>
    <row r="59" spans="1:19" ht="59.25" customHeight="1" x14ac:dyDescent="0.25">
      <c r="A59" s="45"/>
      <c r="B59" s="45"/>
      <c r="C59" s="45"/>
      <c r="D59" s="45"/>
      <c r="E59" s="45"/>
      <c r="F59" s="45"/>
      <c r="G59" s="45"/>
      <c r="H59" s="45"/>
      <c r="I59" s="45"/>
      <c r="J59" s="45"/>
      <c r="K59" s="45"/>
      <c r="L59" s="45"/>
      <c r="M59" s="45"/>
      <c r="N59" s="45"/>
      <c r="O59" s="45"/>
      <c r="P59" s="56"/>
      <c r="Q59" s="45"/>
      <c r="R59" s="45"/>
    </row>
    <row r="60" spans="1:19" ht="59.25" customHeight="1" x14ac:dyDescent="0.25">
      <c r="A60" s="220" t="s">
        <v>198</v>
      </c>
      <c r="B60" s="220"/>
      <c r="C60" s="45"/>
      <c r="D60" s="220" t="s">
        <v>207</v>
      </c>
      <c r="E60" s="220"/>
      <c r="F60" s="220" t="s">
        <v>208</v>
      </c>
      <c r="G60" s="220"/>
      <c r="H60" s="45"/>
      <c r="I60" s="45"/>
      <c r="J60" s="45"/>
      <c r="K60" s="45"/>
      <c r="L60" s="45"/>
      <c r="M60" s="45"/>
      <c r="N60" s="45"/>
      <c r="O60" s="45"/>
      <c r="P60" s="56"/>
      <c r="Q60" s="45"/>
      <c r="R60" s="45"/>
    </row>
    <row r="61" spans="1:19" ht="59.25" customHeight="1" x14ac:dyDescent="0.25">
      <c r="A61" s="46" t="s">
        <v>179</v>
      </c>
      <c r="B61" s="69">
        <f>+COUNTIF($P$6:$P$100,"ABIERTA")</f>
        <v>8</v>
      </c>
      <c r="C61" s="45"/>
      <c r="D61" s="46" t="s">
        <v>179</v>
      </c>
      <c r="E61" s="69">
        <f>+COUNTIF($P$6:$P$18,"ABIERTA")</f>
        <v>2</v>
      </c>
      <c r="F61" s="46" t="s">
        <v>179</v>
      </c>
      <c r="G61" s="69">
        <f>+COUNTIF($P$21:$P$53,"ABIERTA")</f>
        <v>6</v>
      </c>
      <c r="H61" s="45"/>
      <c r="I61" s="45"/>
      <c r="J61" s="45"/>
      <c r="K61" s="45"/>
      <c r="L61" s="45"/>
      <c r="M61" s="45"/>
      <c r="N61" s="45"/>
      <c r="O61" s="45"/>
      <c r="P61" s="56"/>
      <c r="Q61" s="45"/>
      <c r="R61" s="45"/>
    </row>
    <row r="62" spans="1:19" ht="59.25" customHeight="1" x14ac:dyDescent="0.25">
      <c r="A62" s="46" t="s">
        <v>36</v>
      </c>
      <c r="B62" s="69">
        <f>+COUNTIF($P$6:$P$100,"CUMPLIDA - EFECTIVA")</f>
        <v>20</v>
      </c>
      <c r="C62" s="45"/>
      <c r="D62" s="46" t="s">
        <v>36</v>
      </c>
      <c r="E62" s="69">
        <f>+COUNTIF($P$6:$P$18,"CUMPLIDA - EFECTIVA")</f>
        <v>4</v>
      </c>
      <c r="F62" s="46" t="s">
        <v>36</v>
      </c>
      <c r="G62" s="69">
        <f>+COUNTIF($P$21:$P$53,"CUMPLIDA - EFECTIVA")</f>
        <v>16</v>
      </c>
      <c r="H62" s="45"/>
      <c r="I62" s="45"/>
      <c r="J62" s="45"/>
      <c r="K62" s="45"/>
      <c r="L62" s="45"/>
      <c r="M62" s="45"/>
      <c r="N62" s="45"/>
      <c r="O62" s="45"/>
      <c r="P62" s="56"/>
      <c r="Q62" s="45"/>
      <c r="R62" s="45"/>
    </row>
    <row r="63" spans="1:19" ht="59.25" customHeight="1" x14ac:dyDescent="0.25">
      <c r="A63" s="46" t="s">
        <v>199</v>
      </c>
      <c r="B63" s="69">
        <f>+COUNTIF($P$6:$P$100,"CUMPLIDA - PENDIENTE EFECTIVIDAD")</f>
        <v>0</v>
      </c>
      <c r="C63" s="45"/>
      <c r="D63" s="46" t="s">
        <v>200</v>
      </c>
      <c r="E63" s="69">
        <f>+COUNTIF($P$6:$P$18,"CUMPLIDA - PENDIENTE EFECTIVIDAD")</f>
        <v>0</v>
      </c>
      <c r="F63" s="46" t="s">
        <v>200</v>
      </c>
      <c r="G63" s="69">
        <f>+COUNTIF($P$21:$P$53,"CUMPLIDA - PENDIENTE EFECTIVIDAD")</f>
        <v>0</v>
      </c>
      <c r="H63" s="45"/>
      <c r="I63" s="45"/>
      <c r="J63" s="45"/>
      <c r="K63" s="45"/>
      <c r="L63" s="45"/>
      <c r="M63" s="45"/>
      <c r="N63" s="45"/>
      <c r="O63" s="45"/>
      <c r="P63" s="56"/>
      <c r="Q63" s="45"/>
      <c r="R63" s="45"/>
    </row>
    <row r="64" spans="1:19" ht="59.25" customHeight="1" x14ac:dyDescent="0.25">
      <c r="A64" s="46" t="s">
        <v>201</v>
      </c>
      <c r="B64" s="69">
        <f>+COUNTIF($P$6:$P$100,"CUMPLIDA - INEFECTIVA")</f>
        <v>0</v>
      </c>
      <c r="C64" s="45"/>
      <c r="D64" s="46" t="s">
        <v>201</v>
      </c>
      <c r="E64" s="69">
        <f>+COUNTIF($P$6:$P$18,"CUMPLIDA - INEFECTIVA")</f>
        <v>0</v>
      </c>
      <c r="F64" s="46" t="s">
        <v>201</v>
      </c>
      <c r="G64" s="69">
        <f>+COUNTIF($P$21:$P$53,"CUMPLIDA - INEFECTIVA")</f>
        <v>0</v>
      </c>
      <c r="H64" s="45"/>
      <c r="I64" s="45"/>
      <c r="J64" s="45"/>
      <c r="K64" s="45"/>
      <c r="L64" s="45"/>
      <c r="M64" s="45"/>
      <c r="N64" s="45"/>
      <c r="O64" s="45"/>
      <c r="P64" s="56"/>
      <c r="Q64" s="45"/>
      <c r="R64" s="45"/>
    </row>
    <row r="65" spans="1:18" ht="59.25" customHeight="1" x14ac:dyDescent="0.25">
      <c r="A65" s="46" t="s">
        <v>40</v>
      </c>
      <c r="B65" s="69">
        <f>+COUNTIF($P$6:$P$100,"INCUMPLIDA - VENCIDA")</f>
        <v>2</v>
      </c>
      <c r="C65" s="45"/>
      <c r="D65" s="46" t="s">
        <v>40</v>
      </c>
      <c r="E65" s="69">
        <f>+COUNTIF($P$6:$P$18,"INCUMPLIDA - VENCIDA")</f>
        <v>2</v>
      </c>
      <c r="F65" s="46" t="s">
        <v>40</v>
      </c>
      <c r="G65" s="69">
        <f>+COUNTIF($P$21:$P$53,"INCUMPLIDA - VENCIDA")</f>
        <v>0</v>
      </c>
      <c r="H65" s="45"/>
      <c r="I65" s="45"/>
      <c r="J65" s="45"/>
      <c r="K65" s="45"/>
      <c r="L65" s="45"/>
      <c r="M65" s="45"/>
      <c r="N65" s="45"/>
      <c r="O65" s="45"/>
      <c r="P65" s="56"/>
      <c r="Q65" s="45"/>
      <c r="R65" s="45"/>
    </row>
    <row r="66" spans="1:18" ht="59.25" customHeight="1" x14ac:dyDescent="0.25">
      <c r="A66" s="46" t="s">
        <v>202</v>
      </c>
      <c r="B66" s="69">
        <f>+COUNTIF($P$6:$P$100,"INCALIFICABLE")</f>
        <v>0</v>
      </c>
      <c r="C66" s="45"/>
      <c r="D66" s="46" t="s">
        <v>202</v>
      </c>
      <c r="E66" s="69">
        <f>+COUNTIF($P$6:$P$18,"INCALIFICABLE")</f>
        <v>0</v>
      </c>
      <c r="F66" s="46" t="s">
        <v>202</v>
      </c>
      <c r="G66" s="69">
        <f>+COUNTIF($P$21:$P$53,"INCALIFICABLE")</f>
        <v>0</v>
      </c>
      <c r="H66" s="45"/>
      <c r="I66" s="45"/>
      <c r="J66" s="45"/>
      <c r="K66" s="45"/>
      <c r="L66" s="45"/>
      <c r="M66" s="45"/>
      <c r="N66" s="45"/>
      <c r="O66" s="45"/>
      <c r="P66" s="56"/>
      <c r="Q66" s="45"/>
      <c r="R66" s="45"/>
    </row>
    <row r="67" spans="1:18" ht="59.25" customHeight="1" x14ac:dyDescent="0.25">
      <c r="A67" s="46" t="s">
        <v>203</v>
      </c>
      <c r="B67" s="70">
        <f>SUM(B61:B66)</f>
        <v>30</v>
      </c>
      <c r="C67" s="45"/>
      <c r="D67" s="46" t="s">
        <v>203</v>
      </c>
      <c r="E67" s="70">
        <f>SUM(E61:E66)</f>
        <v>8</v>
      </c>
      <c r="F67" s="46" t="s">
        <v>203</v>
      </c>
      <c r="G67" s="70">
        <f>SUM(G61:G66)</f>
        <v>22</v>
      </c>
      <c r="H67" s="45"/>
      <c r="I67" s="45"/>
      <c r="J67" s="45"/>
      <c r="K67" s="45"/>
      <c r="L67" s="45"/>
      <c r="M67" s="45"/>
      <c r="N67" s="45"/>
      <c r="O67" s="45"/>
      <c r="P67" s="56"/>
      <c r="Q67" s="45"/>
      <c r="R67" s="45"/>
    </row>
    <row r="68" spans="1:18" ht="59.25" customHeight="1" x14ac:dyDescent="0.25">
      <c r="A68" s="45"/>
      <c r="B68" s="45"/>
      <c r="C68" s="45"/>
      <c r="D68" s="71"/>
      <c r="E68" s="71"/>
      <c r="F68" s="71"/>
      <c r="G68" s="45"/>
      <c r="H68" s="45"/>
      <c r="I68" s="45"/>
      <c r="J68" s="45"/>
      <c r="K68" s="45"/>
      <c r="L68" s="45"/>
      <c r="M68" s="45"/>
      <c r="N68" s="45"/>
      <c r="O68" s="45"/>
      <c r="P68" s="56"/>
      <c r="Q68" s="45"/>
      <c r="R68" s="45"/>
    </row>
    <row r="69" spans="1:18" ht="59.25" customHeight="1" x14ac:dyDescent="0.25">
      <c r="A69" s="220" t="s">
        <v>204</v>
      </c>
      <c r="B69" s="220"/>
      <c r="C69" s="45"/>
      <c r="D69" s="220" t="s">
        <v>205</v>
      </c>
      <c r="E69" s="220"/>
      <c r="F69" s="220" t="s">
        <v>205</v>
      </c>
      <c r="G69" s="220"/>
    </row>
    <row r="70" spans="1:18" ht="59.25" customHeight="1" x14ac:dyDescent="0.25">
      <c r="A70" s="21" t="s">
        <v>41</v>
      </c>
      <c r="B70" s="69">
        <f>+COUNTIF($R$6:$R$100,"ABIERTO")</f>
        <v>6</v>
      </c>
      <c r="C70" s="45"/>
      <c r="D70" s="21" t="s">
        <v>41</v>
      </c>
      <c r="E70" s="69">
        <f>+COUNTIF($R$6:$R$18,"ABIERTO")</f>
        <v>2</v>
      </c>
      <c r="F70" s="21" t="s">
        <v>41</v>
      </c>
      <c r="G70" s="69">
        <f>+COUNTIF($R$21:$R$53,"ABIERTO")</f>
        <v>4</v>
      </c>
    </row>
    <row r="71" spans="1:18" ht="59.25" customHeight="1" x14ac:dyDescent="0.25">
      <c r="A71" s="21" t="s">
        <v>38</v>
      </c>
      <c r="B71" s="69">
        <f>+COUNTIF($R$6:$R105,"CERRADO")</f>
        <v>11</v>
      </c>
      <c r="C71" s="45"/>
      <c r="D71" s="21" t="s">
        <v>38</v>
      </c>
      <c r="E71" s="69">
        <f>+COUNTIF($R$6:$R$18,"CERRADO")</f>
        <v>4</v>
      </c>
      <c r="F71" s="21" t="s">
        <v>38</v>
      </c>
      <c r="G71" s="69">
        <f>+COUNTIF($R21:$R$53,"CERRADO")</f>
        <v>7</v>
      </c>
    </row>
    <row r="72" spans="1:18" ht="59.25" customHeight="1" x14ac:dyDescent="0.25">
      <c r="A72" s="69" t="s">
        <v>206</v>
      </c>
      <c r="B72" s="69">
        <f>SUM(B70:B71)</f>
        <v>17</v>
      </c>
      <c r="D72" s="69" t="s">
        <v>206</v>
      </c>
      <c r="E72" s="69">
        <f>SUM(E70:E71)</f>
        <v>6</v>
      </c>
      <c r="F72" s="69" t="s">
        <v>206</v>
      </c>
      <c r="G72" s="69">
        <f>SUM(G70:G71)</f>
        <v>11</v>
      </c>
    </row>
  </sheetData>
  <mergeCells count="109">
    <mergeCell ref="A52:R52"/>
    <mergeCell ref="A54:R54"/>
    <mergeCell ref="E39:E40"/>
    <mergeCell ref="A48:A49"/>
    <mergeCell ref="B48:B49"/>
    <mergeCell ref="C48:C49"/>
    <mergeCell ref="D48:D49"/>
    <mergeCell ref="E48:E49"/>
    <mergeCell ref="R48:R49"/>
    <mergeCell ref="A47:R47"/>
    <mergeCell ref="A50:R50"/>
    <mergeCell ref="A45:R45"/>
    <mergeCell ref="A41:R41"/>
    <mergeCell ref="A42:A44"/>
    <mergeCell ref="B42:B44"/>
    <mergeCell ref="C42:C44"/>
    <mergeCell ref="D42:D44"/>
    <mergeCell ref="E42:E43"/>
    <mergeCell ref="R42:R44"/>
    <mergeCell ref="A39:A40"/>
    <mergeCell ref="B39:B40"/>
    <mergeCell ref="C39:C40"/>
    <mergeCell ref="D39:D40"/>
    <mergeCell ref="R39:R40"/>
    <mergeCell ref="A31:R31"/>
    <mergeCell ref="A33:R33"/>
    <mergeCell ref="A34:A37"/>
    <mergeCell ref="B34:B37"/>
    <mergeCell ref="C34:C37"/>
    <mergeCell ref="D34:D37"/>
    <mergeCell ref="R34:R37"/>
    <mergeCell ref="A38:R38"/>
    <mergeCell ref="A28:R28"/>
    <mergeCell ref="A29:A30"/>
    <mergeCell ref="B29:B30"/>
    <mergeCell ref="C29:C30"/>
    <mergeCell ref="D29:D30"/>
    <mergeCell ref="R29:R30"/>
    <mergeCell ref="P26:P27"/>
    <mergeCell ref="K26:K27"/>
    <mergeCell ref="L26:L27"/>
    <mergeCell ref="M26:M27"/>
    <mergeCell ref="N26:N27"/>
    <mergeCell ref="O26:O27"/>
    <mergeCell ref="Q26:Q27"/>
    <mergeCell ref="A25:R25"/>
    <mergeCell ref="A26:A27"/>
    <mergeCell ref="B26:B27"/>
    <mergeCell ref="C26:C27"/>
    <mergeCell ref="D26:D27"/>
    <mergeCell ref="F26:F27"/>
    <mergeCell ref="G26:G27"/>
    <mergeCell ref="H26:H27"/>
    <mergeCell ref="I26:I27"/>
    <mergeCell ref="J26:J27"/>
    <mergeCell ref="R26:R27"/>
    <mergeCell ref="A19:R19"/>
    <mergeCell ref="A20:R20"/>
    <mergeCell ref="A21:A24"/>
    <mergeCell ref="B21:B24"/>
    <mergeCell ref="C21:C24"/>
    <mergeCell ref="D21:D24"/>
    <mergeCell ref="R21:R24"/>
    <mergeCell ref="A14:R14"/>
    <mergeCell ref="E15:K15"/>
    <mergeCell ref="A16:R16"/>
    <mergeCell ref="A17:A18"/>
    <mergeCell ref="B17:B18"/>
    <mergeCell ref="C17:C18"/>
    <mergeCell ref="D17:D18"/>
    <mergeCell ref="R17:R18"/>
    <mergeCell ref="D3:D4"/>
    <mergeCell ref="E3:E4"/>
    <mergeCell ref="F3:F4"/>
    <mergeCell ref="A5:R5"/>
    <mergeCell ref="A7:R7"/>
    <mergeCell ref="A10:R10"/>
    <mergeCell ref="E11:K11"/>
    <mergeCell ref="A12:R12"/>
    <mergeCell ref="A8:A9"/>
    <mergeCell ref="B8:B9"/>
    <mergeCell ref="C8:C9"/>
    <mergeCell ref="D8:D9"/>
    <mergeCell ref="E8:E9"/>
    <mergeCell ref="R8:R9"/>
    <mergeCell ref="A60:B60"/>
    <mergeCell ref="D60:E60"/>
    <mergeCell ref="F60:G60"/>
    <mergeCell ref="A69:B69"/>
    <mergeCell ref="D69:E69"/>
    <mergeCell ref="F69:G69"/>
    <mergeCell ref="A1:D1"/>
    <mergeCell ref="E1:O1"/>
    <mergeCell ref="P1:R1"/>
    <mergeCell ref="A2:B2"/>
    <mergeCell ref="C2:D2"/>
    <mergeCell ref="E2:I2"/>
    <mergeCell ref="J2:M2"/>
    <mergeCell ref="N2:O2"/>
    <mergeCell ref="P2:R2"/>
    <mergeCell ref="G3:G4"/>
    <mergeCell ref="H3:H4"/>
    <mergeCell ref="I3:I4"/>
    <mergeCell ref="J3:J4"/>
    <mergeCell ref="K3:K4"/>
    <mergeCell ref="L3:R3"/>
    <mergeCell ref="A3:A4"/>
    <mergeCell ref="B3:B4"/>
    <mergeCell ref="C3:C4"/>
  </mergeCells>
  <dataValidations count="5">
    <dataValidation type="list" allowBlank="1" showInputMessage="1" showErrorMessage="1" sqref="H55:H1048576">
      <formula1>#REF!</formula1>
    </dataValidation>
    <dataValidation type="list" allowBlank="1" showInputMessage="1" showErrorMessage="1" sqref="H6 H13 H17:H18">
      <formula1>$O$1:$O$3</formula1>
    </dataValidation>
    <dataValidation type="list" allowBlank="1" showInputMessage="1" showErrorMessage="1" sqref="H32 H34:H37 H26 H42:H44 H29:H30 H21:H24">
      <formula1>$AE$2:$AE$5</formula1>
    </dataValidation>
    <dataValidation type="list" allowBlank="1" showInputMessage="1" showErrorMessage="1" sqref="P1:P1048576">
      <formula1>$A$61:$A$66</formula1>
    </dataValidation>
    <dataValidation type="list" allowBlank="1" showInputMessage="1" showErrorMessage="1" sqref="R1:R1048576">
      <formula1>$A$70:$A$71</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extLst>
    <ext xmlns:x14="http://schemas.microsoft.com/office/spreadsheetml/2009/9/main" uri="{78C0D931-6437-407d-A8EE-F0AAD7539E65}">
      <x14:conditionalFormattings>
        <x14:conditionalFormatting xmlns:xm="http://schemas.microsoft.com/office/excel/2006/main">
          <x14:cfRule type="containsText" priority="8" operator="containsText" id="{4E33B95B-9E7C-4805-88EA-B7D117B68BB3}">
            <xm:f>NOT(ISERROR(SEARCH($A$70,R1)))</xm:f>
            <xm:f>$A$70</xm:f>
            <x14:dxf>
              <fill>
                <patternFill>
                  <bgColor theme="0"/>
                </patternFill>
              </fill>
            </x14:dxf>
          </x14:cfRule>
          <x14:cfRule type="containsText" priority="7" operator="containsText" id="{3D9E98D5-77B8-4DED-90D8-734A3C37B771}">
            <xm:f>NOT(ISERROR(SEARCH($A$71,R1)))</xm:f>
            <xm:f>$A$71</xm:f>
            <x14:dxf>
              <fill>
                <patternFill>
                  <bgColor theme="9" tint="0.39994506668294322"/>
                </patternFill>
              </fill>
            </x14:dxf>
          </x14:cfRule>
          <xm:sqref>R1:R1048576</xm:sqref>
        </x14:conditionalFormatting>
        <x14:conditionalFormatting xmlns:xm="http://schemas.microsoft.com/office/excel/2006/main">
          <x14:cfRule type="containsText" priority="6" operator="containsText" id="{D264A071-B866-4ABC-BDB2-2A4DA006B6D2}">
            <xm:f>NOT(ISERROR(SEARCH($A$61,P1)))</xm:f>
            <xm:f>$A$61</xm:f>
            <x14:dxf>
              <fill>
                <patternFill>
                  <bgColor theme="0"/>
                </patternFill>
              </fill>
            </x14:dxf>
          </x14:cfRule>
          <x14:cfRule type="containsText" priority="5" operator="containsText" id="{C571FD01-E024-4AFC-AEA0-0CBFC21A2CDE}">
            <xm:f>NOT(ISERROR(SEARCH($A$62,P1)))</xm:f>
            <xm:f>$A$62</xm:f>
            <x14:dxf>
              <fill>
                <patternFill>
                  <bgColor theme="9" tint="0.39994506668294322"/>
                </patternFill>
              </fill>
            </x14:dxf>
          </x14:cfRule>
          <x14:cfRule type="containsText" priority="4" operator="containsText" id="{8C015E5E-0910-42D6-BE55-D36F9633278C}">
            <xm:f>NOT(ISERROR(SEARCH($A$63,P1)))</xm:f>
            <xm:f>$A$63</xm:f>
            <x14:dxf>
              <fill>
                <patternFill>
                  <bgColor theme="8" tint="0.59996337778862885"/>
                </patternFill>
              </fill>
            </x14:dxf>
          </x14:cfRule>
          <x14:cfRule type="containsText" priority="3" operator="containsText" id="{0A3378CF-9541-4AC5-A816-F6C9FCF4B00F}">
            <xm:f>NOT(ISERROR(SEARCH($A$64,P1)))</xm:f>
            <xm:f>$A$64</xm:f>
            <x14:dxf>
              <fill>
                <patternFill>
                  <bgColor rgb="FFFFC000"/>
                </patternFill>
              </fill>
            </x14:dxf>
          </x14:cfRule>
          <x14:cfRule type="containsText" priority="2" operator="containsText" id="{8EF7D2A1-DD2B-4868-8EF9-6DEC3A1BCA9C}">
            <xm:f>NOT(ISERROR(SEARCH($A$65,P1)))</xm:f>
            <xm:f>$A$65</xm:f>
            <x14:dxf>
              <fill>
                <patternFill>
                  <bgColor rgb="FFFF0000"/>
                </patternFill>
              </fill>
            </x14:dxf>
          </x14:cfRule>
          <x14:cfRule type="containsText" priority="1" operator="containsText" id="{DBDAFC9E-BDCD-4D4E-B16B-05143E98B06F}">
            <xm:f>NOT(ISERROR(SEARCH($A$66,P1)))</xm:f>
            <xm:f>$A$66</xm:f>
            <x14:dxf>
              <fill>
                <patternFill>
                  <bgColor rgb="FFFF0000"/>
                </patternFill>
              </fill>
            </x14:dxf>
          </x14:cfRule>
          <xm:sqref>P1:P1048576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showGridLines="0" zoomScale="70" zoomScaleNormal="70" zoomScaleSheetLayoutView="90" workbookViewId="0">
      <selection sqref="A1:D1"/>
    </sheetView>
  </sheetViews>
  <sheetFormatPr baseColWidth="10" defaultColWidth="11.42578125" defaultRowHeight="46.5" customHeight="1" x14ac:dyDescent="0.25"/>
  <cols>
    <col min="1" max="1" width="41.7109375" style="121" bestFit="1" customWidth="1"/>
    <col min="2" max="2" width="20.140625" style="149" customWidth="1"/>
    <col min="3" max="3" width="17.140625" style="130" customWidth="1"/>
    <col min="4" max="4" width="55.28515625" style="332" bestFit="1" customWidth="1"/>
    <col min="5" max="5" width="50" style="331" customWidth="1"/>
    <col min="6" max="6" width="55.7109375" style="348" customWidth="1"/>
    <col min="7" max="7" width="49.140625" style="331" customWidth="1"/>
    <col min="8" max="8" width="17.140625" style="121" customWidth="1"/>
    <col min="9" max="9" width="37.42578125" style="121" customWidth="1"/>
    <col min="10" max="10" width="18.5703125" style="121" customWidth="1"/>
    <col min="11" max="11" width="16.5703125" style="121" customWidth="1"/>
    <col min="12" max="12" width="14.7109375" style="121" customWidth="1"/>
    <col min="13" max="13" width="24" style="121" bestFit="1" customWidth="1"/>
    <col min="14" max="14" width="108.85546875" style="332" customWidth="1"/>
    <col min="15" max="15" width="20.42578125" style="121" customWidth="1"/>
    <col min="16" max="16" width="49.42578125" style="121" customWidth="1"/>
    <col min="17" max="17" width="137.85546875" style="331" customWidth="1"/>
    <col min="18" max="18" width="27" style="121" customWidth="1"/>
    <col min="19" max="16384" width="11.42578125" style="121"/>
  </cols>
  <sheetData>
    <row r="1" spans="1:19" ht="60.75" customHeight="1" x14ac:dyDescent="0.25">
      <c r="A1" s="311"/>
      <c r="B1" s="311"/>
      <c r="C1" s="311"/>
      <c r="D1" s="311"/>
      <c r="E1" s="312" t="s">
        <v>0</v>
      </c>
      <c r="F1" s="313"/>
      <c r="G1" s="313"/>
      <c r="H1" s="313"/>
      <c r="I1" s="313"/>
      <c r="J1" s="313"/>
      <c r="K1" s="313"/>
      <c r="L1" s="313"/>
      <c r="M1" s="313"/>
      <c r="N1" s="313"/>
      <c r="O1" s="231"/>
      <c r="P1" s="314"/>
      <c r="Q1" s="315"/>
      <c r="R1" s="316"/>
    </row>
    <row r="2" spans="1:19" ht="15" x14ac:dyDescent="0.25">
      <c r="A2" s="317" t="s">
        <v>1</v>
      </c>
      <c r="B2" s="318"/>
      <c r="C2" s="319" t="s">
        <v>2</v>
      </c>
      <c r="D2" s="320"/>
      <c r="E2" s="317" t="s">
        <v>3</v>
      </c>
      <c r="F2" s="321"/>
      <c r="G2" s="321"/>
      <c r="H2" s="321"/>
      <c r="I2" s="318"/>
      <c r="J2" s="322">
        <v>6</v>
      </c>
      <c r="K2" s="322"/>
      <c r="L2" s="322"/>
      <c r="M2" s="322"/>
      <c r="N2" s="317" t="s">
        <v>4</v>
      </c>
      <c r="O2" s="318"/>
      <c r="P2" s="323" t="s">
        <v>5</v>
      </c>
      <c r="Q2" s="324"/>
      <c r="R2" s="325"/>
    </row>
    <row r="3" spans="1:19" ht="59.25" customHeight="1" x14ac:dyDescent="0.25">
      <c r="A3" s="309" t="s">
        <v>6</v>
      </c>
      <c r="B3" s="309" t="s">
        <v>7</v>
      </c>
      <c r="C3" s="309" t="s">
        <v>8</v>
      </c>
      <c r="D3" s="309" t="s">
        <v>9</v>
      </c>
      <c r="E3" s="309" t="s">
        <v>10</v>
      </c>
      <c r="F3" s="309" t="s">
        <v>11</v>
      </c>
      <c r="G3" s="309" t="s">
        <v>12</v>
      </c>
      <c r="H3" s="309" t="s">
        <v>13</v>
      </c>
      <c r="I3" s="309" t="s">
        <v>14</v>
      </c>
      <c r="J3" s="309" t="s">
        <v>15</v>
      </c>
      <c r="K3" s="309" t="s">
        <v>16</v>
      </c>
      <c r="L3" s="310" t="s">
        <v>17</v>
      </c>
      <c r="M3" s="310"/>
      <c r="N3" s="310"/>
      <c r="O3" s="310"/>
      <c r="P3" s="310"/>
      <c r="Q3" s="310"/>
      <c r="R3" s="310"/>
    </row>
    <row r="4" spans="1:19" ht="93.95" customHeight="1" x14ac:dyDescent="0.25">
      <c r="A4" s="309"/>
      <c r="B4" s="309"/>
      <c r="C4" s="309"/>
      <c r="D4" s="309"/>
      <c r="E4" s="309"/>
      <c r="F4" s="309"/>
      <c r="G4" s="309"/>
      <c r="H4" s="309"/>
      <c r="I4" s="309"/>
      <c r="J4" s="309"/>
      <c r="K4" s="309"/>
      <c r="L4" s="122" t="s">
        <v>18</v>
      </c>
      <c r="M4" s="122" t="s">
        <v>19</v>
      </c>
      <c r="N4" s="122" t="s">
        <v>20</v>
      </c>
      <c r="O4" s="122" t="s">
        <v>225</v>
      </c>
      <c r="P4" s="122" t="s">
        <v>22</v>
      </c>
      <c r="Q4" s="122" t="s">
        <v>23</v>
      </c>
      <c r="R4" s="123" t="s">
        <v>24</v>
      </c>
    </row>
    <row r="5" spans="1:19" s="150" customFormat="1" ht="34.5" customHeight="1" x14ac:dyDescent="0.35">
      <c r="A5" s="306" t="s">
        <v>226</v>
      </c>
      <c r="B5" s="307"/>
      <c r="C5" s="307"/>
      <c r="D5" s="307"/>
      <c r="E5" s="307"/>
      <c r="F5" s="307"/>
      <c r="G5" s="307"/>
      <c r="H5" s="307"/>
      <c r="I5" s="307"/>
      <c r="J5" s="307"/>
      <c r="K5" s="307"/>
      <c r="L5" s="307"/>
      <c r="M5" s="307"/>
      <c r="N5" s="307"/>
      <c r="O5" s="307"/>
      <c r="P5" s="307"/>
      <c r="Q5" s="307"/>
      <c r="R5" s="308"/>
    </row>
    <row r="6" spans="1:19" s="130" customFormat="1" ht="123" customHeight="1" x14ac:dyDescent="0.25">
      <c r="A6" s="295" t="s">
        <v>223</v>
      </c>
      <c r="B6" s="298" t="s">
        <v>224</v>
      </c>
      <c r="C6" s="295">
        <v>1</v>
      </c>
      <c r="D6" s="340" t="s">
        <v>227</v>
      </c>
      <c r="E6" s="345" t="s">
        <v>228</v>
      </c>
      <c r="F6" s="345" t="s">
        <v>229</v>
      </c>
      <c r="G6" s="345" t="s">
        <v>230</v>
      </c>
      <c r="H6" s="125" t="s">
        <v>32</v>
      </c>
      <c r="I6" s="124" t="s">
        <v>231</v>
      </c>
      <c r="J6" s="126">
        <v>43696</v>
      </c>
      <c r="K6" s="126">
        <v>43738</v>
      </c>
      <c r="L6" s="126">
        <v>45017</v>
      </c>
      <c r="M6" s="127" t="s">
        <v>181</v>
      </c>
      <c r="N6" s="326" t="s">
        <v>232</v>
      </c>
      <c r="O6" s="128">
        <v>1</v>
      </c>
      <c r="P6" s="129" t="s">
        <v>36</v>
      </c>
      <c r="Q6" s="333" t="s">
        <v>233</v>
      </c>
      <c r="R6" s="301" t="s">
        <v>41</v>
      </c>
    </row>
    <row r="7" spans="1:19" s="130" customFormat="1" ht="188.1" customHeight="1" thickBot="1" x14ac:dyDescent="0.3">
      <c r="A7" s="296"/>
      <c r="B7" s="299"/>
      <c r="C7" s="296"/>
      <c r="D7" s="341"/>
      <c r="E7" s="343" t="s">
        <v>234</v>
      </c>
      <c r="F7" s="343" t="s">
        <v>235</v>
      </c>
      <c r="G7" s="343" t="s">
        <v>236</v>
      </c>
      <c r="H7" s="131" t="s">
        <v>32</v>
      </c>
      <c r="I7" s="137" t="s">
        <v>237</v>
      </c>
      <c r="J7" s="151">
        <v>43696</v>
      </c>
      <c r="K7" s="151">
        <v>43787</v>
      </c>
      <c r="L7" s="151">
        <v>45017</v>
      </c>
      <c r="M7" s="152" t="s">
        <v>181</v>
      </c>
      <c r="N7" s="327"/>
      <c r="O7" s="153">
        <v>1</v>
      </c>
      <c r="P7" s="154" t="s">
        <v>36</v>
      </c>
      <c r="Q7" s="334"/>
      <c r="R7" s="302"/>
    </row>
    <row r="8" spans="1:19" s="130" customFormat="1" ht="15.75" thickBot="1" x14ac:dyDescent="0.3">
      <c r="A8" s="288"/>
      <c r="B8" s="289"/>
      <c r="C8" s="289"/>
      <c r="D8" s="289"/>
      <c r="E8" s="289"/>
      <c r="F8" s="289"/>
      <c r="G8" s="289"/>
      <c r="H8" s="289"/>
      <c r="I8" s="289"/>
      <c r="J8" s="289"/>
      <c r="K8" s="289"/>
      <c r="L8" s="289"/>
      <c r="M8" s="289"/>
      <c r="N8" s="289"/>
      <c r="O8" s="289"/>
      <c r="P8" s="289"/>
      <c r="Q8" s="289"/>
      <c r="R8" s="290"/>
    </row>
    <row r="9" spans="1:19" s="130" customFormat="1" ht="301.5" customHeight="1" thickBot="1" x14ac:dyDescent="0.3">
      <c r="A9" s="155" t="s">
        <v>223</v>
      </c>
      <c r="B9" s="156" t="s">
        <v>224</v>
      </c>
      <c r="C9" s="155">
        <v>2</v>
      </c>
      <c r="D9" s="342" t="s">
        <v>238</v>
      </c>
      <c r="E9" s="342" t="s">
        <v>239</v>
      </c>
      <c r="F9" s="342" t="s">
        <v>240</v>
      </c>
      <c r="G9" s="342" t="s">
        <v>241</v>
      </c>
      <c r="H9" s="157" t="s">
        <v>32</v>
      </c>
      <c r="I9" s="156" t="s">
        <v>242</v>
      </c>
      <c r="J9" s="304" t="s">
        <v>243</v>
      </c>
      <c r="K9" s="305"/>
      <c r="L9" s="158" t="s">
        <v>244</v>
      </c>
      <c r="M9" s="159" t="s">
        <v>245</v>
      </c>
      <c r="N9" s="328" t="s">
        <v>246</v>
      </c>
      <c r="O9" s="160">
        <v>1</v>
      </c>
      <c r="P9" s="161" t="s">
        <v>36</v>
      </c>
      <c r="Q9" s="335" t="s">
        <v>247</v>
      </c>
      <c r="R9" s="134" t="s">
        <v>38</v>
      </c>
      <c r="S9" s="135"/>
    </row>
    <row r="10" spans="1:19" s="130" customFormat="1" ht="15.75" thickBot="1" x14ac:dyDescent="0.3">
      <c r="A10" s="288"/>
      <c r="B10" s="289"/>
      <c r="C10" s="289"/>
      <c r="D10" s="289"/>
      <c r="E10" s="289"/>
      <c r="F10" s="289"/>
      <c r="G10" s="289"/>
      <c r="H10" s="289"/>
      <c r="I10" s="289"/>
      <c r="J10" s="289"/>
      <c r="K10" s="289"/>
      <c r="L10" s="289"/>
      <c r="M10" s="289"/>
      <c r="N10" s="289"/>
      <c r="O10" s="289"/>
      <c r="P10" s="289"/>
      <c r="Q10" s="289"/>
      <c r="R10" s="290"/>
    </row>
    <row r="11" spans="1:19" s="130" customFormat="1" ht="388.5" customHeight="1" thickBot="1" x14ac:dyDescent="0.3">
      <c r="A11" s="131" t="s">
        <v>223</v>
      </c>
      <c r="B11" s="136" t="s">
        <v>224</v>
      </c>
      <c r="C11" s="131">
        <v>3</v>
      </c>
      <c r="D11" s="343" t="s">
        <v>248</v>
      </c>
      <c r="E11" s="343" t="s">
        <v>249</v>
      </c>
      <c r="F11" s="345" t="s">
        <v>250</v>
      </c>
      <c r="G11" s="345" t="s">
        <v>251</v>
      </c>
      <c r="H11" s="125" t="s">
        <v>32</v>
      </c>
      <c r="I11" s="124" t="s">
        <v>252</v>
      </c>
      <c r="J11" s="126">
        <v>43678</v>
      </c>
      <c r="K11" s="126">
        <v>45321</v>
      </c>
      <c r="L11" s="132" t="s">
        <v>244</v>
      </c>
      <c r="M11" s="133" t="s">
        <v>245</v>
      </c>
      <c r="N11" s="329" t="s">
        <v>253</v>
      </c>
      <c r="O11" s="128">
        <v>1</v>
      </c>
      <c r="P11" s="129" t="s">
        <v>200</v>
      </c>
      <c r="Q11" s="336" t="s">
        <v>254</v>
      </c>
      <c r="R11" s="138" t="s">
        <v>41</v>
      </c>
      <c r="S11" s="135"/>
    </row>
    <row r="12" spans="1:19" s="130" customFormat="1" ht="15.75" thickBot="1" x14ac:dyDescent="0.3">
      <c r="A12" s="288"/>
      <c r="B12" s="289"/>
      <c r="C12" s="289"/>
      <c r="D12" s="289"/>
      <c r="E12" s="289"/>
      <c r="F12" s="289"/>
      <c r="G12" s="289"/>
      <c r="H12" s="289"/>
      <c r="I12" s="289"/>
      <c r="J12" s="289"/>
      <c r="K12" s="289"/>
      <c r="L12" s="289"/>
      <c r="M12" s="289"/>
      <c r="N12" s="289"/>
      <c r="O12" s="289"/>
      <c r="P12" s="289"/>
      <c r="Q12" s="289"/>
      <c r="R12" s="290"/>
    </row>
    <row r="13" spans="1:19" s="130" customFormat="1" ht="233.25" customHeight="1" thickBot="1" x14ac:dyDescent="0.3">
      <c r="A13" s="131" t="s">
        <v>223</v>
      </c>
      <c r="B13" s="137" t="s">
        <v>224</v>
      </c>
      <c r="C13" s="137">
        <v>4</v>
      </c>
      <c r="D13" s="343" t="s">
        <v>255</v>
      </c>
      <c r="E13" s="345" t="s">
        <v>256</v>
      </c>
      <c r="F13" s="345" t="s">
        <v>257</v>
      </c>
      <c r="G13" s="345" t="s">
        <v>258</v>
      </c>
      <c r="H13" s="125" t="s">
        <v>32</v>
      </c>
      <c r="I13" s="125" t="s">
        <v>259</v>
      </c>
      <c r="J13" s="126">
        <v>43678</v>
      </c>
      <c r="K13" s="126">
        <v>43698</v>
      </c>
      <c r="L13" s="132" t="s">
        <v>244</v>
      </c>
      <c r="M13" s="133" t="s">
        <v>245</v>
      </c>
      <c r="N13" s="329" t="s">
        <v>260</v>
      </c>
      <c r="O13" s="128">
        <v>1</v>
      </c>
      <c r="P13" s="129" t="s">
        <v>200</v>
      </c>
      <c r="Q13" s="336" t="s">
        <v>261</v>
      </c>
      <c r="R13" s="139" t="s">
        <v>41</v>
      </c>
    </row>
    <row r="14" spans="1:19" s="130" customFormat="1" ht="15.75" thickBot="1" x14ac:dyDescent="0.3">
      <c r="A14" s="288"/>
      <c r="B14" s="289"/>
      <c r="C14" s="289"/>
      <c r="D14" s="289"/>
      <c r="E14" s="289"/>
      <c r="F14" s="289"/>
      <c r="G14" s="289"/>
      <c r="H14" s="289"/>
      <c r="I14" s="289"/>
      <c r="J14" s="289"/>
      <c r="K14" s="289"/>
      <c r="L14" s="289"/>
      <c r="M14" s="289"/>
      <c r="N14" s="289"/>
      <c r="O14" s="289"/>
      <c r="P14" s="289"/>
      <c r="Q14" s="289"/>
      <c r="R14" s="290"/>
    </row>
    <row r="15" spans="1:19" s="130" customFormat="1" ht="213.75" x14ac:dyDescent="0.25">
      <c r="A15" s="295" t="s">
        <v>223</v>
      </c>
      <c r="B15" s="298" t="s">
        <v>224</v>
      </c>
      <c r="C15" s="295">
        <v>5</v>
      </c>
      <c r="D15" s="340" t="s">
        <v>262</v>
      </c>
      <c r="E15" s="345" t="s">
        <v>263</v>
      </c>
      <c r="F15" s="345" t="s">
        <v>264</v>
      </c>
      <c r="G15" s="345" t="s">
        <v>265</v>
      </c>
      <c r="H15" s="125" t="s">
        <v>32</v>
      </c>
      <c r="I15" s="125" t="s">
        <v>266</v>
      </c>
      <c r="J15" s="126">
        <v>43672</v>
      </c>
      <c r="K15" s="126">
        <v>43830</v>
      </c>
      <c r="L15" s="126">
        <v>44732</v>
      </c>
      <c r="M15" s="127" t="s">
        <v>267</v>
      </c>
      <c r="N15" s="329" t="s">
        <v>268</v>
      </c>
      <c r="O15" s="128">
        <v>1</v>
      </c>
      <c r="P15" s="129" t="s">
        <v>36</v>
      </c>
      <c r="Q15" s="337" t="s">
        <v>269</v>
      </c>
      <c r="R15" s="301" t="s">
        <v>41</v>
      </c>
    </row>
    <row r="16" spans="1:19" s="130" customFormat="1" ht="134.25" customHeight="1" x14ac:dyDescent="0.25">
      <c r="A16" s="296"/>
      <c r="B16" s="299"/>
      <c r="C16" s="296"/>
      <c r="D16" s="341"/>
      <c r="E16" s="345" t="s">
        <v>270</v>
      </c>
      <c r="F16" s="345" t="s">
        <v>271</v>
      </c>
      <c r="G16" s="345" t="s">
        <v>272</v>
      </c>
      <c r="H16" s="125" t="s">
        <v>49</v>
      </c>
      <c r="I16" s="125" t="s">
        <v>266</v>
      </c>
      <c r="J16" s="126">
        <v>43672</v>
      </c>
      <c r="K16" s="126">
        <v>43830</v>
      </c>
      <c r="L16" s="126">
        <v>44732</v>
      </c>
      <c r="M16" s="133" t="s">
        <v>245</v>
      </c>
      <c r="N16" s="329" t="s">
        <v>273</v>
      </c>
      <c r="O16" s="128">
        <v>1</v>
      </c>
      <c r="P16" s="129" t="s">
        <v>274</v>
      </c>
      <c r="Q16" s="333" t="s">
        <v>275</v>
      </c>
      <c r="R16" s="302"/>
    </row>
    <row r="17" spans="1:18" s="130" customFormat="1" ht="328.5" thickBot="1" x14ac:dyDescent="0.3">
      <c r="A17" s="297"/>
      <c r="B17" s="300"/>
      <c r="C17" s="297"/>
      <c r="D17" s="344"/>
      <c r="E17" s="345" t="s">
        <v>276</v>
      </c>
      <c r="F17" s="345" t="s">
        <v>277</v>
      </c>
      <c r="G17" s="345" t="s">
        <v>278</v>
      </c>
      <c r="H17" s="125" t="s">
        <v>32</v>
      </c>
      <c r="I17" s="125" t="s">
        <v>259</v>
      </c>
      <c r="J17" s="126">
        <v>43692</v>
      </c>
      <c r="K17" s="126">
        <v>43830</v>
      </c>
      <c r="L17" s="126">
        <v>44732</v>
      </c>
      <c r="M17" s="133" t="s">
        <v>245</v>
      </c>
      <c r="N17" s="329" t="s">
        <v>279</v>
      </c>
      <c r="O17" s="128">
        <v>1</v>
      </c>
      <c r="P17" s="129" t="s">
        <v>274</v>
      </c>
      <c r="Q17" s="338"/>
      <c r="R17" s="303"/>
    </row>
    <row r="18" spans="1:18" s="130" customFormat="1" ht="15.75" thickBot="1" x14ac:dyDescent="0.3">
      <c r="A18" s="288"/>
      <c r="B18" s="289"/>
      <c r="C18" s="289"/>
      <c r="D18" s="289"/>
      <c r="E18" s="289"/>
      <c r="F18" s="289"/>
      <c r="G18" s="289"/>
      <c r="H18" s="289"/>
      <c r="I18" s="289"/>
      <c r="J18" s="289"/>
      <c r="K18" s="289"/>
      <c r="L18" s="289"/>
      <c r="M18" s="289"/>
      <c r="N18" s="289"/>
      <c r="O18" s="289"/>
      <c r="P18" s="289"/>
      <c r="Q18" s="289"/>
      <c r="R18" s="290"/>
    </row>
    <row r="19" spans="1:18" ht="184.5" customHeight="1" x14ac:dyDescent="0.25">
      <c r="A19" s="295" t="s">
        <v>223</v>
      </c>
      <c r="B19" s="298" t="s">
        <v>224</v>
      </c>
      <c r="C19" s="295">
        <v>6</v>
      </c>
      <c r="D19" s="340" t="s">
        <v>280</v>
      </c>
      <c r="E19" s="340" t="s">
        <v>281</v>
      </c>
      <c r="F19" s="345" t="s">
        <v>282</v>
      </c>
      <c r="G19" s="345" t="s">
        <v>283</v>
      </c>
      <c r="H19" s="125" t="s">
        <v>32</v>
      </c>
      <c r="I19" s="125" t="s">
        <v>284</v>
      </c>
      <c r="J19" s="126">
        <v>43692</v>
      </c>
      <c r="K19" s="126">
        <v>45291</v>
      </c>
      <c r="L19" s="132" t="s">
        <v>244</v>
      </c>
      <c r="M19" s="133" t="s">
        <v>245</v>
      </c>
      <c r="N19" s="329" t="s">
        <v>285</v>
      </c>
      <c r="O19" s="128">
        <v>1</v>
      </c>
      <c r="P19" s="129" t="s">
        <v>200</v>
      </c>
      <c r="Q19" s="336" t="s">
        <v>286</v>
      </c>
      <c r="R19" s="301" t="s">
        <v>41</v>
      </c>
    </row>
    <row r="20" spans="1:18" ht="225.75" customHeight="1" x14ac:dyDescent="0.25">
      <c r="A20" s="296"/>
      <c r="B20" s="299"/>
      <c r="C20" s="296"/>
      <c r="D20" s="341"/>
      <c r="E20" s="344"/>
      <c r="F20" s="345" t="s">
        <v>287</v>
      </c>
      <c r="G20" s="345" t="s">
        <v>288</v>
      </c>
      <c r="H20" s="125" t="s">
        <v>49</v>
      </c>
      <c r="I20" s="125" t="s">
        <v>284</v>
      </c>
      <c r="J20" s="126">
        <v>43709</v>
      </c>
      <c r="K20" s="126">
        <v>45292</v>
      </c>
      <c r="L20" s="132" t="s">
        <v>244</v>
      </c>
      <c r="M20" s="133" t="s">
        <v>245</v>
      </c>
      <c r="N20" s="329" t="s">
        <v>289</v>
      </c>
      <c r="O20" s="128">
        <v>0</v>
      </c>
      <c r="P20" s="140" t="s">
        <v>179</v>
      </c>
      <c r="Q20" s="336" t="s">
        <v>290</v>
      </c>
      <c r="R20" s="302"/>
    </row>
    <row r="21" spans="1:18" ht="273" thickBot="1" x14ac:dyDescent="0.3">
      <c r="A21" s="297"/>
      <c r="B21" s="300"/>
      <c r="C21" s="297"/>
      <c r="D21" s="344"/>
      <c r="E21" s="343" t="s">
        <v>291</v>
      </c>
      <c r="F21" s="343" t="s">
        <v>292</v>
      </c>
      <c r="G21" s="343" t="s">
        <v>293</v>
      </c>
      <c r="H21" s="125" t="s">
        <v>32</v>
      </c>
      <c r="I21" s="131" t="s">
        <v>294</v>
      </c>
      <c r="J21" s="126">
        <v>43739</v>
      </c>
      <c r="K21" s="126">
        <v>45293</v>
      </c>
      <c r="L21" s="132" t="s">
        <v>244</v>
      </c>
      <c r="M21" s="133" t="s">
        <v>245</v>
      </c>
      <c r="N21" s="329" t="s">
        <v>295</v>
      </c>
      <c r="O21" s="128">
        <v>0</v>
      </c>
      <c r="P21" s="140" t="s">
        <v>179</v>
      </c>
      <c r="Q21" s="336" t="s">
        <v>296</v>
      </c>
      <c r="R21" s="303"/>
    </row>
    <row r="22" spans="1:18" ht="15.75" thickBot="1" x14ac:dyDescent="0.3">
      <c r="A22" s="288"/>
      <c r="B22" s="289"/>
      <c r="C22" s="289"/>
      <c r="D22" s="289"/>
      <c r="E22" s="289"/>
      <c r="F22" s="289"/>
      <c r="G22" s="289"/>
      <c r="H22" s="289"/>
      <c r="I22" s="289"/>
      <c r="J22" s="289"/>
      <c r="K22" s="289"/>
      <c r="L22" s="289"/>
      <c r="M22" s="289"/>
      <c r="N22" s="289"/>
      <c r="O22" s="289"/>
      <c r="P22" s="289"/>
      <c r="Q22" s="289"/>
      <c r="R22" s="290"/>
    </row>
    <row r="23" spans="1:18" ht="156.75" x14ac:dyDescent="0.25">
      <c r="A23" s="295" t="s">
        <v>223</v>
      </c>
      <c r="B23" s="298" t="s">
        <v>224</v>
      </c>
      <c r="C23" s="295">
        <v>7</v>
      </c>
      <c r="D23" s="340" t="s">
        <v>297</v>
      </c>
      <c r="E23" s="346" t="s">
        <v>298</v>
      </c>
      <c r="F23" s="345" t="s">
        <v>299</v>
      </c>
      <c r="G23" s="345" t="s">
        <v>300</v>
      </c>
      <c r="H23" s="125" t="s">
        <v>49</v>
      </c>
      <c r="I23" s="124" t="s">
        <v>301</v>
      </c>
      <c r="J23" s="126">
        <v>43678</v>
      </c>
      <c r="K23" s="126">
        <v>43830</v>
      </c>
      <c r="L23" s="126">
        <v>44732</v>
      </c>
      <c r="M23" s="127" t="s">
        <v>267</v>
      </c>
      <c r="N23" s="329" t="s">
        <v>302</v>
      </c>
      <c r="O23" s="128">
        <v>1</v>
      </c>
      <c r="P23" s="129" t="s">
        <v>200</v>
      </c>
      <c r="Q23" s="333" t="s">
        <v>303</v>
      </c>
      <c r="R23" s="301" t="s">
        <v>41</v>
      </c>
    </row>
    <row r="24" spans="1:18" ht="57" x14ac:dyDescent="0.25">
      <c r="A24" s="296"/>
      <c r="B24" s="299"/>
      <c r="C24" s="296"/>
      <c r="D24" s="341"/>
      <c r="E24" s="346"/>
      <c r="F24" s="345" t="s">
        <v>304</v>
      </c>
      <c r="G24" s="346" t="s">
        <v>305</v>
      </c>
      <c r="H24" s="125" t="s">
        <v>49</v>
      </c>
      <c r="I24" s="124" t="s">
        <v>301</v>
      </c>
      <c r="J24" s="126">
        <v>43678</v>
      </c>
      <c r="K24" s="126">
        <v>43830</v>
      </c>
      <c r="L24" s="126">
        <v>44732</v>
      </c>
      <c r="M24" s="127" t="s">
        <v>267</v>
      </c>
      <c r="N24" s="329" t="s">
        <v>306</v>
      </c>
      <c r="O24" s="128">
        <v>1</v>
      </c>
      <c r="P24" s="129" t="s">
        <v>200</v>
      </c>
      <c r="Q24" s="334"/>
      <c r="R24" s="302"/>
    </row>
    <row r="25" spans="1:18" ht="83.25" customHeight="1" x14ac:dyDescent="0.25">
      <c r="A25" s="297"/>
      <c r="B25" s="300"/>
      <c r="C25" s="297"/>
      <c r="D25" s="344"/>
      <c r="E25" s="345" t="s">
        <v>307</v>
      </c>
      <c r="F25" s="345" t="s">
        <v>308</v>
      </c>
      <c r="G25" s="346"/>
      <c r="H25" s="125" t="s">
        <v>49</v>
      </c>
      <c r="I25" s="124" t="s">
        <v>301</v>
      </c>
      <c r="J25" s="126">
        <v>43678</v>
      </c>
      <c r="K25" s="126">
        <v>43830</v>
      </c>
      <c r="L25" s="126">
        <v>44732</v>
      </c>
      <c r="M25" s="127" t="s">
        <v>267</v>
      </c>
      <c r="N25" s="329" t="s">
        <v>309</v>
      </c>
      <c r="O25" s="128">
        <v>1</v>
      </c>
      <c r="P25" s="129" t="s">
        <v>200</v>
      </c>
      <c r="Q25" s="338"/>
      <c r="R25" s="303"/>
    </row>
    <row r="26" spans="1:18" ht="15" x14ac:dyDescent="0.25">
      <c r="A26" s="292"/>
      <c r="B26" s="293"/>
      <c r="C26" s="293"/>
      <c r="D26" s="293"/>
      <c r="E26" s="293"/>
      <c r="F26" s="293"/>
      <c r="G26" s="293"/>
      <c r="H26" s="293"/>
      <c r="I26" s="293"/>
      <c r="J26" s="293"/>
      <c r="K26" s="293"/>
      <c r="L26" s="293"/>
      <c r="M26" s="293"/>
      <c r="N26" s="293"/>
      <c r="O26" s="293"/>
      <c r="P26" s="293"/>
      <c r="Q26" s="293"/>
      <c r="R26" s="294"/>
    </row>
    <row r="27" spans="1:18" ht="213.75" customHeight="1" x14ac:dyDescent="0.25">
      <c r="A27" s="295" t="s">
        <v>223</v>
      </c>
      <c r="B27" s="298" t="s">
        <v>224</v>
      </c>
      <c r="C27" s="295">
        <v>8</v>
      </c>
      <c r="D27" s="340" t="s">
        <v>310</v>
      </c>
      <c r="E27" s="345" t="s">
        <v>311</v>
      </c>
      <c r="F27" s="345" t="s">
        <v>312</v>
      </c>
      <c r="G27" s="345" t="s">
        <v>313</v>
      </c>
      <c r="H27" s="125" t="s">
        <v>32</v>
      </c>
      <c r="I27" s="125" t="s">
        <v>314</v>
      </c>
      <c r="J27" s="126">
        <v>43674</v>
      </c>
      <c r="K27" s="126">
        <v>43674</v>
      </c>
      <c r="L27" s="132" t="s">
        <v>315</v>
      </c>
      <c r="M27" s="133" t="s">
        <v>245</v>
      </c>
      <c r="N27" s="329" t="s">
        <v>316</v>
      </c>
      <c r="O27" s="128">
        <v>1</v>
      </c>
      <c r="P27" s="129" t="s">
        <v>200</v>
      </c>
      <c r="Q27" s="336" t="s">
        <v>317</v>
      </c>
      <c r="R27" s="301" t="s">
        <v>41</v>
      </c>
    </row>
    <row r="28" spans="1:18" ht="95.25" customHeight="1" x14ac:dyDescent="0.25">
      <c r="A28" s="296"/>
      <c r="B28" s="299"/>
      <c r="C28" s="296"/>
      <c r="D28" s="341"/>
      <c r="E28" s="345" t="s">
        <v>318</v>
      </c>
      <c r="F28" s="345" t="s">
        <v>319</v>
      </c>
      <c r="G28" s="345" t="s">
        <v>320</v>
      </c>
      <c r="H28" s="125" t="s">
        <v>49</v>
      </c>
      <c r="I28" s="125" t="s">
        <v>321</v>
      </c>
      <c r="J28" s="126">
        <v>43705</v>
      </c>
      <c r="K28" s="126">
        <v>43705</v>
      </c>
      <c r="L28" s="132" t="s">
        <v>322</v>
      </c>
      <c r="M28" s="133" t="s">
        <v>245</v>
      </c>
      <c r="N28" s="329" t="s">
        <v>323</v>
      </c>
      <c r="O28" s="128">
        <v>0.5</v>
      </c>
      <c r="P28" s="140" t="s">
        <v>179</v>
      </c>
      <c r="Q28" s="336" t="s">
        <v>324</v>
      </c>
      <c r="R28" s="302"/>
    </row>
    <row r="29" spans="1:18" ht="70.5" customHeight="1" x14ac:dyDescent="0.25">
      <c r="A29" s="296"/>
      <c r="B29" s="299"/>
      <c r="C29" s="296"/>
      <c r="D29" s="341"/>
      <c r="E29" s="345" t="s">
        <v>325</v>
      </c>
      <c r="F29" s="345" t="s">
        <v>326</v>
      </c>
      <c r="G29" s="345" t="s">
        <v>327</v>
      </c>
      <c r="H29" s="125" t="s">
        <v>32</v>
      </c>
      <c r="I29" s="125" t="s">
        <v>321</v>
      </c>
      <c r="J29" s="126">
        <v>43724</v>
      </c>
      <c r="K29" s="126">
        <v>43724</v>
      </c>
      <c r="L29" s="132">
        <v>45108</v>
      </c>
      <c r="M29" s="133" t="s">
        <v>181</v>
      </c>
      <c r="N29" s="329" t="s">
        <v>328</v>
      </c>
      <c r="O29" s="128">
        <v>0</v>
      </c>
      <c r="P29" s="140" t="s">
        <v>179</v>
      </c>
      <c r="Q29" s="336" t="s">
        <v>329</v>
      </c>
      <c r="R29" s="302"/>
    </row>
    <row r="30" spans="1:18" ht="120" customHeight="1" thickBot="1" x14ac:dyDescent="0.3">
      <c r="A30" s="297"/>
      <c r="B30" s="300"/>
      <c r="C30" s="297"/>
      <c r="D30" s="344"/>
      <c r="E30" s="345" t="s">
        <v>330</v>
      </c>
      <c r="F30" s="345" t="s">
        <v>331</v>
      </c>
      <c r="G30" s="345" t="s">
        <v>332</v>
      </c>
      <c r="H30" s="125" t="s">
        <v>49</v>
      </c>
      <c r="I30" s="125" t="s">
        <v>321</v>
      </c>
      <c r="J30" s="126">
        <v>43739</v>
      </c>
      <c r="K30" s="126">
        <v>43739</v>
      </c>
      <c r="L30" s="132" t="s">
        <v>315</v>
      </c>
      <c r="M30" s="133" t="s">
        <v>245</v>
      </c>
      <c r="N30" s="329" t="s">
        <v>333</v>
      </c>
      <c r="O30" s="128">
        <v>1</v>
      </c>
      <c r="P30" s="129" t="s">
        <v>200</v>
      </c>
      <c r="Q30" s="336" t="s">
        <v>334</v>
      </c>
      <c r="R30" s="303"/>
    </row>
    <row r="31" spans="1:18" ht="15.75" thickBot="1" x14ac:dyDescent="0.3">
      <c r="A31" s="288"/>
      <c r="B31" s="289"/>
      <c r="C31" s="289"/>
      <c r="D31" s="289"/>
      <c r="E31" s="289"/>
      <c r="F31" s="289"/>
      <c r="G31" s="289"/>
      <c r="H31" s="289"/>
      <c r="I31" s="289"/>
      <c r="J31" s="289"/>
      <c r="K31" s="289"/>
      <c r="L31" s="289"/>
      <c r="M31" s="289"/>
      <c r="N31" s="289"/>
      <c r="O31" s="289"/>
      <c r="P31" s="289"/>
      <c r="Q31" s="289"/>
      <c r="R31" s="290"/>
    </row>
    <row r="32" spans="1:18" ht="168" customHeight="1" thickBot="1" x14ac:dyDescent="0.3">
      <c r="A32" s="125" t="s">
        <v>223</v>
      </c>
      <c r="B32" s="124" t="s">
        <v>224</v>
      </c>
      <c r="C32" s="125">
        <v>9</v>
      </c>
      <c r="D32" s="345" t="s">
        <v>335</v>
      </c>
      <c r="E32" s="345" t="s">
        <v>336</v>
      </c>
      <c r="F32" s="345" t="s">
        <v>337</v>
      </c>
      <c r="G32" s="345" t="s">
        <v>338</v>
      </c>
      <c r="H32" s="125" t="s">
        <v>32</v>
      </c>
      <c r="I32" s="124" t="s">
        <v>339</v>
      </c>
      <c r="J32" s="126">
        <v>43678</v>
      </c>
      <c r="K32" s="126">
        <v>43708</v>
      </c>
      <c r="L32" s="132" t="s">
        <v>315</v>
      </c>
      <c r="M32" s="133" t="s">
        <v>245</v>
      </c>
      <c r="N32" s="329" t="s">
        <v>340</v>
      </c>
      <c r="O32" s="128">
        <v>1</v>
      </c>
      <c r="P32" s="129" t="s">
        <v>36</v>
      </c>
      <c r="Q32" s="336" t="s">
        <v>341</v>
      </c>
      <c r="R32" s="134" t="s">
        <v>38</v>
      </c>
    </row>
    <row r="33" spans="1:19" ht="15.75" thickBot="1" x14ac:dyDescent="0.3">
      <c r="A33" s="288"/>
      <c r="B33" s="289"/>
      <c r="C33" s="289"/>
      <c r="D33" s="289"/>
      <c r="E33" s="289"/>
      <c r="F33" s="289"/>
      <c r="G33" s="289"/>
      <c r="H33" s="289"/>
      <c r="I33" s="289"/>
      <c r="J33" s="289"/>
      <c r="K33" s="289"/>
      <c r="L33" s="289"/>
      <c r="M33" s="289"/>
      <c r="N33" s="289"/>
      <c r="O33" s="289"/>
      <c r="P33" s="289"/>
      <c r="Q33" s="289"/>
      <c r="R33" s="290"/>
    </row>
    <row r="34" spans="1:19" ht="199.5" customHeight="1" thickBot="1" x14ac:dyDescent="0.3">
      <c r="A34" s="125" t="s">
        <v>223</v>
      </c>
      <c r="B34" s="124" t="s">
        <v>224</v>
      </c>
      <c r="C34" s="125">
        <v>10</v>
      </c>
      <c r="D34" s="345" t="s">
        <v>342</v>
      </c>
      <c r="E34" s="345" t="s">
        <v>343</v>
      </c>
      <c r="F34" s="345" t="s">
        <v>344</v>
      </c>
      <c r="G34" s="349" t="s">
        <v>345</v>
      </c>
      <c r="H34" s="125" t="s">
        <v>32</v>
      </c>
      <c r="I34" s="124" t="s">
        <v>346</v>
      </c>
      <c r="J34" s="126">
        <v>43677</v>
      </c>
      <c r="K34" s="126">
        <v>43677</v>
      </c>
      <c r="L34" s="132" t="s">
        <v>315</v>
      </c>
      <c r="M34" s="133" t="s">
        <v>245</v>
      </c>
      <c r="N34" s="329" t="s">
        <v>347</v>
      </c>
      <c r="O34" s="128">
        <v>1</v>
      </c>
      <c r="P34" s="129" t="s">
        <v>200</v>
      </c>
      <c r="Q34" s="336" t="s">
        <v>348</v>
      </c>
      <c r="R34" s="138" t="s">
        <v>41</v>
      </c>
      <c r="S34" s="141"/>
    </row>
    <row r="35" spans="1:19" ht="15.75" thickBot="1" x14ac:dyDescent="0.3">
      <c r="A35" s="288"/>
      <c r="B35" s="289"/>
      <c r="C35" s="289"/>
      <c r="D35" s="289"/>
      <c r="E35" s="289"/>
      <c r="F35" s="289"/>
      <c r="G35" s="289"/>
      <c r="H35" s="289"/>
      <c r="I35" s="289"/>
      <c r="J35" s="289"/>
      <c r="K35" s="289"/>
      <c r="L35" s="289"/>
      <c r="M35" s="289"/>
      <c r="N35" s="289"/>
      <c r="O35" s="289"/>
      <c r="P35" s="289"/>
      <c r="Q35" s="289"/>
      <c r="R35" s="290"/>
    </row>
    <row r="36" spans="1:19" ht="46.5" customHeight="1" x14ac:dyDescent="0.25">
      <c r="A36" s="142"/>
      <c r="B36" s="143"/>
      <c r="C36" s="144"/>
      <c r="D36" s="330"/>
      <c r="E36" s="339"/>
      <c r="F36" s="347"/>
      <c r="G36" s="339"/>
      <c r="H36" s="142"/>
      <c r="I36" s="142"/>
      <c r="J36" s="142"/>
      <c r="K36" s="142"/>
      <c r="L36" s="142"/>
      <c r="M36" s="142"/>
      <c r="N36" s="330"/>
      <c r="O36" s="142"/>
      <c r="P36" s="142"/>
      <c r="Q36" s="339"/>
      <c r="R36" s="142"/>
    </row>
    <row r="37" spans="1:19" ht="15" x14ac:dyDescent="0.25">
      <c r="A37" s="291" t="s">
        <v>349</v>
      </c>
      <c r="B37" s="291"/>
      <c r="C37" s="119"/>
      <c r="D37" s="339"/>
      <c r="E37" s="339"/>
      <c r="F37" s="339"/>
      <c r="G37" s="339"/>
      <c r="H37" s="143"/>
      <c r="I37" s="142"/>
      <c r="J37" s="142"/>
      <c r="K37" s="142"/>
      <c r="L37" s="142"/>
      <c r="N37" s="331"/>
    </row>
    <row r="38" spans="1:19" ht="15" x14ac:dyDescent="0.25">
      <c r="A38" s="145" t="s">
        <v>179</v>
      </c>
      <c r="B38" s="146">
        <f>+COUNTIF($P$6:$P$34,"ABIERTA")</f>
        <v>4</v>
      </c>
      <c r="C38" s="119"/>
      <c r="D38" s="339"/>
      <c r="E38" s="339"/>
      <c r="F38" s="339"/>
      <c r="G38" s="339"/>
      <c r="H38" s="143"/>
      <c r="I38" s="142"/>
      <c r="J38" s="142"/>
      <c r="K38" s="142"/>
      <c r="L38" s="142"/>
      <c r="N38" s="331"/>
    </row>
    <row r="39" spans="1:19" ht="15" x14ac:dyDescent="0.25">
      <c r="A39" s="145" t="s">
        <v>36</v>
      </c>
      <c r="B39" s="146">
        <f>+COUNTIF($P$6:$P$34,"CUMPLIDA - EFECTIVA")</f>
        <v>5</v>
      </c>
      <c r="C39" s="119"/>
      <c r="D39" s="339"/>
      <c r="E39" s="339"/>
      <c r="F39" s="339"/>
      <c r="G39" s="339"/>
      <c r="H39" s="143"/>
      <c r="I39" s="142"/>
      <c r="J39" s="142"/>
      <c r="K39" s="142"/>
      <c r="L39" s="142"/>
      <c r="N39" s="331"/>
    </row>
    <row r="40" spans="1:19" ht="15" x14ac:dyDescent="0.25">
      <c r="A40" s="145" t="s">
        <v>200</v>
      </c>
      <c r="B40" s="146">
        <f>+COUNTIF($P$6:$P$34,"CUMPLIDA - PENDIENTE DE EFECTIVIDAD")</f>
        <v>9</v>
      </c>
      <c r="C40" s="119"/>
      <c r="D40" s="339"/>
      <c r="E40" s="339"/>
      <c r="F40" s="339"/>
      <c r="G40" s="339"/>
      <c r="H40" s="143"/>
      <c r="I40" s="142"/>
      <c r="J40" s="142"/>
      <c r="K40" s="142"/>
      <c r="L40" s="142"/>
      <c r="N40" s="331"/>
    </row>
    <row r="41" spans="1:19" ht="15" x14ac:dyDescent="0.25">
      <c r="A41" s="145" t="s">
        <v>274</v>
      </c>
      <c r="B41" s="146">
        <f>+COUNTIF($P$6:$P$34,"CUMPLIDA - INEFECTIVA")</f>
        <v>2</v>
      </c>
      <c r="C41" s="119"/>
      <c r="D41" s="339"/>
      <c r="E41" s="339"/>
      <c r="F41" s="339"/>
      <c r="G41" s="339"/>
      <c r="H41" s="143"/>
      <c r="I41" s="142"/>
      <c r="J41" s="142"/>
      <c r="K41" s="142"/>
      <c r="L41" s="142"/>
      <c r="N41" s="331"/>
    </row>
    <row r="42" spans="1:19" ht="15" x14ac:dyDescent="0.25">
      <c r="A42" s="145" t="s">
        <v>40</v>
      </c>
      <c r="B42" s="146">
        <f>+COUNTIF($P$6:$P$34,"INCUMPLIDA - VENCIDA")</f>
        <v>0</v>
      </c>
      <c r="C42" s="119"/>
      <c r="D42" s="339"/>
      <c r="E42" s="339"/>
      <c r="F42" s="339"/>
      <c r="G42" s="339"/>
      <c r="H42" s="143"/>
      <c r="I42" s="142"/>
      <c r="J42" s="142"/>
      <c r="K42" s="142"/>
      <c r="L42" s="142"/>
      <c r="N42" s="331"/>
    </row>
    <row r="43" spans="1:19" ht="15" x14ac:dyDescent="0.25">
      <c r="A43" s="145" t="s">
        <v>202</v>
      </c>
      <c r="B43" s="146">
        <f>+COUNTIF($P$6:$P$34,"INCALIFICABLE")</f>
        <v>0</v>
      </c>
      <c r="C43" s="119"/>
      <c r="D43" s="339"/>
      <c r="E43" s="339"/>
      <c r="F43" s="339"/>
      <c r="G43" s="339"/>
      <c r="H43" s="143"/>
      <c r="I43" s="142"/>
      <c r="J43" s="142"/>
      <c r="K43" s="142"/>
      <c r="L43" s="142"/>
      <c r="N43" s="331"/>
    </row>
    <row r="44" spans="1:19" ht="15" x14ac:dyDescent="0.25">
      <c r="A44" s="147" t="s">
        <v>203</v>
      </c>
      <c r="B44" s="148">
        <f>SUM(B38:B43)</f>
        <v>20</v>
      </c>
      <c r="C44" s="119"/>
      <c r="D44" s="339"/>
      <c r="E44" s="339"/>
      <c r="F44" s="339"/>
      <c r="G44" s="339"/>
      <c r="H44" s="143"/>
      <c r="I44" s="142"/>
      <c r="J44" s="142"/>
      <c r="K44" s="142"/>
      <c r="L44" s="142"/>
      <c r="N44" s="331"/>
    </row>
    <row r="45" spans="1:19" ht="15" x14ac:dyDescent="0.25">
      <c r="A45" s="119"/>
      <c r="B45" s="119"/>
      <c r="C45" s="119"/>
      <c r="D45" s="339"/>
      <c r="E45" s="339"/>
      <c r="F45" s="339"/>
      <c r="G45" s="339"/>
      <c r="H45" s="143"/>
      <c r="I45" s="142"/>
      <c r="J45" s="142"/>
      <c r="K45" s="142"/>
      <c r="L45" s="142"/>
      <c r="N45" s="331"/>
    </row>
    <row r="46" spans="1:19" ht="15" x14ac:dyDescent="0.25">
      <c r="A46" s="291" t="s">
        <v>204</v>
      </c>
      <c r="B46" s="291"/>
      <c r="C46" s="119"/>
      <c r="D46" s="331"/>
      <c r="F46" s="331"/>
      <c r="H46" s="149"/>
      <c r="N46" s="331"/>
    </row>
    <row r="47" spans="1:19" ht="15" x14ac:dyDescent="0.25">
      <c r="A47" s="146" t="s">
        <v>41</v>
      </c>
      <c r="B47" s="146">
        <f>+COUNTIF($R$6:$R$34,"ABIERTO")</f>
        <v>8</v>
      </c>
      <c r="C47" s="119"/>
      <c r="D47" s="331"/>
      <c r="F47" s="331"/>
      <c r="H47" s="149"/>
      <c r="N47" s="331"/>
    </row>
    <row r="48" spans="1:19" ht="15" x14ac:dyDescent="0.25">
      <c r="A48" s="146" t="s">
        <v>38</v>
      </c>
      <c r="B48" s="146">
        <f>+COUNTIF($R$6:$R$34,"CERRADO")</f>
        <v>2</v>
      </c>
      <c r="C48" s="119"/>
      <c r="D48" s="331"/>
      <c r="F48" s="331"/>
      <c r="H48" s="149"/>
      <c r="N48" s="331"/>
    </row>
    <row r="49" spans="1:14" ht="15" x14ac:dyDescent="0.25">
      <c r="A49" s="148" t="s">
        <v>203</v>
      </c>
      <c r="B49" s="148">
        <f>B47+B48</f>
        <v>10</v>
      </c>
      <c r="C49" s="119"/>
      <c r="D49" s="331"/>
      <c r="F49" s="331"/>
      <c r="H49" s="149"/>
      <c r="N49" s="331"/>
    </row>
  </sheetData>
  <mergeCells count="67">
    <mergeCell ref="A1:D1"/>
    <mergeCell ref="E1:O1"/>
    <mergeCell ref="P1:R1"/>
    <mergeCell ref="A2:B2"/>
    <mergeCell ref="C2:D2"/>
    <mergeCell ref="E2:I2"/>
    <mergeCell ref="J2:M2"/>
    <mergeCell ref="N2:O2"/>
    <mergeCell ref="P2:R2"/>
    <mergeCell ref="L3:R3"/>
    <mergeCell ref="A3:A4"/>
    <mergeCell ref="B3:B4"/>
    <mergeCell ref="C3:C4"/>
    <mergeCell ref="D3:D4"/>
    <mergeCell ref="E3:E4"/>
    <mergeCell ref="F3:F4"/>
    <mergeCell ref="G3:G4"/>
    <mergeCell ref="H3:H4"/>
    <mergeCell ref="I3:I4"/>
    <mergeCell ref="J3:J4"/>
    <mergeCell ref="K3:K4"/>
    <mergeCell ref="A5:R5"/>
    <mergeCell ref="A6:A7"/>
    <mergeCell ref="B6:B7"/>
    <mergeCell ref="C6:C7"/>
    <mergeCell ref="D6:D7"/>
    <mergeCell ref="N6:N7"/>
    <mergeCell ref="Q6:Q7"/>
    <mergeCell ref="R6:R7"/>
    <mergeCell ref="A8:R8"/>
    <mergeCell ref="J9:K9"/>
    <mergeCell ref="A10:R10"/>
    <mergeCell ref="A12:R12"/>
    <mergeCell ref="A14:R14"/>
    <mergeCell ref="Q16:Q17"/>
    <mergeCell ref="A18:R18"/>
    <mergeCell ref="A19:A21"/>
    <mergeCell ref="B19:B21"/>
    <mergeCell ref="C19:C21"/>
    <mergeCell ref="D19:D21"/>
    <mergeCell ref="E19:E20"/>
    <mergeCell ref="R19:R21"/>
    <mergeCell ref="A15:A17"/>
    <mergeCell ref="B15:B17"/>
    <mergeCell ref="C15:C17"/>
    <mergeCell ref="D15:D17"/>
    <mergeCell ref="R15:R17"/>
    <mergeCell ref="A22:R22"/>
    <mergeCell ref="A23:A25"/>
    <mergeCell ref="B23:B25"/>
    <mergeCell ref="C23:C25"/>
    <mergeCell ref="D23:D25"/>
    <mergeCell ref="E23:E24"/>
    <mergeCell ref="Q23:Q25"/>
    <mergeCell ref="R23:R25"/>
    <mergeCell ref="G24:G25"/>
    <mergeCell ref="A26:R26"/>
    <mergeCell ref="A27:A30"/>
    <mergeCell ref="B27:B30"/>
    <mergeCell ref="C27:C30"/>
    <mergeCell ref="D27:D30"/>
    <mergeCell ref="R27:R30"/>
    <mergeCell ref="A31:R31"/>
    <mergeCell ref="A33:R33"/>
    <mergeCell ref="A37:B37"/>
    <mergeCell ref="A46:B46"/>
    <mergeCell ref="A35:R35"/>
  </mergeCells>
  <dataValidations count="3">
    <dataValidation type="list" allowBlank="1" showInputMessage="1" showErrorMessage="1" sqref="P1:P1048576">
      <formula1>$A$38:$A$43</formula1>
    </dataValidation>
    <dataValidation type="list" allowBlank="1" showInputMessage="1" showErrorMessage="1" sqref="H36 H50:H1048576">
      <formula1>#REF!</formula1>
    </dataValidation>
    <dataValidation type="list" allowBlank="1" showInputMessage="1" showErrorMessage="1" sqref="H6:H7 H9 H11 H13 H15:H17 H19:H21 H23:H25 H27:H30 H32 H34">
      <formula1>$O$1:$O$3</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extLst>
    <ext xmlns:x14="http://schemas.microsoft.com/office/spreadsheetml/2009/9/main" uri="{78C0D931-6437-407d-A8EE-F0AAD7539E65}">
      <x14:conditionalFormattings>
        <x14:conditionalFormatting xmlns:xm="http://schemas.microsoft.com/office/excel/2006/main">
          <x14:cfRule type="containsText" priority="8" operator="containsText" id="{79041698-BC3B-4FC1-8CC9-5C93F839F583}">
            <xm:f>NOT(ISERROR(SEARCH($A$38,P1)))</xm:f>
            <xm:f>$A$38</xm:f>
            <x14:dxf>
              <fill>
                <patternFill>
                  <bgColor theme="0"/>
                </patternFill>
              </fill>
            </x14:dxf>
          </x14:cfRule>
          <x14:cfRule type="containsText" priority="7" operator="containsText" id="{54BD523F-F157-4344-B8AA-B7175CBFE895}">
            <xm:f>NOT(ISERROR(SEARCH($A$39,P1)))</xm:f>
            <xm:f>$A$39</xm:f>
            <x14:dxf>
              <fill>
                <patternFill>
                  <bgColor theme="9" tint="0.39994506668294322"/>
                </patternFill>
              </fill>
            </x14:dxf>
          </x14:cfRule>
          <x14:cfRule type="containsText" priority="6" operator="containsText" id="{28062E80-2A5C-4F84-B220-97C0E2500012}">
            <xm:f>NOT(ISERROR(SEARCH($A$40,P1)))</xm:f>
            <xm:f>$A$40</xm:f>
            <x14:dxf>
              <fill>
                <patternFill>
                  <bgColor theme="8" tint="0.59996337778862885"/>
                </patternFill>
              </fill>
            </x14:dxf>
          </x14:cfRule>
          <x14:cfRule type="containsText" priority="5" operator="containsText" id="{603C0034-6675-4C83-BADA-77C94DCD143C}">
            <xm:f>NOT(ISERROR(SEARCH($A$41,P1)))</xm:f>
            <xm:f>$A$41</xm:f>
            <x14:dxf>
              <fill>
                <patternFill>
                  <bgColor rgb="FFFFC000"/>
                </patternFill>
              </fill>
            </x14:dxf>
          </x14:cfRule>
          <x14:cfRule type="containsText" priority="4" operator="containsText" id="{4DA54E47-AAA1-4B18-B75D-7848BDCEDA99}">
            <xm:f>NOT(ISERROR(SEARCH($A$42,P1)))</xm:f>
            <xm:f>$A$42</xm:f>
            <x14:dxf>
              <fill>
                <patternFill>
                  <bgColor rgb="FFFF0000"/>
                </patternFill>
              </fill>
            </x14:dxf>
          </x14:cfRule>
          <x14:cfRule type="containsText" priority="3" operator="containsText" id="{21CAF2F8-164F-4EA7-BEAC-3BE730290D94}">
            <xm:f>NOT(ISERROR(SEARCH($A$43,P1)))</xm:f>
            <xm:f>$A$43</xm:f>
            <x14:dxf>
              <fill>
                <patternFill>
                  <bgColor rgb="FFFF0000"/>
                </patternFill>
              </fill>
            </x14:dxf>
          </x14:cfRule>
          <xm:sqref>P1:P1048576</xm:sqref>
        </x14:conditionalFormatting>
        <x14:conditionalFormatting xmlns:xm="http://schemas.microsoft.com/office/excel/2006/main">
          <x14:cfRule type="containsText" priority="2" operator="containsText" id="{38EFC065-13CE-418D-86BD-C8C9C50CC3BE}">
            <xm:f>NOT(ISERROR(SEARCH($A$47,R1)))</xm:f>
            <xm:f>$A$47</xm:f>
            <x14:dxf>
              <fill>
                <patternFill>
                  <bgColor theme="0"/>
                </patternFill>
              </fill>
            </x14:dxf>
          </x14:cfRule>
          <x14:cfRule type="containsText" priority="1" operator="containsText" id="{38F7A5D2-F1C1-4C06-97DA-79DA3F974BAF}">
            <xm:f>NOT(ISERROR(SEARCH($A$48,R1)))</xm:f>
            <xm:f>$A$48</xm:f>
            <x14:dxf>
              <fill>
                <patternFill>
                  <bgColor theme="9" tint="0.39994506668294322"/>
                </patternFill>
              </fill>
            </x14:dxf>
          </x14:cfRule>
          <xm:sqref>R1:R1048576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'[6]1.COM'!#REF!</xm:f>
          </x14:formula1>
          <xm:sqref>R6 R32 R34 R11 R13 R15 R19 R27 R23 R9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INDICE</vt:lpstr>
      <vt:lpstr>17.BcoPry</vt:lpstr>
      <vt:lpstr>20.GTI</vt:lpstr>
      <vt:lpstr>'17.BcoPry'!Área_de_impresión</vt:lpstr>
      <vt:lpstr>'20.GTI'!Área_de_impresión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Antonio Rangel Vergel</dc:creator>
  <cp:lastModifiedBy>Maicol Stiven Zipamocha Murcia</cp:lastModifiedBy>
  <dcterms:created xsi:type="dcterms:W3CDTF">2023-07-05T16:23:29Z</dcterms:created>
  <dcterms:modified xsi:type="dcterms:W3CDTF">2023-07-18T14:51:55Z</dcterms:modified>
</cp:coreProperties>
</file>