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ai_1\OneDrive - Agencia de Desarrollo Rural-ADR\2022\Seguimiento PM CGR Semest I - 2022\"/>
    </mc:Choice>
  </mc:AlternateContent>
  <xr:revisionPtr revIDLastSave="0" documentId="13_ncr:1_{D35D2D7C-8B21-487F-8463-1EB9F02ACD7C}" xr6:coauthVersionLast="47" xr6:coauthVersionMax="47" xr10:uidLastSave="{00000000-0000-0000-0000-000000000000}"/>
  <bookViews>
    <workbookView xWindow="-110" yWindow="-110" windowWidth="19420" windowHeight="10300" firstSheet="1" activeTab="1" xr2:uid="{00000000-000D-0000-FFFF-FFFF00000000}"/>
  </bookViews>
  <sheets>
    <sheet name="Hallazgos ADR" sheetId="24" state="hidden" r:id="rId1"/>
    <sheet name="PM CGR - (ADR)" sheetId="16" r:id="rId2"/>
    <sheet name="Cierre 31-dic-2022" sheetId="25" r:id="rId3"/>
    <sheet name="Cierre 30-jun-2022" sheetId="23" r:id="rId4"/>
    <sheet name="Cierre 31-dic-2021" sheetId="21" r:id="rId5"/>
    <sheet name="Cierre 30-jun-2021" sheetId="14" r:id="rId6"/>
    <sheet name="Cierre 31-dic-2020" sheetId="12" r:id="rId7"/>
    <sheet name="Cierre 30-jun-2020" sheetId="6" r:id="rId8"/>
    <sheet name="Cierre 31-dic-2019" sheetId="5" r:id="rId9"/>
    <sheet name="Cierre 30-jun-2019" sheetId="3" r:id="rId10"/>
  </sheets>
  <definedNames>
    <definedName name="_xlnm._FilterDatabase" localSheetId="9" hidden="1">'Cierre 30-jun-2019'!$A$2:$W$2</definedName>
    <definedName name="_xlnm._FilterDatabase" localSheetId="7" hidden="1">'Cierre 30-jun-2020'!$A$2:$U$19</definedName>
    <definedName name="_xlnm._FilterDatabase" localSheetId="5" hidden="1">'Cierre 30-jun-2021'!$A$2:$T$16</definedName>
    <definedName name="_xlnm._FilterDatabase" localSheetId="3" hidden="1">'Cierre 30-jun-2022'!$A$1:$W$1</definedName>
    <definedName name="_xlnm._FilterDatabase" localSheetId="8" hidden="1">'Cierre 31-dic-2019'!$A$2:$T$2</definedName>
    <definedName name="_xlnm._FilterDatabase" localSheetId="6" hidden="1">'Cierre 31-dic-2020'!$A$2:$XFB$7</definedName>
    <definedName name="_xlnm._FilterDatabase" localSheetId="4" hidden="1">'Cierre 31-dic-2021'!$A$1:$U$61</definedName>
    <definedName name="_xlnm._FilterDatabase" localSheetId="2" hidden="1">'Cierre 31-dic-2022'!$A$1:$V$27</definedName>
    <definedName name="_xlnm._FilterDatabase" localSheetId="1" hidden="1">'PM CGR - (ADR)'!$A$1:$X$248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24" l="1"/>
  <c r="U43" i="24"/>
  <c r="T44" i="24"/>
  <c r="U44" i="24"/>
  <c r="T45" i="24"/>
  <c r="U45" i="24"/>
  <c r="T46" i="24"/>
  <c r="U46" i="24"/>
  <c r="T47" i="24"/>
  <c r="U47" i="24"/>
  <c r="T48" i="24"/>
  <c r="U48" i="24"/>
  <c r="T49" i="24"/>
  <c r="U49" i="24"/>
  <c r="T50" i="24"/>
  <c r="U50" i="24"/>
  <c r="T51" i="24"/>
  <c r="U51" i="24"/>
  <c r="T52" i="24"/>
  <c r="U52" i="24"/>
  <c r="T53" i="24"/>
  <c r="U53" i="24"/>
  <c r="T54" i="24"/>
  <c r="U54" i="24"/>
  <c r="T55" i="24"/>
  <c r="U55" i="24"/>
  <c r="T56" i="24"/>
  <c r="U56" i="24"/>
  <c r="T57" i="24"/>
  <c r="U57" i="24"/>
  <c r="T58" i="24"/>
  <c r="U58" i="24"/>
  <c r="U42" i="24"/>
  <c r="T42" i="24"/>
  <c r="S59" i="24"/>
  <c r="R59" i="24"/>
  <c r="U59" i="24" l="1"/>
  <c r="T59" i="24"/>
  <c r="Q59" i="24"/>
  <c r="P59" i="24"/>
  <c r="O3" i="24"/>
  <c r="O4" i="24"/>
  <c r="O5" i="24"/>
  <c r="O6" i="24"/>
  <c r="O7" i="24"/>
  <c r="O8" i="24"/>
  <c r="O9" i="24"/>
  <c r="O10" i="24"/>
  <c r="O11" i="24"/>
  <c r="O12" i="24"/>
  <c r="O13" i="24"/>
  <c r="G14" i="24"/>
  <c r="H14" i="24"/>
  <c r="I14" i="24"/>
  <c r="J14" i="24"/>
  <c r="K14" i="24"/>
  <c r="L14" i="24"/>
  <c r="M14" i="24"/>
  <c r="G35" i="24"/>
  <c r="H35" i="24"/>
  <c r="I35" i="24"/>
  <c r="L48" i="24"/>
  <c r="L59" i="24" s="1"/>
  <c r="G59" i="24"/>
  <c r="H59" i="24"/>
  <c r="J59" i="24"/>
  <c r="K59" i="24"/>
  <c r="M59" i="24"/>
  <c r="N59" i="24"/>
  <c r="O9" i="25" l="1"/>
  <c r="O8" i="25"/>
  <c r="O27" i="25"/>
  <c r="P27" i="25" s="1"/>
  <c r="P8" i="25" l="1"/>
  <c r="O26" i="25"/>
  <c r="O25" i="25"/>
  <c r="P25" i="25" l="1"/>
  <c r="O197" i="16"/>
  <c r="O196" i="16"/>
  <c r="O13" i="25" l="1"/>
  <c r="O12" i="25"/>
  <c r="O5" i="25"/>
  <c r="O4" i="25"/>
  <c r="P4" i="25" s="1"/>
  <c r="O3" i="25"/>
  <c r="O2" i="25"/>
  <c r="P2" i="25" l="1"/>
  <c r="P12" i="25"/>
  <c r="O170" i="16"/>
  <c r="O24" i="25"/>
  <c r="P24" i="25" s="1"/>
  <c r="O11" i="25"/>
  <c r="P11" i="25" s="1"/>
  <c r="O20" i="25"/>
  <c r="O19" i="25"/>
  <c r="O18" i="25"/>
  <c r="P18" i="25" l="1"/>
  <c r="O23" i="25"/>
  <c r="O22" i="25"/>
  <c r="O17" i="25"/>
  <c r="O16" i="25"/>
  <c r="O15" i="25"/>
  <c r="O14" i="25"/>
  <c r="P14" i="25" l="1"/>
  <c r="P22" i="25"/>
  <c r="O21" i="25"/>
  <c r="P21" i="25" s="1"/>
  <c r="O7" i="25" l="1"/>
  <c r="O6" i="25"/>
  <c r="P6" i="25" l="1"/>
  <c r="O223" i="16"/>
  <c r="O226" i="16" l="1"/>
  <c r="O225" i="16"/>
  <c r="P223" i="16"/>
  <c r="O248" i="16"/>
  <c r="O247" i="16"/>
  <c r="O246" i="16"/>
  <c r="O245" i="16"/>
  <c r="O244" i="16"/>
  <c r="O243" i="16"/>
  <c r="O242" i="16"/>
  <c r="O241" i="16"/>
  <c r="O240" i="16"/>
  <c r="O239" i="16"/>
  <c r="O238" i="16"/>
  <c r="O237" i="16"/>
  <c r="O236" i="16"/>
  <c r="O235" i="16"/>
  <c r="O234" i="16"/>
  <c r="O233" i="16"/>
  <c r="P233" i="16" s="1"/>
  <c r="O232" i="16"/>
  <c r="P232" i="16" s="1"/>
  <c r="O231" i="16"/>
  <c r="P231" i="16" s="1"/>
  <c r="O230" i="16"/>
  <c r="P230" i="16" s="1"/>
  <c r="O229" i="16"/>
  <c r="P229" i="16" s="1"/>
  <c r="O228" i="16"/>
  <c r="O227" i="16"/>
  <c r="O224" i="16"/>
  <c r="P224" i="16" s="1"/>
  <c r="D59" i="24"/>
  <c r="C59" i="24"/>
  <c r="P246" i="16" l="1"/>
  <c r="P227" i="16"/>
  <c r="P244" i="16"/>
  <c r="P240" i="16"/>
  <c r="P234" i="16"/>
  <c r="P242" i="16"/>
  <c r="P237" i="16"/>
  <c r="F35" i="24"/>
  <c r="E35" i="24"/>
  <c r="D35" i="24"/>
  <c r="C35" i="24"/>
  <c r="F14" i="24"/>
  <c r="E14" i="24"/>
  <c r="D14" i="24"/>
  <c r="C14" i="24"/>
  <c r="O14" i="24" s="1"/>
  <c r="P13" i="24"/>
  <c r="P12" i="24"/>
  <c r="P11" i="24"/>
  <c r="P10" i="24"/>
  <c r="P9" i="24"/>
  <c r="P8" i="24"/>
  <c r="P7" i="24"/>
  <c r="P6" i="24"/>
  <c r="P5" i="24"/>
  <c r="P4" i="24"/>
  <c r="P3" i="24"/>
  <c r="P14" i="24" l="1"/>
  <c r="O54" i="23"/>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P14" i="16" l="1"/>
  <c r="O222" i="16" l="1"/>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0" i="16"/>
  <c r="O195" i="16"/>
  <c r="O194" i="16"/>
  <c r="O193" i="16"/>
  <c r="O192" i="16"/>
  <c r="O191" i="16"/>
  <c r="O189" i="16"/>
  <c r="O188" i="16"/>
  <c r="O187" i="16"/>
  <c r="O186" i="16"/>
  <c r="O185" i="16"/>
  <c r="O184" i="16"/>
  <c r="O183" i="16"/>
  <c r="O182" i="16"/>
  <c r="O181" i="16"/>
  <c r="O180" i="16"/>
  <c r="O179" i="16"/>
  <c r="O178" i="16"/>
  <c r="O177" i="16"/>
  <c r="O176" i="16"/>
  <c r="O175" i="16"/>
  <c r="O174" i="16"/>
  <c r="O173" i="16"/>
  <c r="O172" i="16"/>
  <c r="O171" i="16"/>
  <c r="P171" i="16" s="1"/>
  <c r="O169" i="16"/>
  <c r="P190" i="16" l="1"/>
  <c r="P217" i="16"/>
  <c r="P213" i="16"/>
  <c r="P169" i="16"/>
  <c r="P201" i="16"/>
  <c r="P207" i="16"/>
  <c r="P198" i="16"/>
  <c r="P172" i="16"/>
  <c r="P183" i="16"/>
  <c r="P185" i="16"/>
  <c r="P219" i="16"/>
  <c r="P176" i="16"/>
  <c r="P204" i="16"/>
  <c r="P215" i="16"/>
  <c r="O61" i="21"/>
  <c r="O60" i="21"/>
  <c r="O59" i="21"/>
  <c r="O58" i="21"/>
  <c r="O57" i="21"/>
  <c r="O56" i="21"/>
  <c r="O55" i="21"/>
  <c r="O54" i="21"/>
  <c r="O53" i="21"/>
  <c r="O52" i="21"/>
  <c r="O51" i="21"/>
  <c r="O50"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50" i="21"/>
  <c r="P14" i="21"/>
  <c r="P8" i="21"/>
  <c r="P54" i="21"/>
  <c r="P30" i="21"/>
  <c r="P18" i="21"/>
  <c r="P36" i="21"/>
  <c r="P2" i="21"/>
  <c r="P10" i="21"/>
  <c r="P22" i="21"/>
  <c r="P42" i="21"/>
  <c r="P4" i="21"/>
  <c r="P16" i="21"/>
  <c r="P34" i="21"/>
  <c r="P24" i="21"/>
  <c r="P58" i="21"/>
  <c r="P39" i="21"/>
  <c r="P12" i="21"/>
  <c r="P28" i="21"/>
  <c r="O96" i="16" l="1"/>
  <c r="O97" i="16"/>
  <c r="O10" i="16"/>
  <c r="O11" i="16"/>
  <c r="O12" i="16"/>
  <c r="O162" i="16"/>
  <c r="O163" i="16"/>
  <c r="O164" i="16"/>
  <c r="O165" i="16"/>
  <c r="O166" i="16"/>
  <c r="O167" i="16"/>
  <c r="O168" i="16"/>
  <c r="O158" i="16"/>
  <c r="O159" i="16"/>
  <c r="O160" i="16"/>
  <c r="O157" i="16"/>
  <c r="O161" i="16"/>
  <c r="O156" i="16"/>
  <c r="O155" i="16"/>
  <c r="O154" i="16"/>
  <c r="P154" i="16" s="1"/>
  <c r="O153" i="16"/>
  <c r="O152" i="16"/>
  <c r="O151" i="16"/>
  <c r="O150" i="16"/>
  <c r="O149" i="16"/>
  <c r="O148" i="16"/>
  <c r="O147" i="16"/>
  <c r="O146" i="16"/>
  <c r="O145" i="16"/>
  <c r="O144" i="16"/>
  <c r="O143" i="16"/>
  <c r="O142" i="16"/>
  <c r="O141" i="16"/>
  <c r="O140" i="16"/>
  <c r="O139" i="16"/>
  <c r="O138" i="16"/>
  <c r="O137" i="16"/>
  <c r="O136" i="16"/>
  <c r="O135" i="16"/>
  <c r="O134" i="16"/>
  <c r="O132" i="16"/>
  <c r="O131" i="16"/>
  <c r="O130" i="16"/>
  <c r="O129" i="16"/>
  <c r="O128" i="16"/>
  <c r="O127" i="16"/>
  <c r="O126" i="16"/>
  <c r="O125" i="16"/>
  <c r="O124" i="16"/>
  <c r="O123" i="16"/>
  <c r="P122" i="16"/>
  <c r="O121" i="16"/>
  <c r="O120" i="16"/>
  <c r="O119" i="16"/>
  <c r="O118" i="16"/>
  <c r="O117" i="16"/>
  <c r="P117" i="16" s="1"/>
  <c r="O116" i="16"/>
  <c r="O115" i="16"/>
  <c r="O114" i="16"/>
  <c r="O113" i="16"/>
  <c r="O112" i="16"/>
  <c r="O111" i="16"/>
  <c r="P111" i="16" s="1"/>
  <c r="O110" i="16"/>
  <c r="O109" i="16"/>
  <c r="O108" i="16"/>
  <c r="O107" i="16"/>
  <c r="O106" i="16"/>
  <c r="O105" i="16"/>
  <c r="O104" i="16"/>
  <c r="O103" i="16"/>
  <c r="P103" i="16" s="1"/>
  <c r="O102" i="16"/>
  <c r="O101" i="16"/>
  <c r="O100" i="16"/>
  <c r="O99" i="16"/>
  <c r="O98" i="16"/>
  <c r="P98" i="16" s="1"/>
  <c r="O95" i="16"/>
  <c r="O94" i="16"/>
  <c r="O93" i="16"/>
  <c r="O92" i="16"/>
  <c r="O91" i="16"/>
  <c r="O90" i="16"/>
  <c r="O89" i="16"/>
  <c r="O88" i="16"/>
  <c r="O87" i="16"/>
  <c r="O86" i="16"/>
  <c r="P86" i="16" s="1"/>
  <c r="O84" i="16"/>
  <c r="O83" i="16"/>
  <c r="O82" i="16"/>
  <c r="P82" i="16" s="1"/>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P43" i="16"/>
  <c r="O42" i="16"/>
  <c r="O41" i="16"/>
  <c r="O40" i="16"/>
  <c r="O39" i="16"/>
  <c r="O38" i="16"/>
  <c r="O37" i="16"/>
  <c r="O36" i="16"/>
  <c r="P35" i="16"/>
  <c r="O34" i="16"/>
  <c r="P34" i="16" s="1"/>
  <c r="O33" i="16"/>
  <c r="O32" i="16"/>
  <c r="O31" i="16"/>
  <c r="O30" i="16"/>
  <c r="O29" i="16"/>
  <c r="P29" i="16" s="1"/>
  <c r="O28" i="16"/>
  <c r="O27" i="16"/>
  <c r="O26" i="16"/>
  <c r="O25" i="16"/>
  <c r="O24" i="16"/>
  <c r="O23" i="16"/>
  <c r="O22" i="16"/>
  <c r="O21" i="16"/>
  <c r="O20" i="16"/>
  <c r="O19" i="16"/>
  <c r="O18" i="16"/>
  <c r="O17" i="16"/>
  <c r="O16" i="16"/>
  <c r="O13" i="16"/>
  <c r="P13" i="16" s="1"/>
  <c r="O9" i="16"/>
  <c r="P9" i="16" s="1"/>
  <c r="O8" i="16"/>
  <c r="O7" i="16"/>
  <c r="O6" i="16"/>
  <c r="O5" i="16"/>
  <c r="O4" i="16"/>
  <c r="O3" i="16"/>
  <c r="O2" i="16"/>
  <c r="O16" i="14"/>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 r="P2" i="16"/>
  <c r="P39" i="16"/>
  <c r="P99" i="16"/>
  <c r="P145" i="16"/>
  <c r="P32" i="16"/>
  <c r="P70" i="16"/>
  <c r="P141" i="16"/>
  <c r="P96" i="16"/>
  <c r="P104" i="16"/>
  <c r="P80" i="16"/>
  <c r="P68" i="16"/>
  <c r="P16" i="16"/>
  <c r="P45" i="16"/>
  <c r="P30" i="16"/>
  <c r="P162" i="16"/>
  <c r="P47" i="16"/>
  <c r="P138" i="16"/>
  <c r="P10" i="16"/>
  <c r="P90" i="16"/>
  <c r="P127" i="16"/>
  <c r="P62" i="16"/>
  <c r="P93" i="16"/>
  <c r="P112" i="16"/>
  <c r="P132" i="16"/>
  <c r="P155" i="16"/>
  <c r="P7" i="16"/>
  <c r="P101" i="16"/>
  <c r="P143" i="16"/>
  <c r="P21" i="16"/>
  <c r="P65" i="16"/>
  <c r="P73" i="16"/>
  <c r="P115" i="16"/>
  <c r="P87" i="16"/>
  <c r="P147" i="16"/>
  <c r="P60" i="16"/>
  <c r="P106" i="16"/>
  <c r="P18" i="16"/>
  <c r="P41" i="16"/>
  <c r="P50" i="16"/>
  <c r="P83" i="16"/>
  <c r="P150" i="16"/>
  <c r="P36" i="16"/>
  <c r="P78" i="16"/>
  <c r="P118" i="16"/>
  <c r="P123" i="16"/>
  <c r="P157" i="16"/>
  <c r="P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6" authorId="0" shapeId="0" xr:uid="{00000000-0006-0000-0400-000001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00000000-0006-0000-09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<sst xmlns="http://schemas.openxmlformats.org/spreadsheetml/2006/main" count="7383" uniqueCount="2460">
  <si>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</si>
  <si>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</si>
  <si>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</si>
  <si>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</si>
  <si>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</si>
  <si>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</si>
  <si>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</si>
  <si>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</si>
  <si>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</si>
  <si>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</si>
  <si>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</si>
  <si>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</si>
  <si>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</si>
  <si>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</si>
  <si>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</si>
  <si>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</si>
  <si>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</si>
  <si>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</si>
  <si>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</si>
  <si>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</si>
  <si>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</si>
  <si>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</si>
  <si>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</si>
  <si>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</si>
  <si>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</si>
  <si>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</si>
  <si>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</si>
  <si>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</si>
  <si>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</si>
  <si>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</si>
  <si>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</si>
  <si>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</si>
  <si>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</si>
  <si>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</si>
  <si>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</si>
  <si>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</si>
  <si>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</si>
  <si>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</si>
  <si>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</si>
  <si>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</si>
  <si>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</si>
  <si>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</si>
  <si>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</si>
  <si>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</si>
  <si>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</si>
  <si>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</si>
  <si>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</si>
  <si>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</si>
  <si>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</si>
  <si>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</si>
  <si>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</si>
  <si>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</si>
  <si>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</si>
  <si>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</si>
  <si>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</si>
  <si>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</si>
  <si>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</si>
  <si>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</si>
  <si>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</si>
  <si>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</si>
  <si>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</si>
  <si>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</si>
  <si>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</si>
  <si>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</si>
  <si>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</si>
  <si>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</si>
  <si>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</si>
  <si>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</si>
  <si>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</si>
  <si>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</si>
  <si>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</si>
  <si>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</si>
  <si>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</si>
  <si>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</si>
  <si>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</si>
  <si>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</si>
  <si>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</si>
  <si>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</si>
  <si>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</si>
  <si>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</si>
  <si>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</si>
  <si>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</si>
  <si>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</si>
  <si>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</si>
  <si>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</si>
  <si>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</si>
  <si>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</si>
  <si>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</si>
  <si>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</si>
  <si>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</si>
  <si>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</si>
  <si>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</si>
  <si>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</si>
  <si>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</si>
  <si>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</si>
  <si>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</si>
  <si>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</si>
  <si>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</si>
  <si>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</si>
  <si>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</si>
  <si>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</si>
  <si>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</si>
  <si>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</si>
  <si>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</si>
  <si>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</si>
  <si>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</si>
  <si>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</si>
  <si>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</si>
  <si>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</si>
  <si>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</si>
  <si>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</si>
  <si>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</si>
  <si>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Falta de las funciones del supervisor del contrato 857 de 2015, establecidas en el contrato, en el Manual de Supervisión e Interventoría de INCODER y el artículo 83 de la Ley 1474</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</si>
  <si>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</si>
  <si>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</si>
  <si>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</si>
  <si>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</si>
  <si>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</si>
  <si>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</si>
  <si>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</si>
  <si>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</si>
  <si>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</si>
  <si>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</si>
  <si>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</si>
  <si>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</si>
  <si>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</si>
  <si>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</si>
  <si>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</si>
  <si>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</si>
  <si>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</si>
  <si>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</si>
  <si>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</si>
  <si>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</si>
  <si>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</si>
  <si>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</si>
  <si>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</si>
  <si>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</si>
  <si>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</si>
  <si>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</si>
  <si>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</si>
  <si>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</si>
  <si>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</si>
  <si>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</si>
  <si>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</si>
  <si>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</si>
  <si>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</si>
  <si>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</si>
  <si>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</si>
  <si>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</si>
  <si>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</si>
  <si>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</si>
  <si>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</si>
  <si>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</si>
  <si>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</si>
  <si>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</si>
  <si>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</si>
  <si>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</si>
  <si>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</si>
  <si>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</si>
  <si>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</si>
  <si>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</si>
  <si>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</si>
  <si>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</si>
  <si>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</si>
  <si>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</si>
  <si>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</si>
  <si>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</si>
  <si>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</si>
  <si>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</si>
  <si>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</si>
  <si>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</si>
  <si>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</si>
  <si>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</si>
  <si>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</si>
  <si>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</si>
  <si>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</si>
  <si>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</si>
  <si>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</si>
  <si>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</si>
  <si>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</si>
  <si>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</si>
  <si>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</si>
  <si>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</si>
  <si>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</si>
  <si>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</si>
  <si>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</si>
  <si>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</si>
  <si>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</si>
  <si>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</si>
  <si>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</si>
  <si>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</si>
  <si>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</si>
  <si>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</si>
  <si>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</si>
  <si>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</si>
  <si>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</si>
  <si>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</si>
  <si>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</si>
  <si>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</si>
  <si>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</si>
  <si>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</si>
  <si>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</si>
  <si>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</si>
  <si>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</si>
  <si>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</si>
  <si>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</si>
  <si>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</si>
  <si>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</si>
  <si>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</si>
  <si>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</si>
  <si>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</si>
  <si>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</si>
  <si>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</si>
  <si>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</si>
  <si>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</si>
  <si>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</si>
  <si>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</si>
  <si>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</si>
  <si>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</si>
  <si>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</si>
  <si>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</si>
  <si>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</si>
  <si>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</si>
  <si>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</si>
  <si>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</si>
  <si>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</si>
  <si>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</si>
  <si>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</si>
  <si>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</si>
  <si>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</si>
  <si>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</si>
  <si>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</si>
  <si>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</si>
  <si>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</si>
  <si>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</si>
  <si>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</si>
  <si>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</si>
  <si>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</si>
  <si>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</si>
  <si>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</si>
  <si>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</si>
  <si>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</si>
  <si>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</si>
  <si>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</si>
  <si>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</si>
  <si>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</si>
  <si>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</si>
  <si>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</si>
  <si>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</si>
  <si>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</si>
  <si>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</si>
  <si>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</si>
  <si>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</si>
  <si>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</si>
  <si>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</si>
  <si>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</si>
  <si>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</si>
  <si>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</si>
  <si>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</si>
  <si>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</si>
  <si>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</si>
  <si>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</si>
  <si>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</si>
  <si>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</si>
  <si>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</si>
  <si>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</si>
  <si>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</si>
  <si>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</si>
  <si>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</si>
  <si>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</si>
  <si>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</si>
  <si>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</si>
  <si>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</si>
  <si>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</si>
  <si>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</si>
  <si>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</si>
  <si>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</si>
  <si>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</si>
  <si>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</si>
  <si>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</si>
  <si>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</si>
  <si>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</si>
  <si>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</si>
  <si>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</si>
  <si>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</si>
  <si>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</si>
  <si>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</si>
  <si>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</si>
  <si>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</si>
  <si>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</si>
  <si>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</si>
  <si>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</si>
  <si>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</si>
  <si>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</si>
  <si>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</si>
  <si>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</si>
  <si>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</si>
  <si>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</si>
  <si>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</si>
  <si>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</si>
  <si>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</si>
  <si>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</si>
  <si>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</si>
  <si>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</si>
  <si>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</si>
  <si>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</si>
  <si>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</si>
  <si>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</si>
  <si>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</si>
  <si>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</si>
  <si>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</si>
  <si>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</si>
  <si>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</si>
  <si>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</si>
  <si>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</si>
  <si>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</si>
  <si>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</si>
  <si>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</si>
  <si>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</si>
  <si>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</si>
  <si>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</si>
  <si>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</si>
  <si>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</si>
  <si>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</si>
  <si>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</si>
  <si>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</si>
  <si>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</si>
  <si>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</si>
  <si>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</si>
  <si>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</si>
  <si>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</si>
  <si>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</si>
  <si>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</si>
  <si>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</si>
  <si>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</si>
  <si>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</si>
  <si>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</si>
  <si>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</si>
  <si>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</si>
  <si>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</si>
  <si>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</si>
  <si>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</si>
  <si>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</si>
  <si>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</si>
  <si>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</si>
  <si>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</si>
  <si>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</si>
  <si>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</si>
  <si>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</si>
  <si>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</si>
  <si>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</si>
  <si>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</si>
  <si>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</si>
  <si>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</si>
  <si>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</si>
  <si>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</si>
  <si>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</si>
  <si>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</si>
  <si>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</si>
  <si>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</si>
  <si>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</si>
  <si>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</si>
  <si>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</si>
  <si>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</si>
  <si>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</si>
  <si>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</si>
  <si>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</si>
  <si>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</si>
  <si>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</si>
  <si>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</si>
  <si>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</si>
  <si>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</si>
  <si>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</si>
  <si>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</si>
  <si>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</si>
  <si>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</si>
  <si>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</si>
  <si>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</si>
  <si>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</si>
  <si>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</si>
  <si>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</si>
  <si>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</si>
  <si>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</si>
  <si>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</si>
  <si>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</si>
  <si>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</si>
  <si>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</si>
  <si>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</si>
  <si>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</si>
  <si>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</si>
  <si>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</si>
  <si>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</si>
  <si>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</si>
  <si>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</si>
  <si>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</si>
  <si>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</si>
  <si>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</si>
  <si>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</si>
  <si>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</si>
  <si>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</si>
  <si>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</si>
  <si>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</si>
  <si>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</si>
  <si>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</si>
  <si>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</si>
  <si>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</si>
  <si>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</si>
  <si>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</si>
  <si>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</si>
  <si>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</si>
  <si>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</si>
  <si>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</si>
  <si>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</si>
  <si>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</si>
  <si>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</si>
  <si>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</si>
  <si>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</si>
  <si>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</si>
  <si>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</si>
  <si>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</si>
  <si>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</si>
  <si>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</si>
  <si>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</si>
  <si>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</si>
  <si>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</si>
  <si>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</si>
  <si>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</si>
  <si>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</si>
  <si>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</si>
  <si>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</si>
  <si>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</si>
  <si>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</si>
  <si>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</si>
  <si>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</si>
  <si>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</si>
  <si>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</si>
  <si>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</si>
  <si>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</si>
  <si>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</si>
  <si>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</si>
  <si>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</si>
  <si>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</si>
  <si>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</si>
  <si>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</si>
  <si>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</si>
  <si>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</si>
  <si>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</si>
  <si>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</si>
  <si>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</si>
  <si>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</si>
  <si>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</si>
  <si>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</si>
  <si>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</si>
  <si>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</si>
  <si>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</si>
  <si>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Constitución errada de reservas sin el debido soporte documental que avala en términos legales la creación de las mismas, así como de recursos que en su defecto debieron ser liberados.</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</si>
  <si>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</si>
  <si>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</si>
  <si>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</si>
  <si>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</si>
  <si>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</si>
  <si>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</si>
  <si>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</si>
  <si>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</si>
  <si>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</si>
  <si>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</si>
  <si>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</si>
  <si>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</si>
  <si>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</si>
  <si>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</si>
  <si>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</si>
  <si>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</si>
  <si>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</si>
  <si>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</si>
  <si>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</si>
  <si>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</si>
  <si>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</si>
  <si>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</si>
  <si>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</si>
  <si>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</si>
  <si>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</si>
  <si>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</si>
  <si>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</si>
  <si>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</si>
  <si>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</si>
  <si>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</si>
  <si>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</si>
  <si>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</si>
  <si>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</si>
  <si>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</si>
  <si>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</si>
  <si>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</si>
  <si>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</si>
  <si>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</si>
  <si>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</si>
  <si>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</si>
  <si>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</si>
  <si>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</si>
  <si>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Estudio Técnico de rediseño organizacional</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</si>
  <si>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</si>
  <si>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</si>
  <si>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</si>
  <si>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</si>
  <si>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</si>
  <si>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</si>
  <si>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</si>
  <si>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</si>
  <si>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</si>
  <si>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</si>
  <si>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</si>
  <si>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</si>
  <si>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</si>
  <si>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</si>
  <si>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</si>
  <si>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</si>
  <si>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</si>
  <si>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</si>
  <si>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</si>
  <si>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</si>
  <si>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</si>
  <si>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</si>
  <si>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</si>
  <si>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</si>
  <si>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</si>
  <si>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</si>
  <si>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</si>
  <si>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</si>
  <si>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</si>
  <si>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</si>
  <si>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</si>
  <si>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</si>
  <si>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</si>
  <si>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</si>
  <si>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</si>
  <si>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</si>
  <si>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</si>
  <si>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</si>
  <si>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</si>
  <si>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</si>
  <si>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</si>
  <si>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</si>
  <si>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</si>
  <si>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</si>
  <si>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</si>
  <si>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</si>
  <si>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</si>
  <si>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</si>
  <si>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</si>
  <si>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</si>
  <si>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</si>
  <si>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</si>
  <si>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</si>
  <si>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</si>
  <si>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</si>
  <si>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</si>
  <si>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t>Ingresar al aplicativo Apoteosys (Entradas de Almacén) los bienes adquiridos o recibidos, para reconocer los mismos en los estados Financieros</t>
  </si>
  <si>
    <t>Entradas de almacén  (2) Proyectos Estratégicos Nacionales</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</si>
  <si>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</si>
  <si>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</si>
  <si>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</si>
  <si>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</si>
  <si>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</si>
  <si>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</si>
  <si>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</si>
  <si>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</si>
  <si>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</si>
  <si>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</si>
  <si>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</si>
  <si>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</si>
  <si>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</si>
  <si>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</si>
  <si>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</si>
  <si>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</si>
  <si>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 xml:space="preserve">Oficio </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</si>
  <si>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</si>
  <si>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</si>
  <si>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</si>
  <si>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</si>
  <si>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</si>
  <si>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</si>
  <si>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</si>
  <si>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</si>
  <si>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</si>
  <si>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</si>
  <si>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</si>
  <si>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</si>
  <si>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</si>
  <si>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</si>
  <si>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</si>
  <si>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</si>
  <si>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</si>
  <si>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</si>
  <si>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</si>
  <si>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</si>
  <si>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</si>
  <si>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</si>
  <si>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</si>
  <si>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</si>
  <si>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</si>
  <si>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</si>
  <si>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</si>
  <si>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</si>
  <si>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</si>
  <si>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</si>
  <si>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</si>
  <si>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</si>
  <si>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</si>
  <si>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REQUERIMIENTO ESCRITO DE SUPERVISION</t>
  </si>
  <si>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</si>
  <si>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</si>
  <si>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</si>
  <si>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</si>
  <si>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</si>
  <si>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</si>
  <si>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</si>
  <si>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Jurídica adelantará el trámite de notificación de los mandamientos de pago</t>
  </si>
  <si>
    <t>La Oficina Jurídica remitirá los oficios de notificación por correo de los mandamientos de pago</t>
  </si>
  <si>
    <t>Oficio</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</si>
  <si>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</si>
  <si>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</si>
  <si>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</si>
  <si>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</si>
  <si>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</si>
  <si>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</si>
  <si>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</si>
  <si>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</si>
  <si>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</si>
  <si>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</si>
  <si>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</si>
  <si>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</si>
  <si>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</si>
  <si>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</si>
  <si>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</si>
  <si>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</si>
  <si>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</si>
  <si>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</si>
  <si>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</si>
  <si>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</si>
  <si>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</si>
  <si>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</si>
  <si>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</si>
  <si>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</si>
  <si>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</si>
  <si>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</si>
  <si>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</si>
  <si>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</si>
  <si>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</si>
  <si>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</si>
  <si>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</si>
  <si>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</si>
  <si>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</si>
  <si>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</si>
  <si>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</si>
  <si>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</si>
  <si>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</si>
  <si>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</si>
  <si>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</si>
  <si>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</si>
  <si>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</si>
  <si>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</si>
  <si>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</si>
  <si>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</si>
  <si>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</si>
  <si>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</si>
  <si>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</si>
  <si>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</si>
  <si>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</si>
  <si>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</si>
  <si>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</si>
  <si>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</si>
  <si>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</si>
  <si>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</si>
  <si>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</si>
  <si>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</si>
  <si>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</si>
  <si>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</si>
  <si>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</si>
  <si>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</si>
  <si>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</si>
  <si>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</si>
  <si>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</si>
  <si>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</si>
  <si>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</si>
  <si>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</si>
  <si>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</si>
  <si>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</si>
  <si>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</si>
  <si>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</si>
  <si>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</si>
  <si>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</si>
  <si>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</si>
  <si>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Fortalecer el seguimiento a la implementación de los PIDAR.</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</si>
  <si>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</si>
  <si>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</si>
  <si>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</si>
  <si>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</si>
  <si>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</si>
  <si>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</si>
  <si>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</si>
  <si>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</si>
  <si>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</si>
  <si>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</si>
  <si>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</si>
  <si>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</si>
  <si>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</si>
  <si>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</si>
  <si>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</si>
  <si>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</si>
  <si>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</si>
  <si>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</si>
  <si>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</si>
  <si>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</si>
  <si>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</si>
  <si>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</si>
  <si>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</si>
  <si>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</si>
  <si>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</si>
  <si>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</si>
  <si>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</si>
  <si>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</si>
  <si>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</si>
  <si>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</si>
  <si>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</si>
  <si>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</si>
  <si>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</si>
  <si>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</si>
  <si>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</si>
  <si>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</si>
  <si>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</si>
  <si>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</si>
  <si>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</si>
  <si>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</si>
  <si>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</si>
  <si>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</si>
  <si>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</si>
  <si>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</si>
  <si>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</si>
  <si>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</si>
  <si>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</si>
  <si>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</si>
  <si>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</si>
  <si>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</si>
  <si>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</si>
  <si>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</si>
  <si>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</si>
  <si>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</si>
  <si>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</si>
  <si>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</si>
  <si>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</si>
  <si>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</si>
  <si>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</si>
  <si>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</si>
  <si>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</si>
  <si>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</si>
  <si>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</si>
  <si>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</si>
  <si>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</si>
  <si>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</si>
  <si>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</si>
  <si>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</si>
  <si>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</si>
  <si>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</si>
  <si>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</si>
  <si>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</si>
  <si>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</si>
  <si>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</si>
  <si>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</si>
  <si>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</si>
  <si>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</si>
  <si>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</si>
  <si>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</si>
  <si>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</si>
  <si>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</si>
  <si>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</si>
  <si>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</si>
  <si>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</si>
  <si>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</si>
  <si>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</si>
  <si>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</si>
  <si>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</si>
  <si>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</si>
  <si>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</si>
  <si>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</si>
  <si>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</si>
  <si>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</si>
  <si>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</si>
  <si>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</si>
  <si>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</si>
  <si>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</si>
  <si>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</si>
  <si>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</si>
  <si>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</si>
  <si>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Falta de articulación entre la ANT y la ADR, de tal manera que se garantice el acceso a proyectos productivos por parte de los beneficiarios de acceso y formalización de tierras.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</si>
  <si>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</si>
  <si>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</si>
  <si>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</si>
  <si>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</si>
  <si>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</si>
  <si>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</si>
  <si>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t>2. Luego se realizará actualización de inventario forestal para determinar la cobertura arbórea objeto del corte y apeo en el embalse</t>
  </si>
  <si>
    <t>Unidad: 1 informe de inventario forestal</t>
  </si>
  <si>
    <t>3. Ejecución de la actividad de corte y apeo, con su respectiva disposición final de material forestal aprovechable.</t>
  </si>
  <si>
    <t>Unidad: 1 informe técnico de ejecución del corte y apeo de especies arbóreas en una extensión de 100 hectáreas</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</si>
  <si>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</si>
  <si>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</si>
  <si>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</si>
  <si>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</si>
  <si>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</si>
  <si>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</si>
  <si>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</si>
  <si>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Impacto ambiental por inadecuado uso de los descoles de los canales 2, 3 y 4</t>
  </si>
  <si>
    <t>Plan de contingencia Presa Zanja Honda</t>
  </si>
  <si>
    <t>Falta de un plan de contingencia que no permite contar con acciones establecidas para minimizar y prevenir riesgos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</si>
  <si>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</si>
  <si>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</si>
  <si>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</si>
  <si>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</si>
  <si>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Unidad: 9 Actos administrativos de aclaración de registro de predios para transferencia de propiedad a CORTOLIMA</t>
  </si>
  <si>
    <t>Cumplir los requerimientos referidos a la compensación ambiental del proyecto, lo cual incluye culminar la transferencia del dominio de predios a CORTOLIMA que hoy se registran aún a nombre de INCODER.</t>
  </si>
  <si>
    <t>Unidad: Oficio de solicitud al MADR</t>
  </si>
  <si>
    <t>Formulación y adopción de Planes de ordenación y manejo de las cuencas de los ríos Cambrin, Hereje y sector Alto del río Saldaña con recursos del 1%.</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</si>
  <si>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</si>
  <si>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</si>
  <si>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</si>
  <si>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</si>
  <si>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</si>
  <si>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</si>
  <si>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</si>
  <si>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</si>
  <si>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</si>
  <si>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</si>
  <si>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</si>
  <si>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La ADR estableció la viabilidad de reportar los caudales efectivamente captados, a fin de solicitar a CORTOLIMA el cálculo real de la TUA conforme al caudal utilizado respecto del concesionado</t>
  </si>
  <si>
    <t>Unidad: Reportes trimestrales.</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</si>
  <si>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</si>
  <si>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</si>
  <si>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</si>
  <si>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</si>
  <si>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</si>
  <si>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</si>
  <si>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</si>
  <si>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</si>
  <si>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</si>
  <si>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</si>
  <si>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</si>
  <si>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</si>
  <si>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</si>
  <si>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</si>
  <si>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</si>
  <si>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</si>
  <si>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</si>
  <si>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</si>
  <si>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</si>
  <si>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</si>
  <si>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</si>
  <si>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</si>
  <si>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</si>
  <si>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</si>
  <si>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</si>
  <si>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</si>
  <si>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</si>
  <si>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</si>
  <si>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</si>
  <si>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</si>
  <si>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 xml:space="preserve">Desnaturalización de un contrato de obra en un contrato remunerado por suministro a través de una modificación </t>
  </si>
  <si>
    <t xml:space="preserve">La causa del hallazgo se basa en la desnaturalización de un contrato de obra en un contrato remunerado por suministro a través de una modificación </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</si>
  <si>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</si>
  <si>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</si>
  <si>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Solicitar a la Vicepresidencia de Proyectos la consolidación de un documento anexo al procedimiento de implementación, que establezca los requisitos mínimos de entrega y uso de los bienes y activos entregados a los beneficiarios</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</si>
  <si>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</si>
  <si>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</si>
  <si>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</si>
  <si>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</si>
  <si>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</si>
  <si>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</si>
  <si>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</si>
  <si>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</si>
  <si>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</si>
  <si>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</si>
  <si>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</si>
  <si>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</si>
  <si>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</si>
  <si>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</si>
  <si>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</si>
  <si>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</si>
  <si>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</si>
  <si>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</si>
  <si>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</si>
  <si>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</si>
  <si>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La ADR -VIP- DAT - Solicitará al MADR la respectiva articulación técnica y jurídica que permita culminar la transferencia del dominio de predios a CORTOLIMA que hoy se registran aún a nombre de INCODER.</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</si>
  <si>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</si>
  <si>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</si>
  <si>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</si>
  <si>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Observación resumida</t>
  </si>
  <si>
    <t>hallazago cerrado</t>
  </si>
  <si>
    <t>Efectiva - Cerrada</t>
  </si>
  <si>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</si>
  <si>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</si>
  <si>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</si>
  <si>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</si>
  <si>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</si>
  <si>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</si>
  <si>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</si>
  <si>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</si>
  <si>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</si>
  <si>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</si>
  <si>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</si>
  <si>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</si>
  <si>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</si>
  <si>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</si>
  <si>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</si>
  <si>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</si>
  <si>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</si>
  <si>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</si>
  <si>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</si>
  <si>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</si>
  <si>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</si>
  <si>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</si>
  <si>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</si>
  <si>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</si>
  <si>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</si>
  <si>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</si>
  <si>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</si>
  <si>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</si>
  <si>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</si>
  <si>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</si>
  <si>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</si>
  <si>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</si>
  <si>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</si>
  <si>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</si>
  <si>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</si>
  <si>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</si>
  <si>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</si>
  <si>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</si>
  <si>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</si>
  <si>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</si>
  <si>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</si>
  <si>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</si>
  <si>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</si>
  <si>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</si>
  <si>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</si>
  <si>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</si>
  <si>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</si>
  <si>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</si>
  <si>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</si>
  <si>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</si>
  <si>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</si>
  <si>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</si>
  <si>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</si>
  <si>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</si>
  <si>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</si>
  <si>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</si>
  <si>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</si>
  <si>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Informe técnico del profesional</t>
  </si>
  <si>
    <t>Contrato de transporte</t>
  </si>
  <si>
    <t xml:space="preserve">Estudios y diseños actualizados
</t>
  </si>
  <si>
    <t>Oficios de solicitud de recursos o ficha de inversión</t>
  </si>
  <si>
    <t>Documentos de hoja de ruta definitivos</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</si>
  <si>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</si>
  <si>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</si>
  <si>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</si>
  <si>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</si>
  <si>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</si>
  <si>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</si>
  <si>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</si>
  <si>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</si>
  <si>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</si>
  <si>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</si>
  <si>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</si>
  <si>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</si>
  <si>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</si>
  <si>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</si>
  <si>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dependencia responsable de la ejecución de las acciones propuestas para el presente hallazgo no reportó avances a la fecha de la realización del presente de seguimiento.</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</si>
  <si>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</si>
  <si>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</si>
  <si>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</si>
  <si>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</si>
  <si>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</si>
  <si>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</si>
  <si>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</si>
  <si>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</si>
  <si>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</si>
  <si>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</si>
  <si>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</si>
  <si>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</si>
  <si>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</si>
  <si>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</si>
  <si>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</si>
  <si>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</si>
  <si>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</si>
  <si>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</si>
  <si>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</si>
  <si>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</si>
  <si>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</si>
  <si>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</si>
  <si>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</si>
  <si>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</si>
  <si>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</si>
  <si>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</si>
  <si>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</si>
  <si>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</si>
  <si>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</si>
  <si>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</si>
  <si>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</si>
  <si>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</si>
  <si>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</si>
  <si>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</si>
  <si>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</si>
  <si>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</si>
  <si>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</si>
  <si>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</si>
  <si>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</si>
  <si>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</si>
  <si>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</si>
  <si>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2). CGR-CDSA N° 791</t>
  </si>
  <si>
    <t>1). CGR-CDSA N° 759</t>
  </si>
  <si>
    <t>3). CGR-CDSA N° 833</t>
  </si>
  <si>
    <t>4). CGR-CDSA N° 845</t>
  </si>
  <si>
    <t>5). CGR-CDSIFTCEDR N° 023</t>
  </si>
  <si>
    <t>6). CGR-CDSA N° 864</t>
  </si>
  <si>
    <t>7). CGR-CDSA N° 871</t>
  </si>
  <si>
    <t>8). CGR-CDMA-019</t>
  </si>
  <si>
    <t>9). CGR-CDSA N° 877</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</si>
  <si>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</si>
  <si>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</si>
  <si>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</si>
  <si>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</si>
  <si>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</si>
  <si>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</si>
  <si>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</si>
  <si>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</si>
  <si>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</si>
  <si>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</si>
  <si>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</si>
  <si>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</si>
  <si>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</si>
  <si>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</si>
  <si>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</si>
  <si>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</si>
  <si>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</si>
  <si>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</si>
  <si>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</si>
  <si>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</si>
  <si>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</si>
  <si>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</si>
  <si>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</si>
  <si>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</si>
  <si>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</si>
  <si>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</si>
  <si>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</si>
  <si>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</si>
  <si>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</si>
  <si>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</si>
  <si>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</si>
  <si>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</si>
  <si>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</si>
  <si>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</si>
  <si>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</si>
  <si>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</si>
  <si>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</si>
  <si>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</si>
  <si>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</si>
  <si>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</si>
  <si>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</si>
  <si>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</si>
  <si>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</si>
  <si>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</si>
  <si>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</si>
  <si>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</si>
  <si>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</si>
  <si>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</si>
  <si>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</si>
  <si>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</si>
  <si>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</si>
  <si>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</si>
  <si>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Contratos de Prestación de Servicios</t>
  </si>
  <si>
    <t>Fortalecer el proceso de facturación mediante la puesta en funcionamiento de un Software para las distinta carteras de los distritos de adecuación de tierras administrados por la Agencia de Desarrollo Rural - ADR</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</si>
  <si>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</si>
  <si>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</si>
  <si>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</si>
  <si>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</si>
  <si>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</si>
  <si>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</si>
  <si>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Puesta en operación del  software alterno auxiliar del SIIF.</t>
  </si>
  <si>
    <t>Aplicativo alterno auxiliar del SIIF.</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</si>
  <si>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</si>
  <si>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</si>
  <si>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</si>
  <si>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</si>
  <si>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</si>
  <si>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</si>
  <si>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</si>
  <si>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</si>
  <si>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</si>
  <si>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</si>
  <si>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</si>
  <si>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</si>
  <si>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</si>
  <si>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</si>
  <si>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</si>
  <si>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</si>
  <si>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</si>
  <si>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</si>
  <si>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</si>
  <si>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</si>
  <si>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</si>
  <si>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</si>
  <si>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</si>
  <si>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</si>
  <si>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</si>
  <si>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</si>
  <si>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</si>
  <si>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</si>
  <si>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</si>
  <si>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</si>
  <si>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</si>
  <si>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</si>
  <si>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</si>
  <si>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</si>
  <si>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</si>
  <si>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</si>
  <si>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</si>
  <si>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</si>
  <si>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</si>
  <si>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</si>
  <si>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</si>
  <si>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ordenará medidas de embargo en aquellos procesos en los que por costo beneficio o por competencia temporal, es procedente ordenar medidas</t>
  </si>
  <si>
    <t>La Dirección de Adecuación de Tierras adelantará la actualización de los Registros General de Usuarios de los Distritos de Adecuación de Tierras administrados por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</si>
  <si>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</si>
  <si>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</si>
  <si>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</si>
  <si>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</si>
  <si>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</si>
  <si>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</si>
  <si>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</si>
  <si>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</si>
  <si>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</si>
  <si>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</si>
  <si>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</si>
  <si>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</si>
  <si>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</si>
  <si>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</si>
  <si>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</si>
  <si>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</si>
  <si>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</si>
  <si>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</si>
  <si>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</si>
  <si>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</si>
  <si>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</si>
  <si>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</si>
  <si>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</si>
  <si>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</si>
  <si>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</si>
  <si>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</si>
  <si>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</si>
  <si>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</si>
  <si>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</si>
  <si>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</si>
  <si>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</si>
  <si>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</si>
  <si>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Obtener la aprobación de la hoja de ruta</t>
  </si>
  <si>
    <t>Realizar las acciones que sean competencia de la ADR para la obtención de la aprobación de la hoja de ruta.</t>
  </si>
  <si>
    <t>Actas de comités de depuración de cartera realizados</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</si>
  <si>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</si>
  <si>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</si>
  <si>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</si>
  <si>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</si>
  <si>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</si>
  <si>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</si>
  <si>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</si>
  <si>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</si>
  <si>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</si>
  <si>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</si>
  <si>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</si>
  <si>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</si>
  <si>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</si>
  <si>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</si>
  <si>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</si>
  <si>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</si>
  <si>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</si>
  <si>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</si>
  <si>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</si>
  <si>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</si>
  <si>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</si>
  <si>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</si>
  <si>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</si>
  <si>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</si>
  <si>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</si>
  <si>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</si>
  <si>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</si>
  <si>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</si>
  <si>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</si>
  <si>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</si>
  <si>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</si>
  <si>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</si>
  <si>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</si>
  <si>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</si>
  <si>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</si>
  <si>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</si>
  <si>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</si>
  <si>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</si>
  <si>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</si>
  <si>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</si>
  <si>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</si>
  <si>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</si>
  <si>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</si>
  <si>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</si>
  <si>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</si>
  <si>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</si>
  <si>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</si>
  <si>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</si>
  <si>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</si>
  <si>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</si>
  <si>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</si>
  <si>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</si>
  <si>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</si>
  <si>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</si>
  <si>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</si>
  <si>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</si>
  <si>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</si>
  <si>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</si>
  <si>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</si>
  <si>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</si>
  <si>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</si>
  <si>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</si>
  <si>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</si>
  <si>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</si>
  <si>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</si>
  <si>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</si>
  <si>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</si>
  <si>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</si>
  <si>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</si>
  <si>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</si>
  <si>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</si>
  <si>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</si>
  <si>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</si>
  <si>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</si>
  <si>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</si>
  <si>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</si>
  <si>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</si>
  <si>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</si>
  <si>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No se presentan avances frente a la presente acción. La misma se encuentra dentro de los términos de ejecución, por lo cual se debe continuar realizando seguimiento.</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</si>
  <si>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</si>
  <si>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</si>
  <si>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</si>
  <si>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Es preciso resaltar que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</si>
  <si>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</si>
  <si>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No se obtuvo evidencia de la ejecución de la acción propuesta para el presente hallazgo, no obstante, el presente hallazgo presenta acciones cuya fecha de finalización registra a 30 de noviembre de 2021. La Oficina de Control Interno considera pertinente continuar con el seguimiento del presente hallazgo.</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</si>
  <si>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</si>
  <si>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</si>
  <si>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</si>
  <si>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</si>
  <si>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</si>
  <si>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</si>
  <si>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</si>
  <si>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</si>
  <si>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</si>
  <si>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</si>
  <si>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</si>
  <si>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</si>
  <si>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</si>
  <si>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</si>
  <si>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</si>
  <si>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</si>
  <si>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</si>
  <si>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</si>
  <si>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</si>
  <si>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Dar cumplimiento al Manual de Contratación y Supervisión de la ADR en lo relacionado a los Comités de Estructuración y Evaluación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</si>
  <si>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</si>
  <si>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</si>
  <si>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</si>
  <si>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</si>
  <si>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</si>
  <si>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</si>
  <si>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</si>
  <si>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</si>
  <si>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</si>
  <si>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</si>
  <si>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</si>
  <si>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</si>
  <si>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 xml:space="preserve">La Dirección de Asistencia Técnica allegó soporte de veintisiete (27) Planes Departamentales de Extensión Agropecuaria - PDEA, así como las ordenanzas que donde se adoptan los mismos. </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</si>
  <si>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</si>
  <si>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</si>
  <si>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</si>
  <si>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</si>
  <si>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</si>
  <si>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</si>
  <si>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</si>
  <si>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</si>
  <si>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t>Cumplimiento en la realización de monitorios de agua superficial en las condiciones establecidas en las Resoluciones Nos. 01146 del 1 de julio de 2020 y 1534 del 15 de septiembre de 2020 proferidas por la Autoridad Nacional de Licencias Ambientales - ANLA.</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</si>
  <si>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</si>
  <si>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</si>
  <si>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</si>
  <si>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</si>
  <si>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</si>
  <si>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</si>
  <si>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</si>
  <si>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</si>
  <si>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</si>
  <si>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</si>
  <si>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</si>
  <si>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</si>
  <si>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</si>
  <si>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</si>
  <si>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</si>
  <si>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</si>
  <si>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</si>
  <si>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</si>
  <si>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</si>
  <si>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</si>
  <si>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</si>
  <si>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</si>
  <si>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</si>
  <si>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</si>
  <si>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</si>
  <si>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</si>
  <si>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</si>
  <si>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</si>
  <si>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</si>
  <si>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</si>
  <si>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</si>
  <si>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</si>
  <si>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</si>
  <si>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</si>
  <si>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</si>
  <si>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</si>
  <si>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
- Acta de Comité de cartera No. 001 del 24/02/2021
- Acta de Comité de cartera No. 002 del 03/03/2021</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</si>
  <si>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</si>
  <si>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</si>
  <si>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</si>
  <si>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</si>
  <si>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</si>
  <si>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Realizar Mesa de Trabajo con la Entidad Financiera</t>
  </si>
  <si>
    <t>Realizar Mesa de Trabajo con la Entidad Financiera encargada del recaudo para crear instrumentos que permitan mejorar la identificación de los ingresos (consignaciones) con la participación de las UTTs, el Grupo de Cartera y Contabilidad</t>
  </si>
  <si>
    <t>La dependencia responsable de la ejecución de las acciones propuestas para el presente hallazgo no reportó avances a la fecha de la realización del presente de seguimiento.
La fecha de ejecución de la presente acción fue ampliada en sesión 03-2021 del Comité de Coordinación del Sistema de Control Interno, previa justificación presentada por los responsables de su ejecución.</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</si>
  <si>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</si>
  <si>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</si>
  <si>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</si>
  <si>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</si>
  <si>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</si>
  <si>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</si>
  <si>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</si>
  <si>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</si>
  <si>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Conciliaciones elaboradas y firmadas 
mensualmente</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</si>
  <si>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</si>
  <si>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</si>
  <si>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Elaborar un instructivo para la constitución, pago y liquidación de las reservas presupuestales </t>
  </si>
  <si>
    <t>Elaborar un formato para la constitución de las Reservas Presupuestales</t>
  </si>
  <si>
    <t>Elaborar Circular para la constitución de las Reservas presupuestales de la vigencia  2021.</t>
  </si>
  <si>
    <t xml:space="preserve">Realizar Seguimiento mensual a la ejecución presupuestal 2021 </t>
  </si>
  <si>
    <t>Elaborar y socializar  un instructivo para la constitución, pago y liquidación de las reservas presupuestales, en el cual se detalle el paso a paso para cada una de las actividades propias del rezago presupuestal.</t>
  </si>
  <si>
    <t>Elaborar un formato exclusivo para la constitución de las reservas presupuestales, el cual será un requisito indispensable para que el área de presupuesto pueda realizar los registros  en el SIIF</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</si>
  <si>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</si>
  <si>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Realizar seguimiento a la ejecución presupuestal de la vigencia 2021, en atención al artículo 13 Decreto 2364 en el Comité Directivo (Primario) con el fin de tomar las decisiones de forma oportuna, con base con los informes reportados mensualmente.</t>
  </si>
  <si>
    <t>Procedimiento elaborado, aprobado y socializado</t>
  </si>
  <si>
    <t>Formato Elaborado, aprobado y Publicado</t>
  </si>
  <si>
    <t>Circular elaborada, aprobada y publicada</t>
  </si>
  <si>
    <t>Actas de comité de manera mensual</t>
  </si>
  <si>
    <t>Secretaria General 
Oficina Planeación</t>
  </si>
  <si>
    <t>Secretaria General 
Vicepresidencia de Gestión Contractual</t>
  </si>
  <si>
    <t>Informe mensual de las comisiones pendientes de legalizar, y de las gestiones realizadas.</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</si>
  <si>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</si>
  <si>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</si>
  <si>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</si>
  <si>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La presente acción fue modificada  en sesión 03-2021 del Comité de Coordinación del Sistema de Control Interno, previa justificación presentada por los responsables de su ejecución.</t>
  </si>
  <si>
    <t>1/10</t>
  </si>
  <si>
    <t>2/10</t>
  </si>
  <si>
    <t>3/10</t>
  </si>
  <si>
    <t>4/10</t>
  </si>
  <si>
    <t>5/10</t>
  </si>
  <si>
    <t>6/10</t>
  </si>
  <si>
    <t>7/10</t>
  </si>
  <si>
    <t>8/10</t>
  </si>
  <si>
    <t>9/10</t>
  </si>
  <si>
    <t>10/10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</si>
  <si>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</si>
  <si>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</si>
  <si>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Ejecución y seguimiento de la hoja de ruta que fue aprobada por la Vicepresidencia de Integración Productiva.</t>
  </si>
  <si>
    <t>Hoja de Ruta elaborada y aprobada por la 
Vicepresidencia de Integración Productiva</t>
  </si>
  <si>
    <t>Informe semestral de ejecución de la hoja de ruta para los distritos de propiedad de la agencia emitida por la DAT y aprobada por la Vicepresidencia de Integración Productiva.</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</si>
  <si>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</si>
  <si>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</si>
  <si>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</si>
  <si>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Hallazgo No. 1 - Facturación por tasa del servicio cobrado en los Distritos de Adecuación de Tierras (DAT) administrados por la ADR. </t>
  </si>
  <si>
    <t>Hallazgo No. 1 - Facturación por tasa del servicio cobrado en los Distritos de Adecuación de Tierras (DAT) administrados por la ADR.</t>
  </si>
  <si>
    <t xml:space="preserve">Hallazgo No. 02 - Facturación por tasa del servicio cobrado en los Distritos de Adecuación de Tierras (DAT) propiedad de la ADR, administrados por las asociaciones. </t>
  </si>
  <si>
    <t>Hallazgo No. 03 Falta de identificación de la propiedad de los bienes que forman parte de los Distritos de Adecuación de Tierras.</t>
  </si>
  <si>
    <t>Hallazgo 4. Reconocimiento y revelación contable en la cuenta de Propiedad, Planta y Equipo</t>
  </si>
  <si>
    <t xml:space="preserve">Hallazgo 4 Reconocimiento y revelación contable en la cuenta de Propiedad, Planta y Equipo </t>
  </si>
  <si>
    <t xml:space="preserve">Hallazgo No. 05 - Rezago presupuestal con diferencias </t>
  </si>
  <si>
    <t xml:space="preserve">Hallazgo No. 06 - Refrendación y Justificación Reservas </t>
  </si>
  <si>
    <t>Hallazgo No. 06 - Refrendación y Justificación Reservas</t>
  </si>
  <si>
    <t>Hallazgo No. 7 - Reservas modificada el 25 enero y 9 de febrero de 2021</t>
  </si>
  <si>
    <t xml:space="preserve">Hallazgo No. 08 - Traslado de recursos de cofinanciación a encargos fiduciarios </t>
  </si>
  <si>
    <t>No se cuenta  con  mecanismos adecuados de control y verificación de los saldos  de cartera  incorporados en los Estados Financieros de la ADR.</t>
  </si>
  <si>
    <t>La ADR no cuenta con una política contable para el reconocimiento, recaudo y clasificación de ingresos por concepto de intereses.</t>
  </si>
  <si>
    <t>Se evidencia inconsistencia en la aplicación de la política contable definida por la ADR con base en la Resolución No. 0821 de 2018</t>
  </si>
  <si>
    <t>El sistema contable de la entidad no cuenta con un procedimiento, en su política contable, para el reconocimiento y revelación del ingreso facturado por los DAT de su propiedad administrados por terceros.</t>
  </si>
  <si>
    <t>No fue posible obtener evidencia contable sobre el saldo cierto de los recursos facturados, los efectivamente recaudados y del uso o destinación de estos, en los DAT administrados por las asociaciones de usuarios</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</si>
  <si>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</si>
  <si>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</si>
  <si>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La información revelada en las Notas a los Estados Financieros de la ADR no es coherente con los saldos reflejados en el cuenta de propiedad, planta y equipo</t>
  </si>
  <si>
    <t>Los terrenos de los Distritos de Adecuación de Tierras DAT de propiedad de la ADR, no están registrados contablemente.</t>
  </si>
  <si>
    <t>Constitución de reservas por encima de lo que arroja la ecuación presupuestal de compromisos menos obligaciones.</t>
  </si>
  <si>
    <t>Deficiencias en el proceso de planeación  y de seguimiento a la ejecución contractual.</t>
  </si>
  <si>
    <t>Inconsistencias en la información reportada, denotando falta de control y seguimiento e incumplimiento a lo establecido en el artículo 10 de la Ley 2063 de 2020</t>
  </si>
  <si>
    <t xml:space="preserve">La  CGR manifiesta que la ADR no da cumplimiento a lo establecido en el art 57 del decreto 2411 de 2019, por el cual se liquida el Presupuesto General de la Nación </t>
  </si>
  <si>
    <t>Actualizar el procedimiento "Administración,  Operación  conservación de los  Distritos de Adecuación de Tierras" en lo concerniente al RGU y su seguimiento y control.</t>
  </si>
  <si>
    <t>Se procederá con la actualización y socialización del Procedimiento.</t>
  </si>
  <si>
    <t>Actualizar el procedimiento de ingresos.</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</si>
  <si>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</si>
  <si>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</si>
  <si>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</si>
  <si>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</si>
  <si>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Incorporación de la Información de los DAT administrados por las asociaciones de usuarios en los Estados Financieros de la ADR</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</si>
  <si>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</si>
  <si>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</si>
  <si>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</si>
  <si>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</si>
  <si>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</si>
  <si>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</si>
  <si>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Realizar una revisión 
del modelo de ejecución directa</t>
  </si>
  <si>
    <t>Mesas de trabajo con las 
dependencias de la entidad que tienen relación con el modelo de ejecución directa</t>
  </si>
  <si>
    <t>Implementar las conclusiones de las mesas de trabajo realizadas para la revisión del modelo</t>
  </si>
  <si>
    <t>Informe detallado que relacione los ajustes de la revisión efectuada.</t>
  </si>
  <si>
    <t>Notas a los Estados Financieros semestrales</t>
  </si>
  <si>
    <t>Informe que de cuenta de las gestiones adelantadas emitido por la Dirección avalado por la Vicepresidencia de Integración de manera cuatrimestral.</t>
  </si>
  <si>
    <t>Conciliaciones elaboradas y firmadas de manera semestral</t>
  </si>
  <si>
    <t>Procedimiento Elaborado y socializado</t>
  </si>
  <si>
    <t>Estados Financieros actualizados emitidos
semestralmente.</t>
  </si>
  <si>
    <t>Notas a los Estados Financieros emitidos
semestralmente.</t>
  </si>
  <si>
    <t>Informe de ejecución anual del cronograma
 para los distritos de propiedad de la agencia emitido por la DAT</t>
  </si>
  <si>
    <t xml:space="preserve"> 
Estudios Previos que contengan la condición especial
</t>
  </si>
  <si>
    <t>Actas de mesas de trabajo realizadas</t>
  </si>
  <si>
    <t>Informe suscrito por la Vicepresidencia de Integración Productiva</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</si>
  <si>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</si>
  <si>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</si>
  <si>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presente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hallazgo, a la espera de analizar los resultados de las nuevas acciones de mejoramiento propuestas para los hallazgos reiterativos, verificando se las mismas son tendientes a subsanar dicha situación.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</si>
  <si>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</si>
  <si>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</si>
  <si>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</si>
  <si>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</si>
  <si>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</si>
  <si>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</si>
  <si>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</si>
  <si>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</si>
  <si>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</si>
  <si>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Secretaría General - Dirección Financiera</t>
  </si>
  <si>
    <t>Vicepresidencia de Gestión Contractual 
Oficina de Planeación
Secretaría General</t>
  </si>
  <si>
    <t xml:space="preserve">Vicepresidencia de Gestión Contractual 
</t>
  </si>
  <si>
    <t xml:space="preserve">Secretaría General - Dirección Financiera
Vicepresidencia de Integración Productiva - Dirección  de Adecuación de Tierras  </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</si>
  <si>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</si>
  <si>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</si>
  <si>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</si>
  <si>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diciembre de 2023.</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</si>
  <si>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</si>
  <si>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</si>
  <si>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</si>
  <si>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</si>
  <si>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</si>
  <si>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</si>
  <si>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</si>
  <si>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</si>
  <si>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</si>
  <si>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Falta  de  una  efectiva  y oportuna gestión por parte de las entidades  responsables de La ejecución del proyecto,  con  el  fin de  garantizar  su  financiación  y  continuidad;  afectando   el objetivo  final  del  mismo</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</si>
  <si>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</si>
  <si>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</si>
  <si>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</si>
  <si>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</si>
  <si>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</si>
  <si>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</si>
  <si>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</si>
  <si>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</si>
  <si>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</si>
  <si>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</si>
  <si>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</si>
  <si>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</si>
  <si>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</si>
  <si>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</si>
  <si>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</si>
  <si>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</si>
  <si>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</si>
  <si>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</si>
  <si>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</si>
  <si>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</si>
  <si>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</si>
  <si>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</si>
  <si>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</si>
  <si>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</si>
  <si>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</si>
  <si>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</si>
  <si>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</si>
  <si>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</si>
  <si>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Incluir dentro del procedimiento de ingresos la política para el reconocimiento, recaudo y clasificación de ingresos por concepto de intereses.</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</si>
  <si>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</si>
  <si>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Construcción de la hoja de ruta  para determinar la identificación física y jurídica de los predios, actualización base de datos de usuarios, inventarios de predios, uso de los bienes y reconocimiento contable.</t>
  </si>
  <si>
    <r>
      <t xml:space="preserve">No se evidencia un procedimiento para el seguimiento y control a las bases de datos de usuarios y predios que integran cada </t>
    </r>
    <r>
      <rPr>
        <sz val="8"/>
        <rFont val="Calibri"/>
        <family val="2"/>
      </rPr>
      <t>unidad de explotación agropecuaria, DAT, respecto a la seguridad y actualización de los datos registrados.</t>
    </r>
  </si>
  <si>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</si>
  <si>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</si>
  <si>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Hallazgos cerrados en Informe de Seguimiento con corte a 30 de junio de 2021 (OCI-2021-016)</t>
  </si>
  <si>
    <t>Hallazgos cerrados en Informe de Seguimiento con corte a 31 de diciembre de 2020 (OCI-2021-004)</t>
  </si>
  <si>
    <t>INCIDENCIA</t>
  </si>
  <si>
    <t>Hallazgo Administrativo, Con Incidencia Disciplinaria y Fiscal</t>
  </si>
  <si>
    <t>Hallazgo Administrativo, Con Incidencia Disciplinaria</t>
  </si>
  <si>
    <t>Hallazgo Administrativo</t>
  </si>
  <si>
    <t>Hallazgo Administrativo, Con Incidencia Disciplinaria y Penal</t>
  </si>
  <si>
    <t>Hallazgo Administrativo, Con Incidencia Disciplinaria e Indagación Preliminar</t>
  </si>
  <si>
    <t>Hallazgo Administrativo, Con Incidencia Disciplinaria, Fiscal y Penal</t>
  </si>
  <si>
    <t>Hallazgo Administrativo, Con Incidencia Disciplinaria y Otra Incidencia</t>
  </si>
  <si>
    <t>Hallazgo Administrativo, Con Incidencia Disciplinaria y Penal e Indagación Preliminar</t>
  </si>
  <si>
    <t>Hallazgo Administrativo con Indagación Preliminar</t>
  </si>
  <si>
    <t>Pese a que la entrega fue efectiva, los resultados no se ha podido obtener ya que ADR no ha cumplido con el proceso de instalación se tiene pendiente de realizar tanto la instalación como el acompañamiento del uso apropiado de los tanques tina</t>
  </si>
  <si>
    <t>ESPECIAL PIDAR NARIÑO</t>
  </si>
  <si>
    <t xml:space="preserve">Elaboración conjunta con la organización del cronograma de actividades para ejecución en cada uno de los predios de los beneficiarios del PIDAR </t>
  </si>
  <si>
    <t xml:space="preserve">Ejecución del cronograma de actividades en cada uno de los predios de los beneficiarios del PIDAR </t>
  </si>
  <si>
    <t>Seguimiento al cumplimiento del cronograma establecido para la instalación de los tanques tina y la capacitación para el uso efectivo de los equipos</t>
  </si>
  <si>
    <t>Efectuar 12 visitas aleatorias  por parte de la supervisión y apoyo del nivel central al seguimiento para verificación en campo de las actividades ejecutadas</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</si>
  <si>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</si>
  <si>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</si>
  <si>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Mesas de trabajo del equipo de ejecución directa de la DAAP y la VIP   para revisar, ajustar y presentar para aprobación el formato elaborado</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</si>
  <si>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</si>
  <si>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</si>
  <si>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Actualización conjunta con el cooperante FAO del Plan Operativo de Actividades de actividades para ejecución del PIDAR</t>
  </si>
  <si>
    <t xml:space="preserve">Ejecución del Plan Operativo  de actividades del PIDAR </t>
  </si>
  <si>
    <t>Realizar al menos 2 visitas a los predios de los beneficiarios para hacer seguimiento a la implementación</t>
  </si>
  <si>
    <t>Seguimiento al cumplimiento del Plan Operativo de Actividades Actualizado</t>
  </si>
  <si>
    <t>Revisión mensual conjunta en el marco del CTGL  y Comité de Gestión con Cooperante FAO</t>
  </si>
  <si>
    <t>Pronunciamiento ante la UNODC por parte del supervisor de convenio sobre  la inclusión de la cláusula en los memorandos de acuerdo sobre el uso que se debe de dar a los rendimientos financieros que se generen</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</si>
  <si>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</si>
  <si>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</si>
  <si>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</si>
  <si>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</si>
  <si>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</si>
  <si>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</si>
  <si>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En la revisión de extractos bancarios de junio de 2020 - abril de 2021 presenta un saldo con corte a 30 de abril, por valor de $1.236.784.331.05 y se presentan rendimientos financieros por valor de $87.565.57</t>
  </si>
  <si>
    <t xml:space="preserve">Falta revisar soportes documentales antes de ser subidos en  la herramienta Share point, desconocimiento de las normas generales de gestión documental y reconocer la importancia del repositorio documental, para el seguimiento de los PIDAR </t>
  </si>
  <si>
    <t xml:space="preserve">Formato de visita que incluye el  registro fotográfico establecido por la organización y firmado por el  profesional de asistencia técnica, el beneficiario y el Representante Legal de la organización </t>
  </si>
  <si>
    <t>Acta mensual  de reunión del CGTL  que contiene los Informes con sus respectivos soportes (Actas de visitas) firmados y avalados por la supervisión del PIDAR</t>
  </si>
  <si>
    <t>Informe Comisión</t>
  </si>
  <si>
    <t xml:space="preserve"> Formatos F-IMP-006  ajustado, aprobado y cargado en aplicativo Isolucion </t>
  </si>
  <si>
    <t xml:space="preserve">Procedimiento PR-IMP-002 ajustado en general y puntualmente en el numeral "Desarrollo", aprobado y cargado en el  aplicativo isolucion </t>
  </si>
  <si>
    <t>Listado de asistencia a la  capacitación</t>
  </si>
  <si>
    <t>Plan Operativo de Actividades actualizado</t>
  </si>
  <si>
    <t>Formato de seguimiento a la implementación (F-IMP-010) que incluye el  registro fotográfico,  y el informe de comisión</t>
  </si>
  <si>
    <t>Acta de reunión que contiene los soportes de cumplimiento (Actas de entrega)</t>
  </si>
  <si>
    <t xml:space="preserve"> Acta de reunión por UTT de la mesa documental</t>
  </si>
  <si>
    <t>Oficina de Planeación
Secretaría General</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</si>
  <si>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</si>
  <si>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r>
  </si>
  <si>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</si>
  <si>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11). CGR-CDSA N° 913</t>
  </si>
  <si>
    <t>12). CGR-CDSA N° 917</t>
  </si>
  <si>
    <t>Hallazgo Seguimiento Derecho de petición</t>
  </si>
  <si>
    <t>2019-2020</t>
  </si>
  <si>
    <t>13.) Especial Derecho de Petición</t>
  </si>
  <si>
    <t>Mesas trimestrales de seguimiento con cada UTT para verificar el cumplimiento de las obligaciones como apoyo a supervisión territorial</t>
  </si>
  <si>
    <t>Oficio dirigido al cooperante</t>
  </si>
  <si>
    <t>Acta de mesa de trabajo  por UTT</t>
  </si>
  <si>
    <t>Informe bimestral de los apoyos a la supervisión remitido al supervisor en el que se indique la labor desarrollada, las debilidades encontradas y los posibles correctivos</t>
  </si>
  <si>
    <t>Acta de mesa de trabajo  por UTT, que evidencie el avance y los ajustes realizados en el trimestre.</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</si>
  <si>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</si>
  <si>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</si>
  <si>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Necesidades y requerimientos técnicos no previstas en la estructuración de los PIDAR</t>
  </si>
  <si>
    <t>1/7</t>
  </si>
  <si>
    <t>2/7</t>
  </si>
  <si>
    <t>3/7</t>
  </si>
  <si>
    <t>4/7</t>
  </si>
  <si>
    <t>5/7</t>
  </si>
  <si>
    <t>6/7</t>
  </si>
  <si>
    <t>7/7</t>
  </si>
  <si>
    <t>Realizar diagnóstico frente al estado actual de los PIDAR auditados</t>
  </si>
  <si>
    <t>Realizar plan de acción de conformidad con lo establecido en el diagnóstico</t>
  </si>
  <si>
    <t>Realizar el seguimiento al plan de acción definido en el diagnóstico de los PIDAR auditados</t>
  </si>
  <si>
    <t>Realizar dos seguimientos al plan de acción por UTT, por parte de los apoyos a la supervisión, supervisores, equipo técnico y UTT</t>
  </si>
  <si>
    <t>Culminar la ejecución de los 11 PIDAR auditados</t>
  </si>
  <si>
    <t>Elaborar el respectivo documento que certifique la culminación de la ejecución de los PIDAR auditados</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</si>
  <si>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</si>
  <si>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</si>
  <si>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</si>
  <si>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</si>
  <si>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</si>
  <si>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</si>
  <si>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t>Acta de reunión por cada UTT que tiene a cargo los PIDAR</t>
  </si>
  <si>
    <t>Plan de acción por cada UTT que tiene a cargo los PIDAR</t>
  </si>
  <si>
    <t>Informes de cierre de los 11 PIDAR auditados</t>
  </si>
  <si>
    <t>Acta de reunión mensual por modalidad de ejecución</t>
  </si>
  <si>
    <t>Avaluó de la estructura y maquinaria del distritos  de riego de Tesalia paicol</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</si>
  <si>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</si>
  <si>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</si>
  <si>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</si>
  <si>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</si>
  <si>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</si>
  <si>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</si>
  <si>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Respuesta oficializada y/o documento de términos de referencia emitidos por la Autoridad Ambiental</t>
  </si>
  <si>
    <t>Solicitud de información del estado actual del Distrito en términos ambientales y Capacitación para socializar términos de referencia para la formulación de PUEAA</t>
  </si>
  <si>
    <t>Mesa de trabajo y/o documento de avance en la formulación del PUEAA</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</si>
  <si>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</si>
  <si>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</si>
  <si>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</si>
  <si>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</si>
  <si>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indiquen los procesos de obra y los respectivos  diagnostico </t>
  </si>
  <si>
    <t xml:space="preserve"> Un informe escrito por el líder de la DAT en el que se indique la validación realizada durante la vigencia 2022 por el grupo de pre inversión de la Dirección de adecuación de tierras en cada uno de sus componentes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</si>
  <si>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</si>
  <si>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</si>
  <si>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</si>
  <si>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</si>
  <si>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</si>
  <si>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</si>
  <si>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</si>
  <si>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</si>
  <si>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</si>
  <si>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</si>
  <si>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</si>
  <si>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</si>
  <si>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</si>
  <si>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</si>
  <si>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</si>
  <si>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</si>
  <si>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La Oficina de Control Interno observó que en el Sistema Integrado de Gestión (Isolucion) el 29 de noviembre de 2021 se aprobó la versión 3 del procedimiento PR-FIN-003 "Ingresos", el cual, en el numeral 6 "Desarrollo", en la actividad 7 "Realizar la imputación de los documentos de recaudo por clasificar", se estableció que:
"Para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
La oficina de Control Interno considera se dio complimiento a la acción; no obstante, su efectividad se verá reflejada en la correcta aplicación del procedimiento mencionado.</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</si>
  <si>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</si>
  <si>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</si>
  <si>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</si>
  <si>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t xml:space="preserve">14). CGR-CDSA N° 923 </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</si>
  <si>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</si>
  <si>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</si>
  <si>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</si>
  <si>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</si>
  <si>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</si>
  <si>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t>La oficina de control Interno obtuvo como evidencia 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</si>
  <si>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</si>
  <si>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</si>
  <si>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</si>
  <si>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</si>
  <si>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</si>
  <si>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</si>
  <si>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</si>
  <si>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</si>
  <si>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</si>
  <si>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</si>
  <si>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</si>
  <si>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</si>
  <si>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</si>
  <si>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</si>
  <si>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</si>
  <si>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</si>
  <si>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</si>
  <si>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</si>
  <si>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</si>
  <si>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</si>
  <si>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</si>
  <si>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</si>
  <si>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</si>
  <si>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</si>
  <si>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</si>
  <si>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</si>
  <si>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</si>
  <si>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</si>
  <si>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</si>
  <si>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</si>
  <si>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</si>
  <si>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</si>
  <si>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</si>
  <si>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</si>
  <si>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</si>
  <si>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</si>
  <si>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</si>
  <si>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</si>
  <si>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</si>
  <si>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</si>
  <si>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De otra parte, si bien los soportes aportados son un avance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</si>
  <si>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</si>
  <si>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</si>
  <si>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 xml:space="preserve">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t>
  </si>
  <si>
    <r>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t>
    </r>
    <r>
      <rPr>
        <sz val="8"/>
        <color rgb="FFFF0000"/>
        <rFont val="Calibri"/>
        <family val="2"/>
        <scheme val="minor"/>
      </rPr>
      <t/>
    </r>
  </si>
  <si>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</si>
  <si>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</si>
  <si>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</si>
  <si>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</si>
  <si>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t>Realizar el avaluó del distrito de riego de Tesalia Paicol</t>
  </si>
  <si>
    <t>Documento técnico y aprobado que contiene el avaluó del distrito de Tesalia Paicol.</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</si>
  <si>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</si>
  <si>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</si>
  <si>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</si>
  <si>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</si>
  <si>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</si>
  <si>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</si>
  <si>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 y se debe continuar con el seguimiento al hallazgo, hasta tanto se cumplan la totalidad de acciones propuestas y se valide su efectividad.+</t>
  </si>
  <si>
    <r>
      <t xml:space="preserve">No reconocimiento de ingresos en el </t>
    </r>
    <r>
      <rPr>
        <i/>
        <sz val="8"/>
        <rFont val="Calibri"/>
        <family val="2"/>
      </rPr>
      <t>DAT Valle de Segundo</t>
    </r>
  </si>
  <si>
    <t>Revelar en las Notas a los Estados Financieros información correspondiente al DAT del Valle del Segundo</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</si>
  <si>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</si>
  <si>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 reconocimiento de ingresos en el DAT Valle de Segundo</t>
  </si>
  <si>
    <t>Determinar e implementar el cobro de los servicios para los usuarios del Distrito de Valle de Segundo.</t>
  </si>
  <si>
    <t>Adelantar las diferentes gestiones técnicas, administrativas y jurídicas  tendientes a realizar el reconocimiento de los ingresos en el Distrito de Valle de Segundo.</t>
  </si>
  <si>
    <t>El procedimiento PR-FIN-003 "Ingresos" se actualizó en su versión 3 el 29 de noviembre de 2021 (disponible en Isolucion), en el cual se hizo énfasis en inclusión de actividades para el manejo de los intereses de mora</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</si>
  <si>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</si>
  <si>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</si>
  <si>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</si>
  <si>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</si>
  <si>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</si>
  <si>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</si>
  <si>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</si>
  <si>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Visitas a los predios de beneficiarios para efectuar la Instalación de los tanques tina y brindar la capacitación para su buen uso, realizadas por los profesionales de asistencia técnica</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</si>
  <si>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</si>
  <si>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</si>
  <si>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 xml:space="preserve">Revisión mensual en CGTL conjunta con supervisión UTT y organización del informe técnico de visitas, elaboradas por los profesionales de asistencia técnica de la organización </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</si>
  <si>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</si>
  <si>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</si>
  <si>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</si>
  <si>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</si>
  <si>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</si>
  <si>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</si>
  <si>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Mesa de trabajo en la que se actualiza Plan Operativo de Actividades</t>
  </si>
  <si>
    <t>La Oficina de Control Interno obtuvo como evidencia el 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</si>
  <si>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</si>
  <si>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</si>
  <si>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 xml:space="preserve">Un oficio dirigido a la UNOD por parte del supervisor del convenio de cooperación </t>
  </si>
  <si>
    <t>Gestión Documental la entidad subsanó parte de la observación sin embrago, en el proceso de auditoría se observó que esto fue insuficiente, por cuanto no se realizó un barrido general a todos los documentos cargados al aplicativo SharePoint</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</si>
  <si>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</si>
  <si>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</si>
  <si>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</si>
  <si>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</si>
  <si>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del cooperante en las responsabilidades y obligaciones que le asisten para la ejecución del convenio</t>
  </si>
  <si>
    <t>Fortalecer el seguimiento de las responsabilidades y obligaciones de los cooperantes en virtud de la ejecución del convenio de cooperación</t>
  </si>
  <si>
    <t>Solicitar al cooperante realizar el control de los memorandos de acuerdos, otros contratos y actividades que lleven a la ejecución de los PIDAR, requiriéndole el establecimiento de puntos de control y acceso a la información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</si>
  <si>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</si>
  <si>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Debilidad  por parte de los apoyos a la supervisión territorial,  en la diligenciamiento y cargue de los soportes relacionados  con la entrega de  bienes y servicios bajo los parámetros del procedimiento en la herramienta SharePoint</t>
  </si>
  <si>
    <t>Fortalecimiento  de expedientes,  cargue de información al repositorio SharePoint y la verificación documental, en el marco del apoyo a la supervisión</t>
  </si>
  <si>
    <t>Envío de 2 memorando de parte del supervisor del convenio a los apoyos a la supervisión, estableciendo lineamientos y recordando las responsabilidades  y obligaciones que les asiste en el ejercicio de su actividad</t>
  </si>
  <si>
    <t xml:space="preserve">Fortalecimiento  de expedientes,  cargue de información al repositorio SharePoint y la verificación documental   </t>
  </si>
  <si>
    <t>Mesa de trabajo con la Unidades Técnicas Territoriales en donde se realicen jornadas de inducción de cargue de información al repositorio SharePoint, de acuerdo al Procedimiento e instructivo guía. Verificación mensual por parte de la Dirección de Acceso a Activos productivos.</t>
  </si>
  <si>
    <t>Revisión periódica aleatoria de la
información cargada.</t>
  </si>
  <si>
    <t xml:space="preserve">Los apoyos a la supervisión del nivel central realizarán bimensualmente un revisión aleatoria de la información cargada en el aplicativo. </t>
  </si>
  <si>
    <t xml:space="preserve">Ajuste de expedientes,  cargue de información al repositorio SharePoint y la verificación documental   </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</si>
  <si>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</si>
  <si>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</si>
  <si>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</si>
  <si>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</si>
  <si>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</si>
  <si>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</si>
  <si>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</si>
  <si>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 procedimiento vigente (PR-ADT-003 Versión 3) fue estructurado para la actividad de inversión en distritos de adecuación de tierras, presentando debilidades en las actividades inherentes a recuperación de la inversión</t>
  </si>
  <si>
    <t>Falta de consolidación de la documentación y de la información de recuperación de la inversión en las obras ejecutadas en distritos de adecuación de tierras</t>
  </si>
  <si>
    <t>Ineficiencia en el cobro , recaudo, seguimiento registro y Control de la Cartera.</t>
  </si>
  <si>
    <t>Situación que permite concluir que la gestión de recaudo, seguimiento, control y registro de la cartera por concepto de TARIFAS es ineficiente; gestión antieconómica que genera riesgo de pérdida de recursos por la carencia de mecanismos de control efectivos.</t>
  </si>
  <si>
    <t>Ineficiencia en el cobro, recaudo seguimiento registro y Control de la Cartera.</t>
  </si>
  <si>
    <t>Ineficiencia en el cobro, recaudo seguimiento registro y Control de la Cartera</t>
  </si>
  <si>
    <t>Incertidumbre por la falta de soportes y de gestión oportuna para hacer las actividades de recuperación y recaudo de la cartera de Recuperación de la Inversión</t>
  </si>
  <si>
    <t>La gestión de Cobro de la Cartera de la Recuperación de la Inversión es ineficaz aunada la ausencia de mecanismos de control, seguimiento y monitoreo de la cartera.</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</si>
  <si>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</si>
  <si>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</si>
  <si>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Inversiones en distritos de pequeña escala </t>
  </si>
  <si>
    <t>Inversiones por setecientos veinticuatro millones ciento sesenta y un mil doscientos cuarenta y cuatro pesos ($724.161.244) a 28 distritos de pequeña escala, los cuales, según la ADR, no funcionan</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</si>
  <si>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</si>
  <si>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</si>
  <si>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En los diagnósticos del 2018, se estableció que los distritos que no operan son  27, sin que hasta la fecha se tomen las acciones efectivas para dar de baja contable estos distritos</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</si>
  <si>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</si>
  <si>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</si>
  <si>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</si>
  <si>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</si>
  <si>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</si>
  <si>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</si>
  <si>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Ausencia de lineamientos o directrices procedimentales frente a la gestión y trámite de requerimientos de entes de control.</t>
  </si>
  <si>
    <t>Falta de seguimiento y control en el cumplimiento de las funciones técnicas de supervisión de convenios y/o contratos (894 - 775 de 2020) suscritos por la ADR</t>
  </si>
  <si>
    <t xml:space="preserve">Debilidad en el seguimiento a las actividades de supervisión </t>
  </si>
  <si>
    <t xml:space="preserve">Debilidad en el seguimientos a las actividades de supervisión </t>
  </si>
  <si>
    <t>Debilidad en el seguimientos a las actividades de supervisión .</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</si>
  <si>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</si>
  <si>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</si>
  <si>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 xml:space="preserve">No se da correcta aplicación al procedimiento ADT-004, y sus formatos que corresponde a las actividades a realizarse en los distritos administrados directamente por la Agencia, de mediana escala (Santa Lucia y Repelón) .
</t>
  </si>
  <si>
    <t>Los distritos de pequeña escala a cargo de las  asociaciones de usuarios, no conocen la existencia del procedimiento ADT-005.</t>
  </si>
  <si>
    <t>La Resolución 1399, no establece diferencia entre los distritos de adecuación de tierras de acuerdo a  su tamaño, lo que genera que se le debe aplicar la misma normatividad a todos sin tener en cuenta su tamaño.</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</si>
  <si>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</si>
  <si>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</si>
  <si>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</si>
  <si>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</si>
  <si>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</si>
  <si>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</si>
  <si>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</si>
  <si>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</si>
  <si>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</si>
  <si>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 xml:space="preserve">Estructurar una hoja de ruta para la contratación de la DAT. </t>
  </si>
  <si>
    <t>Reuniones con coordinadores de equipos de trabajo, para realizar planeación y establecer hoja de ruta de los procesos de contratación que se  adelantarán en la vigencia.</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</si>
  <si>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</si>
  <si>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</si>
  <si>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</si>
  <si>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</si>
  <si>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</si>
  <si>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</si>
  <si>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Publicación y socialización del procedimiento de recuperación de la inversión</t>
  </si>
  <si>
    <t xml:space="preserve">
- Capacitación a las UTT's</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</si>
  <si>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</si>
  <si>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</si>
  <si>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</si>
  <si>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 xml:space="preserve">Fortalecer el proceso  del cobro persuasivo en las UTT de los distritos Atlántico y Córdoba, con acompañamiento de cartera de la DAT. 
</t>
  </si>
  <si>
    <t xml:space="preserve">Enviar los oficios de cobro persuasivo  por parte  de las UTT dando prioridad a los usuarios de mayores cuantías. </t>
  </si>
  <si>
    <t xml:space="preserve">Realizar campañas o brigadas en los DAT para  persuadir a los usuarios en  el pago de sus obligaciones.      </t>
  </si>
  <si>
    <t xml:space="preserve">Organizar el  archivo de evidencias del proceso de cobro con la identificación de usuario de servicio del predio para remitir a la oficina jurídica </t>
  </si>
  <si>
    <t xml:space="preserve">Establecer los saldos de cartera de Tarifas con el área Contable </t>
  </si>
  <si>
    <t>Realizar las conciliaciones trimestrales de los saldos de Cartera con la Dirección Financiera - Contabilidad</t>
  </si>
  <si>
    <t>Reconstruir la cartera  de recuperación de la inversión en distrito de riego transferida por el INCODER obteniendo el estado de cada uno de los usuarios para el control y seguimiento de las obligaciones</t>
  </si>
  <si>
    <t>Implementar en  la agencia el depurador de la cartera para reconstruir la información individual de los usuarios con la información recibida en el Acta 223</t>
  </si>
  <si>
    <t xml:space="preserve">Fortalecer el proceso  del cobro persuasivo de cada uno de los usuarios  en las UTT  donde se tiene  Cartera de recuperación de la inversión, con acompañamiento de cartera de la DAT. </t>
  </si>
  <si>
    <t>Enviar los oficio de cobro persuasivo  por parte  de las UTT y realizar brigadas para la  recuperación de la inversión realizada por el INCODER en los distritos de riego.</t>
  </si>
  <si>
    <t>Establecer los saldos de cartera de recuperación de la inversión recibido del INCODER con el área Contable</t>
  </si>
  <si>
    <t>Realizar las conciliaciones de los saldos de Cartera de recuperación de la inversión entre el equipo de cartera de la DAT  y  la Dirección Financiera - Contabilidad</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</si>
  <si>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</si>
  <si>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</si>
  <si>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Informe de inversiones realizados por la ADR en los DAT</t>
  </si>
  <si>
    <t>Enviar informe de manera trimestral a la Secretaria General (contabilidad) donde se describa claramente el estado de cada uno de los DAT, las inversiones realizadas a los DAT de propiedad de la ADR por vigencia, informe debidamente firmado por el Vicepresidente de Integración Productiva</t>
  </si>
  <si>
    <t>Realizar seguimiento al cobro de la recuperación de las inversiones realizadas en las diferentes DAT, con el fin de actualizar la información tanto contable como administrativamente</t>
  </si>
  <si>
    <t>Realizar reuniones semestrales de seguimiento al cobro de la recuperación de las inversiones realizadas en las diferentes DAT, con el fin de actualizar la información tanto contable como administrativamente</t>
  </si>
  <si>
    <t>Informe de inversiones realizados por la ADR en los DAT.</t>
  </si>
  <si>
    <t>Enviar informe de manera trimestral a la Secretaria General (contabilidad) donde se describa claramente las inversiones realizadas a los DAT de propiedad de la ADR.</t>
  </si>
  <si>
    <t>Conciliación de información a detallar en las notas a los Estados Financieros.</t>
  </si>
  <si>
    <t>Realizar conciliaciones mensuales con el área de bienes de la Secretaria General antes de publicar los Estados Financieros.</t>
  </si>
  <si>
    <t>Informes trimestrales del estado de los DAT</t>
  </si>
  <si>
    <t>Envió de informes trimestrales del estado de los DAT por parte de la VIP al área de contabilidad y bienes de la ADR para mantener actualizada la información y poder tomar decisiones que permitan realizar inversiones o realizar procesos de baja por parte de la Entidad</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</si>
  <si>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</si>
  <si>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</si>
  <si>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Remitir  las fichas técnicas a Secretaría General para la inclusión de la información pertinente y la convocatoria al comité de sostenibilidad Financiera</t>
  </si>
  <si>
    <t>Presentar  al comité de sostenibilidad Financiera la solicitud de depuración  de los estados financieros.</t>
  </si>
  <si>
    <t>Proyección del acto administrativo  que será revisado por la las áreas respectivas y firmado</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</si>
  <si>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</si>
  <si>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</si>
  <si>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Establecer la funcionalidad del Distrito de Adecuación de Tierras de OTRABANDA</t>
  </si>
  <si>
    <t>Realizar un diagnostico del distrito de adecuación de tierras de OTRABANDA.</t>
  </si>
  <si>
    <t>Establecer las acciones a seguir resultantes del diagnóstico</t>
  </si>
  <si>
    <t>Reuniones para determinar las acciones con el distrito de OTRABANDA de acuerdo a lo establecido en el diagnóstico</t>
  </si>
  <si>
    <t>Realizar seguimiento a las acciones establecidas para el distrito de adecuación de tierras del distrito de OTRABANDA</t>
  </si>
  <si>
    <t>Constatar  el avance de las acciones establecidas para el distrito de riego.</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</si>
  <si>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</si>
  <si>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</si>
  <si>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Adoptar procedimiento o instructivo para la atención de requerimientos de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</si>
  <si>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</si>
  <si>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</si>
  <si>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</si>
  <si>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</si>
  <si>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Contratación del personal idóneo para el apoyo a la supervisión de los convenios y contratos.</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</si>
  <si>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</si>
  <si>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</si>
  <si>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</si>
  <si>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</si>
  <si>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</si>
  <si>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</si>
  <si>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</si>
  <si>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</si>
  <si>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</si>
  <si>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</si>
  <si>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Establecer  lineamientos claros y precisos sobre la administración, operación y conservación para los distritos de pequeña escala modificando la Resolución No. 1399 de 2006.</t>
  </si>
  <si>
    <t>Revisión por parte de la dependencia competente  del proyecto de acto administrativo presentado, emitiendo concepto sobre su  viabilidad y actividades a seguir.</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</si>
  <si>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</si>
  <si>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</si>
  <si>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Establecer un manual  de plan de administración,  operación y conservación, para distritos de pequeña escala.</t>
  </si>
  <si>
    <t>Socialización del manual  elaborado, con las asociaciones de usuarios de los distritos de pequeña escala, para su adopción.</t>
  </si>
  <si>
    <t>Realizar el acompañamiento a cada a una de las asociaciones de usuarios de los distritos de pequeña escala.</t>
  </si>
  <si>
    <t xml:space="preserve"> Seguimiento a  los compromisos acordados por las partes, estableciendo avance y cumplimientos.</t>
  </si>
  <si>
    <t xml:space="preserve"> Elaborar una hoja de ruta para formalizar con las Asociaciones de Usuarios, la  administración, operación  y conservación de los Distritos de Adecuación de Tierras de pequeña escala de propiedad de la ADR.</t>
  </si>
  <si>
    <t>Seguimiento a la ejecución de la hoja de ruta.</t>
  </si>
  <si>
    <t>Realizar un seguimiento a la  ejecución de la hoja de ruta  de acuerdo al cronograma de trabajo y los responsables  establecidos.</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</si>
  <si>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</si>
  <si>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</si>
  <si>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</si>
  <si>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</si>
  <si>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</si>
  <si>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</si>
  <si>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</si>
  <si>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</si>
  <si>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Hoja de ruta  establecido por la DAT (Documento Excel)  y aprobada por el  Vicepresidente</t>
  </si>
  <si>
    <t xml:space="preserve">Actas de reuniones de seguimiento </t>
  </si>
  <si>
    <t>Procedimiento de recuperación de la inversión aprobado</t>
  </si>
  <si>
    <t xml:space="preserve">Acta de la capacitación que indique las responsabilidades que le asisten a las UTT´s con el respectivo listado de asistencia </t>
  </si>
  <si>
    <t>Informe consolidando la información validada en las UTT's</t>
  </si>
  <si>
    <t>Acta de reunión suscrita entre la Secretaría General y la Vicepresidencia de Integración Productiva</t>
  </si>
  <si>
    <t xml:space="preserve">Informe mensual del director de la UTT que contenga la relación de los Oficios de Cobro persuasivos entregados a los usuarios, en ese periodo de tiempo.
</t>
  </si>
  <si>
    <t>Informe bimensual que contenga las evidencias de la campaña realizada.</t>
  </si>
  <si>
    <t>Memorandos de solicitud de inicio del proceso de cobro coactivo a la Oficina Jurídica de la Agencia</t>
  </si>
  <si>
    <t xml:space="preserve">Actas de Conciliaciones </t>
  </si>
  <si>
    <t>Cartera individualizada de los  22 distritos de la  recuperación de la inversión recibidos  del INCODER.</t>
  </si>
  <si>
    <t xml:space="preserve">Informe semestral realizado por el grupo de cartera de la DAT que contenga la relación de los Oficio de Cobro persuasivos entregados a los usuarios y demás gestiones adelantadas.
</t>
  </si>
  <si>
    <t>Procedimiento elaborado y codificado en el SGC</t>
  </si>
  <si>
    <t>Informes Trimestrales de Inversión en los DAT</t>
  </si>
  <si>
    <t>Actas de Reuniones</t>
  </si>
  <si>
    <t>Conciliaciones Trimestrales</t>
  </si>
  <si>
    <t>Informes Trimestrales del Estado de los DAT</t>
  </si>
  <si>
    <t xml:space="preserve">Correo electrónico de  remisión de la información a Secretaría General 
</t>
  </si>
  <si>
    <t>un acta de Comité de sostenibilidad financiera</t>
  </si>
  <si>
    <t>un acto administrativo firmado</t>
  </si>
  <si>
    <t>un acta de capacitación  por UTT</t>
  </si>
  <si>
    <t>informe de  la visita</t>
  </si>
  <si>
    <t>Informe técnico de diagnostico</t>
  </si>
  <si>
    <t>Acta de la reunión</t>
  </si>
  <si>
    <t>Informe trimestral a cargo de la Dirección de Adecuación de Tierras que de cuenta del avance de las acciones establecidas.</t>
  </si>
  <si>
    <t>Soporte que sustente la designación de un profesional por área que realizará la labor de enlace para el trámite de requerimientos de entes de control</t>
  </si>
  <si>
    <t>Acta de reunión con listado de asistencia o video capacitación con relación de asistentes.</t>
  </si>
  <si>
    <t>Acta de la capacitación con listado de asistencia</t>
  </si>
  <si>
    <t>Contratos de prestación de servicios</t>
  </si>
  <si>
    <t>un informe semestral por parte del operador que de cuenta sobre el diligenciamiento de los formatos.</t>
  </si>
  <si>
    <t>un informe semestral por parte del operador que de cuenta de las respuestas a las solicitudes de los usuarios.</t>
  </si>
  <si>
    <t>Un informe semestral por parte del operador y avalado por el director de la UTT que den cuenta del riego atendido efectivamente.</t>
  </si>
  <si>
    <t xml:space="preserve">listado de asistencia por UTT
</t>
  </si>
  <si>
    <t>Proyección acto administrativo</t>
  </si>
  <si>
    <t>Documento escrito que emita un concepto sobre su viabilidad y actividades a seguir.</t>
  </si>
  <si>
    <t xml:space="preserve">Manual  elaborado </t>
  </si>
  <si>
    <t xml:space="preserve">Acta de reunión de socialización </t>
  </si>
  <si>
    <t>Informe anual por cada una de las asociaciones de los distritos de Adecuación de Tierras de pequeña escala.</t>
  </si>
  <si>
    <t xml:space="preserve"> Hoja de ruta</t>
  </si>
  <si>
    <t>Un informe semestral por parte del Líder de la Dirección de Adecuación de Tierras, que de cuenta del avance en el cumplimiento del cronograma.</t>
  </si>
  <si>
    <t>Solicitud oficializada y/o documento de términos de referencia emitidos por la Autoridad Ambiental.</t>
  </si>
  <si>
    <t>Informe de las asociaciones  el cual contendrá el  diagnostico  y los compromisos establecidos por las partes.</t>
  </si>
  <si>
    <t xml:space="preserve">Informe  semestral </t>
  </si>
  <si>
    <t>15). CGR-CDSA N° 924</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</si>
  <si>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</si>
  <si>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</si>
  <si>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</si>
  <si>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t>Se expidió la circular No. 031  del 22 de abril de 2022, cuyo asunto es: Acción de mejora consignación de los rendimientos financieros, la cual se anexa.</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</si>
  <si>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</si>
  <si>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</si>
  <si>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</si>
  <si>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</si>
  <si>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</si>
  <si>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La vicepresidencia de Integración Productiva suministró tres (3) memorandos, a través de los cuales se remite la información de predios para que se inicie proceso de cobro coactivo, así:
Radicado 20223300010063 del 14-02-2022, a través de la cual se remite información de 6 predios del Distrito de Adecuación de Tierras de La Doctrina
Radicado 20223300011853 del 28 de febrero de 2022,  a través de la cual se remite información de 15 predios 
Radicado 20223300012413 del 4 de marzo de 2022,  a través de la cual se remite información de 27 predios </t>
  </si>
  <si>
    <t>En virtud de los aportes allegados por la vicepresidencia de Integración Productiva, la Oficina de Control Interno considera que se ha avanzado en un 25% frente a los dispuesto en la Acción.
Por otra parte, a fin de poder validar a futuro la efectividad, se considera pertinente que, además de los memorandos allegados se busque un soporte que garantice que los predios reportados a la Oficina Jurídica de la ADR, ya cuentan con el respectivo soporte del inicio del proceso administrativo.</t>
  </si>
  <si>
    <t>Se observó que se llevó a cabo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Teniendo en cuenta que se observó el cumplimiento de la acción, la Oficina de Control Interno procederá posteriormente a validar la efectividad de las acciones cumplidas.</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</si>
  <si>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</si>
  <si>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</si>
  <si>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t>Los Estados Financieros de la ADR y las Notas a los Estados Financieros se encuentran publicados en la página web de la ADR en el Link https://www.adr.gov.co/estados-financieros/</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</si>
  <si>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</si>
  <si>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t>La Oficina de Control Interno considera que se debe seguir realizando seguimiento al presente hallazgo hasta tanto la (s) acción (es) propuesta (s) se culmine (n) en su totalidad y se confirme efectividad.
Se sugiere priorizar la presente acción, la cual se encuentra vencida.</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</si>
  <si>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</si>
  <si>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Una vez analizada la información aportada como avance frente a la presente acción, esta oficina considera que, de acuerdo con lo descrito en la acción,  las actas N° 12, 13 y 14 del 27 de enero de 2022, aplican frente ala conciliación de diciembre de 2021. Así mismo, las actas N° 3,6 y 9 de 2022, corresponden a las conciliaciones del mes de marzo de 2022.
En tal sentido, se considera que a la fecha se tiene un avance del 50% frente a la acción.</t>
  </si>
  <si>
    <t>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Así mismo, en junio de 2022 se allegó copia de las Actas de conialización a marzo 2022, así: 
Acta N° 3 del 29 de abril de 2022, con la cual se realizó conciliación de saldos de cartera de recuperación de la inversión, 
Acta N° 6 del con la cual se realizó conciliación de saldos de cartera de transferencia y 
Acta N° 9 con la cual se realizó conciliación de saldos de cartera de tarifas.</t>
  </si>
  <si>
    <t xml:space="preserve">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De otra parte en junio de 2022 se allegó copia de las actas de conciliaciones por concepto de Recuperación de la inversión, de diciembre de 2021 y de enero a marzo y mayo de 2022
</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</si>
  <si>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</si>
  <si>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</si>
  <si>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</si>
  <si>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Se suministraron seis (6) informes de seguimiento a la incorporación de activos y mejoras en el inventario de la ADR, con sus respectivos anexos.</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</si>
  <si>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</si>
  <si>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</si>
  <si>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</si>
  <si>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</si>
  <si>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</si>
  <si>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</si>
  <si>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</si>
  <si>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</si>
  <si>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</si>
  <si>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</si>
  <si>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</si>
  <si>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</si>
  <si>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</si>
  <si>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</si>
  <si>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</si>
  <si>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Falta de seguimiento a la ejecución de la subcontratación de los convenios</t>
  </si>
  <si>
    <t xml:space="preserve">Pago sin cumplimiento de requisitos del Contrato de Obra No. 0122/17 </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</si>
  <si>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</si>
  <si>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</si>
  <si>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</si>
  <si>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</si>
  <si>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</si>
  <si>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</si>
  <si>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</si>
  <si>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</si>
  <si>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</si>
  <si>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</si>
  <si>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</si>
  <si>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</si>
  <si>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</si>
  <si>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</si>
  <si>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</si>
  <si>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</si>
  <si>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</si>
  <si>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</si>
  <si>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</si>
  <si>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</si>
  <si>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</si>
  <si>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</si>
  <si>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</si>
  <si>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</si>
  <si>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</si>
  <si>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</si>
  <si>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</si>
  <si>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</si>
  <si>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</si>
  <si>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</si>
  <si>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</si>
  <si>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</si>
  <si>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</si>
  <si>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</si>
  <si>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</si>
  <si>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</si>
  <si>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</si>
  <si>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</si>
  <si>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</si>
  <si>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</si>
  <si>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</si>
  <si>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</si>
  <si>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</si>
  <si>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</si>
  <si>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</si>
  <si>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</si>
  <si>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</si>
  <si>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</si>
  <si>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</si>
  <si>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</si>
  <si>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</si>
  <si>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</si>
  <si>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</si>
  <si>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</si>
  <si>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</si>
  <si>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</si>
  <si>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</si>
  <si>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</si>
  <si>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</si>
  <si>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</si>
  <si>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</si>
  <si>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</si>
  <si>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</si>
  <si>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</si>
  <si>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</si>
  <si>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</si>
  <si>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</si>
  <si>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</si>
  <si>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</si>
  <si>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</si>
  <si>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</si>
  <si>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</si>
  <si>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</si>
  <si>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</si>
  <si>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</si>
  <si>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</si>
  <si>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</si>
  <si>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</si>
  <si>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</si>
  <si>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</si>
  <si>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</si>
  <si>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</si>
  <si>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</si>
  <si>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</si>
  <si>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</si>
  <si>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</si>
  <si>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</si>
  <si>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</si>
  <si>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</si>
  <si>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</si>
  <si>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</si>
  <si>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</si>
  <si>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La Vicepresidencia de integración Productiva, adjuntó cuatro (4) resoluciones de saneamiento de cartera, en el marco de la Ley 2071 de 2020 (Artículo 11), a saber:
 Resolución 562, 563, 564 y 565 de 2021.</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</si>
  <si>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</si>
  <si>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</si>
  <si>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</si>
  <si>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</si>
  <si>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</si>
  <si>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</si>
  <si>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</si>
  <si>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</si>
  <si>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</si>
  <si>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</si>
  <si>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</si>
  <si>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</si>
  <si>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debe continuar con el seguimiento al presente hallazgo, hasta tanto se valide la efectividad de las acciones ejecutadas.</t>
  </si>
  <si>
    <t>Como soporte del avance de las actividades realizadas por la Vicepresidencia de Integración Productiva se hace entrega de informe de las modificaciones realizadas que generaron que se tuvieran las versión 3 el 18/05/2022 y versión 4 el 6/06/2022, del procedimiento PR-IMP-004 EJECUCIÓN DE PROYECTOS INTEGRALES DE DESARROLLO AGROPECUARIO Y RURAL CON ENFOQUE TERRITORIAL A TRAVÉS DE MODALIDAD DIRECTA.
Adicional en el marco de este proceso se realizaron las siguiente mesas de trabajo, las cuales se soportan con los siguiente listados de asistencia:
1. Listado de asistencia del 22/06/2021.
2. Listado de asistencia del 08/07/2021.
3. Listado de asistencia del 11/10/2021.
4. Listado de asistencia del 15/02/2022.
5. Listado de asistencia del 3/05/2022.
6. Acta de reunión del 6/04/2022 - Ajustes Propuestos Procedimiento Ejecución Directa (Versión3).
Adicional es pertinente precisar que los ajustes realizados en la versión 4 el 6/06/2022, del procedimiento PR-IMP-004 EJECUCIÓN DE PROYECTOS INTEGRALES DE DESARROLLO AGROPECUARIO Y RURAL CON ENFOQUE TERRITORIAL A TRAVÉS DE MODALIDAD DIRECTA, fueron debido a la expedición del Acuerdo No. 008 del 18/05/2022.</t>
  </si>
  <si>
    <t>La Oficina de Control Interno obtuvo evidencia de las múltiples mesas de trabajo que se han realizado para ajustar el procedimiento de Ejecución de Proyectos Integrales de Desarrollo Agropecuario y Rural con Enfoque Territorial a través de Modalidad Directa, entre ellas seis (6) mesas de trabajo, lo cual dio lugar a las versiones 3 del 18/05/2022 y  4 del 6/06/2022, del procedimiento en mención, lo cual se evidencia en el Sistema integrado de Gestión (Isolucion). Las gestiones efectuadas se sustentan en el archivo denominado "INFORME HALLAZGO 8 INF CGR-CDSA N° 913".
Dado lo anterior, se considera se dio cumplimiento a la presente acción.</t>
  </si>
  <si>
    <t>Como soporte del avance de las actividades realizadas por la Vicepresidencia de Integración Productiva se hace entrega de informe de las modificaciones realizadas que generaron que se tuvieran las versión 3 el 18/05/2022 y versión 4 el 6/06/2022, del procedimiento PR-IMP-004 EJECUCIÓN DE PROYECTOS INTEGRALES DE DESARROLLO AGROPECUARIO Y RURAL CON ENFOQUE TERRITORIAL A TRAVÉS DE MODALIDAD DIRECTA.</t>
  </si>
  <si>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no obstante, no se allegan los soportes que menciona el Acta, como por ejemplo de entregas, lo cual quedó estipulado en la acción. Adicionalmente es de precisar que la acción quedó estipulada como un seguimiento mensual a partir de junio, de lo cual solo se estaría soportante octubre y noviembre 2021.
Adicionalmente, se hizo entrega del entrega formato F-IMP-007 - Informe Final – Cierre Financiero, con el cual se puede evidenciar el cierre administrativo y financiero del PIDAR 458 de 16/07/2019 el cual fue suscrito el 24 y 25 de mayo de 2022.</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</si>
  <si>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</si>
  <si>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No se presentan avances frente a la presente acción. La misma debe ser priorizada por los responsables teniendo en cuenta que a la fecha del presente seguimiento se encuentra vencida.</t>
  </si>
  <si>
    <t>No se presentaron avances frente a esta acción, no obstante, se encuentra dentro de los términos de ejecución.</t>
  </si>
  <si>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</si>
  <si>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</si>
  <si>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</si>
  <si>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</si>
  <si>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</si>
  <si>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</si>
  <si>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</si>
  <si>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</si>
  <si>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</si>
  <si>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t>
    </r>
  </si>
  <si>
    <t>Se realizaron visitas de seguimiento a la ejecución del PIDAR resolución 458 del 2019 del 20 al 22 de octubre, se anexa informe de comisión</t>
  </si>
  <si>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</si>
  <si>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Adicionalmente, se allegó informe final de cierre financiero de los PIDAR aprobados con Resolución 240 de 2018, 543 de 2018 y 139 de 2018.</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</si>
  <si>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</si>
  <si>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Realizar diagnóstico de los 11 PIDAR auditados por la CGR con (Resoluciones 255/2020; 257/2020; 373/2020; 822/2019; 821/2019; 464/2019; 463/2019; 458/2019;  880/2019; 997/2019; 806/2019), por parte de los apoyos a la supervisión, supervisores, equipo técnico y UTT</t>
  </si>
  <si>
    <t>INFORME DE AUDITORÍA “CGR”</t>
  </si>
  <si>
    <t>VIGENCIA AUDITADA</t>
  </si>
  <si>
    <t>TOTAL COMUNICADOS ADR</t>
  </si>
  <si>
    <t>VIGENTES (ABIERTOS)</t>
  </si>
  <si>
    <t>VENCIDO</t>
  </si>
  <si>
    <t>CUMPLIDO PENDIENTE EFECTIVIDAD</t>
  </si>
  <si>
    <t>VENCIDO CON EJECUCIÓN PARCIAL O NULA</t>
  </si>
  <si>
    <t>VENCE A 31 DIC-2020
(Ejecución parcial o nula)</t>
  </si>
  <si>
    <t>EJECUCIÓN AL 100%</t>
  </si>
  <si>
    <t>CANTIDAD HALLAZGOS</t>
  </si>
  <si>
    <t>CANTIDAD DE ACCIONES</t>
  </si>
  <si>
    <t>CANTIDAD ACCIONES</t>
  </si>
  <si>
    <t>% EJECUCIÓN HALLAZGOS</t>
  </si>
  <si>
    <t>% EJECUCIÓN ACCIONES</t>
  </si>
  <si>
    <t>CGR-CDSA Nº 759 – INCODER</t>
  </si>
  <si>
    <t xml:space="preserve">CGR-CDSA Nº 791 – INCODER </t>
  </si>
  <si>
    <t>Especial Río Ranchería</t>
  </si>
  <si>
    <t>CGR-CDMA N° 019</t>
  </si>
  <si>
    <t>Especial Triangulo Tolima</t>
  </si>
  <si>
    <t>CGR-CDSA N° 877</t>
  </si>
  <si>
    <t>2018 – 2019</t>
  </si>
  <si>
    <t>CGR-CDSA N° 887</t>
  </si>
  <si>
    <t>TOTAL</t>
  </si>
  <si>
    <t>VIGENTES (ABIERTOS)
para seguimiento</t>
  </si>
  <si>
    <t>VIGENTES (ABIERTOS)
a 30 de junio de 2021</t>
  </si>
  <si>
    <t>Acciones Cumplidas</t>
  </si>
  <si>
    <t>CGR-CDSA N° 913</t>
  </si>
  <si>
    <t>CGR-CDSA N° 917</t>
  </si>
  <si>
    <t>Especial PIDAR Nariño</t>
  </si>
  <si>
    <t>N/A</t>
  </si>
  <si>
    <t xml:space="preserve">Auditoría Especial al Fondo Colombia en Paz (Programas PDET)
</t>
  </si>
  <si>
    <t>Auditoría Especial al Fondo Colombia en Paz (Programas PDET)</t>
  </si>
  <si>
    <t>CGR-CDSA N° 924</t>
  </si>
  <si>
    <t>Especial Distritos Pequeña y Mediana Escala</t>
  </si>
  <si>
    <t>VIGENTES (ABIERTOS)
a 30 de junio de 2022</t>
  </si>
  <si>
    <t>HALLAZGOS A CERRAR</t>
  </si>
  <si>
    <t>HALLAZGOS PENDIENTES EFECTIVIDAD</t>
  </si>
  <si>
    <t>ACCIONES CUMPLIDAS</t>
  </si>
  <si>
    <t>ACCIONES VENCIDAS</t>
  </si>
  <si>
    <t>ACCIONES EN TÉRMINOS</t>
  </si>
  <si>
    <t>convenciones</t>
  </si>
  <si>
    <t>ACCIONES A LAS QUE SE LES VERIFICÓ AVANCES O EFECTIVIDAD</t>
  </si>
  <si>
    <t>ACCIONES A VENCER A JUNIO 2022</t>
  </si>
  <si>
    <t>En términos o pendiente efectividad</t>
  </si>
  <si>
    <t>CGR-CDSA N° 938</t>
  </si>
  <si>
    <t>Recursos entregados en administración – proyectos PIDAR – ejecución directa (A) - El saldo de la subcuenta 1.9.08.01.01- “En administración” no representa un activo real , sobrestimando el saldo de la cuenta 1908-Recursos Entregados en Administración</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</si>
  <si>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</si>
  <si>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La información relacionada con la cartera por concepto de “recuperaciones” no representa con fidelidad los hechos económicos y sus saldos, por valor de $3.104.350.728, carecen de consistencia y razonabilidad.</t>
  </si>
  <si>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</si>
  <si>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Utilidad de la información contable en la toma de decisiones (A) - Se observa ausencia de una política consistente relacionada con la adopción de un catálogo de cuentas para el registro de sus operaciones contables</t>
  </si>
  <si>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</si>
  <si>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</si>
  <si>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</si>
  <si>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Para las EPSEAS la ejecución presupuestal no es acorde con la realidad en la aplicación de los recursos por cuanto estos fueron girados a los bancos habilitados por las entidades territoriales a finales del 2021</t>
  </si>
  <si>
    <t>Para las EPSEAS la ejecución presupuestal no es acorde con la realidad en la aplicación de los recursos por cuanto estos fueron girados a los bancos habilitados por las entidades territoriales a finales del 2022</t>
  </si>
  <si>
    <t>Para las EPSEAS la ejecución presupuestal no es acorde con la realidad en la aplicación de los recursos por cuanto estos fueron girados a los bancos habilitados por las entidades territoriales a finales del 2023</t>
  </si>
  <si>
    <t>Monitoreo, seguimiento y control proyectos PIDAR (Resolución 0573) – (A), Asociación de Productores Agropecuario - Urumita
“ASOPROAUR”, Municipio de Urumita, La Guajira.</t>
  </si>
  <si>
    <t>Monitoreo, seguimiento y control proyectos PIDAR
(Resolución 0573) – (A), Asociación de Productores Agropecuario - Urumita
“ASOPROAUR”, Municipio de Urumita, La Guajira.</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</si>
  <si>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</si>
  <si>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Criterios de evaluación para viabilizar proyectos PIDAR (A)</t>
  </si>
  <si>
    <t>No se da aplicación al Proceso de Valoración de Costos Ambientales.</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</si>
  <si>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</si>
  <si>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</si>
  <si>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Falta de sistema de cartera que se pueda tener información por terceros y cada uno de los distritos.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</si>
  <si>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</si>
  <si>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</si>
  <si>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la información reflejada en los estados financieros y en las notas a los estados financieros de la ADR con corte al 31 de diciembre de 2021 presentan incorrección material cualitativa que afecta la razonabilidad y confiabilidad para la toma de los usuarios.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</si>
  <si>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</si>
  <si>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El giro de recursos de las resoluciones de cofinanciación aprobadas se realiza directamente a la entidad Fiduciaria previa suscripción del contrato de encargo fiduciario por parte de las organizaciones. </t>
  </si>
  <si>
    <t>La expedición de las resoluciones de cofinanciación del 2021 en su mayoría se realizaron en el último trimestre del 2021</t>
  </si>
  <si>
    <t>Al cierre de la vigencia fiscal del año 2021 no se ha cumplido con el propósito del servicio público de extensión agropecuaria</t>
  </si>
  <si>
    <t>No se estableció en el concepto de evaluación ni en la resolución de adjudicación de cofinanciación, la obligación por parte de la organización, de obtención del permiso requerido durante la ejecución del PIDAR</t>
  </si>
  <si>
    <t>No se evidenció un seguimiento por parte de la ADR en la efectiva obtención del permiso de emisiones atmosféricas (uso de suelo) para el PIDAR, anotación consignada en el formato F-EFP-009 marco lógico.</t>
  </si>
  <si>
    <t>No se aportó evidencia de aplicación de las metodologías del Principio de Valoración de Costos Ambientales, dentro de los procesos y políticas de gestión ambiental.</t>
  </si>
  <si>
    <t>Ejecutar las recomendaciones establecidas en el Diagnostico realizado, para la internalización de costos ambientales en los proyectos estratégicos.</t>
  </si>
  <si>
    <t>16). CGR-CDSA N° 938</t>
  </si>
  <si>
    <t>Revisión de la guía para el cálculo de materialidad como punto de referencia de las categorías de los resultados que figuran en los Estados Financieros, tales como los activos, pasivos y patrimonio y los ingresos, gastos y utilidad</t>
  </si>
  <si>
    <t xml:space="preserve">Realizar conciliaciones con el tesoro Nacional </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</si>
  <si>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</si>
  <si>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</si>
  <si>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Las organizaciones beneficiarias determinarán que el manejo de los recursos otorgados mediante la resolución de cofinanciación, se realizará a través de la figura de encargo fiduciario</t>
  </si>
  <si>
    <t>Seguimiento del cronograma</t>
  </si>
  <si>
    <t>Herramienta de seguimiento diseñado e implementado para control interno de la DAT y toma de decisiones respecto a la información reportada.</t>
  </si>
  <si>
    <t>Diseñar una herramienta de seguimiento que permita corroborar los avances (cualitativos, cuantitativos y de ejecución presupuestal) y acciones pendientes, con el fin de tomar los correctivos del caso que permitan ajustar y/o solicitar una oportuna modificación de los términos de cálculo de los indicadores y de los recursos asignados</t>
  </si>
  <si>
    <t>Reunión de seguimiento a la prestación del servicio publico de extensión agropecuaria</t>
  </si>
  <si>
    <t>Realizar seguimiento bimestrales a entes territoriales, desde la supervisión y Dirección de Asistencia Técnica  para revisar el avance y ejecución técnico, administrativo y financiero de la prestación del servicio publico de extensión agropecuaria.</t>
  </si>
  <si>
    <t>Fortalecer las estrategias de monitoreo, seguimiento y control, que permitan adoptar medidas correctivas, frente a posibles situaciones que pongan en riesgo el cumplimiento de los objetivos del proyecto.</t>
  </si>
  <si>
    <t>Elaborar, con la participación de las áreas involucradas, un documento de ajuste al acompañamiento en la ejecución y seguimiento de los PIDAR, que propenda por la sostenibilidad de los proyectos, para someter a aprobación de la instancia interna que corresponda, y para su posterior implementación.</t>
  </si>
  <si>
    <t>Oficio de solicitud aclaratorio a la  UNODC, del estado financiero del proyecto</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</si>
  <si>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</si>
  <si>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</si>
  <si>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Analizar el marco normativo existente de los instrumentos de control ambiental, el estado actual de los proyectos estrégicos frente a la valoración de costos ambientales.</t>
  </si>
  <si>
    <t>Realizar la identificación del procedimiento utilizado para la evaluación económica de los impactos positivos y negativos de los proyectos estratégicos, en función de los instrumentos de control ambiental, a fin de establecer su alcance dentro del principio de valoración de costos ambientales.</t>
  </si>
  <si>
    <t>Determinar la  metodología actualizada  para la valoración de costos ambientales en los proyectos estratégicos, acorde con su naturaleza.</t>
  </si>
  <si>
    <t>Realizar el diagnóstico y análisis especializado y detallado de las metodologías utilizadas para la valoración de los costos ambientales en los instrumentos de control ambiental de los proyectos estratégicos; y establecer su alcance, marco normativo, línea base y proyección, en concordancia con la normatividad vigente.</t>
  </si>
  <si>
    <t>Revisión de los Resultados del Diagnóstico para la Valoración de Costos Ambientales en los proyectos estratégicos.</t>
  </si>
  <si>
    <t xml:space="preserve">Notas a los Estados Contables </t>
  </si>
  <si>
    <t>Un informe semestral de la Dirección de Activos Productivos que de cuenta que la totalidad de proyectos estructurados contaron con la carta enviada por las organizaciones</t>
  </si>
  <si>
    <t>Herramienta de seguimiento (documento en Excel)</t>
  </si>
  <si>
    <t>documento de alcance técnico, financiero y jurídico del acompañamiento en la ejecución y seguimiento a PIDAR</t>
  </si>
  <si>
    <t>Procedimientos ajustados de evaluación y calificación de los PIDAR</t>
  </si>
  <si>
    <t>Documento de identificación</t>
  </si>
  <si>
    <t>Documento de diagnóstico y análisis.</t>
  </si>
  <si>
    <t>Informe de ejecución de las recomendaciones del diagnostico.</t>
  </si>
  <si>
    <t>Hallazgo Administrativo, Proceso Administrativo Sancionatorio Fiscal</t>
  </si>
  <si>
    <t xml:space="preserve">Secretaría General  </t>
  </si>
  <si>
    <t>Vicepresidencia de Integración Productiva - Dirección de Asistencia Técnica</t>
  </si>
  <si>
    <t>Vicepresidencia de Integración productiva - Dirección de Adecuación de Tierras
Secretaría General</t>
  </si>
  <si>
    <t>Vicepresidencia de Integración Productiva - Dirección de Acceso a Activos Productivos</t>
  </si>
  <si>
    <t>Documento del Instructivo  para la identificación y tramite de alertas actualizado.</t>
  </si>
  <si>
    <t>Se evidencia falta de una efectiva y oportuna gestión por parte de las entidades responsables en la ejecución del proyecto, con el fin de garantizar su financiación y continuidad. RANCHERIA</t>
  </si>
  <si>
    <t>Realizar reunión de seguimiento y acompañamiento por la dirección de adecuación de tierras a las UTT que tienen distritos de adecuación de tierra</t>
  </si>
  <si>
    <t>Realizar las acciones tendientes a dar de baja contable  los distritos de pequeña escala que se encuentran inoperantes y en estado de deterioro.</t>
  </si>
  <si>
    <t>Acta del Comité.</t>
  </si>
  <si>
    <t xml:space="preserve"> Realizar una visita por parte de las UTTs, a los distritos de pequeña escala para verificar  el estado de la infraestructura  y de la asociación realizando el  seguimiento a los componentes de  administración, operación y conservación</t>
  </si>
  <si>
    <t>Mediante la realización de  visitas  establecer el  diagnóstico y generar compromisos  de los DAT de pequeña escala por parte de la Agencia.</t>
  </si>
  <si>
    <t>Mediante la realización de  visitas  establecer el  diagnóstico y generar compromisos  de los DAT de pequeña escala.</t>
  </si>
  <si>
    <t xml:space="preserve">El equipo auditor evidenció que la ADR no realizó un seguimiento oportuno  en actividades de cosecha y postcosecha, lo cual no permitió el fortalecimiento de
las unidades productivas, así mismo se constató que los bienes e insumos recibidos por los beneficiarios fueron vendidos o ya no existen; </t>
  </si>
  <si>
    <t>los bienes e insumos recibidos por los beneficiarios fueron vendidos o ya no existen; lo evidenciado obedece a la ausencia de criterios y reglamentos que permitan establecer responsabilidades en el monitoreo, seguimiento y control de los proyectos implementados</t>
  </si>
  <si>
    <t>Realizar la actualización de la batería de indicadores, y la metodología para el cálculo de los indicadores, a través de mesas de trabajo conjuntas con la Vicepresidencia de Integración Productiva y la Dirección de Calificación y Financiación.</t>
  </si>
  <si>
    <t>Formato de Monitoreo in house o herramienta que haga sus veces con la inclusión de los campos para la verificación de estudios técnicos, licencias y permisos. De presentarse incumplimiento de estos requisitos se tramitará Alerta. </t>
  </si>
  <si>
    <t>Ajustar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</si>
  <si>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 xml:space="preserve">Formato de Monitoreo in house </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</si>
  <si>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</si>
  <si>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</si>
  <si>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Circular actualizada e incluida en el procedimiento  denominado PROCEDIMIENTO DE SEGUIMIENTO DE PETICIONES, QUEJAS, RECLAMOS, SUGERENCIAS Y DENUNCIAS- PQRSD con código PR-PAC - 001</t>
  </si>
  <si>
    <t xml:space="preserve">Elaborar y remitir memorandos dirigidos a directores de las UTT, solicitando los extractos bancarios de ejecución de los convenios interadministrativos pendientes por legalizar en los Municipios </t>
  </si>
  <si>
    <t>Entregar los informes de ejecución y extractos bancarios de los convenios interadministrativos  pendientes por legalizar en los Municipios</t>
  </si>
  <si>
    <t>Secretaría General - Contabilidad</t>
  </si>
  <si>
    <t>Vicepresidencia de integración Productiva - Directores UTT</t>
  </si>
  <si>
    <t>Memorando  VIP, Hacienda y respuesta Hacienda</t>
  </si>
  <si>
    <t>Vicepresidencia de Integración productiva - Dirección de Adecuación de Tierras
Secretaría General - Dirección Administrativa y Financiera</t>
  </si>
  <si>
    <t>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 no obstante, en términos de efectividad, se requiere detallar si este programa cuenta con una planeación de actividades o como se sustentaría que la ADR ya inició con la implementación del programa.</t>
  </si>
  <si>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</si>
  <si>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t>
  </si>
  <si>
    <t>Matriz de seguimiento trimestral</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</si>
  <si>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</si>
  <si>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</si>
  <si>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</si>
  <si>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</si>
  <si>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Si bien se ha avanzado frente a la acción propuesta (estudios y diseños actualizados), es de tener presente que el objetivo final es contar con estos instrumentos / documentos, por lo cual se debe continuar con el seguimiento a la presente acción, la cual se encuentra dentro de términos de ejecución.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r>
  </si>
  <si>
    <t>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</si>
  <si>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</si>
  <si>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</si>
  <si>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</si>
  <si>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No se presentan avances frente a la presente acción.
La presente acción fue modificada en cuanto a su fecha de terminación, la cual fue aprobada por el Comité de Coordinación del Sistema de Control Interno en sesión 03 del 08 de septiembre de 2022.</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</si>
  <si>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De lo anterior, la Oficina de Control Interno considera que se dio cumplimiento a la acción propuesta, no obstante, la efectividad frente al hallazgo, dependerá de las medidas que tome la Entidad, según las conclusiones plasmadas en el documento.</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</si>
  <si>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</si>
  <si>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dentro de los cuales el último refleja un avance del 99,06%
•Convenio 518 de 2017: Cinco (5) informes, dentro de los cuales el último refleja un avance del 86,02%
•Convenio 684 de 2017: cuatro (4) informes, dentro de los cuales el último refleja un avance del 73,2%
•Convenio 785 de 2017: cuatro (4) informes, dentro de los cuales el último refleja un avance del 90,87%
•Convenio 298 de 2018:  cuatro (4) informes, dentro de los cuales el último refleja un avance del 28,64%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evidencia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que hasta no demostrar o sustentar el cierre de los convenios no podría contemplarse total efectividad.</t>
    </r>
  </si>
  <si>
    <t>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t>
  </si>
  <si>
    <t>Si bien la Oficina de Control Interno observó la emisión de los lineamientos propuestos como acción de mejora.
en lo que respecta a la efectividad de las acciones dispuestas, es necesario por lo menos evidenciar el cierre de los proyectos auditados por la CGR y objeto de este hallazgo.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</si>
  <si>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</si>
  <si>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</si>
  <si>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De esta manera se considera se dio cumplimiento a la acción propuesta.</t>
  </si>
  <si>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De otra parte, se resalta que los informes detallan la situación de aquellos proyectos que presentan líos jurídicos, y que por tanto se dificulta su ejecución.
Dada la emisión de más de los 4 informes propuestos, se considera que se ha cumplido con la acción.</t>
  </si>
  <si>
    <t>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</si>
  <si>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implementación del 63% y avance técnico del  77,95%, para lo cual se allegó como soporte de la ejecución del PIDAR el Formato F-006 "Seguimiento a la Implementación" con corte a 25 de noviembre de 2022.</t>
  </si>
  <si>
    <t>Como soporte del avance de las actividades realizadas por la Vicepresidencia de Integración Productiva, se entrega la siguiente información:
1. Se realizar visita de seguimiento entre el 13 al 15/12/2021 al PIDAR 458/2019.
A continuación se relacionan las reuniones de seguimiento realizar a los PIDAR con resoluciones 257/2020, 373/2020, 255/2020, 257/2020, 
1. Acta de reunión del 08/06/2022, donde se realizó seguimiento al PIDAR con resolución No. 257 de 2020
2. Acta de reunión del 11/04/2022, donde se realizó seguimiento al PIDAR con resolución 373 de 2020
3. Acta de reunión del 29/06/2022, donde se realizó seguimiento al PIDAR con resolución 255 de 2020
4. Acta de reunión del 31/10/2022, donde se realizó seguimiento al PIDAR con resolución 257 de 2020</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</si>
  <si>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</si>
  <si>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t>
  </si>
  <si>
    <t xml:space="preserve">Durante la vigencia 2022 no se realizó ajuste el procedimiento de estructuración de PIDAR, sin embargo conforme a los lineamientos dados por la nueva administración se trabajo en la propuesta de ajuste de la ruta PIDAR, se realizaron las siguientes reunión: 
1. Listado de asistencia 2/11/2022
2. Listado de asistencia 3/11/2022
3. Listado de asistencia 4/11/2022
4. Listado de asistencia 10/11/2022
5. Listado de asistencia 11/11/2022
6. Listado de asistencia 1/12/2022
</t>
  </si>
  <si>
    <t>Si bien existen gestiones tendientes a mejorar los controles procedimentales y/o normativos ligados a la ruta de desarrollo de los PIDAR, a la fecha del presente seguimiento no se evidencia que se haya culminado dicha labor, por lo cual se recomienda priorizar la presente acción, la cual se encuentra vencida.</t>
  </si>
  <si>
    <t>Si bien existen gestiones tendientes a mejorar los controles procedimentales y/o normativos ligados a la ruta de desarrollo de los PIDAR, a la fecha del presente seguimiento no se evidencia que se haya culminado dicha labor y por ende no se dio cumplimiento a la presente acción, por lo cual se recomienda priorizar la presente acción, la cual se encuentra vencida.</t>
  </si>
  <si>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t>
  </si>
  <si>
    <t xml:space="preserve">La Vicepresidencia de Integración Productiva allegó un total de diez (10) archivos que corresponden a actas de reunión realizadas con las Unidades Técnicas Territoriales para hacer seguimiento a la ejecución de los convenios suscritos con el propósito del servicio público de extensión agropecuaria, así:
UTT 2: 19/07/2022
UTT 3: 1/08/2022
UTT 5: 17/08/2022
UTT 6: 14/06/2022  y 31/07/2022
UTT 7: 29/07/2022
UTT 8: 22/06/2022
UTT 11: 19/07/2022
UTT 12: 15/06/2022
UTT 13: 12/07/2022
</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</si>
  <si>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</si>
  <si>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(avance del 99,06%)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(avance del 86,02%)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(avance del 73,2%)
Informes convenio UNODC 785-2017 
1. Periodo 1 de septiembre  al 29 de diciembre de 2020
2. Periodo 29 de diciembre de 2020 al 05 de marzo de 2021
3. Periodo 1 de octubre al 31 de diciembre de 2021
4. Periodo 1 enero a 30 de abril de 2022 (avance del 90,87%)
Informes Convenio UNODC 289-2018 
1. Periodo 1 de septiembre  al 29 de diciembre de 2020
2. Periodo 29 de diciembre de 2020 al 04 de marzo de 2021
3. Periodo 1 de octubre al 31 de diciembre de 2021
4.  Periodo 1 enero a 30 de abril de 2022 (avance del 28,64%)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</si>
  <si>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</si>
  <si>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</si>
  <si>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Vicepresidencia de Integración Productiva allegó el documento "Hoja de ruta identificación predial Distritos de Riego", en el que se contempla una serie de actividades y el tiempo promedio para su ejecución.
Adicionalmente se allegó versión borrador del procedimiento "CONFORMACIÓN DEL INVENTARIO DE BIENES INMUEBLES DE LA AGENCIA DE DESARROLLO RURAL Y SEGUIMIENTO A SU ESTADO JURÍDICO", en el marco de las actividades contempladas en la hoja de ruta mencionada anteriormente.</t>
  </si>
  <si>
    <t>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</si>
  <si>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</si>
  <si>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</si>
  <si>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</si>
  <si>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</si>
  <si>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</si>
  <si>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r>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Analizados los soportes de ejecución del plan, no se observó que se contara con evidencias de la ejecución de la actividad</t>
    </r>
    <r>
      <rPr>
        <i/>
        <sz val="8"/>
        <rFont val="Calibri"/>
        <family val="2"/>
        <scheme val="minor"/>
      </rPr>
      <t xml:space="preserve"> "Atender los Informe mensual monitoreo consolidado UTT- VIP- SYC, donde se presentan situaciones que se presentan en gestión de proyectos"</t>
    </r>
    <r>
      <rPr>
        <sz val="8"/>
        <rFont val="Calibri"/>
        <family val="2"/>
        <scheme val="minor"/>
      </rPr>
      <t xml:space="preserve">, la cual no es totalmente clara.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no se evidencia que se ejecute de manera mensual como se propuso.
Por lo anterior, se considera que se debe continuar con el seguimiento al presente hallazgo, hasta tanto se corrobore que las acciones que se propusieron de carácter preventivo, se estén ejecutando como se dispuso.
De otra parte, es preciso señalar que la efectividad de las diferentes actividades ejecutadas, se realizará en el marco de la auditoría a la "Implementación de PIDAr", que efectuará la Oficina de Control Interno en el segundo semestre de 2022.</t>
    </r>
  </si>
  <si>
    <t>La Oficina de Control Interno evidenció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t>
  </si>
  <si>
    <t>La Oficina de Control Interno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Al respecto se considera pertinente corroborar la efectiva entrega de estos documentos, con el fin de verificar se surta el efecto esperado.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</si>
  <si>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</si>
  <si>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La Oficina de Control Interno,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</si>
  <si>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</si>
  <si>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la acción indicó " la realización de la conciliación de los saldos por cada concepto de la cartera al cierre de cada período contable (mensual)", por lo cual se recomienda que se mantenga la realización de las conciliaciones por los tres tipos de cartera de manera mensual, y que las mismas se efectúen una vez termine el periodo contable para detectar oportunamente inconsistencias.
De otra parte, respecto a la cartera de tarifas, se deberá validar posteriormente los correctivos que se adopten con la entrada en operación del sistema de facturación que releve a SIFI.</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</si>
  <si>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</si>
  <si>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En virtud de lo anterior se considera pertinente conceder un porcentaje del 100% al cumplir con las dos (2) conciliaciones semestrales. No obstante, se debe validar la continuidad de la ejecución de esta actividades de manera continua a fin de evitar recaer en la misma situación evidenciada por la CGR, sumado a que se estima la entrada en operación del nuevo sistema de facturación. Aunado a ello, a que se concilie la facturación de los Distritos de ADT.</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</si>
  <si>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</si>
  <si>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t>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Dado lo anterior, si bien se tienen avances frente a la ejecución de la acción, La Oficina de Control Interno continuará realizando seguimiento a la presente acción, la cual se encuentra dentro de los términos de ejecución,  en virtud de la solicitud de ampliación de fecha de ejecución aprobada en sesión 04-2022 del Comité de Coordinación del Sistema de Control Interno, previa justificación presentada por los responsables de su ejecución.</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</si>
  <si>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</si>
  <si>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</si>
  <si>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t>Como soporte del avance de la actividad realizada por la Vicepresidencia de Integración Productiva, se remite oficio radicado No. 20223200048532 del 15/07/2022, con el cual se solicita mecanismos de control y monitoreo ejecución memorandos de acuerdo a la UNODC.</t>
  </si>
  <si>
    <t>La Oficina de Control Interno evidenció que desde la Vicepresidencia de Integración Productiva el 15 de julio de 2022 se emitió el oficio 20223200048532, dirigido a la Oficina de las Naciones Unidad contra la Droga y el Delito, donde se les solicita suministrar un informe  con los mecanismos establecidos por UNODC para el control y seguimiento del cumplimiento de actividades en la ejecución de proyectos y la manera de garantizar el acceso a la información de manera oportuna.
Dado lo anterior, se considera se dio cumplimiento a la acción.</t>
  </si>
  <si>
    <t>Se realizó la expedición de 3 memorandos remitidos a las UTTs 1, 10 y 9, con el cual se recuerda las actividades que deben realizar los apoyos a la Supervisión Territorial de los Convenios 
1. Rad 20223200030483 del 2022-08-29 - UTT 1.
2. Rad 20223200030493 del 2022-08-29 - UTT 10.
3. Rad 20223200030503 del 2022-08-29 - UTT 9.
Se hace la aclaración que conforme a los lineamientos de gestión documental al generarse memorando en los que se haga referencia a más de tres (3) destinatarios y se usa circular, para lo cual, y dado a que la acción de mejora hace referencia a memorandos, por parte de la VIP se realizará la expedición de un memorando para cada UTT, empezando por las UTTs con las cuales se tienen más dificultades en el cargue de información en el Share Point.
Por otra parte, desde la Vicepresidencia de Integración Productiva se vio la necesidad dar lineamientos para la implementación de los Proyectos Integrales de Desarrollo Agropecuaria y Rural, para lo cual se realizó la expedición de la Circular No. 062 del 2 de agosto de 2022 (se anexa a la respuesta documento) y la expedición del memorando radicado No. 20223200043503  del 12 de diciembre de 2022 con el cual reitera los soporte documentales de los proceso de Estructuración y/o implementación de los PIDAR</t>
  </si>
  <si>
    <t>La Oficina de Control Interno observó que se emitieron tres (3) memorandos remitidos a las Unidades Técnicas Territoriales N° 1 Santa Marta, 9 Popayán  y 10 Nariño, a través de los cuales se enfatizó frente al deber de los directores de las territoriales como apoyo a la supervisión de los convenios de cooperación suscritos con FAO y UNODC, en lo que respecta al seguimiento a la implementación de los proyectos y la conservación de los expedientes actualizados con los soportes que respaldan la ejecución de los mismos.
Además se obtuvo como evidencia de  correos electrónicos a través de los cuales se emprendió gestiones relacionadas con el cargue de información en el repositorio digital (SharePoint) destinado para la custodia de información de la ejecución de PIDAR.
Adicionalmente, se observó que a través de la Circular 052 de 2022, se emitieron lineamientos para la implementación de los Proyectos Integrales de Desarrollo Agropecuaria y Rural, enfatizando en todas las funciones que le conciernen a las Unidades Técnicas Territoriales, dentro de lo que se encuentra el cargue de la documentación derivada de la implementación de PIDAR. esta circular fue reiterada mediante memorando 20223200043503 del 12 de diciembre de 2022.
Dado lo anterior, la Oficina de Control Interno considera se dio cumplimiento a la acción de mejora.</t>
  </si>
  <si>
    <t>La vicepresidencia de Integración Productiva allegó como soporte de gestión frente a la presente acción, soportes de capacitaciones efectuadas para las trece (13) Unidades Técnicas Territoriales, frente al seguimiento a la ejecución de PIDAR, donde se enfatizó en el uso de la herramienta de Gestión de Proyectos.
MODELO EJECUCIÓN DIRECTA
Con el propósito de garantizar que se realice el registro de información en el SharePoint de los documentos que soportan la ejecución de los PIDAR de ejecución por Ejecución Directa se realizaron 9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MODELO EJECUCIÓN CONVENIOS DE COOPERACIÓN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t>
  </si>
  <si>
    <t>La Oficina de Control Interno obtuvo soportes de las capacitaciones que desde nivel central se emprendieron a las trece (13) UTTs con el fin de fortalecer el seguimiento a la ejecución de PIDAR, dentro de lo que se trató lo concerniente al uso del aplicativo de Gestión de Proyectos y el cargue de la documentación que allí debe reposar.
Dichas capacitaciones se efectuaron en diciembre de 2021, en lo que respecta al modelo de ejecución por convenios de cooperación, y un seguimiento aleatorio al cargue de información en lo que respecta a proyectos cuya ejecución se realiza bajo modalidad directa.
Dado lo anterior, y teniendo en cuenta que se incluye a las 13 UTTs en las capacitaciones, se considera se ha dado cumplimiento a la acción.</t>
  </si>
  <si>
    <r>
      <t xml:space="preserve">La Oficina de Control Interno obtuvo evidencia del documento de Visita de Seguimiento al Proyecto cofinanciado con Resolución 458 de 2019, la cual se efectuó entre el 13 y el 15 de diciembre de 2021, así como actas de reunión de seguimiento a los PIDAR 255, 257 y 373 de 2020
De lo anterior, se debe precisar que la acción indica </t>
    </r>
    <r>
      <rPr>
        <i/>
        <sz val="8"/>
        <rFont val="Calibri"/>
        <family val="2"/>
        <scheme val="minor"/>
      </rPr>
      <t>"Realizar dos seguimientos al plan de acción por UTT, por parte de los apoyos a la supervisión, supervisores, equipo técnico y UTT</t>
    </r>
    <r>
      <rPr>
        <sz val="8"/>
        <rFont val="Calibri"/>
        <family val="2"/>
        <scheme val="minor"/>
      </rPr>
      <t>", de lo cual, en primera medida se debe señalar que no se ha evidencio el plan de acción por cada UTT o proyecto (acción anterior), lo cual dificulta estimar si se está realizando un seguimiento a dicho plan y por ende asignar porcentaje de avance a esta acción
Por lo anterior, se sugiere revisar la viabilidad de este plan de mejoramiento, y en caso de considerarlo, reformular el mismo buscando que estos proyectos sean priorizados en lo que resta de su ejecución.</t>
    </r>
  </si>
  <si>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</si>
  <si>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La vicepresidencia de Integración Productiva suministró copia del oficio 20223300010073 del 14 de febrero de 2022, a través de la cual se remiten las cartas de cobro persuasivo expedidos para ser entregados a los usuarios de los Distritos d montería Mocarí y la Doctrina.</t>
  </si>
  <si>
    <t>Teniendo en cuenta que el memorando allegado como evidencia indica que una vez se proceda con el envío de las cartas de cobro persuasivo, los soportes serán remitidos junto al informe al equipo de cartera, se considera que no existe avance frente a la acción.
Se sugiere a su vez brindar especial atención a la presente acción, teniendo en cuenta que para la misma se propuso emitir un informe bimensual con las evidencias de la campaña realizada, entendiendo se realizará de manera generalizada a partir de lo ejecutado en la acción anterior.</t>
  </si>
  <si>
    <t>Una vez analizada la información aportada como avance frente a la presente acción, esta oficina considera que, de acuerdo con lo descrito en la acción,  el acta N° 12 donde se concilia lo correspondiente a diciembre de 2021, así como las actas de conciliación de enero, febrero, marzo y mayo de 2022, aplican frente a lo señalado en la acción, teniendo en cuenta los plazos señalados en la acción propuesta.
En tal sentido, se considera que a la fecha se tiene un avance del 42% frente a la acción. Se sugiere mantener lo descrito en la acción, frente a que se realice de manera mensual y una vez terminado el periodo contable (mes), teniendo en cuenta que hace falta el acta de abril de 2022.</t>
  </si>
  <si>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
os formatos carecen de las firmas dispuestas, por lo cual se requiere se aporten los documentos finales aprobados por las instancias correspondientes, lo cuales deberán ser insumo para llevar a cabo las actividades subsiguientes.</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</si>
  <si>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</si>
  <si>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</si>
  <si>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</si>
  <si>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</si>
  <si>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La Vicepresidencia de Integración Productiva allegó archivo Excel denominado "HERRAMIENTA DE SEGUIMIENTO EXTENSIÓN", la cual indican cuenta con información de los convenios suscritos (ejecución presupuestal, avance técnico, etc.), y es actualizada periódicamente.</t>
  </si>
  <si>
    <t>La Oficina de control Interno obtuvo evidencia de la herramienta propuesta como acción, la cual contempla información frente a los avances de la estrategia de Extensión Agropecuaria, como lo es las metas dispuestas y los avances que se presentan para cada una y por vigencia, así como el detalle discriminado por Unidad Técnica Territorial.</t>
  </si>
  <si>
    <t>La Vicepresidencia de Integración Productiva allegó un total de cuarenta y ocho (48) informes diferenciados por Unidad Técnica territorial, relacionados con la supervisión frente a los avances de la ejecución de los convenios suscritos para la prestación del servicio Público de Extensión Agropecuaria a nivel nacional.
en archivo Excel adjunto a los soportes de avance de la presente acción se incluye Excel denominado "Análisis informes EPSEAS", donde se detalla los informes recibidos por UTT y por convenio.</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</si>
  <si>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No obstante lo anterior, se requiere conocer si ya se logró la construcción de los 31 secadores restantes, toda vez que en reunión del 25 de agosto de 2022, se dispuso que esto se daría al 20 de diciembre de 2022. De otra parte, teniendo en cuenta que se propuso en la actividad la finalización del proyecto, y que a su ves los seguimientos se enmarcan en tomar acciones oportunas para poder culminar el PIDAR, se debe priorizar las actividades pendientes a fin de lograr este objetivo, continuando con la realización de seguimientos que permitan la identificación de alertas oportunas.</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</si>
  <si>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</si>
  <si>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</si>
  <si>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</si>
  <si>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 xml:space="preserve">
Fichas técnicas elaboradas </t>
  </si>
  <si>
    <t xml:space="preserve">La Vicepresidencia de Integración Productiva remitió soportes de las capacitaciones realizadas a las UTT No. 1, 2, 4, 7, 8, 9, 10 y 11, 3 y 5. En la UTT 6 no se realiza porque no hay distritos de pequeña escala, propiedad de la ADR. </t>
  </si>
  <si>
    <t>La Oficina de Control Interno obtuvo evidencia de diez (10) actas de reunión a través de las cuales se plasmó los resultados de las seguimientos que se realizaron por UTT a los convenios suscritos con ocasión a la prestación del Servicio Público de Extensión Agropecuaria.
De lo anterior se puede concluir que no se ha dado cumplimiento a la acción en cuanto a cantidad de reuniones a realizar, así como en la periodicidad estimada, aunado a que no existe evidencia de la realización de mesas de trabajo con la totalidad de UTTs.</t>
  </si>
  <si>
    <t>La Oficina de control Interno llevó a cabo un análisis de los informes allegados en el marco de la presente acción, evidenciando que:
•Analizados los archivos remitidos, de acuerdo con lo dispuesto en la acción, la Oficina de Control Interno  si bien observa que se cumple con la meta de entregar 48 informes, no se considera se cumplan requisitos como se dispone en la acción, tales como: que se emitan informes bimensuales por convenio, de lo que se observó no existe una periodicidad específica para la emisión de los informes, ya que en algunos se entregó informes trimestrales, bimensuales e incluso mensuales, considerando este último una periodicidad adecuada según lo señalado en la hallazgo. A esto se suma que no se evidencia que se los informes detallen el trámite de alertas que se identifican y se plasman en la herramienta creada para el control de esta actividad y soporte de la acción anterior.
•Por otra parte, no se observa claridad frente a la cantidad de convenios suscritos por la ADR para la prestación del Servicio Agropecuario, lo que dificulta determinar la existencia de informes bimensuales para cad auno de ellos como establece la acción. Esta actividad llevó a cabo un análisis de la información entregada evidenciando la existencia de 33 convenios lo cual no guarda correspondencia con la meta dispuesta para esta acción. Por ende, se considera relevante que se detalle claramente la relación de convenios existentes y los informes emitidos, así como las actuaciones relevantes que se enmarcan en subsanar la causa del hallazgo.
Dado lo expresado anteriormente, esta Oficina señala que se cumple con la acción de mejora, no obstante, no considera efectivas las actividades ejecutadas, en primera instancia por que no se considera que los informes estén aportando a la corrección oportuna de alertas, sumado a que no es posible deducir si se ha cumplido con el propósito del servicio público de extensión agropecuaria o las mejoras existentes al respecto, por lo cual, se sugiere validar la posibilidad de replantar la acción de mejoramiento propendiendo por ser efectivos.</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</si>
  <si>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t>
    </r>
  </si>
  <si>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</si>
  <si>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t xml:space="preserve">La Vicepresidencia de Integración Productiva remitió  dos (2) actas de capacitación a UTT 2 y listados de asistencia.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</si>
  <si>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</si>
  <si>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
De esta manera, se considera se cumplió con la meta propuesta, sobre lo cual, se sugiere indicar la manera en que este documento podrá ser consultado por los demás Distritos de Adecuación de Tierras de peque escala del País, con el fin de que sean aplicados por parte de las asociaciones de usuarios que los administran.</t>
  </si>
  <si>
    <r>
      <t xml:space="preserve">1. La vicepresidencia de Integración Productiva suministró copia del oficio 20223300010073 del 14 de febrero de 2022, a través de la cual se remiten las cartas de cobro persuasivo expedidos para ser entregados a los usuarios de los Distritos de Montería Mocarí y la Doctrina.
2. Se allegó "INFORME DE FACTURAS, COBROS PERSUASIVOS Y RECAUDO DEL DISTRITO DE ADECUACION DE TIERRAS MONTERÍA MOCARÍ", del 20 de octubre de 2022, cuyo corte corresponde al periodo comprendido entre julio y septiembre de 2022, en el que se detallan actividades de cobro persuasivo realizadas </t>
    </r>
    <r>
      <rPr>
        <u/>
        <sz val="8"/>
        <rFont val="Calibri"/>
        <family val="2"/>
        <scheme val="minor"/>
      </rPr>
      <t>en febrero de 2022.</t>
    </r>
    <r>
      <rPr>
        <sz val="8"/>
        <rFont val="Calibri"/>
        <family val="2"/>
        <scheme val="minor"/>
      </rPr>
      <t xml:space="preserve">
3. "INFORME DE FACTURAS, COBROS PERSUASIVOS Y RECAUDO DEL DISTRITO DE ADECUACION DE TIERRAS MONTERÍA MOCARÍ", del 12 de abril de 2022, cuyo corte corresponde al periodo comprendido entre enero y marzo de 2022, en el que se detallan actividades de cobro persuasivo r</t>
    </r>
    <r>
      <rPr>
        <u/>
        <sz val="8"/>
        <rFont val="Calibri"/>
        <family val="2"/>
        <scheme val="minor"/>
      </rPr>
      <t>ealizadas en febrero de 2022</t>
    </r>
    <r>
      <rPr>
        <sz val="8"/>
        <rFont val="Calibri"/>
        <family val="2"/>
        <scheme val="minor"/>
      </rPr>
      <t>.
4. Se allegó "INFORME DE FACTURAS, COBROS PERSUASIVOS Y RECAUDO DEL DISTRITO DE ADECUACION DE TIERRAS MONTERÍA MOCARÍ", emitido el 16 de noviembre de 2022, en el que se detallan actividades de cobro persuasivo realizadas en octubre de 2022.
5. INFORME TRIMESTRAL DEL DISTRITO DE ADECUACION DE TIERRAS LA DOCTRINA, del 1 de enero al 31 de marzo de 2022
6. Se entregó informe de cobros persuasivos realizados en el Distrito de montería Mocarí, cuya corte data del 31/12/2021
7. Se hizo entrega de oficios de notificaciones a usuarios de Distritos del Atlántico (Manatí, Repelón y Santa Lucia, de gestiones de cobro previo a la generación del reporte del deudor al boletín de deudores morosos del estado</t>
    </r>
  </si>
  <si>
    <t>La Oficina de Control Interno observó la ejecución de la contratación plasmada en la acción, cuyo fin es subsanar las deficiencias observadas por el Ente de Control Fiscal en el aplicativo de cartera SIFI a causa de su obsolescencia.</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</si>
  <si>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</si>
  <si>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No se observó las conciliaciones de octubre 2020 y de marzo de 2021.
De otra parte es preciso señalar que se deben allegar los informes que presenta cartera a financiera (Informe mensual de recaudo de cartera), así como el comprobante de conciliación de recaudo, para complementar lo propuesto en la acción. 
Además se considera que se debe complementar o aclarar sobre las conciliaciones de cartera por concepto de tarifas y transferencias que hacen falta y/o el motivo por el cual se indicó no se reportó identificación de partidas.
Se concede porcentaje de avance del 100% por cuanto las actas de conciliación por concepto de recuperación de la inversión superan la meta propuesta, no obstante, si la acción se considera aporta al proceso, se considera procedente continuar aportando las actas de conciliaciones que se sigan emitiendo, especialmente por concepto de tarifas y transferencias, así como los soportes de los informes mensuales de recaudo de cartera y comprobantes de contabilización de recaudo de cada conciliación realizada.</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</si>
  <si>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</si>
  <si>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</si>
  <si>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</si>
  <si>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</si>
  <si>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ase ha aprovechado para analizar otros temas ambientales, no obstante, se hace necesario contar con la matriz que se indicó como entregable en la acción de mejora.</t>
  </si>
  <si>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Si bien con los soportes aportados se cumple la acción, se considera relevante contar con la información solicitada a estos Distritos, que permita determinar el proceso a seguir frente a cada uno de estos distritos para la formulación del PUEAA, así como la socialización a las asociaciones que administran distritos, de los términos de referencia ya entregados por las corporaciones ambientales, a fin de seguir fortaleciendo este proceso.</t>
  </si>
  <si>
    <t>La Vicepresidencia de Integración Productiva hizo entrega de cinco (5) informes de diagnóstico de avance en la formulación de los PUEAA de distritos de adecuación de tierras de pequeña escala, con sus respectivos anexos.</t>
  </si>
  <si>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de los cinco (5) informes de diagnóstico presentado, solo cuatro (4) corresponden a distritos enmarcados en esta acción, haciendo falta lo correspondiente a VILLANUEVA y EL MOLINO, por lo cual es necesario validar que ocurre con estos distritos, así como se considera indispensable la mesa de trabajo con cada distrito para contextualizar sobre la situación específica de cada uno y buscar a través de ello fortalecer las asociaciones, como se dispuso en la acción.</t>
  </si>
  <si>
    <t>Frente a la presente acción, se allegó ocho (8) actas de seguimiento a la hoja de ruta de contratación 2022.</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</si>
  <si>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</si>
  <si>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</si>
  <si>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</si>
  <si>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</si>
  <si>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</si>
  <si>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</si>
  <si>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t>Se allegó copia de respuesta dada por la Contaduría General de la Nación a solicitud de concepto elevado por la Adr a través de Oficio Radicado 20220010054812 del 2 de diciembre de 2022.</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</si>
  <si>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</si>
  <si>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</si>
  <si>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t>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En virtud de lo anterior, y dado el tiempo dispuesto para la ejecución de la acción, se concede un porcentaje de avance del 67%. Adicionalmente se sugiere aportar la evidencia de la revisión de los estados financieros por parte de profesionales diferentes a quien los elabora, de acuerdo con lo señalado en la acción.</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</si>
  <si>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concede un porcentaje de avance del 75%. </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</si>
  <si>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En virtud de lo anterior, y dado el tiempo dispuesto para la ejecución de la acción, se concede un porcentaje de avance del 67%. Adicionalmente se sugiere aportar la evidencia de la revisión de los estados financieros por parte de profesionales diferentes a quien los elabora, de acuerdo con lo señalado en la acción.
</t>
  </si>
  <si>
    <t>La Secretaría General suministró Acta de reunión sostenida con la CGN el 25 de julio de 2022.</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</si>
  <si>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</si>
  <si>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</si>
  <si>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Se adjunta el formato de radicación de documentos para el trámite de pago, donde se evidencia que en este ya se encuentra identificado si el pago se realiza por obra, suministro, otros.
Ya que en el documento se especifica claramente el concepto del pago, no se hace necesario establecer un procedimiento donde se establezcan los criterios para reconocimiento de la inversión, teniendo en cuenta que ya están establecidos en la Manual de las Políticas contables de la Agencia y en el Marco normativo de la CGN para las Entidades públicas.</t>
  </si>
  <si>
    <t>Analizado lo reportado por la Secretaría General, donde se indica que no se considera necesario la elaboración del procedimiento propuesto como acción, por parte de la OCI se considera indispensable reformular el plan de mejoramiento proponiendo acciones que tiendan por corregir lo evidenciado por la CGR.</t>
  </si>
  <si>
    <t>Se entrega informe sobre los procesos de obras de rehabilitación ejecutados en la vigencia 2022, junto con los soportes.</t>
  </si>
  <si>
    <t xml:space="preserve">Se entrega informe sobre los procesos de obras de construcción ejecutados en la vigencia 2022, junto con los soportes. </t>
  </si>
  <si>
    <r>
      <t xml:space="preserve">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De lo anterior se debe precisar que el informe se encuentra sin firma, sumado a que se hace necesario esclarecer lo descrito en la actividad, respecto a </t>
    </r>
    <r>
      <rPr>
        <i/>
        <sz val="8"/>
        <rFont val="Calibri"/>
        <family val="2"/>
        <scheme val="minor"/>
      </rPr>
      <t xml:space="preserve">"diagnóstico, documento que será un producto y que para efectos de su pago deberá estar validado por el interventor".
</t>
    </r>
    <r>
      <rPr>
        <sz val="8"/>
        <rFont val="Calibri"/>
        <family val="2"/>
        <scheme val="minor"/>
      </rPr>
      <t xml:space="preserve">
Dado lo anterior se concede avance del 50%.</t>
    </r>
  </si>
  <si>
    <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lo anterior se debe precisar que el informe se encuentra sin firma, así como no es claro como se detalla la validación realizada por el grupo de pre inversión de la Dirección de adecuación de tierras en cada uno de sus componentes, como se describió en la acción. De otra parte, es importante precisar la relevancia o impacto de este informe frente a la causa del hallazgo.</t>
    </r>
    <r>
      <rPr>
        <i/>
        <sz val="8"/>
        <rFont val="Calibri"/>
        <family val="2"/>
        <scheme val="minor"/>
      </rPr>
      <t xml:space="preserve">
</t>
    </r>
    <r>
      <rPr>
        <sz val="8"/>
        <rFont val="Calibri"/>
        <family val="2"/>
        <scheme val="minor"/>
      </rPr>
      <t xml:space="preserve">
Dado lo anterior se concede avance del 50%.</t>
    </r>
  </si>
  <si>
    <t>Se entrega informe de recuperación de la inversión, frente al seguimiento realizado a la validación de documentación que reposa en las unidades técnicas territoriales.</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</si>
  <si>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</si>
  <si>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La Vicepresidencia de Integración Productiva allegó la minuta de 10 contratos de prestación de servicio de profesionales que apoyan la administración, operación y conservación de los distritos en las UTT, como se puede observar en el objeto de los contratos.</t>
  </si>
  <si>
    <t>La Vicepresidencia de Integración Productiva hizo entrega de la hoja de ruta elaborada, la cual fue validad con el plan de acción de la Dirección de Adecuación de Tierras 2022</t>
  </si>
  <si>
    <t>Mediante reuniones, socialización y consultas realizadas y con los actores involucrados en el proceso construir una hoja de ruta  por parte  la Dirección de Adecuación de Tierras .</t>
  </si>
  <si>
    <t>La Vicepresidencia de integración Productiva anexo documento de  identificación del procedimiento utilizado para la evaluación económica de los impactos positivos y negativos del proyecto estratégico Triángulo del Tolima, en función de los instrumentos de control ambiental, a fin de establecer su alcance dentro del principio de valoración de costos ambientales.</t>
  </si>
  <si>
    <t>VIGENTES (ABIERTOS)
a 31 de diciembre de 2022</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</si>
  <si>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No obstante, ante la reiteración de este tipo de observaciones por parte de la CGR en auditoría realiza en 2021 a distritos de pequeña y mediana escala, se recomienda la reformulación del presente plan.</t>
  </si>
  <si>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De otra parte, respecto a la cartera de tarifas, se considera necesario validar  los correctivos que se adopten con la entrada en operación del sistema de facturación que releve a SIFI, aunado a que se efectúe la depuración de los saldos registrados en la cuenta que origina el hallazgo.
 </t>
  </si>
  <si>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toda vez que esto ha conllevado a que existan diferencias de información.
De otra parte, respecto a la cartera de tarifas, se hace necesario validar  los correctivos que se adopten con la entrada en operación del sistema de facturación que releve a SIFI.
 </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</si>
  <si>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Si bien se cumple con la meta de la acción de mejora, se considera necesario validar los efectos generados a partir de las acciones realizadas y en caso de ser positivos mantener la realización de esta actividad, o en su defecto, ajustar el plan con la inclusión de nuevas acciones que puedan demostrar la corrección de la causa del hallazgo.</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</si>
  <si>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</si>
  <si>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</si>
  <si>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</si>
  <si>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</si>
  <si>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se hace necesario indicar si hubo respuesta por parte del Consorcio Tesalia 2014, así como que gestiones se surtieron a partir de la ejecución de las 2 acciones propuestas para este hallazgo que puedan soportar la efectividad sobre el mismo.</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</si>
  <si>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t>
  </si>
  <si>
    <r>
      <t xml:space="preserve">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se cumplió con las acciones de mejoramiento propuestas, así como respecto a  las acciones emprendidas para dar cumplimiento a los lineamientos de la política pública para la ACFC según el artículo 9, numerales 1 y 2 de la Resolución 464 del 2017, la Vicepresidencia de Integración Productiva informó lo siguiente:
</t>
    </r>
    <r>
      <rPr>
        <b/>
        <sz val="8"/>
        <rFont val="Calibri"/>
        <family val="2"/>
        <scheme val="minor"/>
      </rPr>
      <t xml:space="preserve">1) </t>
    </r>
    <r>
      <rPr>
        <sz val="8"/>
        <rFont val="Calibri"/>
        <family val="2"/>
        <scheme val="minor"/>
      </rPr>
      <t xml:space="preserve">Frente al numeral 1 del artículo 9, de acuerdo con la resolución 464 de 2017, la definición de ACFC es: Sistema de producción y organización gestionado y operado por mujeres, hombres, familias, y comunidades campesinas, indígenas, negras, afro descendientes, raizales y palanqueras que conviven en los territorios rurales del país. En este sistema se desarrollan principalmente actividades de producción, transformación y comercialización de bienes y servicios agrícolas, pecuarios, pesqueros, acuícolas y silvícolas; que suelen complementarse con actividades no agropecuarias. Esta diversificación de actividades y medios de ¡vida se realiza predominantemente a través de la gestión y el trabajo familiar, asociativo o comunitario, aunque también puede emplearse mano de obra contratada. El territorio y los actores que gestionan este sistema están estrechamente vinculados y evolucionan combinando funciones económicas, sociales, ecológicas, políticas y culturales.
En ese marco hay productores atendidos mediante el servicio público de extensión agropecuaria, a través de las intervenciones de la Agencia de Desarrollo Rural se encuentran inmersos la totalidad de la definición ACFC en la resolución mencionada, que han sido registrados por los municipios para la prestación del servicio público de extensión agropecuaria.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integraron consideraciones alineadas con el Decreto 2365 del 2019, donde se establece la posibilidad de vincular jóvenes profesionales sin experiencia en una proporción hasta del 10% del equipo de extensión agropecuaria.</t>
    </r>
  </si>
  <si>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25 de noviembre de 2022, para el proyecto mencionado anteriormente, en el cual se indica que se presenta una ejecución del 63% y  avance técnico del  77,95%.
Ante la adopción de una acción de carácter preventivo como la presente, se condira pertinente que hasta no dar por cerrado el proyecto, no es viable viabilizar el cierre del hallazgo, esto aunado a que el proyecto desde junio de 2022, según los informes de seguimiento (formatos F-IMP-006), presenta el mismo avance de implementación, por lo cual se concluye que la causa del hallazgo persiste y como recomendación se sugiere proponer nuevas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</si>
  <si>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</si>
  <si>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noviembre 2022,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t>
  </si>
  <si>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La Vicepresidencia de Integración Productiva remitió 20 Fichas de viabilidad de actualización del RGU del Distrito Montería – Mocarí (Córdoba).</t>
    </r>
  </si>
  <si>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</si>
  <si>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5. acta de reunión del 27/04/2022 en la cual se realiza se realiza seguimiento a la ejecución del proyecto 255 de 2020 (UTT 10).
6. acta de reunión del 08/06/2022 en la cual se realiza se realiza seguimiento a la ejecución del proyecto 257 de 2020 (UTT 11).
7 Acta de reunión del 09/02/2022 con la UTT 12, donde se realizo Comité de seguimiento de PIDARES de Resoluciones 567 y 639 de 2018, 373 y 374 de 2019 , Resoluciones 199 y 440 de 2021.</t>
  </si>
  <si>
    <t xml:space="preserve">La Oficina de Control Interno evidenció la realización de seis (6) mesas de trabajo con las UTTs N°2, 4, 9, 10 y 11, los días: 09 de febrero de 2022 (UTT 12), 22 de marzo de 2022 (UTT 2), 14 de febrero y 21 de marzo de 2022 (UTT 4) y 16 de noviembre de 2021 y 8 de junio de 2022 (UTT 10), 27 de abril de 2022 (UTT 11)  y 9 de febrero de 2022 (UTT 9), donde se le realizó análisis de estado de los proyectos y seguimiento a la ejecución de un total de veintidós (22) PIDAR.
De los 22 PIDAR objeto de revisión,  diez (10) de ellos corresponden a los once (11) que se dispuso en la acción de mejora. no obstante, se debe precisar que de los once (11) proyecto contemplados en la acción de mejora, siete (7) de ellos (PIDAR Res. 822/2019; 821/2019; 464/2019; 463/2019; 458/2019, 255/19 y 997/2019).
Dado lo anterior, esta Oficina Considera que se ha cumplido con la meta frente a las cuatro (4) actas de mesas de trabajo, no obstante, no se ha dado cumplimiento total a la acción de mejoramiento frente al diagnóstico del PIDAR cofinanciado con Resolución   880 de 2019.
</t>
  </si>
  <si>
    <t>Elaborar el plan de acción cada uno de los 11 PIDAR auditados por la CGR con (Resoluciones 255/2020; 257/2020; 373/2020; 822/2019; 821/2019; 464/2019; 463/2019; 458/2019;  880/2019; 997/2019; 806/2019), por parte de los apoyos a la supervisión, supervisores, equipo técnico y UTT</t>
  </si>
  <si>
    <r>
      <t>Como soporte del avance de las actividades realizadas por la Vicepresidencia de Integración Productiva, se entrega la siguiente información:
1. Acta de reunión del 14/02/2022 con la UTT 4, en la cual se realiza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7 Acta de reunión del 09/02/2022 con la UTT 12, donde se realizo Comité de seguimiento de PIDARES de Resoluciones 567 y 639 de 2018, 373 y 374 de 2019 , Resoluciones 199 y 440 de 2021.
es pertinente precisar que los siguientes PIDAR tienen cierre administrativo y financiero, a continuación se relaciona su información:
1- PIDAR 458 del 16/07/2019 - Mejorar la calidad de vida de 60 núcleos familiares del corregimiento de Esmeraldas mediante la implementación de unidades productivas avícolas en el municipio de Rosario, Departamento de Nariño,</t>
    </r>
    <r>
      <rPr>
        <u/>
        <sz val="8"/>
        <rFont val="Calibri"/>
        <family val="2"/>
        <scheme val="minor"/>
      </rPr>
      <t xml:space="preserve"> se anexa informe de cierre del 25/05/2022.</t>
    </r>
    <r>
      <rPr>
        <sz val="8"/>
        <rFont val="Calibri"/>
        <family val="2"/>
        <scheme val="minor"/>
      </rPr>
      <t xml:space="preserve">
2. PIDAR 463 del 16/07/2019 - Mejoramiento de las capacidades productivas de 50 familias ganaderas del municipio de San Calixto - Norte de Santander, </t>
    </r>
    <r>
      <rPr>
        <u/>
        <sz val="8"/>
        <rFont val="Calibri"/>
        <family val="2"/>
        <scheme val="minor"/>
      </rPr>
      <t>se anexa informe de cierre del 6/12/2021.</t>
    </r>
    <r>
      <rPr>
        <sz val="8"/>
        <rFont val="Calibri"/>
        <family val="2"/>
        <scheme val="minor"/>
      </rPr>
      <t xml:space="preserve">
3. PIDAR 464 del 16/07/2019 - Implementación de estrategias y acciones dirigidas al fortalecimiento de los procesos productivos de plátano dominico hartón y aguacate lorena de 39 potenciales beneficiarios de la Asociación de Desplazados asentados en las veredas de San Antonio y San Cayetano - Asodesantos del Municipio de Convención del departamento de Norte de Santander, </t>
    </r>
    <r>
      <rPr>
        <u/>
        <sz val="8"/>
        <rFont val="Calibri"/>
        <family val="2"/>
        <scheme val="minor"/>
      </rPr>
      <t>se anexa informe de cierre del 22/07/2022.</t>
    </r>
    <r>
      <rPr>
        <sz val="8"/>
        <rFont val="Calibri"/>
        <family val="2"/>
        <scheme val="minor"/>
      </rPr>
      <t xml:space="preserve">
4. PIDAR 821 del 27/11/2019 - Mejorar la productividad del cultivo de caña panelera, mediante la siembra, la provisión de equipos para cosecha y poscosecha beneficiando pequeños productores de los municipios de Valledupar y Pueblo Bello en el Departamento del Cesar, </t>
    </r>
    <r>
      <rPr>
        <u/>
        <sz val="8"/>
        <rFont val="Calibri"/>
        <family val="2"/>
        <scheme val="minor"/>
      </rPr>
      <t>se anexa informe de cierre del 7/03/2022.</t>
    </r>
    <r>
      <rPr>
        <sz val="8"/>
        <rFont val="Calibri"/>
        <family val="2"/>
        <scheme val="minor"/>
      </rPr>
      <t xml:space="preserve">
5. PIDAR 822 del 27/11/2019 - Fortalecer las capacidades productivas de 190 familias campesinas, mediante la dotación de pie de cría, materiales e insumos para la explotación de ganadería doble propósito, en los municipios de Aguachica, Agustin  Codazzi y la Paz del departamento del Cesar,</t>
    </r>
    <r>
      <rPr>
        <u/>
        <sz val="8"/>
        <rFont val="Calibri"/>
        <family val="2"/>
        <scheme val="minor"/>
      </rPr>
      <t xml:space="preserve"> se anexa informe de cierre del 9/11/2021.</t>
    </r>
    <r>
      <rPr>
        <sz val="8"/>
        <rFont val="Calibri"/>
        <family val="2"/>
        <scheme val="minor"/>
      </rPr>
      <t xml:space="preserve">
6. PIDAR 997 del 27/12/2019 - 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t>
    </r>
    <r>
      <rPr>
        <u/>
        <sz val="8"/>
        <rFont val="Calibri"/>
        <family val="2"/>
        <scheme val="minor"/>
      </rPr>
      <t xml:space="preserve">se anexa informe de cierre del 23/07/2022.
</t>
    </r>
    <r>
      <rPr>
        <sz val="8"/>
        <rFont val="Calibri"/>
        <family val="2"/>
        <scheme val="minor"/>
      </rPr>
      <t>7. PIDAR 255 del 21/10/2020 - 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municipio de Tumaco, departamento de Nariño,</t>
    </r>
    <r>
      <rPr>
        <u/>
        <sz val="8"/>
        <rFont val="Calibri"/>
        <family val="2"/>
        <scheme val="minor"/>
      </rPr>
      <t xml:space="preserve"> se anexa informe de cierre del 31/08/2022.</t>
    </r>
    <r>
      <rPr>
        <sz val="8"/>
        <rFont val="Calibri"/>
        <family val="2"/>
        <scheme val="minor"/>
      </rPr>
      <t xml:space="preserve">
Con relación de los PIDAR con resoluciones 806/2019; 257/2020; 373/2020 se remiten los siguientes soportes:
1. PIDAR 806 del 21/11/2019 - Establecimiento de un sistema agroforestal de cacao asociado con bananito y árboles maderables para sombrío, y el establecimiento del cultivo de coco, para beneficiar a 262 familias de los Consejos Comunitarios y resguardos indígenas, ubicados en el Distrito Especial de Buenaventura - departamento del Valle del Cauca, se remite acta de reunión del 21/02/2022 en la cual se realiza mesa técnica de análisis de información general del PIDAR 806.
2. PIDAR 257 del 21/10/2020 - Mejoramiento de la productividad ganadera mediante la mecanización agrícola y establecimiento de sistemas rotacional a los 30 productores asociados al Comité de ganaderos de la Montañita - COMOGAN, del municipio de la Montañita - Caquetá, se remite acta de reunión del 08/06/2022 en la cual se realiza se realiza seguimiento a la ejecución del proyectos.
3. PIDAR 373 del 31/12/2020 - Fortalecimiento del sistema de ganadería doble propósito para 56 familias campesinas mediante la implementación de un modelo de ganadería sostenible en los municipios de Puerto Rico, San Juan de Arama  y Vista Hermosa en el departamento del Meta, se remite acta de reunión del 09/02/2022 en la cual se realiza se realiza seguimiento a la ejecución del proyectos, se remitieron actas de reunión del 9 de febrero de 2022, 11 de abril de 2022</t>
    </r>
  </si>
  <si>
    <t>La Oficina de Control Interno evidenció como primera medida, que siete (7) de los once (11) proyectos cuentan con informe de cierre financiero, lo cual se interpretaría como avances más contundentes a los descritos en la acción  (PIDAR Res. 822/2019; 821/2019; 464/2019; 463/2019; 458/2019 255/19 y 997/2019).
Adicionalmente, se observó que se han realizado reuniones para hacer seguimiento a la ejecución de los demás proyectos señalados en la acción, así:
1. PIDAR 806 del 21/11/2019 (UTT 9): el 21 de febrero de 2022 se realizó mesa técnica de análisis de información general del PIDAR y acciones a ejecutar en el marco de la implementación, que en el numeral "2) Presentación de Como se va a trabajar este año", se indican actividades a desarrollar durante 2022, donde además se indica que se va a establecer un plan de trabajo, el cual se desconoce y no permite evidenciar los avances del proyecto.
2. PIDAR 257 del 21/10/2020 (UTT 11): el  08/06/2022 se realizó  seguimiento a la ejecución del proyecto, pero no se evidencia la existencia de un plan de acción frente a lo que falta en la implementación del PIDAR.
3. Del PIDAR 337 de 2020 (UTT 12), si bien se observó que se llevó a cabo mesa de trabajo para analizar el estado del proyecto, no se observó la existencia de un plan de acción como lo indica la acción, para su cierre.
Del PIDAR 880 de 2019 (UTT 4) no se informó avance al respecto.
Dado lo anterior, esta Oficina Considera resalta que de los once (11) proyectos se ha avanzado con el cierre de siete (7) de ellos, no obstante, no se ha cumplido  con la meta propuesta al no contar con planes de acción para los proyectos en ejecución.
Dado a que frente a las UTT 2 y 10, se observó la existencia de la reunión de seguimiento a los PIDAR de su responsabilidad, y además dichos proyectos ya fueron cerrados, se concede un avance del 25%. No obstante, se debe señalar que se desconoce las UTTs que tienen a cargo estos proyectos para así determinar la existencia de otra UTT que haya logrado el cierre de estos proyectos. Por lo anterior, se sugiere al área responsable priorizar la ejecución de la presente acción, la cual a la fecha del presente seguimiento se encuentra vencida.</t>
  </si>
  <si>
    <t>EJECUCIÓN DIRECTA
Se hace entrega de los siguientes listados de asistencia de las reuniones de seguimiento realizadas por el equipo de nivel central a la ejecución de los PIDAR modalidad ejecución directa:
1. Listado de asistencia del 01-11-2021
2. Listado de asistencia del 08-02-2022
3. Listado de asistencia del 28-06-2022
4. Listado de asistencia del 30-08-2022
5. Listado de asistencia del 20-09-2022
6. Listado de asistencia del 28-09-2022
7. Listado de asistencia del 28-06-2022
8. Listado de asistencia del 12-12-2022
Adicional se anexa soporte de los siguiente seguimiento realizados a las UTT con relación a la ejecución de los PIDAR del modelo de ejecución directa
1. Acta de reunión del 28-02-2022 seguimiento UTT 2
2. Acta de reunión del 22-03-2022 seguimiento UTT 2
3. Acta de reunión del 26-04-2022 seguimiento UTT 2
FAO
Se hace entrega de las siguientes actas de reunión de siguiente en las UTT con relación al avance en los PIDAR con cargo a los Convenios de FAO 517 y 749
1. Acta de reunión del 16-11-2021 seguimiento UTT 10
2. Acta de reunión del 14-02-2022 seguimiento UTT 4
3. Acta de reunión del 16-02-2022 seguimiento UTT 1
4. Acta de reunión del 25-02-2022 seguimiento UTT 5
5. Acta de reunión del 26-02-2022 seguimiento UTT 2
6. Acta de reunión del 25-05-2022 seguimiento UTT 2
7. Acta de reunión del 24-06-2022 seguimiento UTT 2
UNODC
Se hace entrega de las siguientes actas de reunión de siguiente en las UTT con relación al avance en los PIDAR con cargo a los Convenios UNODC de los PIDAR en ejecución por parte de la UTT 2
1. Acta de reunión del 9-11-2022 seguimiento UTT 2
2. Acta de reunión del 14-02-2022 seguimiento UTT 2
3. Acta de reunión del 22-03-2022 seguimiento UTT 2
4. Acta de reunión del 29-04-2022 seguimiento UTT 2
5.Acta de reunión del 26-05-2022 seguimiento UTT 2
6. Acta de reunión del 24-06-2022 seguimiento UTT 2
7. Listado de asistencia del 11-10-2022
Se hace entrega de las siguientes actas de reunión de siguiente en las UTT con relación al avance en los PIDAR con cargo a los Convenios UNODC de los PIDAR en ejecución por parte de la UTT 12
1. Acta de reunión del 9-02-2022 seguimiento UTT 12
Se hace entrega de las siguientes actas de reunión de siguiente en las UTT con relación al avance en los PIDAR con cargo a los Convenios UNODC de los PIDAR en ejecución por parte de la UTT 3
1. Acta de reunión del 30-06-2022 seguimiento UTT 3
2. Acta de reunión del 29-07-2022 seguimiento UTT 3</t>
  </si>
  <si>
    <t>La Oficina de Control Interno obtuvo como evidencia lo siguiente:
Para los PIDAR ejecutados bajo modalidad directa, se obtuvo tres (3) actas de reunión donde se realizó seguimiento a los proyectos cofinanciados bajo dicha modalidad, realizadas en febrero, marzo y abril de 2022, así como se allegó también ocho (8) listados de asistencia de reuniones realizadas en noviembre 2021, febrero, junio, agosto, dos (2) en septiembre, noviembre y diciembre de 2022.
Para los PIDAR ejecutados por convenio FAO, se obtuvo tres (3) actas de reuniones realizadas en febrero de 2022, de seguimiento a ejecución de PIDAR de las UTTS 1, 4 y 5, tres (3) actas de reuniones de abril, mayo, junio y julio de 2022, correspondientes a la UTT 2 y acta de noviembre de 2022 de seguimiento a PIDAR de la UTT 10
Para PIDAR ejecutados por convenio de cooperación con UNODC, seis (6) actas de la UTT 2, de los meses de febrero a junio de 2022 y noviembre de 2022, dos (2) actas de seguimiento UTT 3 correspondientes a junio y julio de 2023, un (1) acta de seguimiento de PIDAR de la UTT 12 realizada en febrero de 2022 y un listado de asistencia de seguimiento a convenios de cooperación realizada el 11 de octubre de 2022.
De lo anterior se debe precisar que: 
en total se obtuvo evidencia de diecinueve (19) actas de reunión y ocho (8) listados de asistencia, de lo cual:
La acción indica que se realizaría un seguimiento mensual por modalidad, es decir, deberían existir doce (12) actas por modalidad (FAO, UNODC y Ejecución Directa), para un total de 36 actas,
No se observa que se plasmen análisis o compromisos que deban ser tratados en próximas reuniones de seguimiento.
No se observa congruencia en los seguimiento a la ejecución de PIDAR (a excepción de la ejecución a través de modalidad directa), pues solo se allegan soportes de las UTTs 1, 2, 3, 4, 5, 10 y 12, haciendo falta evidencia de seguimiento a las demás UTTS.
por lo anterior, se sugiere brindar especial atención a la presente acción y priorizar su ejecución, la cual a la fecha del presente seguimiento se encuentra vencida.</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</si>
  <si>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</si>
  <si>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</si>
  <si>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</si>
  <si>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</si>
  <si>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•se obtuvo archivo Excel con el saldo presupuestal de los proyectos productivos transferidos por el INCODER a 31 de diciembre de 2021, cuya suma asciende a $3.127.174.571, lo cual guarda correspondencia con lo registrado en los estados financieros a dicho corte, y correo electrónico con los saldos a 31 de diciembre de 2022, cuyo valor asciende a la suma de $3.113.292.584.
Teniendo en cuenta que se ha cumplido con la emisión de los Estados Financieros, Notas Financieras y con  6 soportes de comunicación del estado de los proyectos productivos, se considera se cumple el 100% de la acción; no obstante, el cierre del hallazgo dependerá de la congruencia de la información registrada en los Estados Financieros, así como de las gestiones de la depuración de la cuenta "Deudores".
Por otra parte, se sugiere se lleve a cabo mesa de trabajo con la Vicepresidencia de integración Productiva para la realización de estos seguimientos, toda vez que en información aportada por dicha área, si bien los saldos concuerdan con lo registrado en los Estados Financieros, la cantidad de proyectos existentes a 31 de diciembre de 2021, difieren de la última solicitud realizada por el área contable realizada el 27-dic-2021 a través de memorando N° 20216100049423.</t>
  </si>
  <si>
    <t>La oficina de Control Interno obtuvo como evidencia nueve (9) actas de comité de cartera desarrolladas entre 2019 y 2021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los soportes aportados  como evidencia, se alleguen tanto las actas de comité realizadas, como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 así como copia de 4 oficios emitidos entre febrero y abril de 2022, a través de los cuales se solicitó a la Oficina Jurídica iniciar el proceso administrativo de cobro coactivo.
Respecto a la efectividad de la totalidad de acciones ejecutadas para el presente hallazgo, si bien se evidencia se corrigen algunas de las situaciones que observó la CGR, existen otras que aun persisten y han sido reiteradas por la OCI en auditorías Internas, por lo cual, se considera indispensable la modificación del plan de mejoramiento en pro de atacar la causa real que origina el hallazgo.</t>
  </si>
  <si>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no obstante lo anterior, se hace necesario validar la modificación o inclusión de actividades adicionales que propendan por corregir de fondo la situación aquí observada, referente a la conciliación de saldos de los recursos entregados en administración, por cuanto esta situación persiste.</t>
    </r>
  </si>
  <si>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</si>
  <si>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</si>
  <si>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</si>
  <si>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el cierre del hallazgo esta supeditado a contar con los productos finales del contrato 225 de 2016, respecto a la actualización de estudio y Diseños del distrito de Tesalia Paicol, contanto con el insumo que especifique que todas la infraestructura y obras del distrito se preservaran.</t>
    </r>
  </si>
  <si>
    <t>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 acción propuesta.
No obstante lo anterior, se debe precisar que en la auditoría al proceso de "Implementación de PIDAR", realizada por la OCI en 2022, se observó que existen debilidades en las actividades de entrega de bienes, insumos y/o servicios, incumplimiento principalmente controles procedimentales cuyo impacto se ve reflejado en la ejecución de los proyectos, lo cual conlleva a concluir que la situación que dio origen al presente hallazgo persiste, por lo cual se sugiere reformular el plan de mejoramiento.</t>
  </si>
  <si>
    <r>
      <t>La Oficina de Control Interno obtuvo como soporte cuarenta y dos (45) formatos F-IMP-006 "Seguimiento a la Implementación", y tres (3) informes finales de cierre financiero de los PIDAR 240, 543-2018 y 139 de 2018, así:
PIDAR Res. 240 de 2018: Informes con corte a 24 de agosto y 22 de diciembre de 2020, con una porcentaje de implementación del 100%, según último informe, así como también se allegó</t>
    </r>
    <r>
      <rPr>
        <u/>
        <sz val="8"/>
        <rFont val="Calibri"/>
        <family val="2"/>
        <scheme val="minor"/>
      </rPr>
      <t xml:space="preserve"> formato F-IMP-007 "Informe Final – Cierre Financiero", el cual data del 11 de diciembre de 2020.</t>
    </r>
    <r>
      <rPr>
        <sz val="8"/>
        <rFont val="Calibri"/>
        <family val="2"/>
        <scheme val="minor"/>
      </rPr>
      <t xml:space="preserve">
PIDAR Res. 543 de 2018: Informes con corte a 9-sep, 22-dic-2020, 25-mar y 26-abr-2021, con una porcentaje de implementación del 100%, según último informe,</t>
    </r>
    <r>
      <rPr>
        <u/>
        <sz val="8"/>
        <rFont val="Calibri"/>
        <family val="2"/>
        <scheme val="minor"/>
      </rPr>
      <t xml:space="preserve"> así como también se allegó formato F-IMP-007 "Informe Final – Cierre Financiero", el cual data del 22 de abril de 2021.</t>
    </r>
    <r>
      <rPr>
        <sz val="8"/>
        <rFont val="Calibri"/>
        <family val="2"/>
        <scheme val="minor"/>
      </rPr>
      <t xml:space="preserve">
PIDAR Res. 139 de 2018: Informes con corte a 28-ago, 28-dic-2020, 27-abr, 27-may, 25-jun, 26-jul, 25-ago, 25-sep y 25-nov-2021,así como también se allegó</t>
    </r>
    <r>
      <rPr>
        <u/>
        <sz val="8"/>
        <rFont val="Calibri"/>
        <family val="2"/>
        <scheme val="minor"/>
      </rPr>
      <t xml:space="preserve"> formato F-IMP-007 "Informe Final – Cierre Financiero", el cual data del 19 de octubre de 2021.</t>
    </r>
    <r>
      <rPr>
        <sz val="8"/>
        <rFont val="Calibri"/>
        <family val="2"/>
        <scheme val="minor"/>
      </rPr>
      <t xml:space="preserve">
PIDAR Res. 505 de 2018: Informes con corte a 4-sep, 22-dic-2020, 25-mar, 25-may, 25-jun, 25-jul, 25-ago, 25 sep, 25-nov-2021 y 25-jun-2022 con una porcentaje avance de implementación del 63% y avance técnico del  77,95%.
PIDAR Res. 637 de 2018: Informes con corte a 25-ago y 30-nov-2020, así como del 25-ene, 25-feb, 25-mar, 25-abr, 31-may, 25-jun, 25-jul, 25-ago, 25-sep-2021 y 25-jun-2022, con una porcentaje un avance de implementación del 99,17% y avance técnico del  100%,  </t>
    </r>
    <r>
      <rPr>
        <u/>
        <sz val="8"/>
        <rFont val="Calibri"/>
        <family val="2"/>
        <scheme val="minor"/>
      </rPr>
      <t>y el formato F-IMP-007 "Informe Final – Cierre Financiero", el cual data del 25 de agosto de 2022.</t>
    </r>
    <r>
      <rPr>
        <sz val="8"/>
        <rFont val="Calibri"/>
        <family val="2"/>
        <scheme val="minor"/>
      </rPr>
      <t xml:space="preserve">
PIDAR Res. 724 de 2018: Informes con corte a 27-ago, 27-nov-2020 y 28-feb-, 28-abr, 28-may-2021, 25-jun, 25-jul, 25-ago, 25-sep, 25-nov-2021 y 25-feb-2022, un avance de implementación del 95% y avance técnico del  100%. 
Es de resaltar que la efectividad de estas acciones se ha considerado sea validada en primera instancia al evidenciar el cierre de los proyectos auditados por la CGR y objeto de este hallazgo, aunado al validar que no exista reiteración de este tipo de hallazgos (retrasos en estructuración e implementación) en auditorías practicadas por la CGR y la OCI, situación que, con las soportes aportados aún no se cumple.</t>
    </r>
  </si>
  <si>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</si>
  <si>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r>
      <rPr>
        <sz val="8"/>
        <color theme="8"/>
        <rFont val="Calibri"/>
        <family val="2"/>
        <scheme val="minor"/>
      </rPr>
      <t xml:space="preserve">De acuerdo con la información reportada, se generaron cinco (5) resoluciones de correcciones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color theme="8"/>
        <rFont val="Calibri"/>
        <family val="2"/>
        <scheme val="minor"/>
      </rPr>
      <t xml:space="preserve">Nota: </t>
    </r>
    <r>
      <rPr>
        <sz val="8"/>
        <color theme="8"/>
        <rFont val="Calibri"/>
        <family val="2"/>
        <scheme val="minor"/>
      </rPr>
      <t xml:space="preserve">Las actas de entrega se consideran actos administrativos por cuanto: </t>
    </r>
    <r>
      <rPr>
        <i/>
        <sz val="8"/>
        <color theme="8"/>
        <rFont val="Calibri"/>
        <family val="2"/>
        <scheme val="minor"/>
      </rPr>
      <t>" Los actos administrativos constituyen la expresión unilateral de la voluntad de la Administración capaz de producir efectos jurídicos y, en consecuencia, vincular a los administrados"</t>
    </r>
    <r>
      <rPr>
        <sz val="8"/>
        <color theme="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liquidatorio,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color theme="8"/>
        <rFont val="Calibri"/>
        <family val="2"/>
        <scheme val="minor"/>
      </rPr>
      <t>"Los predios tienen afectaciones que pueden ocasionar la devolución de la solicitud de registro de la transferencia ante las oficinas de registro e instrumentos públicos"</t>
    </r>
    <r>
      <rPr>
        <sz val="8"/>
        <color theme="8"/>
        <rFont val="Calibri"/>
        <family val="2"/>
        <scheme val="minor"/>
      </rPr>
      <t xml:space="preserve">
</t>
    </r>
    <r>
      <rPr>
        <i/>
        <sz val="8"/>
        <color theme="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color theme="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r>
      <rPr>
        <sz val="8"/>
        <rFont val="Calibri"/>
        <family val="2"/>
        <scheme val="minor"/>
      </rPr>
      <t xml:space="preserve">
</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</si>
  <si>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color theme="8"/>
        <rFont val="Calibri"/>
        <family val="2"/>
        <scheme val="minor"/>
      </rPr>
      <t xml:space="preserve"> El Porvenir</t>
    </r>
    <r>
      <rPr>
        <sz val="8"/>
        <color theme="8"/>
        <rFont val="Calibri"/>
        <family val="2"/>
        <scheme val="minor"/>
      </rPr>
      <t xml:space="preserve">, </t>
    </r>
    <r>
      <rPr>
        <u/>
        <sz val="8"/>
        <color theme="8"/>
        <rFont val="Calibri"/>
        <family val="2"/>
        <scheme val="minor"/>
      </rPr>
      <t>Buenos Aires - Mameyal,</t>
    </r>
    <r>
      <rPr>
        <sz val="8"/>
        <color theme="8"/>
        <rFont val="Calibri"/>
        <family val="2"/>
        <scheme val="minor"/>
      </rPr>
      <t xml:space="preserve"> El Pabellón, </t>
    </r>
    <r>
      <rPr>
        <u/>
        <sz val="8"/>
        <color theme="8"/>
        <rFont val="Calibri"/>
        <family val="2"/>
        <scheme val="minor"/>
      </rPr>
      <t>El Auxilio 1,</t>
    </r>
    <r>
      <rPr>
        <sz val="8"/>
        <color theme="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color theme="8"/>
        <rFont val="Calibri"/>
        <family val="2"/>
        <scheme val="minor"/>
      </rPr>
      <t xml:space="preserve">"Finalizar el acto de entrega material con la Corporación Autónoma Regional del Tolima - Cortolima, de los predios denominados </t>
    </r>
    <r>
      <rPr>
        <i/>
        <u/>
        <sz val="8"/>
        <color theme="8"/>
        <rFont val="Calibri"/>
        <family val="2"/>
        <scheme val="minor"/>
      </rPr>
      <t>el Auxilio</t>
    </r>
    <r>
      <rPr>
        <i/>
        <sz val="8"/>
        <color theme="8"/>
        <rFont val="Calibri"/>
        <family val="2"/>
        <scheme val="minor"/>
      </rPr>
      <t xml:space="preserve"> (FMI No 355-6701), y el Meridiano (FMI No_355-7276) en el municipio de Rioblanco en el departamento del Tolima"</t>
    </r>
    <r>
      <rPr>
        <sz val="8"/>
        <color theme="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</si>
  <si>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r>
      <t>Con le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</si>
  <si>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Dado lo anterior, se considera cumplida la presente acción.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en cuanto a que se depende de un tercero la ejecución total de la acción, por lo cual se debe continuar con el seguimiento a la misma.</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</si>
  <si>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De otra parte, si bien los avances señalados son la base para la consecución del objetivo final, se considera indispensable un soporte que acredite el recibido a satisfacción de los productos derivados del contrato 225 de 2016, en lo que respecta a los estudios y diseños actualizados.</t>
    </r>
  </si>
  <si>
    <t>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indispensable contar con un soporte que acredite el recibido a satisfacción de los productos derivados del contrato 225 de 2016, en lo que respecta a los estudios y diseños actualizados para dar por cumplida la acción.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</si>
  <si>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Frente a la efectividad, es preciso señalar que se debe confrontar la información que reposa en cartera y los estados Financieros del cierre de la vigencia 2022, teniendo en cuenta que este es el periodo facturado a través del nuevo aplicativo, a fin de validar la consistencia e integridad de la información, así como verificar si los datos concilian entre las dos dependencias.</t>
  </si>
  <si>
    <t>Actualización Registro General de Usuarios de Montería - Mocari y La Doctrina</t>
  </si>
  <si>
    <t>De los avances reportados a diciembre 2022, la Oficina de Control Interno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concede avance del 50%, al evidenciar soportes frente a la actualización del RGU de Mocarí, no obstante, no existe evidencia de avances del Distrito de la Doctrina.
De igual forma, se considera relevante contar con dichos Registros actualizados, y validar que los mismos ya han sido implementados en los actividades de facturación, cobro y cartera.
La Oficina de Control Interno continuará realizando seguimiento a la presente acción, la cual se encuentra dentro de los términos de ejecución,  en virtud de la solicitud de ampliación de fecha de ejecución aprobada en sesión 04-2022 del Comité de Coordinación del Sistema de Control Interno, previa justificación presentada por los responsables de su ejecución.</t>
  </si>
  <si>
    <t>Llevar a cabo el proceso de actualización del instructivo para la identificación y tramite de alertas y planes de mejoramiento con el fin de parametrizar la tipología de alertas y su proceso de tramite y cierre.</t>
  </si>
  <si>
    <t>Realizar mesas de trabajo para la actualización del instructivo y tramite de alertas</t>
  </si>
  <si>
    <t>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y Acta N° 8 del 31 de octubre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 la hoja de ruta proyectada.
Se debe precisar que son un total de nueve (9) actas de seguimiento, de las cuales se encuentra pendiente la emisión de un (1) acta para dar por cumplida la acción.</t>
  </si>
  <si>
    <t>Circular conjunta de la VGC - VIP a los comités estructuradores de contratos.</t>
  </si>
  <si>
    <t>Validación  de  los documentos de recuperación de la inversión con que se cuenta de cada uno de los distritos intervenidos en las UTT No. 1,2,3,4,5,7,8,9,10,11,12 y 13</t>
  </si>
  <si>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y ante la falta de firma del informe, se concede un avance del 50%, y su cumplimiento y efectividad dependerán de la inclusión de la totalidad de UTTs como lo indica la acción (cumplimiento) y la información que repose en los informes sobre acciones posteriores (efectividad).
</t>
  </si>
  <si>
    <r>
      <t>Se hizo entrega de cinco (5) informes de cobro persuasivo, de lo cual se debe señalar que:
No observa congruencia en la periodicidad de  los informes, algunos son  trimestrales, otros semestrales e incluso uno solo señala fecha de corte (31-12-2021), sin precisar el periodo que acoge, lo cual difiere de lo descrito en la acción.
Además, del memorando radicado 20223300010073, se debe decir que, teniendo en cuenta que el memorando allegado como evidencia indica que una vez se proceda con el envío de las cartas de cobro persuasivo, los soportes serán remitidos junto al informe al equipo de cartera, se considera que no existe avance frente a este soporte.
El informe del Distrito de Montería Mocarí, se encuentra por fuera de los términos de ejecución de la acción.
De otra parte, si bien se allegó los oficios con los cuales se les notifica a los usuarios del Distrito del Atlántico sobre la deuda que presentan y el paso a seguir frente a su no pago, estos documentos no cumplen con lo requerido en la acción, pues no se aporta el informe indicado en la acción.
A partir de lo anterior, se concede un porcentaje de avance del 30%, al observar 6 de los 20 informes propuestos, de lo cual se debe tener en cuenta las precisiones anteriores.
Se sugiere a su vez brindar especial atención a la presente acción, teniendo en cuenta que para la misma se propuso</t>
    </r>
    <r>
      <rPr>
        <u/>
        <sz val="8"/>
        <rFont val="Calibri"/>
        <family val="2"/>
        <scheme val="minor"/>
      </rPr>
      <t xml:space="preserve"> emitir un informe mensual </t>
    </r>
    <r>
      <rPr>
        <sz val="8"/>
        <rFont val="Calibri"/>
        <family val="2"/>
        <scheme val="minor"/>
      </rPr>
      <t>por parte de los Directores de las UTTs de Atlántico y Córdoba, con la relación de oficios de cobro persuasivo entregados, ya que no se observa el cumplimiento de la meta ni de la periodicidad establecida.</t>
    </r>
  </si>
  <si>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</si>
  <si>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</si>
  <si>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</si>
  <si>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t>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la efectividad dependerá de lo que se aclare frente al funcionamiento que se la dará al Distrito y su posibilidad de entrega a la asociación y/o alcaldía.</t>
  </si>
  <si>
    <t xml:space="preserve">Con la oficina de Gestión Documental y las otras áreas misionales pertinentes, se ajustará la Circular 104 de 2020 </t>
  </si>
  <si>
    <r>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
Con los soportes entregados se sustenta el cumplimiento de la meta, no obstante, se debe precisar que la acción señala "Realizar plan de capacitación a l</t>
    </r>
    <r>
      <rPr>
        <u/>
        <sz val="8"/>
        <rFont val="Calibri"/>
        <family val="2"/>
        <scheme val="minor"/>
      </rPr>
      <t xml:space="preserve">os supervisores y apoyos a la supervisión de las UTT que tienen distritos de adecuación de tierra", </t>
    </r>
    <r>
      <rPr>
        <sz val="8"/>
        <rFont val="Calibri"/>
        <family val="2"/>
        <scheme val="minor"/>
      </rPr>
      <t>de lo cual no se observa participación de las demás UTTs que tienen bajo su responsabilidad la administración de Distritos o la supervisión de contratos de AOC de distritos, por lo cual se debe continuar con el seguimiento hasta tanto se evidencie esta actividad.</t>
    </r>
  </si>
  <si>
    <t>La Oficina de Control Interno obtuvo evidencia del clausulado de: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
Dado lo anterior, se considera se dio cumplimiento a lo propuesto en la presente acción. Así mismo, se considera que la validación de la efectividad de este hallazgo deberás verificarse a través de la realización de auditoría relacionada, para la cual se considera que se puede evaluar en la auditoría de aseguramiento prevista a realizarse por parte de la OCI en 2023, respecto a la supervisión de contratos en las UTTs.</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</si>
  <si>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</si>
  <si>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Vicepresidencia de Integración Productiva allegó documento en Word, denominado Se "Propuesta modificación Resolución 1399 de 2005"</t>
  </si>
  <si>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 acción, no obstante, la efectividad del hallazgo dependerá de la ejecución de la totalidad de acciones, sumado a la adopción de esta resolución y su implementación.</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</si>
  <si>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</si>
  <si>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</si>
  <si>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</si>
  <si>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Si bien se observó la realización de reuniones con distritos de adecuación de tierras de pequeña escala, y se hizo la entrega de informes de diagnósticos de cinco (5) distritos de adecuación de tierras de pequeña escala,  esta oficina concede el 100% por lo dispuesto en la acción, no obstante, considera que es necesario tener claridad frente a la cantidad de distritos o asociaciones que se harían participes de esta actividad, aunado al hecho de que no se observó en los informes que se plasmaran compromisos de seguimiento, para facilitar la ejecución de la siguiente acción.</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</si>
  <si>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</si>
  <si>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</si>
  <si>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</si>
  <si>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considera indispensable la realización de los reportes mensuales por parte de cada UTT respecto a la ejecución de PIDAR, para que la Dirección Financiera realice las conciliaciones correspondientes. Es de resaltar, que la Secretaría General comunicó haber avanzado con la conciliación de saldos de PIDAR de la UTT N° 7 Tunja, manifestando la necesidad de contar con más personal para esta actividad, por lo cual se considera por parte de la OCI que la efectividad estará ligada a la ejecución de actividades de conciliación periódica, con la participación activa de las UTTs frente al reporte de la información necesaria y su registro en los EEFF.</t>
    </r>
  </si>
  <si>
    <t xml:space="preserve"> Solicitud de  los informes de supervisión de cada uno de los terceros registrados en la cuenta 190801 con el fin de adelantar las respectivas Conciliaciones  de saldos entre contabilidad y la supervisión </t>
  </si>
  <si>
    <t>Solicitud de concepto a la Contaduría General de la Nación</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</si>
  <si>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suscritos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</si>
  <si>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</si>
  <si>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</si>
  <si>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</si>
  <si>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</si>
  <si>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</si>
  <si>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</si>
  <si>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</si>
  <si>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t>se solicitara a Mesa de trabajo con la CGN, y  se elaborara  documento del análisis del    calculo  actual de materialidad de los estados financieros.</t>
  </si>
  <si>
    <t xml:space="preserve">Acta e informe   Documento de Revisión </t>
  </si>
  <si>
    <r>
      <t xml:space="preserve">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Teniendo en cuenta lo anterior, y sumado a que la acción señala que </t>
    </r>
    <r>
      <rPr>
        <i/>
        <sz val="8"/>
        <rFont val="Calibri"/>
        <family val="2"/>
        <scheme val="minor"/>
      </rPr>
      <t>"se elaborará  documento del análisis del   cálculo  actual de materialidad de los estados financieros",</t>
    </r>
    <r>
      <rPr>
        <sz val="8"/>
        <rFont val="Calibri"/>
        <family val="2"/>
        <scheme val="minor"/>
      </rPr>
      <t xml:space="preserve"> se otorga un porcentaje de avance del 50%,a la espera de la entrega del documento del mencionado.</t>
    </r>
  </si>
  <si>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</si>
  <si>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</si>
  <si>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</si>
  <si>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r>
      <t xml:space="preserve">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
Teniendo en cuenta lo anterior, se considera necesario validar internamente la operatividad del proceso frente a posibles incumplimientos de lineamientos en la ejecución de actividades. 
De otra parte, la actividad / unidad de medida indica </t>
    </r>
    <r>
      <rPr>
        <i/>
        <sz val="8"/>
        <rFont val="Calibri"/>
        <family val="2"/>
        <scheme val="minor"/>
      </rPr>
      <t>"Se realizará mesa de trabajo con el grupo de contabilidad para  revisar la Política contable  referente a las cuentas mencionadas proceder al ajuste",</t>
    </r>
    <r>
      <rPr>
        <sz val="8"/>
        <rFont val="Calibri"/>
        <family val="2"/>
        <scheme val="minor"/>
      </rPr>
      <t xml:space="preserve"> se otorga un porcentaje de avance del 50%,a la espera de contar con el soporte de la revisión de la política contable.</t>
    </r>
  </si>
  <si>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</si>
  <si>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</si>
  <si>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</si>
  <si>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 xml:space="preserve"> Solicitar mediante memorando a la VIP entrega de la información, de no tener identificados los terceros se solicitará al MH el reintegro de los acreedores al Tesoro.</t>
  </si>
  <si>
    <t>No se aplican mecanismos de seguimiento y control oportunos y eficientes en los procesos contables para la generación de informes financieros y presupuestales, que faciliten la toma de decisiones de la Entidad.</t>
  </si>
  <si>
    <t>Los PIDAR por la modalidad de ejecución directa se realiza mediante el  giro de recursos a encargos fiduciarios, concentrando  su  ejecución presupuestal en el último trimestre del año 2021</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</si>
  <si>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</si>
  <si>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</si>
  <si>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</si>
  <si>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</si>
  <si>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Los PIDAR por la modalidad de ejecución directa se realiza mediante el  giro de recursos a encargos fiduciarios, concentrando su  ejecución presupuestal en el último trimestre del año 2021</t>
  </si>
  <si>
    <t xml:space="preserve">Reunión bimestral por parte de la dirección de activos productivos, para verificar el cumplimiento del cronograma y tomar las medidas pertinentes </t>
  </si>
  <si>
    <t xml:space="preserve">Informe de acciones adelantadas en atención a las alertas generadas por la herramienta </t>
  </si>
  <si>
    <t>Un informe bimensual por cada convenio del profesional responsable donde se indiquen las acciones adelantas en el periodo según las alertas de la herramienta y el estado de ejecución del convenio convenios.</t>
  </si>
  <si>
    <t xml:space="preserve">Metodología de indicadores  y Batería de indicadores </t>
  </si>
  <si>
    <t>Deficiencias en el seguimiento financiero de manera conjunta al avance  técnico reportado, en los espacios de seguimiento y documentos remitidos por el cooperante</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</si>
  <si>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</si>
  <si>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</si>
  <si>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</si>
  <si>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</si>
  <si>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</si>
  <si>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</si>
  <si>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</si>
  <si>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obtuvo copia del documento "REVISIÓN DE LA METODOLOGÍA UTILIZADA PARA LAVALORACIÓN ECONOMICA EI PROYECTO ESTRATÉGICO DE ADECUACIÓN DE TIERRAS DEL TRIÁNGULO DEL TOLIMA", el cual detalla datos asociados con la inversión y gastos en cumplimiento de las fichas de manejo ambiental y las actividades de prevención, mitigación, corrección y compensación de los impactos asociados a la construcción del proyecto, sin embargo, en el diagnóstico del equipo ambiental de la ADR, que la información obtenida por parte de la consultoría que se tiene para obtener la licencia ambiental de dicho distrito, </t>
    </r>
    <r>
      <rPr>
        <i/>
        <sz val="8"/>
        <rFont val="Calibri"/>
        <family val="2"/>
        <scheme val="minor"/>
      </rPr>
      <t>"no menciona una metodología establecida para realizar la valoración económica de los impactos ambientales, según lo establece la normativa ambiental colombiana"</t>
    </r>
    <r>
      <rPr>
        <sz val="8"/>
        <rFont val="Calibri"/>
        <family val="2"/>
        <scheme val="minor"/>
      </rPr>
      <t>.
Analizado el documento, en primera medida se debe señalar que, si bien este contempla la revisión y complementación de los diseños detallados y estudios complementarios del proyecto de adecuación de tierras triangulo del Tolima, en cuanto a los  costos ambientales en sus diferentes componentes, el mismo no permite establecer su alcance dentro del principio de valoración de costos ambientales, como se dispuso en la acción, tal como lo concluyó el equipo ambiental de la ADR.
De otra parte, este documento contempla información únicamente del Proyecto de ADR Triángulo Tolima, no obstante, la acción de mejoramiento indica que se realizaría sobre los  proyectos estratégicos, siendo así entonces, que se debía incluir a Tesalia Paicol y Río Ranchería.
Dado lo anterior, no se considera se esté dando cumplimiento a lo descrito en la acción de mejoramiento.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r>
  </si>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</sst>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yyyy/mm/dd"/>
  </numFmts>
  <fonts count="37"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name val="Calibri"/>
      <family val="2"/>
    </font>
    <font>
      <i/>
      <sz val="8"/>
      <name val="Calibri"/>
      <family val="2"/>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b/>
      <sz val="11"/>
      <name val="Calibri"/>
      <family val="2"/>
      <scheme val="minor"/>
    </font>
    <font>
      <sz val="10"/>
      <color rgb="FFFF0000"/>
      <name val="Arial"/>
      <family val="2"/>
    </font>
    <font>
      <b/>
      <i/>
      <sz val="14"/>
      <color theme="1"/>
      <name val="Calibri"/>
      <family val="2"/>
      <scheme val="minor"/>
    </font>
    <font>
      <b/>
      <i/>
      <sz val="14"/>
      <color rgb="FFFF0000"/>
      <name val="Calibri"/>
      <family val="2"/>
      <scheme val="minor"/>
    </font>
    <font>
      <b/>
      <u/>
      <sz val="11"/>
      <color theme="1"/>
      <name val="Calibri"/>
      <family val="2"/>
      <scheme val="minor"/>
    </font>
    <font>
      <sz val="11"/>
      <color indexed="8"/>
      <name val="Calibri"/>
      <family val="2"/>
      <scheme val="minor"/>
    </font>
    <font>
      <b/>
      <i/>
      <sz val="11"/>
      <color rgb="FFFF0000"/>
      <name val="Calibri"/>
      <family val="2"/>
      <scheme val="minor"/>
    </font>
    <font>
      <sz val="8"/>
      <color theme="8"/>
      <name val="Calibri"/>
      <family val="2"/>
      <scheme val="minor"/>
    </font>
    <font>
      <u/>
      <sz val="8"/>
      <color theme="8"/>
      <name val="Calibri"/>
      <family val="2"/>
      <scheme val="minor"/>
    </font>
    <font>
      <sz val="9"/>
      <color rgb="FFFF0000"/>
      <name val="Calibri"/>
      <family val="2"/>
      <scheme val="minor"/>
    </font>
    <font>
      <b/>
      <i/>
      <sz val="8"/>
      <name val="Calibri"/>
      <family val="2"/>
      <scheme val="minor"/>
    </font>
    <font>
      <b/>
      <sz val="8"/>
      <color theme="8"/>
      <name val="Calibri"/>
      <family val="2"/>
      <scheme val="minor"/>
    </font>
    <font>
      <i/>
      <sz val="8"/>
      <color theme="8"/>
      <name val="Calibri"/>
      <family val="2"/>
      <scheme val="minor"/>
    </font>
    <font>
      <i/>
      <u/>
      <sz val="8"/>
      <color theme="8"/>
      <name val="Calibri"/>
      <family val="2"/>
      <scheme val="minor"/>
    </font>
    <font>
      <i/>
      <u/>
      <sz val="8"/>
      <name val="Calibri"/>
      <family val="2"/>
      <scheme val="minor"/>
    </font>
    <font>
      <b/>
      <sz val="10"/>
      <color theme="1"/>
      <name val="Arial"/>
      <family val="2"/>
    </font>
  </fonts>
  <fills count="11">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0" fontId="11" fillId="0" borderId="0"/>
    <xf numFmtId="0" fontId="26" fillId="0" borderId="0"/>
    <xf numFmtId="0" fontId="26" fillId="0" borderId="0"/>
    <xf numFmtId="0" fontId="26" fillId="0" borderId="0"/>
    <xf numFmtId="0" fontId="26" fillId="0" borderId="0"/>
  </cellStyleXfs>
  <cellXfs count="190">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7" fillId="4" borderId="0" xfId="0" applyFont="1" applyFill="1" applyAlignment="1">
      <alignment vertical="center" wrapText="1"/>
    </xf>
    <xf numFmtId="0" fontId="10" fillId="4" borderId="0" xfId="0" applyFont="1" applyFill="1"/>
    <xf numFmtId="0" fontId="0" fillId="4" borderId="0" xfId="0" applyFill="1"/>
    <xf numFmtId="0" fontId="17"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11" fillId="6" borderId="1" xfId="0" applyFont="1" applyFill="1" applyBorder="1" applyAlignment="1">
      <alignment vertical="center"/>
    </xf>
    <xf numFmtId="0" fontId="11" fillId="6" borderId="1" xfId="0" applyFont="1" applyFill="1" applyBorder="1" applyAlignment="1">
      <alignment horizontal="center" vertical="center" wrapText="1"/>
    </xf>
    <xf numFmtId="9" fontId="11" fillId="6" borderId="1" xfId="1"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9" fontId="11" fillId="0" borderId="1" xfId="1" applyFont="1" applyBorder="1" applyAlignment="1">
      <alignment horizontal="center" vertical="center" wrapText="1"/>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9" fontId="20" fillId="0" borderId="1" xfId="1" applyFont="1" applyBorder="1" applyAlignment="1">
      <alignment horizontal="center" vertical="center" wrapText="1"/>
    </xf>
    <xf numFmtId="0" fontId="20"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9" fontId="20" fillId="6" borderId="1" xfId="1" applyFont="1" applyFill="1" applyBorder="1" applyAlignment="1">
      <alignment horizontal="center" vertical="center"/>
    </xf>
    <xf numFmtId="17" fontId="21" fillId="0" borderId="0" xfId="0" applyNumberFormat="1" applyFont="1"/>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1" xfId="0" applyFont="1" applyBorder="1" applyAlignment="1">
      <alignment vertical="center" wrapText="1"/>
    </xf>
    <xf numFmtId="17" fontId="19" fillId="0" borderId="0" xfId="0" applyNumberFormat="1" applyFont="1"/>
    <xf numFmtId="9" fontId="0" fillId="0" borderId="0" xfId="1" applyFont="1"/>
    <xf numFmtId="0" fontId="11" fillId="6" borderId="1" xfId="0" applyFont="1" applyFill="1" applyBorder="1" applyAlignment="1">
      <alignment vertical="center" wrapText="1"/>
    </xf>
    <xf numFmtId="0" fontId="22" fillId="6"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10" fillId="0" borderId="1" xfId="0" applyFont="1" applyBorder="1" applyAlignment="1">
      <alignment horizontal="center"/>
    </xf>
    <xf numFmtId="0" fontId="17"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7" fillId="0" borderId="1" xfId="0" applyFont="1" applyBorder="1" applyAlignment="1">
      <alignment horizontal="center" vertical="center"/>
    </xf>
    <xf numFmtId="0" fontId="23" fillId="5" borderId="1" xfId="0" applyFont="1" applyFill="1" applyBorder="1" applyAlignment="1">
      <alignment horizontal="center" vertical="center"/>
    </xf>
    <xf numFmtId="0" fontId="23" fillId="0" borderId="0" xfId="0" applyFont="1" applyAlignment="1">
      <alignment horizontal="center" vertical="center"/>
    </xf>
    <xf numFmtId="0" fontId="24" fillId="8" borderId="1" xfId="0" applyFont="1" applyFill="1" applyBorder="1" applyAlignment="1">
      <alignment horizontal="center" vertical="center"/>
    </xf>
    <xf numFmtId="0" fontId="25" fillId="0" borderId="0" xfId="0" applyFont="1"/>
    <xf numFmtId="0" fontId="0" fillId="9" borderId="0" xfId="0" applyFill="1"/>
    <xf numFmtId="0" fontId="0" fillId="10" borderId="0" xfId="0" applyFill="1"/>
    <xf numFmtId="0" fontId="0" fillId="7" borderId="0" xfId="0" applyFill="1"/>
    <xf numFmtId="9" fontId="0" fillId="0" borderId="0" xfId="0" applyNumberFormat="1"/>
    <xf numFmtId="9" fontId="5" fillId="0" borderId="4" xfId="1" applyFont="1" applyFill="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xf>
    <xf numFmtId="0" fontId="27" fillId="8"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19" fillId="0" borderId="1" xfId="0" applyFont="1" applyBorder="1" applyAlignment="1">
      <alignment horizontal="center"/>
    </xf>
    <xf numFmtId="0" fontId="19" fillId="0" borderId="1" xfId="0" applyFont="1" applyBorder="1" applyAlignment="1">
      <alignment horizontal="center" vertical="center"/>
    </xf>
    <xf numFmtId="0" fontId="20"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0" fillId="0" borderId="1" xfId="0" applyBorder="1" applyAlignment="1">
      <alignment horizontal="center" vertical="center" wrapText="1"/>
    </xf>
    <xf numFmtId="16" fontId="5" fillId="0" borderId="1" xfId="0" applyNumberFormat="1" applyFont="1" applyBorder="1" applyAlignment="1">
      <alignment horizontal="center" vertical="center" wrapText="1"/>
    </xf>
    <xf numFmtId="0" fontId="30" fillId="0" borderId="0" xfId="0" applyFont="1" applyAlignment="1">
      <alignment vertical="center" wrapText="1"/>
    </xf>
    <xf numFmtId="0" fontId="28"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10" fillId="0" borderId="0" xfId="0" applyFont="1" applyAlignment="1">
      <alignment wrapText="1"/>
    </xf>
    <xf numFmtId="0" fontId="5" fillId="0" borderId="3" xfId="0" applyFont="1" applyBorder="1" applyAlignment="1">
      <alignment horizontal="center" vertical="center"/>
    </xf>
    <xf numFmtId="14" fontId="5" fillId="0" borderId="1" xfId="0" applyNumberFormat="1" applyFont="1" applyBorder="1" applyAlignment="1" applyProtection="1">
      <alignment horizontal="center" vertical="center" wrapText="1"/>
      <protection locked="0"/>
    </xf>
    <xf numFmtId="14"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1" xfId="0" applyBorder="1" applyAlignment="1">
      <alignment horizontal="center" vertical="center"/>
    </xf>
    <xf numFmtId="0" fontId="20" fillId="5" borderId="4" xfId="0" applyFont="1" applyFill="1" applyBorder="1" applyAlignment="1">
      <alignment horizontal="center" vertical="center"/>
    </xf>
    <xf numFmtId="0" fontId="20" fillId="5" borderId="7" xfId="0" applyFont="1" applyFill="1" applyBorder="1" applyAlignment="1">
      <alignment horizontal="center" vertical="center"/>
    </xf>
    <xf numFmtId="0" fontId="20" fillId="0" borderId="1" xfId="0" applyFont="1" applyBorder="1" applyAlignment="1">
      <alignment horizontal="center" vertical="center" wrapText="1"/>
    </xf>
    <xf numFmtId="0" fontId="20" fillId="6" borderId="1" xfId="0" applyFont="1" applyFill="1" applyBorder="1" applyAlignment="1">
      <alignment horizontal="center" vertical="center"/>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justify" vertical="center" wrapText="1"/>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1" xfId="0" applyFont="1" applyBorder="1" applyAlignment="1">
      <alignment horizontal="center" vertical="center"/>
    </xf>
    <xf numFmtId="9" fontId="5" fillId="0" borderId="2" xfId="1" applyFont="1" applyFill="1" applyBorder="1" applyAlignment="1">
      <alignment horizontal="center" vertical="center" wrapText="1"/>
    </xf>
    <xf numFmtId="9" fontId="5" fillId="0" borderId="5"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9" fillId="0" borderId="6" xfId="0" applyFont="1" applyBorder="1" applyAlignment="1">
      <alignment horizontal="left" vertical="center"/>
    </xf>
    <xf numFmtId="0" fontId="5" fillId="0" borderId="1" xfId="0" applyFont="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cellXfs>
  <cellStyles count="8">
    <cellStyle name="Moneda [0] 2" xfId="2"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7" xr:uid="{00000000-0005-0000-0000-00000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7"/>
  <sheetViews>
    <sheetView topLeftCell="A38" workbookViewId="0">
      <selection activeCell="A57" sqref="A57"/>
    </sheetView>
  </sheetViews>
  <sheetFormatPr baseColWidth="10" defaultRowHeight="14.5" x14ac:dyDescent="0.35"/>
  <cols>
    <col min="1" max="1" width="32" customWidth="1"/>
    <col min="2" max="2" width="23.26953125" customWidth="1"/>
    <col min="3" max="3" width="13.54296875" customWidth="1"/>
    <col min="4" max="4" width="13.1796875" customWidth="1"/>
    <col min="5" max="5" width="12.81640625" hidden="1" customWidth="1"/>
    <col min="6" max="9" width="13.453125" hidden="1" customWidth="1"/>
    <col min="10" max="10" width="13.26953125" hidden="1" customWidth="1"/>
    <col min="11" max="11" width="14.1796875" hidden="1" customWidth="1"/>
    <col min="12" max="12" width="12.26953125" hidden="1" customWidth="1"/>
    <col min="13" max="14" width="12.453125" hidden="1" customWidth="1"/>
    <col min="15" max="15" width="17" hidden="1" customWidth="1"/>
    <col min="16" max="16" width="14.453125" customWidth="1"/>
    <col min="17" max="18" width="16.54296875" customWidth="1"/>
    <col min="19" max="19" width="22.81640625" hidden="1" customWidth="1"/>
    <col min="20" max="21" width="17.1796875" customWidth="1"/>
  </cols>
  <sheetData>
    <row r="1" spans="1:16" ht="38.25" hidden="1" customHeight="1" x14ac:dyDescent="0.35">
      <c r="A1" s="142" t="s">
        <v>2081</v>
      </c>
      <c r="B1" s="142" t="s">
        <v>2082</v>
      </c>
      <c r="C1" s="142" t="s">
        <v>2083</v>
      </c>
      <c r="D1" s="142"/>
      <c r="E1" s="142" t="s">
        <v>2084</v>
      </c>
      <c r="F1" s="142"/>
      <c r="G1" s="135" t="s">
        <v>2085</v>
      </c>
      <c r="H1" s="136"/>
      <c r="I1" s="135" t="s">
        <v>2086</v>
      </c>
      <c r="J1" s="136"/>
      <c r="K1" s="70" t="s">
        <v>2087</v>
      </c>
      <c r="L1" s="70" t="s">
        <v>2088</v>
      </c>
      <c r="M1" s="71" t="s">
        <v>2089</v>
      </c>
      <c r="N1" s="72"/>
    </row>
    <row r="2" spans="1:16" ht="26" hidden="1" x14ac:dyDescent="0.35">
      <c r="A2" s="142"/>
      <c r="B2" s="142"/>
      <c r="C2" s="70" t="s">
        <v>2090</v>
      </c>
      <c r="D2" s="70" t="s">
        <v>2091</v>
      </c>
      <c r="E2" s="70" t="s">
        <v>2090</v>
      </c>
      <c r="F2" s="70" t="s">
        <v>2091</v>
      </c>
      <c r="G2" s="73" t="s">
        <v>2090</v>
      </c>
      <c r="H2" s="73" t="s">
        <v>2092</v>
      </c>
      <c r="I2" s="70" t="s">
        <v>2090</v>
      </c>
      <c r="J2" s="70" t="s">
        <v>2092</v>
      </c>
      <c r="K2" s="73" t="s">
        <v>2092</v>
      </c>
      <c r="L2" s="73" t="s">
        <v>2092</v>
      </c>
      <c r="M2" s="73" t="s">
        <v>2092</v>
      </c>
      <c r="N2" s="74"/>
      <c r="O2" s="74" t="s">
        <v>2093</v>
      </c>
      <c r="P2" s="73" t="s">
        <v>2094</v>
      </c>
    </row>
    <row r="3" spans="1:16" hidden="1" x14ac:dyDescent="0.35">
      <c r="A3" s="75" t="s">
        <v>2095</v>
      </c>
      <c r="B3" s="76">
        <v>2015</v>
      </c>
      <c r="C3" s="76">
        <v>38</v>
      </c>
      <c r="D3" s="76">
        <v>58</v>
      </c>
      <c r="E3" s="76">
        <v>11</v>
      </c>
      <c r="F3" s="76">
        <v>21</v>
      </c>
      <c r="G3" s="76">
        <v>0</v>
      </c>
      <c r="H3" s="76">
        <v>0</v>
      </c>
      <c r="I3" s="76">
        <v>1</v>
      </c>
      <c r="J3" s="76">
        <v>1</v>
      </c>
      <c r="K3" s="76">
        <v>0</v>
      </c>
      <c r="L3" s="76">
        <v>10</v>
      </c>
      <c r="M3" s="76">
        <v>11</v>
      </c>
      <c r="N3" s="76"/>
      <c r="O3" s="77">
        <f t="shared" ref="O3:O14" si="0">+(C3-E3)/C3</f>
        <v>0.71052631578947367</v>
      </c>
      <c r="P3" s="77">
        <f t="shared" ref="P3:P14" si="1">+(D3-F3)/D3</f>
        <v>0.63793103448275867</v>
      </c>
    </row>
    <row r="4" spans="1:16" hidden="1" x14ac:dyDescent="0.35">
      <c r="A4" s="78" t="s">
        <v>2096</v>
      </c>
      <c r="B4" s="79">
        <v>2016</v>
      </c>
      <c r="C4" s="79">
        <v>43</v>
      </c>
      <c r="D4" s="79">
        <v>72</v>
      </c>
      <c r="E4" s="79">
        <v>9</v>
      </c>
      <c r="F4" s="79">
        <v>12</v>
      </c>
      <c r="G4" s="79">
        <v>6</v>
      </c>
      <c r="H4" s="79">
        <v>6</v>
      </c>
      <c r="I4" s="79">
        <v>0</v>
      </c>
      <c r="J4" s="79">
        <v>0</v>
      </c>
      <c r="K4" s="79">
        <v>6</v>
      </c>
      <c r="L4" s="79">
        <v>5</v>
      </c>
      <c r="M4" s="79">
        <v>1</v>
      </c>
      <c r="N4" s="79"/>
      <c r="O4" s="80">
        <f t="shared" si="0"/>
        <v>0.79069767441860461</v>
      </c>
      <c r="P4" s="77">
        <f t="shared" si="1"/>
        <v>0.83333333333333337</v>
      </c>
    </row>
    <row r="5" spans="1:16" hidden="1" x14ac:dyDescent="0.35">
      <c r="A5" s="75" t="s">
        <v>352</v>
      </c>
      <c r="B5" s="76">
        <v>2016</v>
      </c>
      <c r="C5" s="81">
        <v>4</v>
      </c>
      <c r="D5" s="76">
        <v>8</v>
      </c>
      <c r="E5" s="76">
        <v>0</v>
      </c>
      <c r="F5" s="76">
        <v>0</v>
      </c>
      <c r="G5" s="76">
        <v>0</v>
      </c>
      <c r="H5" s="76">
        <v>0</v>
      </c>
      <c r="I5" s="76">
        <v>0</v>
      </c>
      <c r="J5" s="76">
        <v>0</v>
      </c>
      <c r="K5" s="76">
        <v>0</v>
      </c>
      <c r="L5" s="76">
        <v>0</v>
      </c>
      <c r="M5" s="76">
        <v>0</v>
      </c>
      <c r="N5" s="76"/>
      <c r="O5" s="77">
        <f t="shared" si="0"/>
        <v>1</v>
      </c>
      <c r="P5" s="77">
        <f t="shared" si="1"/>
        <v>1</v>
      </c>
    </row>
    <row r="6" spans="1:16" hidden="1" x14ac:dyDescent="0.35">
      <c r="A6" s="78" t="s">
        <v>388</v>
      </c>
      <c r="B6" s="79">
        <v>2016</v>
      </c>
      <c r="C6" s="82">
        <v>12</v>
      </c>
      <c r="D6" s="79">
        <v>22</v>
      </c>
      <c r="E6" s="79">
        <v>9</v>
      </c>
      <c r="F6" s="79">
        <v>16</v>
      </c>
      <c r="G6" s="79">
        <v>0</v>
      </c>
      <c r="H6" s="79">
        <v>0</v>
      </c>
      <c r="I6" s="79">
        <v>1</v>
      </c>
      <c r="J6" s="79">
        <v>1</v>
      </c>
      <c r="K6" s="79">
        <v>0</v>
      </c>
      <c r="L6" s="79">
        <v>14</v>
      </c>
      <c r="M6" s="79">
        <v>2</v>
      </c>
      <c r="N6" s="79"/>
      <c r="O6" s="80">
        <f t="shared" si="0"/>
        <v>0.25</v>
      </c>
      <c r="P6" s="77">
        <f t="shared" si="1"/>
        <v>0.27272727272727271</v>
      </c>
    </row>
    <row r="7" spans="1:16" hidden="1" x14ac:dyDescent="0.35">
      <c r="A7" s="75" t="s">
        <v>426</v>
      </c>
      <c r="B7" s="76">
        <v>2017</v>
      </c>
      <c r="C7" s="81">
        <v>11</v>
      </c>
      <c r="D7" s="76">
        <v>29</v>
      </c>
      <c r="E7" s="76">
        <v>9</v>
      </c>
      <c r="F7" s="76">
        <v>26</v>
      </c>
      <c r="G7" s="76">
        <v>6</v>
      </c>
      <c r="H7" s="76">
        <v>17</v>
      </c>
      <c r="I7" s="76">
        <v>2</v>
      </c>
      <c r="J7" s="76">
        <v>4</v>
      </c>
      <c r="K7" s="76">
        <v>9</v>
      </c>
      <c r="L7" s="76">
        <v>5</v>
      </c>
      <c r="M7" s="76">
        <v>12</v>
      </c>
      <c r="N7" s="76"/>
      <c r="O7" s="77">
        <f t="shared" si="0"/>
        <v>0.18181818181818182</v>
      </c>
      <c r="P7" s="77">
        <f t="shared" si="1"/>
        <v>0.10344827586206896</v>
      </c>
    </row>
    <row r="8" spans="1:16" hidden="1" x14ac:dyDescent="0.35">
      <c r="A8" s="78" t="s">
        <v>499</v>
      </c>
      <c r="B8" s="79" t="s">
        <v>2097</v>
      </c>
      <c r="C8" s="82">
        <v>3</v>
      </c>
      <c r="D8" s="79">
        <v>7</v>
      </c>
      <c r="E8" s="79">
        <v>1</v>
      </c>
      <c r="F8" s="79">
        <v>1</v>
      </c>
      <c r="G8" s="79">
        <v>0</v>
      </c>
      <c r="H8" s="79">
        <v>0</v>
      </c>
      <c r="I8" s="79">
        <v>1</v>
      </c>
      <c r="J8" s="79">
        <v>1</v>
      </c>
      <c r="K8" s="79">
        <v>0</v>
      </c>
      <c r="L8" s="79">
        <v>0</v>
      </c>
      <c r="M8" s="79">
        <v>1</v>
      </c>
      <c r="N8" s="79"/>
      <c r="O8" s="80">
        <f t="shared" si="0"/>
        <v>0.66666666666666663</v>
      </c>
      <c r="P8" s="77">
        <f t="shared" si="1"/>
        <v>0.8571428571428571</v>
      </c>
    </row>
    <row r="9" spans="1:16" hidden="1" x14ac:dyDescent="0.35">
      <c r="A9" s="78" t="s">
        <v>531</v>
      </c>
      <c r="B9" s="79">
        <v>2018</v>
      </c>
      <c r="C9" s="82">
        <v>44</v>
      </c>
      <c r="D9" s="79">
        <v>66</v>
      </c>
      <c r="E9" s="79">
        <v>29</v>
      </c>
      <c r="F9" s="79">
        <v>47</v>
      </c>
      <c r="G9" s="79">
        <v>29</v>
      </c>
      <c r="H9" s="79">
        <v>47</v>
      </c>
      <c r="I9" s="79">
        <v>13</v>
      </c>
      <c r="J9" s="79">
        <v>16</v>
      </c>
      <c r="K9" s="79">
        <v>19</v>
      </c>
      <c r="L9" s="79">
        <v>0</v>
      </c>
      <c r="M9" s="79">
        <v>28</v>
      </c>
      <c r="N9" s="79"/>
      <c r="O9" s="83">
        <f t="shared" si="0"/>
        <v>0.34090909090909088</v>
      </c>
      <c r="P9" s="77">
        <f t="shared" si="1"/>
        <v>0.2878787878787879</v>
      </c>
    </row>
    <row r="10" spans="1:16" hidden="1" x14ac:dyDescent="0.35">
      <c r="A10" s="75" t="s">
        <v>728</v>
      </c>
      <c r="B10" s="76" t="s">
        <v>727</v>
      </c>
      <c r="C10" s="81">
        <v>10</v>
      </c>
      <c r="D10" s="76">
        <v>18</v>
      </c>
      <c r="E10" s="76">
        <v>8</v>
      </c>
      <c r="F10" s="76">
        <v>15</v>
      </c>
      <c r="G10" s="76">
        <v>8</v>
      </c>
      <c r="H10" s="76">
        <v>15</v>
      </c>
      <c r="I10" s="76">
        <v>1</v>
      </c>
      <c r="J10" s="76">
        <v>1</v>
      </c>
      <c r="K10" s="76">
        <v>10</v>
      </c>
      <c r="L10" s="76">
        <v>0</v>
      </c>
      <c r="M10" s="76">
        <v>5</v>
      </c>
      <c r="N10" s="76"/>
      <c r="O10" s="77">
        <f t="shared" si="0"/>
        <v>0.2</v>
      </c>
      <c r="P10" s="77">
        <f t="shared" si="1"/>
        <v>0.16666666666666666</v>
      </c>
    </row>
    <row r="11" spans="1:16" hidden="1" x14ac:dyDescent="0.35">
      <c r="A11" s="78" t="s">
        <v>2098</v>
      </c>
      <c r="B11" s="79" t="s">
        <v>2099</v>
      </c>
      <c r="C11" s="82">
        <v>9</v>
      </c>
      <c r="D11" s="79">
        <v>14</v>
      </c>
      <c r="E11" s="79">
        <v>7</v>
      </c>
      <c r="F11" s="79">
        <v>11</v>
      </c>
      <c r="G11" s="79">
        <v>7</v>
      </c>
      <c r="H11" s="79">
        <v>11</v>
      </c>
      <c r="I11" s="79">
        <v>5</v>
      </c>
      <c r="J11" s="79">
        <v>8</v>
      </c>
      <c r="K11" s="79">
        <v>3</v>
      </c>
      <c r="L11" s="79">
        <v>0</v>
      </c>
      <c r="M11" s="79">
        <v>8</v>
      </c>
      <c r="N11" s="79"/>
      <c r="O11" s="80">
        <f t="shared" si="0"/>
        <v>0.22222222222222221</v>
      </c>
      <c r="P11" s="77">
        <f t="shared" si="1"/>
        <v>0.21428571428571427</v>
      </c>
    </row>
    <row r="12" spans="1:16" hidden="1" x14ac:dyDescent="0.35">
      <c r="A12" s="75" t="s">
        <v>2100</v>
      </c>
      <c r="B12" s="76" t="s">
        <v>2101</v>
      </c>
      <c r="C12" s="81">
        <v>9</v>
      </c>
      <c r="D12" s="76">
        <v>19</v>
      </c>
      <c r="E12" s="76">
        <v>9</v>
      </c>
      <c r="F12" s="76">
        <v>19</v>
      </c>
      <c r="G12" s="76">
        <v>1</v>
      </c>
      <c r="H12" s="76">
        <v>1</v>
      </c>
      <c r="I12" s="76">
        <v>0</v>
      </c>
      <c r="J12" s="76">
        <v>0</v>
      </c>
      <c r="K12" s="76">
        <v>1</v>
      </c>
      <c r="L12" s="76">
        <v>5</v>
      </c>
      <c r="M12" s="76">
        <v>0</v>
      </c>
      <c r="N12" s="76"/>
      <c r="O12" s="77">
        <f t="shared" si="0"/>
        <v>0</v>
      </c>
      <c r="P12" s="77">
        <f t="shared" si="1"/>
        <v>0</v>
      </c>
    </row>
    <row r="13" spans="1:16" hidden="1" x14ac:dyDescent="0.35">
      <c r="A13" s="78" t="s">
        <v>2102</v>
      </c>
      <c r="B13" s="79">
        <v>2019</v>
      </c>
      <c r="C13" s="82">
        <v>22</v>
      </c>
      <c r="D13" s="79">
        <v>50</v>
      </c>
      <c r="E13" s="79">
        <v>22</v>
      </c>
      <c r="F13" s="79">
        <v>50</v>
      </c>
      <c r="G13" s="79">
        <v>1</v>
      </c>
      <c r="H13" s="79">
        <v>3</v>
      </c>
      <c r="I13" s="79">
        <v>0</v>
      </c>
      <c r="J13" s="79">
        <v>0</v>
      </c>
      <c r="K13" s="79">
        <v>1</v>
      </c>
      <c r="L13" s="79">
        <v>21</v>
      </c>
      <c r="M13" s="79">
        <v>2</v>
      </c>
      <c r="N13" s="79"/>
      <c r="O13" s="80">
        <f t="shared" si="0"/>
        <v>0</v>
      </c>
      <c r="P13" s="77">
        <f t="shared" si="1"/>
        <v>0</v>
      </c>
    </row>
    <row r="14" spans="1:16" hidden="1" x14ac:dyDescent="0.35">
      <c r="A14" s="143" t="s">
        <v>2103</v>
      </c>
      <c r="B14" s="143"/>
      <c r="C14" s="84">
        <f t="shared" ref="C14:M14" si="2">SUM(C3:C13)</f>
        <v>205</v>
      </c>
      <c r="D14" s="85">
        <f t="shared" si="2"/>
        <v>363</v>
      </c>
      <c r="E14" s="84">
        <f t="shared" si="2"/>
        <v>114</v>
      </c>
      <c r="F14" s="84">
        <f t="shared" si="2"/>
        <v>218</v>
      </c>
      <c r="G14" s="84">
        <f t="shared" si="2"/>
        <v>58</v>
      </c>
      <c r="H14" s="84">
        <f t="shared" si="2"/>
        <v>100</v>
      </c>
      <c r="I14" s="84">
        <f t="shared" si="2"/>
        <v>24</v>
      </c>
      <c r="J14" s="84">
        <f t="shared" si="2"/>
        <v>32</v>
      </c>
      <c r="K14" s="84">
        <f t="shared" si="2"/>
        <v>49</v>
      </c>
      <c r="L14" s="84">
        <f t="shared" si="2"/>
        <v>60</v>
      </c>
      <c r="M14" s="84">
        <f t="shared" si="2"/>
        <v>70</v>
      </c>
      <c r="N14" s="84"/>
      <c r="O14" s="86">
        <f t="shared" si="0"/>
        <v>0.44390243902439025</v>
      </c>
      <c r="P14" s="77">
        <f t="shared" si="1"/>
        <v>0.39944903581267216</v>
      </c>
    </row>
    <row r="15" spans="1:16" ht="26.25" hidden="1" customHeight="1" x14ac:dyDescent="0.35"/>
    <row r="16" spans="1:16" hidden="1" x14ac:dyDescent="0.35">
      <c r="A16" s="87">
        <v>44348</v>
      </c>
    </row>
    <row r="17" spans="1:9" hidden="1" x14ac:dyDescent="0.35"/>
    <row r="18" spans="1:9" ht="15" hidden="1" customHeight="1" x14ac:dyDescent="0.35">
      <c r="A18" s="70" t="s">
        <v>2081</v>
      </c>
      <c r="B18" s="70" t="s">
        <v>2082</v>
      </c>
      <c r="C18" s="135" t="s">
        <v>2083</v>
      </c>
      <c r="D18" s="136"/>
      <c r="E18" s="135" t="s">
        <v>2104</v>
      </c>
      <c r="F18" s="136"/>
      <c r="G18" s="135" t="s">
        <v>2105</v>
      </c>
      <c r="H18" s="136"/>
    </row>
    <row r="19" spans="1:9" ht="26" hidden="1" x14ac:dyDescent="0.35">
      <c r="A19" s="70"/>
      <c r="B19" s="70"/>
      <c r="C19" s="70" t="s">
        <v>2090</v>
      </c>
      <c r="D19" s="70" t="s">
        <v>2091</v>
      </c>
      <c r="E19" s="70" t="s">
        <v>2090</v>
      </c>
      <c r="F19" s="70" t="s">
        <v>2091</v>
      </c>
      <c r="G19" s="70" t="s">
        <v>2090</v>
      </c>
      <c r="H19" s="70" t="s">
        <v>2091</v>
      </c>
      <c r="I19" s="73" t="s">
        <v>2106</v>
      </c>
    </row>
    <row r="20" spans="1:9" hidden="1" x14ac:dyDescent="0.35">
      <c r="A20" s="75" t="s">
        <v>2095</v>
      </c>
      <c r="B20" s="76">
        <v>2015</v>
      </c>
      <c r="C20" s="76">
        <v>38</v>
      </c>
      <c r="D20" s="76">
        <v>58</v>
      </c>
      <c r="E20" s="76">
        <v>11</v>
      </c>
      <c r="F20" s="76">
        <v>23</v>
      </c>
      <c r="G20" s="88">
        <v>11</v>
      </c>
      <c r="H20" s="89">
        <v>23</v>
      </c>
      <c r="I20" s="89">
        <v>12</v>
      </c>
    </row>
    <row r="21" spans="1:9" hidden="1" x14ac:dyDescent="0.35">
      <c r="A21" s="78" t="s">
        <v>2096</v>
      </c>
      <c r="B21" s="79">
        <v>2016</v>
      </c>
      <c r="C21" s="79">
        <v>43</v>
      </c>
      <c r="D21" s="79">
        <v>72</v>
      </c>
      <c r="E21" s="79">
        <v>9</v>
      </c>
      <c r="F21" s="79">
        <v>12</v>
      </c>
      <c r="G21" s="79">
        <v>9</v>
      </c>
      <c r="H21" s="79">
        <v>12</v>
      </c>
      <c r="I21" s="79">
        <v>3</v>
      </c>
    </row>
    <row r="22" spans="1:9" hidden="1" x14ac:dyDescent="0.35">
      <c r="A22" s="75" t="s">
        <v>352</v>
      </c>
      <c r="B22" s="76">
        <v>2016</v>
      </c>
      <c r="C22" s="81">
        <v>4</v>
      </c>
      <c r="D22" s="76">
        <v>8</v>
      </c>
      <c r="E22" s="76">
        <v>0</v>
      </c>
      <c r="F22" s="76">
        <v>0</v>
      </c>
      <c r="G22" s="76">
        <v>0</v>
      </c>
      <c r="H22" s="76">
        <v>0</v>
      </c>
      <c r="I22" s="76">
        <v>0</v>
      </c>
    </row>
    <row r="23" spans="1:9" hidden="1" x14ac:dyDescent="0.35">
      <c r="A23" s="78" t="s">
        <v>388</v>
      </c>
      <c r="B23" s="79">
        <v>2016</v>
      </c>
      <c r="C23" s="82">
        <v>12</v>
      </c>
      <c r="D23" s="79">
        <v>22</v>
      </c>
      <c r="E23" s="79">
        <v>9</v>
      </c>
      <c r="F23" s="79">
        <v>19</v>
      </c>
      <c r="G23" s="79">
        <v>9</v>
      </c>
      <c r="H23" s="79">
        <v>19</v>
      </c>
      <c r="I23" s="79">
        <v>9</v>
      </c>
    </row>
    <row r="24" spans="1:9" hidden="1" x14ac:dyDescent="0.35">
      <c r="A24" s="75" t="s">
        <v>426</v>
      </c>
      <c r="B24" s="76">
        <v>2017</v>
      </c>
      <c r="C24" s="81">
        <v>11</v>
      </c>
      <c r="D24" s="76">
        <v>29</v>
      </c>
      <c r="E24" s="76">
        <v>9</v>
      </c>
      <c r="F24" s="76">
        <v>30</v>
      </c>
      <c r="G24" s="76">
        <v>8</v>
      </c>
      <c r="H24" s="76">
        <v>27</v>
      </c>
      <c r="I24" s="76">
        <v>18</v>
      </c>
    </row>
    <row r="25" spans="1:9" hidden="1" x14ac:dyDescent="0.35">
      <c r="A25" s="78" t="s">
        <v>499</v>
      </c>
      <c r="B25" s="79" t="s">
        <v>2097</v>
      </c>
      <c r="C25" s="82">
        <v>3</v>
      </c>
      <c r="D25" s="79">
        <v>7</v>
      </c>
      <c r="E25" s="79">
        <v>1</v>
      </c>
      <c r="F25" s="79">
        <v>2</v>
      </c>
      <c r="G25" s="79">
        <v>1</v>
      </c>
      <c r="H25" s="79">
        <v>2</v>
      </c>
      <c r="I25" s="79">
        <v>1</v>
      </c>
    </row>
    <row r="26" spans="1:9" hidden="1" x14ac:dyDescent="0.35">
      <c r="A26" s="78" t="s">
        <v>531</v>
      </c>
      <c r="B26" s="79">
        <v>2018</v>
      </c>
      <c r="C26" s="82">
        <v>44</v>
      </c>
      <c r="D26" s="79">
        <v>66</v>
      </c>
      <c r="E26" s="79">
        <v>30</v>
      </c>
      <c r="F26" s="79">
        <v>86</v>
      </c>
      <c r="G26" s="79">
        <v>27</v>
      </c>
      <c r="H26" s="79">
        <v>76</v>
      </c>
      <c r="I26" s="79">
        <v>55</v>
      </c>
    </row>
    <row r="27" spans="1:9" hidden="1" x14ac:dyDescent="0.35">
      <c r="A27" s="75" t="s">
        <v>728</v>
      </c>
      <c r="B27" s="76" t="s">
        <v>727</v>
      </c>
      <c r="C27" s="81">
        <v>10</v>
      </c>
      <c r="D27" s="76">
        <v>18</v>
      </c>
      <c r="E27" s="76">
        <v>7</v>
      </c>
      <c r="F27" s="76">
        <v>16</v>
      </c>
      <c r="G27" s="76">
        <v>7</v>
      </c>
      <c r="H27" s="76">
        <v>16</v>
      </c>
      <c r="I27" s="76">
        <v>14</v>
      </c>
    </row>
    <row r="28" spans="1:9" hidden="1" x14ac:dyDescent="0.35">
      <c r="A28" s="78" t="s">
        <v>2098</v>
      </c>
      <c r="B28" s="79" t="s">
        <v>2099</v>
      </c>
      <c r="C28" s="82">
        <v>9</v>
      </c>
      <c r="D28" s="79">
        <v>14</v>
      </c>
      <c r="E28" s="79">
        <v>7</v>
      </c>
      <c r="F28" s="79">
        <v>13</v>
      </c>
      <c r="G28" s="79">
        <v>7</v>
      </c>
      <c r="H28" s="79">
        <v>13</v>
      </c>
      <c r="I28" s="79">
        <v>8</v>
      </c>
    </row>
    <row r="29" spans="1:9" hidden="1" x14ac:dyDescent="0.35">
      <c r="A29" s="75" t="s">
        <v>2100</v>
      </c>
      <c r="B29" s="76" t="s">
        <v>2101</v>
      </c>
      <c r="C29" s="81">
        <v>9</v>
      </c>
      <c r="D29" s="76">
        <v>19</v>
      </c>
      <c r="E29" s="76">
        <v>9</v>
      </c>
      <c r="F29" s="76">
        <v>18</v>
      </c>
      <c r="G29" s="76">
        <v>9</v>
      </c>
      <c r="H29" s="76">
        <v>18</v>
      </c>
      <c r="I29" s="76">
        <v>4</v>
      </c>
    </row>
    <row r="30" spans="1:9" hidden="1" x14ac:dyDescent="0.35">
      <c r="A30" s="78" t="s">
        <v>2102</v>
      </c>
      <c r="B30" s="79">
        <v>2019</v>
      </c>
      <c r="C30" s="82">
        <v>22</v>
      </c>
      <c r="D30" s="79">
        <v>50</v>
      </c>
      <c r="E30" s="79">
        <v>22</v>
      </c>
      <c r="F30" s="79">
        <v>56</v>
      </c>
      <c r="G30" s="79">
        <v>21</v>
      </c>
      <c r="H30" s="79">
        <v>55</v>
      </c>
      <c r="I30" s="79">
        <v>21</v>
      </c>
    </row>
    <row r="31" spans="1:9" hidden="1" x14ac:dyDescent="0.35">
      <c r="A31" s="78" t="s">
        <v>2107</v>
      </c>
      <c r="B31" s="79">
        <v>2020</v>
      </c>
      <c r="C31" s="82">
        <v>8</v>
      </c>
      <c r="D31" s="79">
        <v>21</v>
      </c>
      <c r="E31" s="79">
        <v>8</v>
      </c>
      <c r="F31" s="79">
        <v>21</v>
      </c>
      <c r="G31" s="79">
        <v>8</v>
      </c>
      <c r="H31" s="79">
        <v>21</v>
      </c>
      <c r="I31" s="79">
        <v>0</v>
      </c>
    </row>
    <row r="32" spans="1:9" hidden="1" x14ac:dyDescent="0.35">
      <c r="A32" s="78" t="s">
        <v>2108</v>
      </c>
      <c r="B32" s="79" t="s">
        <v>2109</v>
      </c>
      <c r="C32" s="82">
        <v>5</v>
      </c>
      <c r="D32" s="79">
        <v>14</v>
      </c>
      <c r="E32" s="79">
        <v>5</v>
      </c>
      <c r="F32" s="79">
        <v>14</v>
      </c>
      <c r="G32" s="79">
        <v>5</v>
      </c>
      <c r="H32" s="79">
        <v>14</v>
      </c>
      <c r="I32" s="79">
        <v>0</v>
      </c>
    </row>
    <row r="33" spans="1:21" hidden="1" x14ac:dyDescent="0.35">
      <c r="A33" s="78" t="s">
        <v>1552</v>
      </c>
      <c r="B33" s="79" t="s">
        <v>2110</v>
      </c>
      <c r="C33" s="82">
        <v>1</v>
      </c>
      <c r="D33" s="79">
        <v>5</v>
      </c>
      <c r="E33" s="82">
        <v>1</v>
      </c>
      <c r="F33" s="79">
        <v>5</v>
      </c>
      <c r="G33" s="79">
        <v>1</v>
      </c>
      <c r="H33" s="79">
        <v>5</v>
      </c>
      <c r="I33" s="79"/>
    </row>
    <row r="34" spans="1:21" ht="37.5" hidden="1" x14ac:dyDescent="0.35">
      <c r="A34" s="90" t="s">
        <v>2111</v>
      </c>
      <c r="B34" s="79" t="s">
        <v>1553</v>
      </c>
      <c r="C34" s="82">
        <v>1</v>
      </c>
      <c r="D34" s="79">
        <v>7</v>
      </c>
      <c r="E34" s="79">
        <v>1</v>
      </c>
      <c r="F34" s="79">
        <v>7</v>
      </c>
      <c r="G34" s="79">
        <v>1</v>
      </c>
      <c r="H34" s="79">
        <v>7</v>
      </c>
      <c r="I34" s="79">
        <v>0</v>
      </c>
    </row>
    <row r="35" spans="1:21" hidden="1" x14ac:dyDescent="0.35">
      <c r="A35" s="84" t="s">
        <v>2103</v>
      </c>
      <c r="B35" s="84"/>
      <c r="C35" s="84">
        <f t="shared" ref="C35:I35" si="3">SUM(C20:C34)</f>
        <v>220</v>
      </c>
      <c r="D35" s="85">
        <f t="shared" si="3"/>
        <v>410</v>
      </c>
      <c r="E35" s="84">
        <f t="shared" si="3"/>
        <v>129</v>
      </c>
      <c r="F35" s="84">
        <f t="shared" si="3"/>
        <v>322</v>
      </c>
      <c r="G35" s="84">
        <f>SUM(G20:G34)</f>
        <v>124</v>
      </c>
      <c r="H35" s="84">
        <f t="shared" si="3"/>
        <v>308</v>
      </c>
      <c r="I35" s="84">
        <f t="shared" si="3"/>
        <v>145</v>
      </c>
    </row>
    <row r="36" spans="1:21" hidden="1" x14ac:dyDescent="0.35"/>
    <row r="37" spans="1:21" hidden="1" x14ac:dyDescent="0.35">
      <c r="A37" s="91">
        <v>44531</v>
      </c>
      <c r="D37" s="92"/>
    </row>
    <row r="39" spans="1:21" x14ac:dyDescent="0.35">
      <c r="H39" s="92"/>
    </row>
    <row r="40" spans="1:21" ht="34.5" customHeight="1" x14ac:dyDescent="0.35">
      <c r="A40" s="137" t="s">
        <v>2081</v>
      </c>
      <c r="B40" s="137" t="s">
        <v>2082</v>
      </c>
      <c r="C40" s="135" t="s">
        <v>2083</v>
      </c>
      <c r="D40" s="136"/>
      <c r="G40" s="135" t="s">
        <v>2115</v>
      </c>
      <c r="H40" s="136"/>
      <c r="J40" s="137" t="s">
        <v>2116</v>
      </c>
      <c r="K40" s="137" t="s">
        <v>2117</v>
      </c>
      <c r="L40" s="137" t="s">
        <v>2118</v>
      </c>
      <c r="M40" s="137" t="s">
        <v>2119</v>
      </c>
      <c r="N40" s="137" t="s">
        <v>2120</v>
      </c>
      <c r="P40" s="135" t="s">
        <v>2115</v>
      </c>
      <c r="Q40" s="136"/>
      <c r="R40" s="139" t="s">
        <v>2116</v>
      </c>
      <c r="S40" s="139"/>
      <c r="T40" s="135" t="s">
        <v>2342</v>
      </c>
      <c r="U40" s="136"/>
    </row>
    <row r="41" spans="1:21" ht="38.25" customHeight="1" x14ac:dyDescent="0.35">
      <c r="A41" s="138"/>
      <c r="B41" s="138"/>
      <c r="C41" s="70" t="s">
        <v>2090</v>
      </c>
      <c r="D41" s="70" t="s">
        <v>2091</v>
      </c>
      <c r="G41" s="70" t="s">
        <v>2090</v>
      </c>
      <c r="H41" s="70" t="s">
        <v>2091</v>
      </c>
      <c r="J41" s="138"/>
      <c r="K41" s="138"/>
      <c r="L41" s="138"/>
      <c r="M41" s="138"/>
      <c r="N41" s="138"/>
      <c r="P41" s="70" t="s">
        <v>2090</v>
      </c>
      <c r="Q41" s="70" t="s">
        <v>2091</v>
      </c>
      <c r="R41" s="125" t="s">
        <v>2090</v>
      </c>
      <c r="S41" s="125" t="s">
        <v>2092</v>
      </c>
      <c r="T41" s="70" t="s">
        <v>2090</v>
      </c>
      <c r="U41" s="70" t="s">
        <v>2091</v>
      </c>
    </row>
    <row r="42" spans="1:21" x14ac:dyDescent="0.35">
      <c r="A42" s="75" t="s">
        <v>2095</v>
      </c>
      <c r="B42" s="76">
        <v>2015</v>
      </c>
      <c r="C42" s="76">
        <v>38</v>
      </c>
      <c r="D42" s="76">
        <v>58</v>
      </c>
      <c r="G42" s="76">
        <v>3</v>
      </c>
      <c r="H42" s="76">
        <v>7</v>
      </c>
      <c r="J42" s="76">
        <v>1</v>
      </c>
      <c r="K42" s="76">
        <v>1</v>
      </c>
      <c r="L42" s="76">
        <v>6</v>
      </c>
      <c r="M42" s="94"/>
      <c r="N42" s="94"/>
      <c r="O42" s="95"/>
      <c r="P42" s="120">
        <v>2</v>
      </c>
      <c r="Q42" s="120">
        <v>5</v>
      </c>
      <c r="R42" s="99">
        <v>1</v>
      </c>
      <c r="S42" s="99">
        <v>2</v>
      </c>
      <c r="T42" s="120">
        <f>+P42-R42</f>
        <v>1</v>
      </c>
      <c r="U42" s="120">
        <f>+Q42-S42</f>
        <v>3</v>
      </c>
    </row>
    <row r="43" spans="1:21" x14ac:dyDescent="0.35">
      <c r="A43" s="78" t="s">
        <v>2096</v>
      </c>
      <c r="B43" s="79">
        <v>2016</v>
      </c>
      <c r="C43" s="79">
        <v>43</v>
      </c>
      <c r="D43" s="79">
        <v>72</v>
      </c>
      <c r="G43" s="79">
        <v>8</v>
      </c>
      <c r="H43" s="79">
        <v>12</v>
      </c>
      <c r="J43" s="96">
        <v>4</v>
      </c>
      <c r="K43" s="97">
        <v>2</v>
      </c>
      <c r="L43" s="97">
        <v>8</v>
      </c>
      <c r="M43" s="98"/>
      <c r="N43" s="98"/>
      <c r="O43" s="99"/>
      <c r="P43" s="70">
        <v>4</v>
      </c>
      <c r="Q43" s="121">
        <v>7</v>
      </c>
      <c r="R43" s="99">
        <v>0</v>
      </c>
      <c r="S43" s="99"/>
      <c r="T43" s="120">
        <f t="shared" ref="T43:T58" si="4">+P43-R43</f>
        <v>4</v>
      </c>
      <c r="U43" s="120">
        <f t="shared" ref="U43:U58" si="5">+Q43-S43</f>
        <v>7</v>
      </c>
    </row>
    <row r="44" spans="1:21" hidden="1" x14ac:dyDescent="0.35">
      <c r="A44" s="75" t="s">
        <v>352</v>
      </c>
      <c r="B44" s="76">
        <v>2016</v>
      </c>
      <c r="C44" s="81">
        <v>4</v>
      </c>
      <c r="D44" s="76">
        <v>8</v>
      </c>
      <c r="G44" s="76">
        <v>0</v>
      </c>
      <c r="H44" s="76">
        <v>0</v>
      </c>
      <c r="J44" s="76">
        <v>0</v>
      </c>
      <c r="K44" s="94">
        <v>0</v>
      </c>
      <c r="L44" s="94">
        <v>0</v>
      </c>
      <c r="M44" s="94"/>
      <c r="N44" s="94"/>
      <c r="O44" s="95"/>
      <c r="P44" s="85">
        <v>0</v>
      </c>
      <c r="Q44" s="120">
        <v>0</v>
      </c>
      <c r="R44" s="99"/>
      <c r="S44" s="99"/>
      <c r="T44" s="120">
        <f t="shared" si="4"/>
        <v>0</v>
      </c>
      <c r="U44" s="120">
        <f t="shared" si="5"/>
        <v>0</v>
      </c>
    </row>
    <row r="45" spans="1:21" x14ac:dyDescent="0.35">
      <c r="A45" s="78" t="s">
        <v>388</v>
      </c>
      <c r="B45" s="79">
        <v>2016</v>
      </c>
      <c r="C45" s="82">
        <v>12</v>
      </c>
      <c r="D45" s="79">
        <v>22</v>
      </c>
      <c r="G45" s="79">
        <v>3</v>
      </c>
      <c r="H45" s="79">
        <v>7</v>
      </c>
      <c r="J45" s="96">
        <v>0</v>
      </c>
      <c r="K45" s="97">
        <v>1</v>
      </c>
      <c r="L45" s="97">
        <v>5</v>
      </c>
      <c r="M45" s="98"/>
      <c r="N45" s="98"/>
      <c r="O45" s="99"/>
      <c r="P45" s="70">
        <v>3</v>
      </c>
      <c r="Q45" s="121">
        <v>7</v>
      </c>
      <c r="R45" s="99">
        <v>1</v>
      </c>
      <c r="S45" s="99">
        <v>2</v>
      </c>
      <c r="T45" s="120">
        <f t="shared" si="4"/>
        <v>2</v>
      </c>
      <c r="U45" s="120">
        <f t="shared" si="5"/>
        <v>5</v>
      </c>
    </row>
    <row r="46" spans="1:21" x14ac:dyDescent="0.35">
      <c r="A46" s="75" t="s">
        <v>426</v>
      </c>
      <c r="B46" s="76">
        <v>2017</v>
      </c>
      <c r="C46" s="81">
        <v>11</v>
      </c>
      <c r="D46" s="76">
        <v>29</v>
      </c>
      <c r="G46" s="76">
        <v>6</v>
      </c>
      <c r="H46" s="76">
        <v>23</v>
      </c>
      <c r="J46" s="76">
        <v>3</v>
      </c>
      <c r="K46" s="76">
        <v>2</v>
      </c>
      <c r="L46" s="76">
        <v>22</v>
      </c>
      <c r="M46" s="94"/>
      <c r="N46" s="94"/>
      <c r="O46" s="95"/>
      <c r="P46" s="85">
        <v>3</v>
      </c>
      <c r="Q46" s="120">
        <v>11</v>
      </c>
      <c r="R46" s="99">
        <v>0</v>
      </c>
      <c r="S46" s="99"/>
      <c r="T46" s="120">
        <f t="shared" si="4"/>
        <v>3</v>
      </c>
      <c r="U46" s="120">
        <f t="shared" si="5"/>
        <v>11</v>
      </c>
    </row>
    <row r="47" spans="1:21" x14ac:dyDescent="0.35">
      <c r="A47" s="78" t="s">
        <v>499</v>
      </c>
      <c r="B47" s="79" t="s">
        <v>2097</v>
      </c>
      <c r="C47" s="82">
        <v>3</v>
      </c>
      <c r="D47" s="79">
        <v>7</v>
      </c>
      <c r="G47" s="79">
        <v>1</v>
      </c>
      <c r="H47" s="79">
        <v>2</v>
      </c>
      <c r="J47" s="96">
        <v>0</v>
      </c>
      <c r="K47" s="97">
        <v>0</v>
      </c>
      <c r="L47" s="97">
        <v>1</v>
      </c>
      <c r="M47" s="98"/>
      <c r="N47" s="98"/>
      <c r="P47" s="70">
        <v>1</v>
      </c>
      <c r="Q47" s="121">
        <v>2</v>
      </c>
      <c r="R47" s="99">
        <v>0</v>
      </c>
      <c r="S47" s="99"/>
      <c r="T47" s="120">
        <f t="shared" si="4"/>
        <v>1</v>
      </c>
      <c r="U47" s="120">
        <f t="shared" si="5"/>
        <v>2</v>
      </c>
    </row>
    <row r="48" spans="1:21" x14ac:dyDescent="0.35">
      <c r="A48" s="75" t="s">
        <v>531</v>
      </c>
      <c r="B48" s="76">
        <v>2018</v>
      </c>
      <c r="C48" s="81">
        <v>44</v>
      </c>
      <c r="D48" s="76">
        <v>66</v>
      </c>
      <c r="G48" s="76">
        <v>25</v>
      </c>
      <c r="H48" s="76">
        <v>71</v>
      </c>
      <c r="J48" s="76">
        <v>13</v>
      </c>
      <c r="K48" s="76">
        <v>9</v>
      </c>
      <c r="L48" s="76">
        <f>30+37</f>
        <v>67</v>
      </c>
      <c r="M48" s="94"/>
      <c r="N48" s="94"/>
      <c r="P48" s="85">
        <v>12</v>
      </c>
      <c r="Q48" s="120">
        <v>34</v>
      </c>
      <c r="R48" s="99">
        <v>0</v>
      </c>
      <c r="S48" s="99"/>
      <c r="T48" s="120">
        <f t="shared" si="4"/>
        <v>12</v>
      </c>
      <c r="U48" s="120">
        <f t="shared" si="5"/>
        <v>34</v>
      </c>
    </row>
    <row r="49" spans="1:21" x14ac:dyDescent="0.35">
      <c r="A49" s="78" t="s">
        <v>728</v>
      </c>
      <c r="B49" s="79" t="s">
        <v>727</v>
      </c>
      <c r="C49" s="82">
        <v>10</v>
      </c>
      <c r="D49" s="79">
        <v>18</v>
      </c>
      <c r="G49" s="79">
        <v>6</v>
      </c>
      <c r="H49" s="79">
        <v>15</v>
      </c>
      <c r="J49" s="96">
        <v>0</v>
      </c>
      <c r="K49" s="97">
        <v>4</v>
      </c>
      <c r="L49" s="97">
        <v>13</v>
      </c>
      <c r="M49" s="98"/>
      <c r="N49" s="98"/>
      <c r="P49" s="70">
        <v>6</v>
      </c>
      <c r="Q49" s="121">
        <v>15</v>
      </c>
      <c r="R49" s="99">
        <v>1</v>
      </c>
      <c r="S49" s="99">
        <v>2</v>
      </c>
      <c r="T49" s="120">
        <f t="shared" si="4"/>
        <v>5</v>
      </c>
      <c r="U49" s="120">
        <f t="shared" si="5"/>
        <v>13</v>
      </c>
    </row>
    <row r="50" spans="1:21" x14ac:dyDescent="0.35">
      <c r="A50" s="75" t="s">
        <v>2098</v>
      </c>
      <c r="B50" s="76" t="s">
        <v>2099</v>
      </c>
      <c r="C50" s="81">
        <v>9</v>
      </c>
      <c r="D50" s="76">
        <v>14</v>
      </c>
      <c r="G50" s="76">
        <v>3</v>
      </c>
      <c r="H50" s="76">
        <v>5</v>
      </c>
      <c r="J50" s="76">
        <v>1</v>
      </c>
      <c r="K50" s="76">
        <v>1</v>
      </c>
      <c r="L50" s="76">
        <v>4</v>
      </c>
      <c r="M50" s="94"/>
      <c r="N50" s="94"/>
      <c r="P50" s="85">
        <v>2</v>
      </c>
      <c r="Q50" s="120">
        <v>4</v>
      </c>
      <c r="R50" s="99">
        <v>2</v>
      </c>
      <c r="S50" s="99">
        <v>4</v>
      </c>
      <c r="T50" s="120">
        <f t="shared" si="4"/>
        <v>0</v>
      </c>
      <c r="U50" s="120">
        <f t="shared" si="5"/>
        <v>0</v>
      </c>
    </row>
    <row r="51" spans="1:21" x14ac:dyDescent="0.35">
      <c r="A51" s="78" t="s">
        <v>2100</v>
      </c>
      <c r="B51" s="79" t="s">
        <v>2101</v>
      </c>
      <c r="C51" s="82">
        <v>9</v>
      </c>
      <c r="D51" s="79">
        <v>19</v>
      </c>
      <c r="G51" s="79">
        <v>8</v>
      </c>
      <c r="H51" s="79">
        <v>17</v>
      </c>
      <c r="J51" s="96">
        <v>0</v>
      </c>
      <c r="K51" s="97">
        <v>0</v>
      </c>
      <c r="L51" s="97">
        <v>4</v>
      </c>
      <c r="M51" s="98"/>
      <c r="N51" s="98"/>
      <c r="P51" s="70">
        <v>8</v>
      </c>
      <c r="Q51" s="121">
        <v>17</v>
      </c>
      <c r="R51" s="99">
        <v>0</v>
      </c>
      <c r="S51" s="99"/>
      <c r="T51" s="120">
        <f t="shared" si="4"/>
        <v>8</v>
      </c>
      <c r="U51" s="120">
        <f t="shared" si="5"/>
        <v>17</v>
      </c>
    </row>
    <row r="52" spans="1:21" x14ac:dyDescent="0.35">
      <c r="A52" s="75" t="s">
        <v>2102</v>
      </c>
      <c r="B52" s="76">
        <v>2019</v>
      </c>
      <c r="C52" s="81">
        <v>22</v>
      </c>
      <c r="D52" s="76">
        <v>50</v>
      </c>
      <c r="G52" s="76">
        <v>19</v>
      </c>
      <c r="H52" s="76">
        <v>48</v>
      </c>
      <c r="J52" s="76">
        <v>9</v>
      </c>
      <c r="K52" s="76">
        <v>3</v>
      </c>
      <c r="L52" s="76">
        <v>41</v>
      </c>
      <c r="M52" s="94"/>
      <c r="N52" s="94"/>
      <c r="P52" s="85">
        <v>10</v>
      </c>
      <c r="Q52" s="120">
        <v>28</v>
      </c>
      <c r="R52" s="99">
        <v>2</v>
      </c>
      <c r="S52" s="99">
        <v>6</v>
      </c>
      <c r="T52" s="120">
        <f t="shared" si="4"/>
        <v>8</v>
      </c>
      <c r="U52" s="120">
        <f t="shared" si="5"/>
        <v>22</v>
      </c>
    </row>
    <row r="53" spans="1:21" x14ac:dyDescent="0.35">
      <c r="A53" s="78" t="s">
        <v>2107</v>
      </c>
      <c r="B53" s="79">
        <v>2020</v>
      </c>
      <c r="C53" s="82">
        <v>8</v>
      </c>
      <c r="D53" s="79">
        <v>21</v>
      </c>
      <c r="G53" s="79">
        <v>8</v>
      </c>
      <c r="H53" s="79">
        <v>21</v>
      </c>
      <c r="J53" s="96">
        <v>3</v>
      </c>
      <c r="K53" s="97">
        <v>1</v>
      </c>
      <c r="L53" s="97">
        <v>13</v>
      </c>
      <c r="M53" s="98"/>
      <c r="N53" s="98"/>
      <c r="P53" s="70">
        <v>5</v>
      </c>
      <c r="Q53" s="121">
        <v>15</v>
      </c>
      <c r="R53" s="99">
        <v>1</v>
      </c>
      <c r="S53" s="99">
        <v>3</v>
      </c>
      <c r="T53" s="120">
        <f t="shared" si="4"/>
        <v>4</v>
      </c>
      <c r="U53" s="120">
        <f t="shared" si="5"/>
        <v>12</v>
      </c>
    </row>
    <row r="54" spans="1:21" x14ac:dyDescent="0.35">
      <c r="A54" s="75" t="s">
        <v>2108</v>
      </c>
      <c r="B54" s="76" t="s">
        <v>2109</v>
      </c>
      <c r="C54" s="81">
        <v>5</v>
      </c>
      <c r="D54" s="76">
        <v>14</v>
      </c>
      <c r="G54" s="76">
        <v>4</v>
      </c>
      <c r="H54" s="76">
        <v>10</v>
      </c>
      <c r="J54" s="76">
        <v>0</v>
      </c>
      <c r="K54" s="76">
        <v>2</v>
      </c>
      <c r="L54" s="76">
        <v>9</v>
      </c>
      <c r="M54" s="94"/>
      <c r="N54" s="94"/>
      <c r="P54" s="85">
        <v>4</v>
      </c>
      <c r="Q54" s="120">
        <v>10</v>
      </c>
      <c r="R54" s="99">
        <v>2</v>
      </c>
      <c r="S54" s="99">
        <v>3</v>
      </c>
      <c r="T54" s="120">
        <f t="shared" si="4"/>
        <v>2</v>
      </c>
      <c r="U54" s="120">
        <f t="shared" si="5"/>
        <v>7</v>
      </c>
    </row>
    <row r="55" spans="1:21" ht="25" x14ac:dyDescent="0.35">
      <c r="A55" s="90" t="s">
        <v>1552</v>
      </c>
      <c r="B55" s="79" t="s">
        <v>2110</v>
      </c>
      <c r="C55" s="82">
        <v>1</v>
      </c>
      <c r="D55" s="79">
        <v>5</v>
      </c>
      <c r="G55" s="79">
        <v>1</v>
      </c>
      <c r="H55" s="79">
        <v>5</v>
      </c>
      <c r="I55" s="48"/>
      <c r="J55" s="100">
        <v>0</v>
      </c>
      <c r="K55" s="101">
        <v>0</v>
      </c>
      <c r="L55" s="101">
        <v>2</v>
      </c>
      <c r="M55" s="102"/>
      <c r="N55" s="102"/>
      <c r="O55" s="48"/>
      <c r="P55" s="70">
        <v>1</v>
      </c>
      <c r="Q55" s="122">
        <v>5</v>
      </c>
      <c r="R55" s="99">
        <v>0</v>
      </c>
      <c r="S55" s="99"/>
      <c r="T55" s="120">
        <f t="shared" si="4"/>
        <v>1</v>
      </c>
      <c r="U55" s="120">
        <f t="shared" si="5"/>
        <v>5</v>
      </c>
    </row>
    <row r="56" spans="1:21" ht="25" x14ac:dyDescent="0.35">
      <c r="A56" s="93" t="s">
        <v>2112</v>
      </c>
      <c r="B56" s="76" t="s">
        <v>1553</v>
      </c>
      <c r="C56" s="81">
        <v>1</v>
      </c>
      <c r="D56" s="76">
        <v>7</v>
      </c>
      <c r="G56" s="76">
        <v>1</v>
      </c>
      <c r="H56" s="76">
        <v>7</v>
      </c>
      <c r="J56" s="76">
        <v>0</v>
      </c>
      <c r="K56" s="76">
        <v>0</v>
      </c>
      <c r="L56" s="76">
        <v>1</v>
      </c>
      <c r="M56" s="94"/>
      <c r="N56" s="94"/>
      <c r="P56" s="85">
        <v>1</v>
      </c>
      <c r="Q56" s="120">
        <v>7</v>
      </c>
      <c r="R56" s="99">
        <v>0</v>
      </c>
      <c r="S56" s="99"/>
      <c r="T56" s="120">
        <f t="shared" si="4"/>
        <v>1</v>
      </c>
      <c r="U56" s="120">
        <f t="shared" si="5"/>
        <v>7</v>
      </c>
    </row>
    <row r="57" spans="1:21" ht="25" x14ac:dyDescent="0.35">
      <c r="A57" s="90" t="s">
        <v>2113</v>
      </c>
      <c r="B57" s="79" t="s">
        <v>2114</v>
      </c>
      <c r="C57" s="82">
        <v>16</v>
      </c>
      <c r="D57" s="79">
        <v>52</v>
      </c>
      <c r="G57" s="79">
        <v>16</v>
      </c>
      <c r="H57" s="79">
        <v>52</v>
      </c>
      <c r="I57" s="48"/>
      <c r="J57" s="100">
        <v>0</v>
      </c>
      <c r="K57" s="101">
        <v>1</v>
      </c>
      <c r="L57" s="101">
        <v>7</v>
      </c>
      <c r="M57" s="102"/>
      <c r="N57" s="102"/>
      <c r="O57" s="48"/>
      <c r="P57" s="70">
        <v>16</v>
      </c>
      <c r="Q57" s="122">
        <v>54</v>
      </c>
      <c r="R57" s="99">
        <v>1</v>
      </c>
      <c r="S57" s="99">
        <v>1</v>
      </c>
      <c r="T57" s="120">
        <f t="shared" si="4"/>
        <v>15</v>
      </c>
      <c r="U57" s="120">
        <f t="shared" si="5"/>
        <v>53</v>
      </c>
    </row>
    <row r="58" spans="1:21" x14ac:dyDescent="0.35">
      <c r="A58" s="116" t="s">
        <v>2125</v>
      </c>
      <c r="B58" s="115">
        <v>2021</v>
      </c>
      <c r="C58" s="117">
        <v>14</v>
      </c>
      <c r="D58" s="115">
        <v>24</v>
      </c>
      <c r="E58" s="65"/>
      <c r="F58" s="65"/>
      <c r="G58" s="115">
        <v>14</v>
      </c>
      <c r="H58" s="115">
        <v>24</v>
      </c>
      <c r="I58" s="48"/>
      <c r="J58" s="112">
        <v>0</v>
      </c>
      <c r="K58" s="113">
        <v>0</v>
      </c>
      <c r="L58" s="113">
        <v>0</v>
      </c>
      <c r="M58" s="114"/>
      <c r="N58" s="114"/>
      <c r="O58" s="48"/>
      <c r="P58" s="123">
        <v>14</v>
      </c>
      <c r="Q58" s="124">
        <v>26</v>
      </c>
      <c r="R58" s="99">
        <v>2</v>
      </c>
      <c r="S58" s="99">
        <v>3</v>
      </c>
      <c r="T58" s="120">
        <f t="shared" si="4"/>
        <v>12</v>
      </c>
      <c r="U58" s="120">
        <f t="shared" si="5"/>
        <v>23</v>
      </c>
    </row>
    <row r="59" spans="1:21" ht="18.5" x14ac:dyDescent="0.35">
      <c r="A59" s="140" t="s">
        <v>2103</v>
      </c>
      <c r="B59" s="141"/>
      <c r="C59" s="103">
        <f>SUM(C42:C58)</f>
        <v>250</v>
      </c>
      <c r="D59" s="103">
        <f>SUM(D42:D58)</f>
        <v>486</v>
      </c>
      <c r="G59" s="103">
        <f>SUM(G42:G58)</f>
        <v>126</v>
      </c>
      <c r="H59" s="103">
        <f>SUM(H42:H58)</f>
        <v>326</v>
      </c>
      <c r="I59" s="104"/>
      <c r="J59" s="103">
        <f>SUM(J42:J57)</f>
        <v>34</v>
      </c>
      <c r="K59" s="105">
        <f>SUM(K42:K57)</f>
        <v>27</v>
      </c>
      <c r="L59" s="118">
        <f>SUM(L42:L57)</f>
        <v>203</v>
      </c>
      <c r="M59" s="118">
        <f>SUM(M42:M57)</f>
        <v>0</v>
      </c>
      <c r="N59" s="118">
        <f>SUM(N42:N57)</f>
        <v>0</v>
      </c>
      <c r="O59" s="104"/>
      <c r="P59" s="103">
        <f t="shared" ref="P59:U59" si="6">SUM(P42:P58)</f>
        <v>92</v>
      </c>
      <c r="Q59" s="103">
        <f t="shared" si="6"/>
        <v>247</v>
      </c>
      <c r="R59" s="99">
        <f t="shared" si="6"/>
        <v>13</v>
      </c>
      <c r="S59" s="99">
        <f t="shared" si="6"/>
        <v>26</v>
      </c>
      <c r="T59" s="103">
        <f t="shared" si="6"/>
        <v>79</v>
      </c>
      <c r="U59" s="103">
        <f t="shared" si="6"/>
        <v>221</v>
      </c>
    </row>
    <row r="61" spans="1:21" x14ac:dyDescent="0.35">
      <c r="A61" s="106" t="s">
        <v>2121</v>
      </c>
    </row>
    <row r="62" spans="1:21" x14ac:dyDescent="0.35">
      <c r="A62" s="107" t="s">
        <v>2116</v>
      </c>
      <c r="G62" s="92"/>
    </row>
    <row r="63" spans="1:21" x14ac:dyDescent="0.35">
      <c r="A63" s="108" t="s">
        <v>2122</v>
      </c>
      <c r="G63" s="92"/>
      <c r="H63" s="92"/>
    </row>
    <row r="64" spans="1:21" x14ac:dyDescent="0.35">
      <c r="A64" s="109" t="s">
        <v>2123</v>
      </c>
      <c r="H64" s="92"/>
    </row>
    <row r="65" spans="1:4" x14ac:dyDescent="0.35">
      <c r="A65" t="s">
        <v>2124</v>
      </c>
    </row>
    <row r="67" spans="1:4" x14ac:dyDescent="0.35">
      <c r="D67" s="110"/>
    </row>
  </sheetData>
  <mergeCells count="23">
    <mergeCell ref="I1:J1"/>
    <mergeCell ref="A59:B59"/>
    <mergeCell ref="A1:A2"/>
    <mergeCell ref="B1:B2"/>
    <mergeCell ref="C1:D1"/>
    <mergeCell ref="E1:F1"/>
    <mergeCell ref="G1:H1"/>
    <mergeCell ref="A14:B14"/>
    <mergeCell ref="C18:D18"/>
    <mergeCell ref="E18:F18"/>
    <mergeCell ref="G18:H18"/>
    <mergeCell ref="A40:A41"/>
    <mergeCell ref="B40:B41"/>
    <mergeCell ref="C40:D40"/>
    <mergeCell ref="G40:H40"/>
    <mergeCell ref="J40:J41"/>
    <mergeCell ref="T40:U40"/>
    <mergeCell ref="R40:S40"/>
    <mergeCell ref="M40:M41"/>
    <mergeCell ref="N40:N41"/>
    <mergeCell ref="P40:Q40"/>
    <mergeCell ref="K40:K41"/>
    <mergeCell ref="L40:L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8"/>
  <sheetViews>
    <sheetView tabSelected="1" zoomScaleNormal="100" workbookViewId="0"/>
  </sheetViews>
  <sheetFormatPr baseColWidth="10" defaultColWidth="11.453125" defaultRowHeight="14.5" x14ac:dyDescent="0.35"/>
  <cols>
    <col min="1" max="1" width="9"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73.81640625" customWidth="1"/>
    <col min="21" max="21" width="38.1796875" customWidth="1"/>
  </cols>
  <sheetData>
    <row r="1" spans="1:21" ht="33" customHeight="1"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1501</v>
      </c>
      <c r="S1" s="2" t="s">
        <v>17</v>
      </c>
      <c r="T1" s="2" t="s">
        <v>18</v>
      </c>
      <c r="U1" s="2" t="s">
        <v>19</v>
      </c>
    </row>
    <row r="2" spans="1:21" s="52" customFormat="1" ht="168.75" customHeight="1" x14ac:dyDescent="0.35">
      <c r="A2" s="17">
        <v>2015</v>
      </c>
      <c r="B2" s="18" t="s">
        <v>1015</v>
      </c>
      <c r="C2" s="17">
        <v>35</v>
      </c>
      <c r="D2" s="19" t="s">
        <v>153</v>
      </c>
      <c r="E2" s="19" t="s">
        <v>154</v>
      </c>
      <c r="F2" s="18" t="s">
        <v>148</v>
      </c>
      <c r="G2" s="19" t="s">
        <v>155</v>
      </c>
      <c r="H2" s="19" t="s">
        <v>848</v>
      </c>
      <c r="I2" s="18" t="s">
        <v>417</v>
      </c>
      <c r="J2" s="18" t="s">
        <v>156</v>
      </c>
      <c r="K2" s="17">
        <v>1</v>
      </c>
      <c r="L2" s="21">
        <v>43678</v>
      </c>
      <c r="M2" s="21">
        <v>44196</v>
      </c>
      <c r="N2" s="17">
        <v>1</v>
      </c>
      <c r="O2" s="22">
        <f t="shared" ref="O2:O29" si="0">+N2/K2</f>
        <v>1</v>
      </c>
      <c r="P2" s="165">
        <f>+AVERAGE(O2:O3)</f>
        <v>1</v>
      </c>
      <c r="Q2" s="165" t="s">
        <v>27</v>
      </c>
      <c r="R2" s="166" t="s">
        <v>1504</v>
      </c>
      <c r="S2" s="19" t="s">
        <v>1254</v>
      </c>
      <c r="T2" s="19" t="s">
        <v>2303</v>
      </c>
      <c r="U2" s="23" t="s">
        <v>1630</v>
      </c>
    </row>
    <row r="3" spans="1:21" s="52" customFormat="1" ht="147" x14ac:dyDescent="0.35">
      <c r="A3" s="17">
        <v>2015</v>
      </c>
      <c r="B3" s="18" t="s">
        <v>1015</v>
      </c>
      <c r="C3" s="17">
        <v>35</v>
      </c>
      <c r="D3" s="19" t="s">
        <v>153</v>
      </c>
      <c r="E3" s="19" t="s">
        <v>154</v>
      </c>
      <c r="F3" s="126" t="s">
        <v>150</v>
      </c>
      <c r="G3" s="19" t="s">
        <v>155</v>
      </c>
      <c r="H3" s="19" t="s">
        <v>1152</v>
      </c>
      <c r="I3" s="18" t="s">
        <v>417</v>
      </c>
      <c r="J3" s="19" t="s">
        <v>1153</v>
      </c>
      <c r="K3" s="18">
        <v>1</v>
      </c>
      <c r="L3" s="21">
        <v>44197</v>
      </c>
      <c r="M3" s="21">
        <v>44803</v>
      </c>
      <c r="N3" s="17">
        <v>1</v>
      </c>
      <c r="O3" s="22">
        <f t="shared" si="0"/>
        <v>1</v>
      </c>
      <c r="P3" s="165"/>
      <c r="Q3" s="165"/>
      <c r="R3" s="166"/>
      <c r="S3" s="19" t="s">
        <v>2366</v>
      </c>
      <c r="T3" s="19" t="s">
        <v>2367</v>
      </c>
      <c r="U3" s="23" t="s">
        <v>1630</v>
      </c>
    </row>
    <row r="4" spans="1:21" ht="180" customHeight="1" x14ac:dyDescent="0.35">
      <c r="A4" s="17">
        <v>2015</v>
      </c>
      <c r="B4" s="18" t="s">
        <v>1015</v>
      </c>
      <c r="C4" s="17">
        <v>55</v>
      </c>
      <c r="D4" s="19" t="s">
        <v>166</v>
      </c>
      <c r="E4" s="19" t="s">
        <v>167</v>
      </c>
      <c r="F4" s="20" t="s">
        <v>175</v>
      </c>
      <c r="G4" s="18" t="s">
        <v>169</v>
      </c>
      <c r="H4" s="18" t="s">
        <v>170</v>
      </c>
      <c r="I4" s="18" t="s">
        <v>2189</v>
      </c>
      <c r="J4" s="18" t="s">
        <v>171</v>
      </c>
      <c r="K4" s="18">
        <v>1</v>
      </c>
      <c r="L4" s="21">
        <v>43770</v>
      </c>
      <c r="M4" s="21">
        <v>44196</v>
      </c>
      <c r="N4" s="17">
        <v>1</v>
      </c>
      <c r="O4" s="22">
        <f t="shared" si="0"/>
        <v>1</v>
      </c>
      <c r="P4" s="165">
        <f>AVERAGE(O4:O6)</f>
        <v>1</v>
      </c>
      <c r="Q4" s="165" t="s">
        <v>63</v>
      </c>
      <c r="R4" s="166" t="s">
        <v>1504</v>
      </c>
      <c r="S4" s="19" t="s">
        <v>1236</v>
      </c>
      <c r="T4" s="19" t="s">
        <v>1611</v>
      </c>
      <c r="U4" s="23" t="s">
        <v>1023</v>
      </c>
    </row>
    <row r="5" spans="1:21" ht="409.5" x14ac:dyDescent="0.35">
      <c r="A5" s="17">
        <v>2015</v>
      </c>
      <c r="B5" s="18" t="s">
        <v>1015</v>
      </c>
      <c r="C5" s="17">
        <v>55</v>
      </c>
      <c r="D5" s="19" t="s">
        <v>166</v>
      </c>
      <c r="E5" s="19" t="s">
        <v>1194</v>
      </c>
      <c r="F5" s="20" t="s">
        <v>48</v>
      </c>
      <c r="G5" s="18" t="s">
        <v>1195</v>
      </c>
      <c r="H5" s="18" t="s">
        <v>1197</v>
      </c>
      <c r="I5" s="18" t="s">
        <v>2189</v>
      </c>
      <c r="J5" s="18" t="s">
        <v>196</v>
      </c>
      <c r="K5" s="18">
        <v>4</v>
      </c>
      <c r="L5" s="21">
        <v>44105</v>
      </c>
      <c r="M5" s="21">
        <v>44561</v>
      </c>
      <c r="N5" s="17">
        <v>4</v>
      </c>
      <c r="O5" s="22">
        <f t="shared" si="0"/>
        <v>1</v>
      </c>
      <c r="P5" s="165"/>
      <c r="Q5" s="165"/>
      <c r="R5" s="166"/>
      <c r="S5" s="19" t="s">
        <v>2348</v>
      </c>
      <c r="T5" s="19" t="s">
        <v>2235</v>
      </c>
      <c r="U5" s="23" t="s">
        <v>1023</v>
      </c>
    </row>
    <row r="6" spans="1:21" ht="241.5" x14ac:dyDescent="0.35">
      <c r="A6" s="17">
        <v>2015</v>
      </c>
      <c r="B6" s="18" t="s">
        <v>1015</v>
      </c>
      <c r="C6" s="17">
        <v>55</v>
      </c>
      <c r="D6" s="19" t="s">
        <v>166</v>
      </c>
      <c r="E6" s="19" t="s">
        <v>1194</v>
      </c>
      <c r="F6" s="20" t="s">
        <v>52</v>
      </c>
      <c r="G6" s="18" t="s">
        <v>1195</v>
      </c>
      <c r="H6" s="18" t="s">
        <v>1196</v>
      </c>
      <c r="I6" s="18" t="s">
        <v>2189</v>
      </c>
      <c r="J6" s="18" t="s">
        <v>613</v>
      </c>
      <c r="K6" s="18">
        <v>8</v>
      </c>
      <c r="L6" s="21">
        <v>43983</v>
      </c>
      <c r="M6" s="21">
        <v>44196</v>
      </c>
      <c r="N6" s="17">
        <v>8</v>
      </c>
      <c r="O6" s="22">
        <f t="shared" si="0"/>
        <v>1</v>
      </c>
      <c r="P6" s="165"/>
      <c r="Q6" s="165"/>
      <c r="R6" s="166"/>
      <c r="S6" s="19" t="s">
        <v>2055</v>
      </c>
      <c r="T6" s="19" t="s">
        <v>2368</v>
      </c>
      <c r="U6" s="23" t="s">
        <v>1023</v>
      </c>
    </row>
    <row r="7" spans="1:21" ht="90" customHeight="1" x14ac:dyDescent="0.35">
      <c r="A7" s="17">
        <v>2016</v>
      </c>
      <c r="B7" s="18" t="s">
        <v>1014</v>
      </c>
      <c r="C7" s="17">
        <v>16</v>
      </c>
      <c r="D7" s="19" t="s">
        <v>261</v>
      </c>
      <c r="E7" s="19" t="s">
        <v>262</v>
      </c>
      <c r="F7" s="18" t="s">
        <v>148</v>
      </c>
      <c r="G7" s="19" t="s">
        <v>263</v>
      </c>
      <c r="H7" s="19" t="s">
        <v>264</v>
      </c>
      <c r="I7" s="18" t="s">
        <v>417</v>
      </c>
      <c r="J7" s="18" t="s">
        <v>265</v>
      </c>
      <c r="K7" s="17">
        <v>1</v>
      </c>
      <c r="L7" s="21">
        <v>43831</v>
      </c>
      <c r="M7" s="21">
        <v>44196</v>
      </c>
      <c r="N7" s="17">
        <v>1</v>
      </c>
      <c r="O7" s="22">
        <f t="shared" si="0"/>
        <v>1</v>
      </c>
      <c r="P7" s="165">
        <f>AVERAGE(O7:O8)</f>
        <v>0.5</v>
      </c>
      <c r="Q7" s="165" t="s">
        <v>63</v>
      </c>
      <c r="R7" s="166" t="s">
        <v>1504</v>
      </c>
      <c r="S7" s="19" t="s">
        <v>1255</v>
      </c>
      <c r="T7" s="19" t="s">
        <v>1256</v>
      </c>
      <c r="U7" s="23" t="s">
        <v>64</v>
      </c>
    </row>
    <row r="8" spans="1:21" s="52" customFormat="1" ht="337.5" customHeight="1" x14ac:dyDescent="0.35">
      <c r="A8" s="17">
        <v>2016</v>
      </c>
      <c r="B8" s="18" t="s">
        <v>1014</v>
      </c>
      <c r="C8" s="17">
        <v>16</v>
      </c>
      <c r="D8" s="19" t="s">
        <v>261</v>
      </c>
      <c r="E8" s="19" t="s">
        <v>262</v>
      </c>
      <c r="F8" s="18" t="s">
        <v>150</v>
      </c>
      <c r="G8" s="19" t="s">
        <v>1154</v>
      </c>
      <c r="H8" s="19" t="s">
        <v>1155</v>
      </c>
      <c r="I8" s="18" t="s">
        <v>417</v>
      </c>
      <c r="J8" s="18" t="s">
        <v>1156</v>
      </c>
      <c r="K8" s="17">
        <v>1</v>
      </c>
      <c r="L8" s="21">
        <v>44197</v>
      </c>
      <c r="M8" s="21">
        <v>45260</v>
      </c>
      <c r="N8" s="17">
        <v>0</v>
      </c>
      <c r="O8" s="22">
        <f t="shared" si="0"/>
        <v>0</v>
      </c>
      <c r="P8" s="165"/>
      <c r="Q8" s="165"/>
      <c r="R8" s="166"/>
      <c r="S8" s="19" t="s">
        <v>1643</v>
      </c>
      <c r="T8" s="19" t="s">
        <v>2217</v>
      </c>
      <c r="U8" s="23" t="s">
        <v>64</v>
      </c>
    </row>
    <row r="9" spans="1:21" ht="393.75" customHeight="1" x14ac:dyDescent="0.35">
      <c r="A9" s="17">
        <v>2016</v>
      </c>
      <c r="B9" s="18" t="s">
        <v>1014</v>
      </c>
      <c r="C9" s="17">
        <v>29</v>
      </c>
      <c r="D9" s="19" t="s">
        <v>305</v>
      </c>
      <c r="E9" s="19" t="s">
        <v>306</v>
      </c>
      <c r="F9" s="20">
        <v>1</v>
      </c>
      <c r="G9" s="19" t="s">
        <v>1157</v>
      </c>
      <c r="H9" s="19" t="s">
        <v>1158</v>
      </c>
      <c r="I9" s="18" t="s">
        <v>417</v>
      </c>
      <c r="J9" s="18" t="s">
        <v>1159</v>
      </c>
      <c r="K9" s="18">
        <v>24</v>
      </c>
      <c r="L9" s="21">
        <v>43831</v>
      </c>
      <c r="M9" s="21">
        <v>44561</v>
      </c>
      <c r="N9" s="17">
        <v>24</v>
      </c>
      <c r="O9" s="22">
        <f t="shared" si="0"/>
        <v>1</v>
      </c>
      <c r="P9" s="22">
        <f>+O9</f>
        <v>1</v>
      </c>
      <c r="Q9" s="22" t="s">
        <v>63</v>
      </c>
      <c r="R9" s="68" t="s">
        <v>1504</v>
      </c>
      <c r="S9" s="19" t="s">
        <v>1644</v>
      </c>
      <c r="T9" s="19" t="s">
        <v>2343</v>
      </c>
      <c r="U9" s="23" t="s">
        <v>1023</v>
      </c>
    </row>
    <row r="10" spans="1:21" ht="367.5" x14ac:dyDescent="0.35">
      <c r="A10" s="17">
        <v>2016</v>
      </c>
      <c r="B10" s="18" t="s">
        <v>1014</v>
      </c>
      <c r="C10" s="17">
        <v>30</v>
      </c>
      <c r="D10" s="19" t="s">
        <v>307</v>
      </c>
      <c r="E10" s="19" t="s">
        <v>308</v>
      </c>
      <c r="F10" s="20" t="s">
        <v>175</v>
      </c>
      <c r="G10" s="18" t="s">
        <v>1587</v>
      </c>
      <c r="H10" s="18" t="s">
        <v>1588</v>
      </c>
      <c r="I10" s="18" t="s">
        <v>417</v>
      </c>
      <c r="J10" s="18" t="s">
        <v>1593</v>
      </c>
      <c r="K10" s="18">
        <v>5</v>
      </c>
      <c r="L10" s="21">
        <v>44409</v>
      </c>
      <c r="M10" s="21">
        <v>44772</v>
      </c>
      <c r="N10" s="17">
        <v>5</v>
      </c>
      <c r="O10" s="22">
        <f t="shared" si="0"/>
        <v>1</v>
      </c>
      <c r="P10" s="147">
        <f>+AVERAGE(O10:O12)</f>
        <v>1</v>
      </c>
      <c r="Q10" s="147" t="s">
        <v>63</v>
      </c>
      <c r="R10" s="162" t="s">
        <v>1504</v>
      </c>
      <c r="S10" s="19" t="s">
        <v>2349</v>
      </c>
      <c r="T10" s="19" t="s">
        <v>2369</v>
      </c>
      <c r="U10" s="23" t="s">
        <v>1023</v>
      </c>
    </row>
    <row r="11" spans="1:21" ht="407.25" customHeight="1" x14ac:dyDescent="0.35">
      <c r="A11" s="17">
        <v>2016</v>
      </c>
      <c r="B11" s="18" t="s">
        <v>1014</v>
      </c>
      <c r="C11" s="17">
        <v>30</v>
      </c>
      <c r="D11" s="19" t="s">
        <v>307</v>
      </c>
      <c r="E11" s="19" t="s">
        <v>308</v>
      </c>
      <c r="F11" s="20" t="s">
        <v>48</v>
      </c>
      <c r="G11" s="18" t="s">
        <v>1589</v>
      </c>
      <c r="H11" s="18" t="s">
        <v>1590</v>
      </c>
      <c r="I11" s="18" t="s">
        <v>417</v>
      </c>
      <c r="J11" s="18" t="s">
        <v>1594</v>
      </c>
      <c r="K11" s="18">
        <v>5</v>
      </c>
      <c r="L11" s="21">
        <v>44409</v>
      </c>
      <c r="M11" s="21">
        <v>44834</v>
      </c>
      <c r="N11" s="17">
        <v>5</v>
      </c>
      <c r="O11" s="22">
        <f t="shared" si="0"/>
        <v>1</v>
      </c>
      <c r="P11" s="148"/>
      <c r="Q11" s="148"/>
      <c r="R11" s="163"/>
      <c r="S11" s="19" t="s">
        <v>2350</v>
      </c>
      <c r="T11" s="19" t="s">
        <v>2311</v>
      </c>
      <c r="U11" s="23" t="s">
        <v>1023</v>
      </c>
    </row>
    <row r="12" spans="1:21" ht="407.25" customHeight="1" x14ac:dyDescent="0.35">
      <c r="A12" s="17">
        <v>2016</v>
      </c>
      <c r="B12" s="18" t="s">
        <v>1014</v>
      </c>
      <c r="C12" s="17">
        <v>30</v>
      </c>
      <c r="D12" s="19" t="s">
        <v>307</v>
      </c>
      <c r="E12" s="19" t="s">
        <v>308</v>
      </c>
      <c r="F12" s="20" t="s">
        <v>52</v>
      </c>
      <c r="G12" s="18" t="s">
        <v>1591</v>
      </c>
      <c r="H12" s="18" t="s">
        <v>1592</v>
      </c>
      <c r="I12" s="18" t="s">
        <v>417</v>
      </c>
      <c r="J12" s="18" t="s">
        <v>1595</v>
      </c>
      <c r="K12" s="18">
        <v>5</v>
      </c>
      <c r="L12" s="21">
        <v>44409</v>
      </c>
      <c r="M12" s="21">
        <v>44926</v>
      </c>
      <c r="N12" s="17">
        <v>5</v>
      </c>
      <c r="O12" s="22">
        <f t="shared" si="0"/>
        <v>1</v>
      </c>
      <c r="P12" s="149"/>
      <c r="Q12" s="149"/>
      <c r="R12" s="164"/>
      <c r="S12" s="19" t="s">
        <v>2312</v>
      </c>
      <c r="T12" s="19" t="s">
        <v>2313</v>
      </c>
      <c r="U12" s="23" t="s">
        <v>1023</v>
      </c>
    </row>
    <row r="13" spans="1:21" ht="393.75" customHeight="1" x14ac:dyDescent="0.35">
      <c r="A13" s="17">
        <v>2016</v>
      </c>
      <c r="B13" s="18" t="s">
        <v>1014</v>
      </c>
      <c r="C13" s="17">
        <v>37</v>
      </c>
      <c r="D13" s="19" t="s">
        <v>330</v>
      </c>
      <c r="E13" s="19" t="s">
        <v>331</v>
      </c>
      <c r="F13" s="18">
        <v>1</v>
      </c>
      <c r="G13" s="19" t="s">
        <v>1157</v>
      </c>
      <c r="H13" s="19" t="s">
        <v>1158</v>
      </c>
      <c r="I13" s="18" t="s">
        <v>417</v>
      </c>
      <c r="J13" s="18" t="s">
        <v>1159</v>
      </c>
      <c r="K13" s="18">
        <v>24</v>
      </c>
      <c r="L13" s="21">
        <v>43831</v>
      </c>
      <c r="M13" s="21">
        <v>44561</v>
      </c>
      <c r="N13" s="17">
        <v>24</v>
      </c>
      <c r="O13" s="22">
        <f t="shared" si="0"/>
        <v>1</v>
      </c>
      <c r="P13" s="22">
        <f>+O13</f>
        <v>1</v>
      </c>
      <c r="Q13" s="22" t="s">
        <v>63</v>
      </c>
      <c r="R13" s="68" t="s">
        <v>1504</v>
      </c>
      <c r="S13" s="19" t="s">
        <v>1644</v>
      </c>
      <c r="T13" s="19" t="s">
        <v>2343</v>
      </c>
      <c r="U13" s="23" t="s">
        <v>1023</v>
      </c>
    </row>
    <row r="14" spans="1:21" s="52" customFormat="1" ht="258.75" customHeight="1" x14ac:dyDescent="0.35">
      <c r="A14" s="17">
        <v>2016</v>
      </c>
      <c r="B14" s="18" t="s">
        <v>1016</v>
      </c>
      <c r="C14" s="17">
        <v>1</v>
      </c>
      <c r="D14" s="19" t="s">
        <v>389</v>
      </c>
      <c r="E14" s="19" t="s">
        <v>390</v>
      </c>
      <c r="F14" s="20" t="s">
        <v>59</v>
      </c>
      <c r="G14" s="19" t="s">
        <v>1337</v>
      </c>
      <c r="H14" s="19" t="s">
        <v>1338</v>
      </c>
      <c r="I14" s="18" t="s">
        <v>163</v>
      </c>
      <c r="J14" s="19" t="s">
        <v>1341</v>
      </c>
      <c r="K14" s="18" t="s">
        <v>1342</v>
      </c>
      <c r="L14" s="21">
        <v>44378</v>
      </c>
      <c r="M14" s="21">
        <v>44592</v>
      </c>
      <c r="N14" s="17">
        <v>13</v>
      </c>
      <c r="O14" s="22">
        <v>1</v>
      </c>
      <c r="P14" s="155">
        <f>+AVERAGE(O14:O15)</f>
        <v>1</v>
      </c>
      <c r="Q14" s="155" t="s">
        <v>63</v>
      </c>
      <c r="R14" s="158" t="s">
        <v>1504</v>
      </c>
      <c r="S14" s="19" t="s">
        <v>2320</v>
      </c>
      <c r="T14" s="19" t="s">
        <v>2370</v>
      </c>
      <c r="U14" s="23" t="s">
        <v>1023</v>
      </c>
    </row>
    <row r="15" spans="1:21" s="52" customFormat="1" ht="199.5" x14ac:dyDescent="0.35">
      <c r="A15" s="17">
        <v>2016</v>
      </c>
      <c r="B15" s="18" t="s">
        <v>1016</v>
      </c>
      <c r="C15" s="17">
        <v>1</v>
      </c>
      <c r="D15" s="19" t="s">
        <v>389</v>
      </c>
      <c r="E15" s="19" t="s">
        <v>390</v>
      </c>
      <c r="F15" s="20" t="s">
        <v>66</v>
      </c>
      <c r="G15" s="19" t="s">
        <v>1339</v>
      </c>
      <c r="H15" s="19" t="s">
        <v>1340</v>
      </c>
      <c r="I15" s="18" t="s">
        <v>163</v>
      </c>
      <c r="J15" s="19" t="s">
        <v>1343</v>
      </c>
      <c r="K15" s="18">
        <v>6</v>
      </c>
      <c r="L15" s="21">
        <v>44197</v>
      </c>
      <c r="M15" s="21">
        <v>44592</v>
      </c>
      <c r="N15" s="17">
        <v>6</v>
      </c>
      <c r="O15" s="22">
        <v>1</v>
      </c>
      <c r="P15" s="157"/>
      <c r="Q15" s="157"/>
      <c r="R15" s="160"/>
      <c r="S15" s="19" t="s">
        <v>1928</v>
      </c>
      <c r="T15" s="19" t="s">
        <v>2344</v>
      </c>
      <c r="U15" s="23" t="s">
        <v>1023</v>
      </c>
    </row>
    <row r="16" spans="1:21" s="52" customFormat="1" ht="168.75" customHeight="1" x14ac:dyDescent="0.35">
      <c r="A16" s="17">
        <v>2016</v>
      </c>
      <c r="B16" s="18" t="s">
        <v>1016</v>
      </c>
      <c r="C16" s="17">
        <v>2</v>
      </c>
      <c r="D16" s="19" t="s">
        <v>392</v>
      </c>
      <c r="E16" s="19" t="s">
        <v>393</v>
      </c>
      <c r="F16" s="20" t="s">
        <v>59</v>
      </c>
      <c r="G16" s="19" t="s">
        <v>155</v>
      </c>
      <c r="H16" s="19" t="s">
        <v>848</v>
      </c>
      <c r="I16" s="18" t="s">
        <v>417</v>
      </c>
      <c r="J16" s="18" t="s">
        <v>156</v>
      </c>
      <c r="K16" s="17">
        <v>1</v>
      </c>
      <c r="L16" s="21">
        <v>43678</v>
      </c>
      <c r="M16" s="21">
        <v>44196</v>
      </c>
      <c r="N16" s="17">
        <v>1</v>
      </c>
      <c r="O16" s="22">
        <f t="shared" si="0"/>
        <v>1</v>
      </c>
      <c r="P16" s="153">
        <f>+AVERAGE(O16:O17)</f>
        <v>1</v>
      </c>
      <c r="Q16" s="153" t="s">
        <v>27</v>
      </c>
      <c r="R16" s="154" t="s">
        <v>1504</v>
      </c>
      <c r="S16" s="19" t="s">
        <v>1254</v>
      </c>
      <c r="T16" s="19" t="s">
        <v>2303</v>
      </c>
      <c r="U16" s="23" t="s">
        <v>1630</v>
      </c>
    </row>
    <row r="17" spans="1:21" s="52" customFormat="1" ht="147" x14ac:dyDescent="0.35">
      <c r="A17" s="17">
        <v>2016</v>
      </c>
      <c r="B17" s="18" t="s">
        <v>1016</v>
      </c>
      <c r="C17" s="17">
        <v>2</v>
      </c>
      <c r="D17" s="19" t="s">
        <v>392</v>
      </c>
      <c r="E17" s="19" t="s">
        <v>154</v>
      </c>
      <c r="F17" s="20" t="s">
        <v>66</v>
      </c>
      <c r="G17" s="19" t="s">
        <v>155</v>
      </c>
      <c r="H17" s="19" t="s">
        <v>1152</v>
      </c>
      <c r="I17" s="18" t="s">
        <v>417</v>
      </c>
      <c r="J17" s="18" t="s">
        <v>1153</v>
      </c>
      <c r="K17" s="17">
        <v>1</v>
      </c>
      <c r="L17" s="21">
        <v>44197</v>
      </c>
      <c r="M17" s="21">
        <v>44803</v>
      </c>
      <c r="N17" s="17">
        <v>1</v>
      </c>
      <c r="O17" s="22">
        <f t="shared" si="0"/>
        <v>1</v>
      </c>
      <c r="P17" s="153"/>
      <c r="Q17" s="153"/>
      <c r="R17" s="154"/>
      <c r="S17" s="19" t="s">
        <v>2366</v>
      </c>
      <c r="T17" s="19" t="s">
        <v>2367</v>
      </c>
      <c r="U17" s="23" t="s">
        <v>1630</v>
      </c>
    </row>
    <row r="18" spans="1:21" ht="180" customHeight="1" x14ac:dyDescent="0.35">
      <c r="A18" s="17">
        <v>2016</v>
      </c>
      <c r="B18" s="18" t="s">
        <v>1016</v>
      </c>
      <c r="C18" s="17">
        <v>7</v>
      </c>
      <c r="D18" s="19" t="s">
        <v>406</v>
      </c>
      <c r="E18" s="19" t="s">
        <v>407</v>
      </c>
      <c r="F18" s="20" t="s">
        <v>175</v>
      </c>
      <c r="G18" s="18" t="s">
        <v>169</v>
      </c>
      <c r="H18" s="18" t="s">
        <v>170</v>
      </c>
      <c r="I18" s="18" t="s">
        <v>2189</v>
      </c>
      <c r="J18" s="18" t="s">
        <v>171</v>
      </c>
      <c r="K18" s="18">
        <v>1</v>
      </c>
      <c r="L18" s="21">
        <v>43770</v>
      </c>
      <c r="M18" s="21">
        <v>44196</v>
      </c>
      <c r="N18" s="17">
        <v>1</v>
      </c>
      <c r="O18" s="22">
        <f t="shared" si="0"/>
        <v>1</v>
      </c>
      <c r="P18" s="153">
        <f>AVERAGE(O18:O20)</f>
        <v>1</v>
      </c>
      <c r="Q18" s="153" t="s">
        <v>63</v>
      </c>
      <c r="R18" s="154" t="s">
        <v>1504</v>
      </c>
      <c r="S18" s="19" t="s">
        <v>1236</v>
      </c>
      <c r="T18" s="19" t="s">
        <v>1611</v>
      </c>
      <c r="U18" s="23" t="s">
        <v>1023</v>
      </c>
    </row>
    <row r="19" spans="1:21" ht="371.25" customHeight="1" x14ac:dyDescent="0.35">
      <c r="A19" s="17">
        <v>2016</v>
      </c>
      <c r="B19" s="18" t="s">
        <v>1016</v>
      </c>
      <c r="C19" s="17">
        <v>7</v>
      </c>
      <c r="D19" s="19" t="s">
        <v>406</v>
      </c>
      <c r="E19" s="19" t="s">
        <v>1194</v>
      </c>
      <c r="F19" s="20" t="s">
        <v>48</v>
      </c>
      <c r="G19" s="18" t="s">
        <v>1195</v>
      </c>
      <c r="H19" s="18" t="s">
        <v>1197</v>
      </c>
      <c r="I19" s="18" t="s">
        <v>2189</v>
      </c>
      <c r="J19" s="18" t="s">
        <v>196</v>
      </c>
      <c r="K19" s="18">
        <v>4</v>
      </c>
      <c r="L19" s="21">
        <v>44105</v>
      </c>
      <c r="M19" s="21">
        <v>44561</v>
      </c>
      <c r="N19" s="17">
        <v>4</v>
      </c>
      <c r="O19" s="22">
        <f>+N19/K19</f>
        <v>1</v>
      </c>
      <c r="P19" s="153"/>
      <c r="Q19" s="153"/>
      <c r="R19" s="154"/>
      <c r="S19" s="19" t="s">
        <v>2348</v>
      </c>
      <c r="T19" s="19" t="s">
        <v>2235</v>
      </c>
      <c r="U19" s="23" t="s">
        <v>1023</v>
      </c>
    </row>
    <row r="20" spans="1:21" ht="241.5" x14ac:dyDescent="0.35">
      <c r="A20" s="17">
        <v>2016</v>
      </c>
      <c r="B20" s="18" t="s">
        <v>1016</v>
      </c>
      <c r="C20" s="17">
        <v>7</v>
      </c>
      <c r="D20" s="19" t="s">
        <v>406</v>
      </c>
      <c r="E20" s="19" t="s">
        <v>1194</v>
      </c>
      <c r="F20" s="20" t="s">
        <v>52</v>
      </c>
      <c r="G20" s="18" t="s">
        <v>1195</v>
      </c>
      <c r="H20" s="18" t="s">
        <v>1196</v>
      </c>
      <c r="I20" s="18" t="s">
        <v>2189</v>
      </c>
      <c r="J20" s="18" t="s">
        <v>613</v>
      </c>
      <c r="K20" s="18">
        <v>8</v>
      </c>
      <c r="L20" s="21">
        <v>43983</v>
      </c>
      <c r="M20" s="21">
        <v>44196</v>
      </c>
      <c r="N20" s="17">
        <v>8</v>
      </c>
      <c r="O20" s="22">
        <f>+N20/K20</f>
        <v>1</v>
      </c>
      <c r="P20" s="153"/>
      <c r="Q20" s="153"/>
      <c r="R20" s="154"/>
      <c r="S20" s="19" t="s">
        <v>2055</v>
      </c>
      <c r="T20" s="19" t="s">
        <v>2368</v>
      </c>
      <c r="U20" s="23" t="s">
        <v>1023</v>
      </c>
    </row>
    <row r="21" spans="1:21" ht="147" x14ac:dyDescent="0.35">
      <c r="A21" s="17">
        <v>2017</v>
      </c>
      <c r="B21" s="18" t="s">
        <v>1017</v>
      </c>
      <c r="C21" s="17">
        <v>1</v>
      </c>
      <c r="D21" s="19" t="s">
        <v>427</v>
      </c>
      <c r="E21" s="19" t="s">
        <v>428</v>
      </c>
      <c r="F21" s="20" t="s">
        <v>429</v>
      </c>
      <c r="G21" s="19" t="s">
        <v>430</v>
      </c>
      <c r="H21" s="19" t="s">
        <v>431</v>
      </c>
      <c r="I21" s="18" t="s">
        <v>417</v>
      </c>
      <c r="J21" s="18" t="s">
        <v>432</v>
      </c>
      <c r="K21" s="17">
        <v>2</v>
      </c>
      <c r="L21" s="21">
        <v>43313</v>
      </c>
      <c r="M21" s="21">
        <v>43373</v>
      </c>
      <c r="N21" s="17">
        <v>2</v>
      </c>
      <c r="O21" s="22">
        <f t="shared" si="0"/>
        <v>1</v>
      </c>
      <c r="P21" s="153">
        <f>+AVERAGE(O21:O28)</f>
        <v>1</v>
      </c>
      <c r="Q21" s="153" t="s">
        <v>63</v>
      </c>
      <c r="R21" s="154" t="s">
        <v>1504</v>
      </c>
      <c r="S21" s="19" t="s">
        <v>433</v>
      </c>
      <c r="T21" s="19" t="s">
        <v>2246</v>
      </c>
      <c r="U21" s="23" t="s">
        <v>1023</v>
      </c>
    </row>
    <row r="22" spans="1:21" ht="191.25" customHeight="1" x14ac:dyDescent="0.35">
      <c r="A22" s="17">
        <v>2017</v>
      </c>
      <c r="B22" s="18" t="s">
        <v>1017</v>
      </c>
      <c r="C22" s="17">
        <v>1</v>
      </c>
      <c r="D22" s="19" t="s">
        <v>427</v>
      </c>
      <c r="E22" s="19" t="s">
        <v>428</v>
      </c>
      <c r="F22" s="20" t="s">
        <v>434</v>
      </c>
      <c r="G22" s="19" t="s">
        <v>430</v>
      </c>
      <c r="H22" s="19" t="s">
        <v>435</v>
      </c>
      <c r="I22" s="18" t="s">
        <v>417</v>
      </c>
      <c r="J22" s="18" t="s">
        <v>436</v>
      </c>
      <c r="K22" s="17">
        <v>2</v>
      </c>
      <c r="L22" s="21">
        <v>43313</v>
      </c>
      <c r="M22" s="21">
        <v>43465</v>
      </c>
      <c r="N22" s="17">
        <v>2</v>
      </c>
      <c r="O22" s="22">
        <f t="shared" si="0"/>
        <v>1</v>
      </c>
      <c r="P22" s="153"/>
      <c r="Q22" s="153"/>
      <c r="R22" s="154"/>
      <c r="S22" s="23" t="s">
        <v>437</v>
      </c>
      <c r="T22" s="19" t="s">
        <v>1912</v>
      </c>
      <c r="U22" s="23" t="s">
        <v>1023</v>
      </c>
    </row>
    <row r="23" spans="1:21" ht="213.75" customHeight="1" x14ac:dyDescent="0.35">
      <c r="A23" s="17">
        <v>2017</v>
      </c>
      <c r="B23" s="18" t="s">
        <v>1017</v>
      </c>
      <c r="C23" s="17">
        <v>1</v>
      </c>
      <c r="D23" s="19" t="s">
        <v>427</v>
      </c>
      <c r="E23" s="19" t="s">
        <v>428</v>
      </c>
      <c r="F23" s="20" t="s">
        <v>438</v>
      </c>
      <c r="G23" s="23" t="s">
        <v>439</v>
      </c>
      <c r="H23" s="23" t="s">
        <v>440</v>
      </c>
      <c r="I23" s="18" t="s">
        <v>417</v>
      </c>
      <c r="J23" s="23" t="s">
        <v>441</v>
      </c>
      <c r="K23" s="17">
        <v>1</v>
      </c>
      <c r="L23" s="21">
        <v>43770</v>
      </c>
      <c r="M23" s="21">
        <v>44316</v>
      </c>
      <c r="N23" s="17">
        <v>1</v>
      </c>
      <c r="O23" s="22">
        <f t="shared" si="0"/>
        <v>1</v>
      </c>
      <c r="P23" s="153"/>
      <c r="Q23" s="153"/>
      <c r="R23" s="154"/>
      <c r="S23" s="19" t="s">
        <v>1455</v>
      </c>
      <c r="T23" s="19" t="s">
        <v>1456</v>
      </c>
      <c r="U23" s="23" t="s">
        <v>1023</v>
      </c>
    </row>
    <row r="24" spans="1:21" ht="101.25" customHeight="1" x14ac:dyDescent="0.35">
      <c r="A24" s="17">
        <v>2017</v>
      </c>
      <c r="B24" s="18" t="s">
        <v>1017</v>
      </c>
      <c r="C24" s="17">
        <v>1</v>
      </c>
      <c r="D24" s="19" t="s">
        <v>427</v>
      </c>
      <c r="E24" s="19" t="s">
        <v>428</v>
      </c>
      <c r="F24" s="20" t="s">
        <v>442</v>
      </c>
      <c r="G24" s="23" t="s">
        <v>439</v>
      </c>
      <c r="H24" s="23" t="s">
        <v>443</v>
      </c>
      <c r="I24" s="18" t="s">
        <v>417</v>
      </c>
      <c r="J24" s="23" t="s">
        <v>441</v>
      </c>
      <c r="K24" s="17">
        <v>1</v>
      </c>
      <c r="L24" s="21">
        <v>43770</v>
      </c>
      <c r="M24" s="21">
        <v>44316</v>
      </c>
      <c r="N24" s="17">
        <v>1</v>
      </c>
      <c r="O24" s="22">
        <f t="shared" si="0"/>
        <v>1</v>
      </c>
      <c r="P24" s="153"/>
      <c r="Q24" s="153"/>
      <c r="R24" s="154"/>
      <c r="S24" s="19" t="s">
        <v>1439</v>
      </c>
      <c r="T24" s="19" t="s">
        <v>1457</v>
      </c>
      <c r="U24" s="23" t="s">
        <v>1023</v>
      </c>
    </row>
    <row r="25" spans="1:21" ht="247.5" customHeight="1" x14ac:dyDescent="0.35">
      <c r="A25" s="17">
        <v>2017</v>
      </c>
      <c r="B25" s="18" t="s">
        <v>1017</v>
      </c>
      <c r="C25" s="17">
        <v>1</v>
      </c>
      <c r="D25" s="19" t="s">
        <v>427</v>
      </c>
      <c r="E25" s="19" t="s">
        <v>428</v>
      </c>
      <c r="F25" s="20" t="s">
        <v>444</v>
      </c>
      <c r="G25" s="23" t="s">
        <v>439</v>
      </c>
      <c r="H25" s="23" t="s">
        <v>850</v>
      </c>
      <c r="I25" s="18" t="s">
        <v>417</v>
      </c>
      <c r="J25" s="23" t="s">
        <v>851</v>
      </c>
      <c r="K25" s="17">
        <v>1</v>
      </c>
      <c r="L25" s="21">
        <v>43770</v>
      </c>
      <c r="M25" s="21">
        <v>44316</v>
      </c>
      <c r="N25" s="17">
        <v>1</v>
      </c>
      <c r="O25" s="22">
        <f t="shared" si="0"/>
        <v>1</v>
      </c>
      <c r="P25" s="153"/>
      <c r="Q25" s="153"/>
      <c r="R25" s="154"/>
      <c r="S25" s="19" t="s">
        <v>1440</v>
      </c>
      <c r="T25" s="19" t="s">
        <v>1458</v>
      </c>
      <c r="U25" s="23" t="s">
        <v>1023</v>
      </c>
    </row>
    <row r="26" spans="1:21" ht="273" customHeight="1" x14ac:dyDescent="0.35">
      <c r="A26" s="17">
        <v>2017</v>
      </c>
      <c r="B26" s="18" t="s">
        <v>1017</v>
      </c>
      <c r="C26" s="17">
        <v>1</v>
      </c>
      <c r="D26" s="19" t="s">
        <v>427</v>
      </c>
      <c r="E26" s="19" t="s">
        <v>428</v>
      </c>
      <c r="F26" s="20" t="s">
        <v>445</v>
      </c>
      <c r="G26" s="23" t="s">
        <v>852</v>
      </c>
      <c r="H26" s="19" t="s">
        <v>446</v>
      </c>
      <c r="I26" s="18" t="s">
        <v>417</v>
      </c>
      <c r="J26" s="23" t="s">
        <v>447</v>
      </c>
      <c r="K26" s="17">
        <v>6</v>
      </c>
      <c r="L26" s="21">
        <v>43647</v>
      </c>
      <c r="M26" s="21">
        <v>44561</v>
      </c>
      <c r="N26" s="17">
        <v>6</v>
      </c>
      <c r="O26" s="22">
        <f t="shared" si="0"/>
        <v>1</v>
      </c>
      <c r="P26" s="153"/>
      <c r="Q26" s="153"/>
      <c r="R26" s="154"/>
      <c r="S26" s="19" t="s">
        <v>1650</v>
      </c>
      <c r="T26" s="19" t="s">
        <v>1651</v>
      </c>
      <c r="U26" s="23" t="s">
        <v>1023</v>
      </c>
    </row>
    <row r="27" spans="1:21" ht="180" customHeight="1" x14ac:dyDescent="0.35">
      <c r="A27" s="17">
        <v>2017</v>
      </c>
      <c r="B27" s="18" t="s">
        <v>1017</v>
      </c>
      <c r="C27" s="17">
        <v>1</v>
      </c>
      <c r="D27" s="19" t="s">
        <v>427</v>
      </c>
      <c r="E27" s="19" t="s">
        <v>428</v>
      </c>
      <c r="F27" s="20" t="s">
        <v>448</v>
      </c>
      <c r="G27" s="23" t="s">
        <v>449</v>
      </c>
      <c r="H27" s="19" t="s">
        <v>853</v>
      </c>
      <c r="I27" s="18" t="s">
        <v>417</v>
      </c>
      <c r="J27" s="23" t="s">
        <v>851</v>
      </c>
      <c r="K27" s="17">
        <v>1</v>
      </c>
      <c r="L27" s="21">
        <v>43770</v>
      </c>
      <c r="M27" s="21">
        <v>44316</v>
      </c>
      <c r="N27" s="17">
        <v>1</v>
      </c>
      <c r="O27" s="22">
        <f t="shared" si="0"/>
        <v>1</v>
      </c>
      <c r="P27" s="153"/>
      <c r="Q27" s="153"/>
      <c r="R27" s="154"/>
      <c r="S27" s="19" t="s">
        <v>1442</v>
      </c>
      <c r="T27" s="19" t="s">
        <v>1441</v>
      </c>
      <c r="U27" s="23" t="s">
        <v>1023</v>
      </c>
    </row>
    <row r="28" spans="1:21" ht="405" customHeight="1" x14ac:dyDescent="0.35">
      <c r="A28" s="17">
        <v>2017</v>
      </c>
      <c r="B28" s="18" t="s">
        <v>1017</v>
      </c>
      <c r="C28" s="17">
        <v>1</v>
      </c>
      <c r="D28" s="19" t="s">
        <v>427</v>
      </c>
      <c r="E28" s="19" t="s">
        <v>428</v>
      </c>
      <c r="F28" s="20" t="s">
        <v>450</v>
      </c>
      <c r="G28" s="19" t="s">
        <v>430</v>
      </c>
      <c r="H28" s="19" t="s">
        <v>451</v>
      </c>
      <c r="I28" s="18" t="s">
        <v>417</v>
      </c>
      <c r="J28" s="18" t="s">
        <v>452</v>
      </c>
      <c r="K28" s="17">
        <v>4</v>
      </c>
      <c r="L28" s="21">
        <v>43313</v>
      </c>
      <c r="M28" s="21">
        <v>43677</v>
      </c>
      <c r="N28" s="17">
        <v>4</v>
      </c>
      <c r="O28" s="22">
        <f t="shared" si="0"/>
        <v>1</v>
      </c>
      <c r="P28" s="153"/>
      <c r="Q28" s="153"/>
      <c r="R28" s="154"/>
      <c r="S28" s="19" t="s">
        <v>1326</v>
      </c>
      <c r="T28" s="19" t="s">
        <v>2371</v>
      </c>
      <c r="U28" s="23" t="s">
        <v>1023</v>
      </c>
    </row>
    <row r="29" spans="1:21" s="52" customFormat="1" ht="304.5" x14ac:dyDescent="0.35">
      <c r="A29" s="17">
        <v>2017</v>
      </c>
      <c r="B29" s="18" t="s">
        <v>1017</v>
      </c>
      <c r="C29" s="17">
        <v>2</v>
      </c>
      <c r="D29" s="19" t="s">
        <v>453</v>
      </c>
      <c r="E29" s="19" t="s">
        <v>454</v>
      </c>
      <c r="F29" s="20" t="s">
        <v>391</v>
      </c>
      <c r="G29" s="19" t="s">
        <v>1344</v>
      </c>
      <c r="H29" s="19" t="s">
        <v>1345</v>
      </c>
      <c r="I29" s="18" t="s">
        <v>163</v>
      </c>
      <c r="J29" s="18" t="s">
        <v>613</v>
      </c>
      <c r="K29" s="18">
        <v>4</v>
      </c>
      <c r="L29" s="21">
        <v>44197</v>
      </c>
      <c r="M29" s="21">
        <v>44592</v>
      </c>
      <c r="N29" s="17">
        <v>4</v>
      </c>
      <c r="O29" s="22">
        <f t="shared" si="0"/>
        <v>1</v>
      </c>
      <c r="P29" s="25">
        <f>+AVERAGE(O29:O29)</f>
        <v>1</v>
      </c>
      <c r="Q29" s="25" t="s">
        <v>63</v>
      </c>
      <c r="R29" s="67" t="s">
        <v>1504</v>
      </c>
      <c r="S29" s="19" t="s">
        <v>1924</v>
      </c>
      <c r="T29" s="19" t="s">
        <v>2372</v>
      </c>
      <c r="U29" s="23" t="s">
        <v>1023</v>
      </c>
    </row>
    <row r="30" spans="1:21" s="52" customFormat="1" ht="213.75" customHeight="1" x14ac:dyDescent="0.35">
      <c r="A30" s="17">
        <v>2017</v>
      </c>
      <c r="B30" s="18" t="s">
        <v>1017</v>
      </c>
      <c r="C30" s="17">
        <v>11</v>
      </c>
      <c r="D30" s="19" t="s">
        <v>496</v>
      </c>
      <c r="E30" s="19" t="s">
        <v>497</v>
      </c>
      <c r="F30" s="20" t="s">
        <v>59</v>
      </c>
      <c r="G30" s="19" t="s">
        <v>1216</v>
      </c>
      <c r="H30" s="19" t="s">
        <v>1217</v>
      </c>
      <c r="I30" s="18" t="s">
        <v>1234</v>
      </c>
      <c r="J30" s="18" t="s">
        <v>498</v>
      </c>
      <c r="K30" s="17">
        <v>1</v>
      </c>
      <c r="L30" s="21">
        <v>44167</v>
      </c>
      <c r="M30" s="21">
        <v>44408</v>
      </c>
      <c r="N30" s="17">
        <v>1</v>
      </c>
      <c r="O30" s="22">
        <f t="shared" ref="O30:O47" si="1">+N30/K30</f>
        <v>1</v>
      </c>
      <c r="P30" s="153">
        <f>+AVERAGE(O30:O31)</f>
        <v>0.5</v>
      </c>
      <c r="Q30" s="153" t="s">
        <v>63</v>
      </c>
      <c r="R30" s="154" t="s">
        <v>1504</v>
      </c>
      <c r="S30" s="19" t="s">
        <v>1451</v>
      </c>
      <c r="T30" s="19" t="s">
        <v>1252</v>
      </c>
      <c r="U30" s="23" t="s">
        <v>64</v>
      </c>
    </row>
    <row r="31" spans="1:21" s="52" customFormat="1" ht="357" x14ac:dyDescent="0.35">
      <c r="A31" s="17">
        <v>2017</v>
      </c>
      <c r="B31" s="18" t="s">
        <v>1017</v>
      </c>
      <c r="C31" s="17">
        <v>11</v>
      </c>
      <c r="D31" s="19" t="s">
        <v>496</v>
      </c>
      <c r="E31" s="19" t="s">
        <v>497</v>
      </c>
      <c r="F31" s="20" t="s">
        <v>66</v>
      </c>
      <c r="G31" s="19" t="s">
        <v>2204</v>
      </c>
      <c r="H31" s="19" t="s">
        <v>2205</v>
      </c>
      <c r="I31" s="18" t="s">
        <v>1234</v>
      </c>
      <c r="J31" s="18" t="s">
        <v>2373</v>
      </c>
      <c r="K31" s="17">
        <v>1</v>
      </c>
      <c r="L31" s="21">
        <v>44409</v>
      </c>
      <c r="M31" s="21">
        <v>45107</v>
      </c>
      <c r="N31" s="17">
        <v>0</v>
      </c>
      <c r="O31" s="22">
        <f t="shared" si="1"/>
        <v>0</v>
      </c>
      <c r="P31" s="153"/>
      <c r="Q31" s="153"/>
      <c r="R31" s="154"/>
      <c r="S31" s="19" t="s">
        <v>2374</v>
      </c>
      <c r="T31" s="19" t="s">
        <v>2218</v>
      </c>
      <c r="U31" s="19" t="s">
        <v>1927</v>
      </c>
    </row>
    <row r="32" spans="1:21" s="52" customFormat="1" ht="174.75" customHeight="1" x14ac:dyDescent="0.35">
      <c r="A32" s="17">
        <v>2017</v>
      </c>
      <c r="B32" s="18" t="s">
        <v>1018</v>
      </c>
      <c r="C32" s="17">
        <v>2</v>
      </c>
      <c r="D32" s="19" t="s">
        <v>2191</v>
      </c>
      <c r="E32" s="19" t="s">
        <v>1464</v>
      </c>
      <c r="F32" s="20" t="s">
        <v>168</v>
      </c>
      <c r="G32" s="19" t="s">
        <v>503</v>
      </c>
      <c r="H32" s="19" t="s">
        <v>504</v>
      </c>
      <c r="I32" s="18" t="s">
        <v>417</v>
      </c>
      <c r="J32" s="23" t="s">
        <v>505</v>
      </c>
      <c r="K32" s="17">
        <v>1</v>
      </c>
      <c r="L32" s="21">
        <v>43297</v>
      </c>
      <c r="M32" s="21">
        <v>44196</v>
      </c>
      <c r="N32" s="17">
        <v>1</v>
      </c>
      <c r="O32" s="22">
        <f>+N32/K32</f>
        <v>1</v>
      </c>
      <c r="P32" s="153">
        <f>AVERAGE(O32:O33)</f>
        <v>0.5</v>
      </c>
      <c r="Q32" s="153" t="s">
        <v>63</v>
      </c>
      <c r="R32" s="154" t="s">
        <v>1504</v>
      </c>
      <c r="S32" s="19" t="s">
        <v>1322</v>
      </c>
      <c r="T32" s="19" t="s">
        <v>1259</v>
      </c>
      <c r="U32" s="23" t="s">
        <v>64</v>
      </c>
    </row>
    <row r="33" spans="1:21" s="52" customFormat="1" ht="281.25" customHeight="1" x14ac:dyDescent="0.35">
      <c r="A33" s="17">
        <v>2017</v>
      </c>
      <c r="B33" s="18" t="s">
        <v>1018</v>
      </c>
      <c r="C33" s="17">
        <v>2</v>
      </c>
      <c r="D33" s="19" t="s">
        <v>2191</v>
      </c>
      <c r="E33" s="19" t="s">
        <v>1464</v>
      </c>
      <c r="F33" s="20" t="s">
        <v>471</v>
      </c>
      <c r="G33" s="19" t="s">
        <v>1160</v>
      </c>
      <c r="H33" s="19" t="s">
        <v>1161</v>
      </c>
      <c r="I33" s="18" t="s">
        <v>417</v>
      </c>
      <c r="J33" s="23" t="s">
        <v>1156</v>
      </c>
      <c r="K33" s="17">
        <v>1</v>
      </c>
      <c r="L33" s="21">
        <v>44197</v>
      </c>
      <c r="M33" s="21">
        <v>45260</v>
      </c>
      <c r="N33" s="17">
        <v>0</v>
      </c>
      <c r="O33" s="22">
        <f>+N33/K33</f>
        <v>0</v>
      </c>
      <c r="P33" s="153"/>
      <c r="Q33" s="153"/>
      <c r="R33" s="154"/>
      <c r="S33" s="19" t="s">
        <v>1656</v>
      </c>
      <c r="T33" s="19" t="s">
        <v>2219</v>
      </c>
      <c r="U33" s="23" t="s">
        <v>64</v>
      </c>
    </row>
    <row r="34" spans="1:21" ht="326.25" customHeight="1" x14ac:dyDescent="0.35">
      <c r="A34" s="17">
        <v>2018</v>
      </c>
      <c r="B34" s="18" t="s">
        <v>1019</v>
      </c>
      <c r="C34" s="17">
        <v>2</v>
      </c>
      <c r="D34" s="23" t="s">
        <v>538</v>
      </c>
      <c r="E34" s="23" t="s">
        <v>539</v>
      </c>
      <c r="F34" s="20">
        <v>1</v>
      </c>
      <c r="G34" s="23" t="s">
        <v>540</v>
      </c>
      <c r="H34" s="23" t="s">
        <v>541</v>
      </c>
      <c r="I34" s="18" t="s">
        <v>536</v>
      </c>
      <c r="J34" s="26" t="s">
        <v>542</v>
      </c>
      <c r="K34" s="27">
        <v>1</v>
      </c>
      <c r="L34" s="21">
        <v>43647</v>
      </c>
      <c r="M34" s="21">
        <v>43677</v>
      </c>
      <c r="N34" s="17">
        <v>1</v>
      </c>
      <c r="O34" s="22">
        <f t="shared" si="1"/>
        <v>1</v>
      </c>
      <c r="P34" s="25">
        <f>+O34</f>
        <v>1</v>
      </c>
      <c r="Q34" s="25" t="s">
        <v>63</v>
      </c>
      <c r="R34" s="67" t="s">
        <v>1504</v>
      </c>
      <c r="S34" s="19" t="s">
        <v>1011</v>
      </c>
      <c r="T34" s="19" t="s">
        <v>1437</v>
      </c>
      <c r="U34" s="23" t="s">
        <v>1023</v>
      </c>
    </row>
    <row r="35" spans="1:21" ht="189" x14ac:dyDescent="0.35">
      <c r="A35" s="17">
        <v>2018</v>
      </c>
      <c r="B35" s="18" t="s">
        <v>1019</v>
      </c>
      <c r="C35" s="17">
        <v>3</v>
      </c>
      <c r="D35" s="23" t="s">
        <v>543</v>
      </c>
      <c r="E35" s="19" t="s">
        <v>544</v>
      </c>
      <c r="F35" s="20" t="s">
        <v>391</v>
      </c>
      <c r="G35" s="19" t="s">
        <v>1339</v>
      </c>
      <c r="H35" s="19" t="s">
        <v>1340</v>
      </c>
      <c r="I35" s="18" t="s">
        <v>536</v>
      </c>
      <c r="J35" s="19" t="s">
        <v>1343</v>
      </c>
      <c r="K35" s="18">
        <v>6</v>
      </c>
      <c r="L35" s="21">
        <v>44378</v>
      </c>
      <c r="M35" s="21">
        <v>44592</v>
      </c>
      <c r="N35" s="17">
        <v>6</v>
      </c>
      <c r="O35" s="22">
        <v>1</v>
      </c>
      <c r="P35" s="25">
        <f>+O35</f>
        <v>1</v>
      </c>
      <c r="Q35" s="25" t="s">
        <v>63</v>
      </c>
      <c r="R35" s="67" t="s">
        <v>1504</v>
      </c>
      <c r="S35" s="19" t="s">
        <v>1928</v>
      </c>
      <c r="T35" s="19" t="s">
        <v>2345</v>
      </c>
      <c r="U35" s="23" t="s">
        <v>1023</v>
      </c>
    </row>
    <row r="36" spans="1:21" ht="247.5" customHeight="1" x14ac:dyDescent="0.35">
      <c r="A36" s="17">
        <v>2018</v>
      </c>
      <c r="B36" s="18" t="s">
        <v>1019</v>
      </c>
      <c r="C36" s="27">
        <v>9</v>
      </c>
      <c r="D36" s="28" t="s">
        <v>566</v>
      </c>
      <c r="E36" s="28" t="s">
        <v>567</v>
      </c>
      <c r="F36" s="20" t="s">
        <v>175</v>
      </c>
      <c r="G36" s="28" t="s">
        <v>568</v>
      </c>
      <c r="H36" s="28" t="s">
        <v>569</v>
      </c>
      <c r="I36" s="18" t="s">
        <v>2189</v>
      </c>
      <c r="J36" s="26" t="s">
        <v>570</v>
      </c>
      <c r="K36" s="27">
        <v>1</v>
      </c>
      <c r="L36" s="21">
        <v>43678</v>
      </c>
      <c r="M36" s="21">
        <v>43830</v>
      </c>
      <c r="N36" s="17">
        <v>1</v>
      </c>
      <c r="O36" s="22">
        <f t="shared" si="1"/>
        <v>1</v>
      </c>
      <c r="P36" s="153">
        <f>+AVERAGE(O36:O38)</f>
        <v>1</v>
      </c>
      <c r="Q36" s="153" t="s">
        <v>63</v>
      </c>
      <c r="R36" s="154" t="s">
        <v>1504</v>
      </c>
      <c r="S36" s="19" t="s">
        <v>1237</v>
      </c>
      <c r="T36" s="19" t="s">
        <v>1238</v>
      </c>
      <c r="U36" s="19" t="s">
        <v>1023</v>
      </c>
    </row>
    <row r="37" spans="1:21" ht="409.5" customHeight="1" x14ac:dyDescent="0.35">
      <c r="A37" s="17">
        <v>2018</v>
      </c>
      <c r="B37" s="18" t="s">
        <v>1019</v>
      </c>
      <c r="C37" s="27">
        <v>9</v>
      </c>
      <c r="D37" s="28" t="s">
        <v>566</v>
      </c>
      <c r="E37" s="28" t="s">
        <v>567</v>
      </c>
      <c r="F37" s="20" t="s">
        <v>48</v>
      </c>
      <c r="G37" s="28" t="s">
        <v>1198</v>
      </c>
      <c r="H37" s="28" t="s">
        <v>1261</v>
      </c>
      <c r="I37" s="18" t="s">
        <v>2189</v>
      </c>
      <c r="J37" s="26" t="s">
        <v>196</v>
      </c>
      <c r="K37" s="27">
        <v>10</v>
      </c>
      <c r="L37" s="21">
        <v>44166</v>
      </c>
      <c r="M37" s="21">
        <v>44500</v>
      </c>
      <c r="N37" s="17">
        <v>10</v>
      </c>
      <c r="O37" s="22">
        <f t="shared" si="1"/>
        <v>1</v>
      </c>
      <c r="P37" s="153"/>
      <c r="Q37" s="153"/>
      <c r="R37" s="154"/>
      <c r="S37" s="19" t="s">
        <v>2247</v>
      </c>
      <c r="T37" s="19" t="s">
        <v>2229</v>
      </c>
      <c r="U37" s="19" t="s">
        <v>1023</v>
      </c>
    </row>
    <row r="38" spans="1:21" ht="409.5" x14ac:dyDescent="0.35">
      <c r="A38" s="17">
        <v>2018</v>
      </c>
      <c r="B38" s="18" t="s">
        <v>1019</v>
      </c>
      <c r="C38" s="27">
        <v>9</v>
      </c>
      <c r="D38" s="28" t="s">
        <v>566</v>
      </c>
      <c r="E38" s="28" t="s">
        <v>567</v>
      </c>
      <c r="F38" s="20" t="s">
        <v>52</v>
      </c>
      <c r="G38" s="28" t="s">
        <v>1198</v>
      </c>
      <c r="H38" s="28" t="s">
        <v>1262</v>
      </c>
      <c r="I38" s="18" t="s">
        <v>2189</v>
      </c>
      <c r="J38" s="26" t="s">
        <v>1199</v>
      </c>
      <c r="K38" s="27">
        <v>8</v>
      </c>
      <c r="L38" s="21">
        <v>44044</v>
      </c>
      <c r="M38" s="21">
        <v>44500</v>
      </c>
      <c r="N38" s="17">
        <v>8</v>
      </c>
      <c r="O38" s="22">
        <f t="shared" si="1"/>
        <v>1</v>
      </c>
      <c r="P38" s="153"/>
      <c r="Q38" s="153"/>
      <c r="R38" s="154"/>
      <c r="S38" s="19" t="s">
        <v>2056</v>
      </c>
      <c r="T38" s="19" t="s">
        <v>2346</v>
      </c>
      <c r="U38" s="19" t="s">
        <v>1023</v>
      </c>
    </row>
    <row r="39" spans="1:21" ht="303.75" customHeight="1" x14ac:dyDescent="0.35">
      <c r="A39" s="17">
        <v>2018</v>
      </c>
      <c r="B39" s="18" t="s">
        <v>1019</v>
      </c>
      <c r="C39" s="27">
        <v>29</v>
      </c>
      <c r="D39" s="28" t="s">
        <v>661</v>
      </c>
      <c r="E39" s="28" t="s">
        <v>662</v>
      </c>
      <c r="F39" s="20" t="s">
        <v>59</v>
      </c>
      <c r="G39" s="28" t="s">
        <v>60</v>
      </c>
      <c r="H39" s="28" t="s">
        <v>846</v>
      </c>
      <c r="I39" s="18" t="s">
        <v>417</v>
      </c>
      <c r="J39" s="26" t="s">
        <v>67</v>
      </c>
      <c r="K39" s="27">
        <v>36</v>
      </c>
      <c r="L39" s="21">
        <v>43770</v>
      </c>
      <c r="M39" s="21">
        <v>44530</v>
      </c>
      <c r="N39" s="17">
        <v>36</v>
      </c>
      <c r="O39" s="22">
        <f t="shared" si="1"/>
        <v>1</v>
      </c>
      <c r="P39" s="153">
        <f>+AVERAGE(O39:O40)</f>
        <v>1</v>
      </c>
      <c r="Q39" s="153" t="s">
        <v>63</v>
      </c>
      <c r="R39" s="154" t="s">
        <v>1502</v>
      </c>
      <c r="S39" s="19" t="s">
        <v>1631</v>
      </c>
      <c r="T39" s="19" t="s">
        <v>2347</v>
      </c>
      <c r="U39" s="23" t="s">
        <v>1023</v>
      </c>
    </row>
    <row r="40" spans="1:21" ht="202.5" customHeight="1" x14ac:dyDescent="0.35">
      <c r="A40" s="17">
        <v>2018</v>
      </c>
      <c r="B40" s="18" t="s">
        <v>1019</v>
      </c>
      <c r="C40" s="27">
        <v>29</v>
      </c>
      <c r="D40" s="28" t="s">
        <v>661</v>
      </c>
      <c r="E40" s="28" t="s">
        <v>662</v>
      </c>
      <c r="F40" s="20" t="s">
        <v>66</v>
      </c>
      <c r="G40" s="28" t="s">
        <v>60</v>
      </c>
      <c r="H40" s="28" t="s">
        <v>845</v>
      </c>
      <c r="I40" s="18" t="s">
        <v>417</v>
      </c>
      <c r="J40" s="26" t="s">
        <v>62</v>
      </c>
      <c r="K40" s="27">
        <v>7</v>
      </c>
      <c r="L40" s="21">
        <v>43831</v>
      </c>
      <c r="M40" s="21">
        <v>44196</v>
      </c>
      <c r="N40" s="17">
        <v>7</v>
      </c>
      <c r="O40" s="22">
        <f t="shared" si="1"/>
        <v>1</v>
      </c>
      <c r="P40" s="153"/>
      <c r="Q40" s="153"/>
      <c r="R40" s="154"/>
      <c r="S40" s="19" t="s">
        <v>967</v>
      </c>
      <c r="T40" s="19" t="s">
        <v>1609</v>
      </c>
      <c r="U40" s="23" t="s">
        <v>1023</v>
      </c>
    </row>
    <row r="41" spans="1:21" s="52" customFormat="1" ht="90" customHeight="1" x14ac:dyDescent="0.35">
      <c r="A41" s="17">
        <v>2018</v>
      </c>
      <c r="B41" s="18" t="s">
        <v>1019</v>
      </c>
      <c r="C41" s="27">
        <v>33</v>
      </c>
      <c r="D41" s="28" t="s">
        <v>665</v>
      </c>
      <c r="E41" s="28" t="s">
        <v>666</v>
      </c>
      <c r="F41" s="20" t="s">
        <v>59</v>
      </c>
      <c r="G41" s="28" t="s">
        <v>667</v>
      </c>
      <c r="H41" s="28" t="s">
        <v>668</v>
      </c>
      <c r="I41" s="18" t="s">
        <v>417</v>
      </c>
      <c r="J41" s="26" t="s">
        <v>669</v>
      </c>
      <c r="K41" s="27">
        <v>1</v>
      </c>
      <c r="L41" s="21">
        <v>43657</v>
      </c>
      <c r="M41" s="21">
        <v>43830</v>
      </c>
      <c r="N41" s="17">
        <v>1</v>
      </c>
      <c r="O41" s="22">
        <f t="shared" si="1"/>
        <v>1</v>
      </c>
      <c r="P41" s="153">
        <f>+AVERAGE(O41:O42)</f>
        <v>0.5</v>
      </c>
      <c r="Q41" s="153" t="s">
        <v>63</v>
      </c>
      <c r="R41" s="154" t="s">
        <v>1503</v>
      </c>
      <c r="S41" s="19" t="s">
        <v>1140</v>
      </c>
      <c r="T41" s="19" t="s">
        <v>1257</v>
      </c>
      <c r="U41" s="23" t="s">
        <v>64</v>
      </c>
    </row>
    <row r="42" spans="1:21" s="52" customFormat="1" ht="281.25" customHeight="1" x14ac:dyDescent="0.35">
      <c r="A42" s="17">
        <v>2018</v>
      </c>
      <c r="B42" s="18" t="s">
        <v>1019</v>
      </c>
      <c r="C42" s="27">
        <v>33</v>
      </c>
      <c r="D42" s="28" t="s">
        <v>665</v>
      </c>
      <c r="E42" s="28" t="s">
        <v>666</v>
      </c>
      <c r="F42" s="20" t="s">
        <v>66</v>
      </c>
      <c r="G42" s="28" t="s">
        <v>1160</v>
      </c>
      <c r="H42" s="28" t="s">
        <v>1161</v>
      </c>
      <c r="I42" s="18" t="s">
        <v>417</v>
      </c>
      <c r="J42" s="26" t="s">
        <v>1156</v>
      </c>
      <c r="K42" s="27">
        <v>1</v>
      </c>
      <c r="L42" s="21">
        <v>44197</v>
      </c>
      <c r="M42" s="21">
        <v>45260</v>
      </c>
      <c r="N42" s="17">
        <v>0</v>
      </c>
      <c r="O42" s="22">
        <f t="shared" si="1"/>
        <v>0</v>
      </c>
      <c r="P42" s="153"/>
      <c r="Q42" s="153"/>
      <c r="R42" s="154"/>
      <c r="S42" s="19" t="s">
        <v>1656</v>
      </c>
      <c r="T42" s="19" t="s">
        <v>2220</v>
      </c>
      <c r="U42" s="23" t="s">
        <v>64</v>
      </c>
    </row>
    <row r="43" spans="1:21" s="52" customFormat="1" ht="292.5" customHeight="1" x14ac:dyDescent="0.35">
      <c r="A43" s="17">
        <v>2018</v>
      </c>
      <c r="B43" s="18" t="s">
        <v>1019</v>
      </c>
      <c r="C43" s="27">
        <v>34</v>
      </c>
      <c r="D43" s="28" t="s">
        <v>670</v>
      </c>
      <c r="E43" s="28" t="s">
        <v>671</v>
      </c>
      <c r="F43" s="20" t="s">
        <v>59</v>
      </c>
      <c r="G43" s="28" t="s">
        <v>866</v>
      </c>
      <c r="H43" s="28" t="s">
        <v>672</v>
      </c>
      <c r="I43" s="18" t="s">
        <v>417</v>
      </c>
      <c r="J43" s="26" t="s">
        <v>607</v>
      </c>
      <c r="K43" s="27">
        <v>1</v>
      </c>
      <c r="L43" s="21">
        <v>43657</v>
      </c>
      <c r="M43" s="21">
        <v>43830</v>
      </c>
      <c r="N43" s="17">
        <v>1</v>
      </c>
      <c r="O43" s="22">
        <v>1</v>
      </c>
      <c r="P43" s="153">
        <f>+AVERAGE(O43:O44)</f>
        <v>1</v>
      </c>
      <c r="Q43" s="153" t="s">
        <v>63</v>
      </c>
      <c r="R43" s="154" t="s">
        <v>1504</v>
      </c>
      <c r="S43" s="28" t="s">
        <v>1268</v>
      </c>
      <c r="T43" s="19" t="s">
        <v>1245</v>
      </c>
      <c r="U43" s="23" t="s">
        <v>1023</v>
      </c>
    </row>
    <row r="44" spans="1:21" ht="315" x14ac:dyDescent="0.35">
      <c r="A44" s="17">
        <v>2018</v>
      </c>
      <c r="B44" s="18" t="s">
        <v>1019</v>
      </c>
      <c r="C44" s="27">
        <v>34</v>
      </c>
      <c r="D44" s="28" t="s">
        <v>670</v>
      </c>
      <c r="E44" s="28" t="s">
        <v>671</v>
      </c>
      <c r="F44" s="20" t="s">
        <v>66</v>
      </c>
      <c r="G44" s="28" t="s">
        <v>1171</v>
      </c>
      <c r="H44" s="28" t="s">
        <v>1172</v>
      </c>
      <c r="I44" s="18" t="s">
        <v>417</v>
      </c>
      <c r="J44" s="26" t="s">
        <v>1173</v>
      </c>
      <c r="K44" s="27">
        <v>1</v>
      </c>
      <c r="L44" s="21">
        <v>44197</v>
      </c>
      <c r="M44" s="21">
        <v>44530</v>
      </c>
      <c r="N44" s="17">
        <v>1</v>
      </c>
      <c r="O44" s="22">
        <v>1</v>
      </c>
      <c r="P44" s="153"/>
      <c r="Q44" s="153"/>
      <c r="R44" s="154"/>
      <c r="S44" s="19" t="s">
        <v>2375</v>
      </c>
      <c r="T44" s="19" t="s">
        <v>2376</v>
      </c>
      <c r="U44" s="23" t="s">
        <v>1023</v>
      </c>
    </row>
    <row r="45" spans="1:21" ht="191.25" customHeight="1" x14ac:dyDescent="0.35">
      <c r="A45" s="17">
        <v>2018</v>
      </c>
      <c r="B45" s="18" t="s">
        <v>1019</v>
      </c>
      <c r="C45" s="27">
        <v>35</v>
      </c>
      <c r="D45" s="28" t="s">
        <v>673</v>
      </c>
      <c r="E45" s="28" t="s">
        <v>674</v>
      </c>
      <c r="F45" s="20" t="s">
        <v>59</v>
      </c>
      <c r="G45" s="28" t="s">
        <v>675</v>
      </c>
      <c r="H45" s="28" t="s">
        <v>676</v>
      </c>
      <c r="I45" s="18" t="s">
        <v>417</v>
      </c>
      <c r="J45" s="26" t="s">
        <v>607</v>
      </c>
      <c r="K45" s="27">
        <v>1</v>
      </c>
      <c r="L45" s="21">
        <v>43657</v>
      </c>
      <c r="M45" s="21">
        <v>44408</v>
      </c>
      <c r="N45" s="17">
        <v>1</v>
      </c>
      <c r="O45" s="22">
        <f t="shared" si="1"/>
        <v>1</v>
      </c>
      <c r="P45" s="153">
        <f>+AVERAGE(O45:O46)</f>
        <v>1</v>
      </c>
      <c r="Q45" s="153" t="s">
        <v>63</v>
      </c>
      <c r="R45" s="154" t="s">
        <v>1504</v>
      </c>
      <c r="S45" s="28" t="s">
        <v>2248</v>
      </c>
      <c r="T45" s="19" t="s">
        <v>2351</v>
      </c>
      <c r="U45" s="23" t="s">
        <v>1023</v>
      </c>
    </row>
    <row r="46" spans="1:21" ht="112.5" customHeight="1" x14ac:dyDescent="0.35">
      <c r="A46" s="17">
        <v>2018</v>
      </c>
      <c r="B46" s="18" t="s">
        <v>1019</v>
      </c>
      <c r="C46" s="27">
        <v>35</v>
      </c>
      <c r="D46" s="28" t="s">
        <v>673</v>
      </c>
      <c r="E46" s="28" t="s">
        <v>674</v>
      </c>
      <c r="F46" s="20" t="s">
        <v>66</v>
      </c>
      <c r="G46" s="28" t="s">
        <v>1174</v>
      </c>
      <c r="H46" s="28" t="s">
        <v>1175</v>
      </c>
      <c r="I46" s="18" t="s">
        <v>417</v>
      </c>
      <c r="J46" s="26" t="s">
        <v>1176</v>
      </c>
      <c r="K46" s="27">
        <v>1</v>
      </c>
      <c r="L46" s="21">
        <v>44166</v>
      </c>
      <c r="M46" s="21">
        <v>44651</v>
      </c>
      <c r="N46" s="17">
        <v>1</v>
      </c>
      <c r="O46" s="22">
        <f t="shared" si="1"/>
        <v>1</v>
      </c>
      <c r="P46" s="153"/>
      <c r="Q46" s="153"/>
      <c r="R46" s="154"/>
      <c r="S46" s="19" t="s">
        <v>1481</v>
      </c>
      <c r="T46" s="19" t="s">
        <v>2352</v>
      </c>
      <c r="U46" s="23" t="s">
        <v>1023</v>
      </c>
    </row>
    <row r="47" spans="1:21" ht="409.5" customHeight="1" x14ac:dyDescent="0.35">
      <c r="A47" s="17">
        <v>2018</v>
      </c>
      <c r="B47" s="18" t="s">
        <v>1019</v>
      </c>
      <c r="C47" s="27">
        <v>39</v>
      </c>
      <c r="D47" s="28" t="s">
        <v>688</v>
      </c>
      <c r="E47" s="28" t="s">
        <v>681</v>
      </c>
      <c r="F47" s="20" t="s">
        <v>175</v>
      </c>
      <c r="G47" s="28" t="s">
        <v>689</v>
      </c>
      <c r="H47" s="28" t="s">
        <v>868</v>
      </c>
      <c r="I47" s="18" t="s">
        <v>2189</v>
      </c>
      <c r="J47" s="26" t="s">
        <v>690</v>
      </c>
      <c r="K47" s="27">
        <v>1</v>
      </c>
      <c r="L47" s="21">
        <v>43678</v>
      </c>
      <c r="M47" s="21">
        <v>43830</v>
      </c>
      <c r="N47" s="17">
        <v>1</v>
      </c>
      <c r="O47" s="22">
        <f t="shared" si="1"/>
        <v>1</v>
      </c>
      <c r="P47" s="153">
        <f>+AVERAGE(O47:O49)</f>
        <v>1</v>
      </c>
      <c r="Q47" s="153" t="s">
        <v>63</v>
      </c>
      <c r="R47" s="154" t="s">
        <v>1504</v>
      </c>
      <c r="S47" s="19" t="s">
        <v>1239</v>
      </c>
      <c r="T47" s="19" t="s">
        <v>2077</v>
      </c>
      <c r="U47" s="23" t="s">
        <v>1023</v>
      </c>
    </row>
    <row r="48" spans="1:21" ht="120" customHeight="1" x14ac:dyDescent="0.35">
      <c r="A48" s="17">
        <v>2018</v>
      </c>
      <c r="B48" s="18" t="s">
        <v>1019</v>
      </c>
      <c r="C48" s="27">
        <v>39</v>
      </c>
      <c r="D48" s="28" t="s">
        <v>688</v>
      </c>
      <c r="E48" s="28" t="s">
        <v>681</v>
      </c>
      <c r="F48" s="20" t="s">
        <v>48</v>
      </c>
      <c r="G48" s="19" t="s">
        <v>1200</v>
      </c>
      <c r="H48" s="19" t="s">
        <v>1201</v>
      </c>
      <c r="I48" s="18" t="s">
        <v>2189</v>
      </c>
      <c r="J48" s="19" t="s">
        <v>1204</v>
      </c>
      <c r="K48" s="23">
        <v>1</v>
      </c>
      <c r="L48" s="21">
        <v>44166</v>
      </c>
      <c r="M48" s="21">
        <v>44377</v>
      </c>
      <c r="N48" s="17">
        <v>1</v>
      </c>
      <c r="O48" s="22">
        <f t="shared" ref="O48:O86" si="2">+N48/K48</f>
        <v>1</v>
      </c>
      <c r="P48" s="153"/>
      <c r="Q48" s="153"/>
      <c r="R48" s="154"/>
      <c r="S48" s="19" t="s">
        <v>1662</v>
      </c>
      <c r="T48" s="19" t="s">
        <v>2230</v>
      </c>
      <c r="U48" s="23" t="s">
        <v>1023</v>
      </c>
    </row>
    <row r="49" spans="1:21" ht="231" x14ac:dyDescent="0.35">
      <c r="A49" s="17">
        <v>2018</v>
      </c>
      <c r="B49" s="18" t="s">
        <v>1019</v>
      </c>
      <c r="C49" s="27">
        <v>39</v>
      </c>
      <c r="D49" s="28" t="s">
        <v>688</v>
      </c>
      <c r="E49" s="28" t="s">
        <v>681</v>
      </c>
      <c r="F49" s="20" t="s">
        <v>52</v>
      </c>
      <c r="G49" s="19" t="s">
        <v>1202</v>
      </c>
      <c r="H49" s="19" t="s">
        <v>1203</v>
      </c>
      <c r="I49" s="18" t="s">
        <v>2189</v>
      </c>
      <c r="J49" s="19" t="s">
        <v>1205</v>
      </c>
      <c r="K49" s="23">
        <v>13</v>
      </c>
      <c r="L49" s="21">
        <v>44166</v>
      </c>
      <c r="M49" s="21">
        <v>44469</v>
      </c>
      <c r="N49" s="17">
        <v>13</v>
      </c>
      <c r="O49" s="22">
        <f t="shared" si="2"/>
        <v>1</v>
      </c>
      <c r="P49" s="153"/>
      <c r="Q49" s="153"/>
      <c r="R49" s="154"/>
      <c r="S49" s="19" t="s">
        <v>1663</v>
      </c>
      <c r="T49" s="19" t="s">
        <v>2377</v>
      </c>
      <c r="U49" s="23" t="s">
        <v>1023</v>
      </c>
    </row>
    <row r="50" spans="1:21" ht="101.25" customHeight="1" x14ac:dyDescent="0.35">
      <c r="A50" s="17">
        <v>2018</v>
      </c>
      <c r="B50" s="18" t="s">
        <v>1019</v>
      </c>
      <c r="C50" s="27">
        <v>41</v>
      </c>
      <c r="D50" s="28" t="s">
        <v>692</v>
      </c>
      <c r="E50" s="28" t="s">
        <v>693</v>
      </c>
      <c r="F50" s="20" t="s">
        <v>1365</v>
      </c>
      <c r="G50" s="28" t="s">
        <v>694</v>
      </c>
      <c r="H50" s="28" t="s">
        <v>695</v>
      </c>
      <c r="I50" s="18" t="s">
        <v>536</v>
      </c>
      <c r="J50" s="26" t="s">
        <v>696</v>
      </c>
      <c r="K50" s="27">
        <v>1</v>
      </c>
      <c r="L50" s="21">
        <v>43661</v>
      </c>
      <c r="M50" s="21">
        <v>43738</v>
      </c>
      <c r="N50" s="17">
        <v>1</v>
      </c>
      <c r="O50" s="22">
        <f t="shared" si="2"/>
        <v>1</v>
      </c>
      <c r="P50" s="155">
        <f>AVERAGE(O50:O59)</f>
        <v>0.85</v>
      </c>
      <c r="Q50" s="155" t="s">
        <v>63</v>
      </c>
      <c r="R50" s="158" t="s">
        <v>1504</v>
      </c>
      <c r="S50" s="19" t="s">
        <v>892</v>
      </c>
      <c r="T50" s="19" t="s">
        <v>1009</v>
      </c>
      <c r="U50" s="23" t="s">
        <v>64</v>
      </c>
    </row>
    <row r="51" spans="1:21" ht="191.25" customHeight="1" x14ac:dyDescent="0.35">
      <c r="A51" s="17">
        <v>2018</v>
      </c>
      <c r="B51" s="18" t="s">
        <v>1019</v>
      </c>
      <c r="C51" s="27">
        <v>41</v>
      </c>
      <c r="D51" s="28" t="s">
        <v>692</v>
      </c>
      <c r="E51" s="28" t="s">
        <v>697</v>
      </c>
      <c r="F51" s="20" t="s">
        <v>1366</v>
      </c>
      <c r="G51" s="28" t="s">
        <v>698</v>
      </c>
      <c r="H51" s="28" t="s">
        <v>1145</v>
      </c>
      <c r="I51" s="18" t="s">
        <v>536</v>
      </c>
      <c r="J51" s="26" t="s">
        <v>699</v>
      </c>
      <c r="K51" s="27">
        <v>1</v>
      </c>
      <c r="L51" s="21">
        <v>43678</v>
      </c>
      <c r="M51" s="21">
        <v>44193</v>
      </c>
      <c r="N51" s="17">
        <v>1</v>
      </c>
      <c r="O51" s="22">
        <f t="shared" si="2"/>
        <v>1</v>
      </c>
      <c r="P51" s="156"/>
      <c r="Q51" s="156"/>
      <c r="R51" s="159"/>
      <c r="S51" s="19" t="s">
        <v>1482</v>
      </c>
      <c r="T51" s="19" t="s">
        <v>1269</v>
      </c>
      <c r="U51" s="23" t="s">
        <v>64</v>
      </c>
    </row>
    <row r="52" spans="1:21" ht="409.5" customHeight="1" x14ac:dyDescent="0.35">
      <c r="A52" s="17">
        <v>2018</v>
      </c>
      <c r="B52" s="18" t="s">
        <v>1019</v>
      </c>
      <c r="C52" s="27">
        <v>41</v>
      </c>
      <c r="D52" s="28" t="s">
        <v>692</v>
      </c>
      <c r="E52" s="28" t="s">
        <v>700</v>
      </c>
      <c r="F52" s="20" t="s">
        <v>1367</v>
      </c>
      <c r="G52" s="28" t="s">
        <v>869</v>
      </c>
      <c r="H52" s="28" t="s">
        <v>701</v>
      </c>
      <c r="I52" s="18" t="s">
        <v>536</v>
      </c>
      <c r="J52" s="26" t="s">
        <v>702</v>
      </c>
      <c r="K52" s="27">
        <v>1</v>
      </c>
      <c r="L52" s="21">
        <v>43770</v>
      </c>
      <c r="M52" s="21">
        <v>44012</v>
      </c>
      <c r="N52" s="17">
        <v>1</v>
      </c>
      <c r="O52" s="22">
        <f t="shared" si="2"/>
        <v>1</v>
      </c>
      <c r="P52" s="156"/>
      <c r="Q52" s="156"/>
      <c r="R52" s="159"/>
      <c r="S52" s="19" t="s">
        <v>2249</v>
      </c>
      <c r="T52" s="19" t="s">
        <v>1270</v>
      </c>
      <c r="U52" s="23" t="s">
        <v>64</v>
      </c>
    </row>
    <row r="53" spans="1:21" ht="180" customHeight="1" x14ac:dyDescent="0.35">
      <c r="A53" s="17">
        <v>2018</v>
      </c>
      <c r="B53" s="18" t="s">
        <v>1019</v>
      </c>
      <c r="C53" s="27">
        <v>41</v>
      </c>
      <c r="D53" s="28" t="s">
        <v>692</v>
      </c>
      <c r="E53" s="28" t="s">
        <v>703</v>
      </c>
      <c r="F53" s="20" t="s">
        <v>1368</v>
      </c>
      <c r="G53" s="28" t="s">
        <v>704</v>
      </c>
      <c r="H53" s="28" t="s">
        <v>705</v>
      </c>
      <c r="I53" s="18" t="s">
        <v>536</v>
      </c>
      <c r="J53" s="26" t="s">
        <v>196</v>
      </c>
      <c r="K53" s="27">
        <v>1</v>
      </c>
      <c r="L53" s="21">
        <v>43815</v>
      </c>
      <c r="M53" s="21">
        <v>44012</v>
      </c>
      <c r="N53" s="17">
        <v>1</v>
      </c>
      <c r="O53" s="22">
        <f t="shared" si="2"/>
        <v>1</v>
      </c>
      <c r="P53" s="156"/>
      <c r="Q53" s="156"/>
      <c r="R53" s="159"/>
      <c r="S53" s="19" t="s">
        <v>1271</v>
      </c>
      <c r="T53" s="19" t="s">
        <v>1483</v>
      </c>
      <c r="U53" s="23" t="s">
        <v>64</v>
      </c>
    </row>
    <row r="54" spans="1:21" ht="409.5" customHeight="1" x14ac:dyDescent="0.35">
      <c r="A54" s="17">
        <v>2018</v>
      </c>
      <c r="B54" s="18" t="s">
        <v>1019</v>
      </c>
      <c r="C54" s="27">
        <v>41</v>
      </c>
      <c r="D54" s="28" t="s">
        <v>692</v>
      </c>
      <c r="E54" s="28" t="s">
        <v>703</v>
      </c>
      <c r="F54" s="20" t="s">
        <v>1369</v>
      </c>
      <c r="G54" s="28" t="s">
        <v>706</v>
      </c>
      <c r="H54" s="28" t="s">
        <v>707</v>
      </c>
      <c r="I54" s="18" t="s">
        <v>536</v>
      </c>
      <c r="J54" s="26" t="s">
        <v>613</v>
      </c>
      <c r="K54" s="27">
        <v>1</v>
      </c>
      <c r="L54" s="21">
        <v>43678</v>
      </c>
      <c r="M54" s="21">
        <v>44012</v>
      </c>
      <c r="N54" s="17">
        <v>1</v>
      </c>
      <c r="O54" s="22">
        <f t="shared" si="2"/>
        <v>1</v>
      </c>
      <c r="P54" s="156"/>
      <c r="Q54" s="156"/>
      <c r="R54" s="159"/>
      <c r="S54" s="19" t="s">
        <v>1272</v>
      </c>
      <c r="T54" s="19" t="s">
        <v>1484</v>
      </c>
      <c r="U54" s="23" t="s">
        <v>64</v>
      </c>
    </row>
    <row r="55" spans="1:21" ht="409.5" customHeight="1" x14ac:dyDescent="0.35">
      <c r="A55" s="17">
        <v>2018</v>
      </c>
      <c r="B55" s="18" t="s">
        <v>1019</v>
      </c>
      <c r="C55" s="27">
        <v>41</v>
      </c>
      <c r="D55" s="28" t="s">
        <v>692</v>
      </c>
      <c r="E55" s="28" t="s">
        <v>703</v>
      </c>
      <c r="F55" s="20" t="s">
        <v>1370</v>
      </c>
      <c r="G55" s="28" t="s">
        <v>706</v>
      </c>
      <c r="H55" s="28" t="s">
        <v>708</v>
      </c>
      <c r="I55" s="18" t="s">
        <v>536</v>
      </c>
      <c r="J55" s="26" t="s">
        <v>709</v>
      </c>
      <c r="K55" s="27">
        <v>3</v>
      </c>
      <c r="L55" s="21">
        <v>43678</v>
      </c>
      <c r="M55" s="21">
        <v>44012</v>
      </c>
      <c r="N55" s="17">
        <v>3</v>
      </c>
      <c r="O55" s="22">
        <f t="shared" si="2"/>
        <v>1</v>
      </c>
      <c r="P55" s="156"/>
      <c r="Q55" s="156"/>
      <c r="R55" s="159"/>
      <c r="S55" s="19" t="s">
        <v>1273</v>
      </c>
      <c r="T55" s="19" t="s">
        <v>1274</v>
      </c>
      <c r="U55" s="23" t="s">
        <v>64</v>
      </c>
    </row>
    <row r="56" spans="1:21" s="52" customFormat="1" ht="409.5" customHeight="1" x14ac:dyDescent="0.35">
      <c r="A56" s="17">
        <v>2018</v>
      </c>
      <c r="B56" s="18" t="s">
        <v>1019</v>
      </c>
      <c r="C56" s="27">
        <v>41</v>
      </c>
      <c r="D56" s="28" t="s">
        <v>692</v>
      </c>
      <c r="E56" s="28" t="s">
        <v>710</v>
      </c>
      <c r="F56" s="20" t="s">
        <v>1371</v>
      </c>
      <c r="G56" s="28" t="s">
        <v>711</v>
      </c>
      <c r="H56" s="28" t="s">
        <v>712</v>
      </c>
      <c r="I56" s="18" t="s">
        <v>536</v>
      </c>
      <c r="J56" s="26" t="s">
        <v>713</v>
      </c>
      <c r="K56" s="27">
        <v>1</v>
      </c>
      <c r="L56" s="21">
        <v>43661</v>
      </c>
      <c r="M56" s="21">
        <v>44012</v>
      </c>
      <c r="N56" s="17">
        <v>1</v>
      </c>
      <c r="O56" s="22">
        <f t="shared" si="2"/>
        <v>1</v>
      </c>
      <c r="P56" s="156"/>
      <c r="Q56" s="156"/>
      <c r="R56" s="159"/>
      <c r="S56" s="19" t="s">
        <v>1485</v>
      </c>
      <c r="T56" s="19" t="s">
        <v>1275</v>
      </c>
      <c r="U56" s="23" t="s">
        <v>64</v>
      </c>
    </row>
    <row r="57" spans="1:21" s="52" customFormat="1" ht="247.5" customHeight="1" x14ac:dyDescent="0.35">
      <c r="A57" s="17">
        <v>2018</v>
      </c>
      <c r="B57" s="18" t="s">
        <v>1019</v>
      </c>
      <c r="C57" s="27">
        <v>41</v>
      </c>
      <c r="D57" s="28" t="s">
        <v>692</v>
      </c>
      <c r="E57" s="28" t="s">
        <v>710</v>
      </c>
      <c r="F57" s="20" t="s">
        <v>1372</v>
      </c>
      <c r="G57" s="28" t="s">
        <v>711</v>
      </c>
      <c r="H57" s="28" t="s">
        <v>714</v>
      </c>
      <c r="I57" s="18" t="s">
        <v>536</v>
      </c>
      <c r="J57" s="26" t="s">
        <v>715</v>
      </c>
      <c r="K57" s="27">
        <v>1</v>
      </c>
      <c r="L57" s="21">
        <v>43770</v>
      </c>
      <c r="M57" s="21">
        <v>44012</v>
      </c>
      <c r="N57" s="17">
        <v>1</v>
      </c>
      <c r="O57" s="22">
        <f t="shared" si="2"/>
        <v>1</v>
      </c>
      <c r="P57" s="156"/>
      <c r="Q57" s="156"/>
      <c r="R57" s="159"/>
      <c r="S57" s="19" t="s">
        <v>1010</v>
      </c>
      <c r="T57" s="19" t="s">
        <v>1276</v>
      </c>
      <c r="U57" s="23" t="s">
        <v>64</v>
      </c>
    </row>
    <row r="58" spans="1:21" s="52" customFormat="1" ht="126" x14ac:dyDescent="0.35">
      <c r="A58" s="17">
        <v>2018</v>
      </c>
      <c r="B58" s="18" t="s">
        <v>1019</v>
      </c>
      <c r="C58" s="27">
        <v>41</v>
      </c>
      <c r="D58" s="28" t="s">
        <v>692</v>
      </c>
      <c r="E58" s="28" t="s">
        <v>710</v>
      </c>
      <c r="F58" s="20" t="s">
        <v>1373</v>
      </c>
      <c r="G58" s="28" t="s">
        <v>1375</v>
      </c>
      <c r="H58" s="54" t="s">
        <v>1376</v>
      </c>
      <c r="I58" s="18" t="s">
        <v>417</v>
      </c>
      <c r="J58" s="54" t="s">
        <v>1378</v>
      </c>
      <c r="K58" s="27">
        <v>1</v>
      </c>
      <c r="L58" s="132">
        <v>44378</v>
      </c>
      <c r="M58" s="21">
        <v>45092</v>
      </c>
      <c r="N58" s="17">
        <v>0.5</v>
      </c>
      <c r="O58" s="22">
        <f t="shared" si="2"/>
        <v>0.5</v>
      </c>
      <c r="P58" s="156"/>
      <c r="Q58" s="156"/>
      <c r="R58" s="159"/>
      <c r="S58" s="19" t="s">
        <v>2250</v>
      </c>
      <c r="T58" s="19" t="s">
        <v>2251</v>
      </c>
      <c r="U58" s="19" t="s">
        <v>1927</v>
      </c>
    </row>
    <row r="59" spans="1:21" s="52" customFormat="1" ht="116.25" customHeight="1" x14ac:dyDescent="0.35">
      <c r="A59" s="17">
        <v>2018</v>
      </c>
      <c r="B59" s="18" t="s">
        <v>1019</v>
      </c>
      <c r="C59" s="27">
        <v>41</v>
      </c>
      <c r="D59" s="28" t="s">
        <v>692</v>
      </c>
      <c r="E59" s="28" t="s">
        <v>710</v>
      </c>
      <c r="F59" s="20" t="s">
        <v>1374</v>
      </c>
      <c r="G59" s="28" t="s">
        <v>1375</v>
      </c>
      <c r="H59" s="54" t="s">
        <v>1377</v>
      </c>
      <c r="I59" s="18" t="s">
        <v>417</v>
      </c>
      <c r="J59" s="54" t="s">
        <v>1379</v>
      </c>
      <c r="K59" s="27">
        <v>4</v>
      </c>
      <c r="L59" s="132">
        <v>44606</v>
      </c>
      <c r="M59" s="21">
        <v>45291</v>
      </c>
      <c r="N59" s="17">
        <v>0</v>
      </c>
      <c r="O59" s="22">
        <f t="shared" si="2"/>
        <v>0</v>
      </c>
      <c r="P59" s="157"/>
      <c r="Q59" s="157"/>
      <c r="R59" s="160"/>
      <c r="S59" s="19" t="s">
        <v>1364</v>
      </c>
      <c r="T59" s="19" t="s">
        <v>1454</v>
      </c>
      <c r="U59" s="23" t="s">
        <v>64</v>
      </c>
    </row>
    <row r="60" spans="1:21" ht="225" customHeight="1" x14ac:dyDescent="0.35">
      <c r="A60" s="17">
        <v>2018</v>
      </c>
      <c r="B60" s="18" t="s">
        <v>1019</v>
      </c>
      <c r="C60" s="27">
        <v>42</v>
      </c>
      <c r="D60" s="28" t="s">
        <v>716</v>
      </c>
      <c r="E60" s="28" t="s">
        <v>681</v>
      </c>
      <c r="F60" s="20" t="s">
        <v>59</v>
      </c>
      <c r="G60" s="28" t="s">
        <v>691</v>
      </c>
      <c r="H60" s="28" t="s">
        <v>717</v>
      </c>
      <c r="I60" s="18" t="s">
        <v>2189</v>
      </c>
      <c r="J60" s="26" t="s">
        <v>588</v>
      </c>
      <c r="K60" s="27">
        <v>1</v>
      </c>
      <c r="L60" s="21">
        <v>43678</v>
      </c>
      <c r="M60" s="21">
        <v>43830</v>
      </c>
      <c r="N60" s="17">
        <v>1</v>
      </c>
      <c r="O60" s="22">
        <f t="shared" si="2"/>
        <v>1</v>
      </c>
      <c r="P60" s="153">
        <f>+AVERAGE(O60:O61)</f>
        <v>1</v>
      </c>
      <c r="Q60" s="153" t="s">
        <v>63</v>
      </c>
      <c r="R60" s="154" t="s">
        <v>1504</v>
      </c>
      <c r="S60" s="19" t="s">
        <v>1277</v>
      </c>
      <c r="T60" s="19" t="s">
        <v>2231</v>
      </c>
      <c r="U60" s="23" t="s">
        <v>1023</v>
      </c>
    </row>
    <row r="61" spans="1:21" ht="409.5" customHeight="1" x14ac:dyDescent="0.35">
      <c r="A61" s="17">
        <v>2018</v>
      </c>
      <c r="B61" s="18" t="s">
        <v>1019</v>
      </c>
      <c r="C61" s="27">
        <v>42</v>
      </c>
      <c r="D61" s="28" t="s">
        <v>716</v>
      </c>
      <c r="E61" s="28" t="s">
        <v>1278</v>
      </c>
      <c r="F61" s="20" t="s">
        <v>66</v>
      </c>
      <c r="G61" s="28" t="s">
        <v>1206</v>
      </c>
      <c r="H61" s="28" t="s">
        <v>1207</v>
      </c>
      <c r="I61" s="18" t="s">
        <v>2189</v>
      </c>
      <c r="J61" s="26" t="s">
        <v>1208</v>
      </c>
      <c r="K61" s="27">
        <v>24</v>
      </c>
      <c r="L61" s="21">
        <v>43983</v>
      </c>
      <c r="M61" s="21">
        <v>44561</v>
      </c>
      <c r="N61" s="17">
        <v>24</v>
      </c>
      <c r="O61" s="22">
        <f t="shared" si="2"/>
        <v>1</v>
      </c>
      <c r="P61" s="153"/>
      <c r="Q61" s="153"/>
      <c r="R61" s="154"/>
      <c r="S61" s="19" t="s">
        <v>2078</v>
      </c>
      <c r="T61" s="19" t="s">
        <v>2378</v>
      </c>
      <c r="U61" s="23" t="s">
        <v>1023</v>
      </c>
    </row>
    <row r="62" spans="1:21" ht="292.5" customHeight="1" x14ac:dyDescent="0.35">
      <c r="A62" s="17">
        <v>2018</v>
      </c>
      <c r="B62" s="18" t="s">
        <v>1019</v>
      </c>
      <c r="C62" s="27">
        <v>43</v>
      </c>
      <c r="D62" s="28" t="s">
        <v>718</v>
      </c>
      <c r="E62" s="28" t="s">
        <v>719</v>
      </c>
      <c r="F62" s="20" t="s">
        <v>175</v>
      </c>
      <c r="G62" s="28" t="s">
        <v>720</v>
      </c>
      <c r="H62" s="28" t="s">
        <v>721</v>
      </c>
      <c r="I62" s="18" t="s">
        <v>2189</v>
      </c>
      <c r="J62" s="26" t="s">
        <v>722</v>
      </c>
      <c r="K62" s="27">
        <v>2</v>
      </c>
      <c r="L62" s="21">
        <v>43678</v>
      </c>
      <c r="M62" s="21">
        <v>43830</v>
      </c>
      <c r="N62" s="17">
        <v>2</v>
      </c>
      <c r="O62" s="22">
        <f t="shared" si="2"/>
        <v>1</v>
      </c>
      <c r="P62" s="153">
        <f>+AVERAGE(O62:O64)</f>
        <v>1</v>
      </c>
      <c r="Q62" s="153" t="s">
        <v>63</v>
      </c>
      <c r="R62" s="154" t="s">
        <v>1504</v>
      </c>
      <c r="S62" s="19" t="s">
        <v>1236</v>
      </c>
      <c r="T62" s="19" t="s">
        <v>2236</v>
      </c>
      <c r="U62" s="23" t="s">
        <v>1023</v>
      </c>
    </row>
    <row r="63" spans="1:21" ht="241.5" x14ac:dyDescent="0.35">
      <c r="A63" s="17">
        <v>2018</v>
      </c>
      <c r="B63" s="18" t="s">
        <v>1019</v>
      </c>
      <c r="C63" s="27">
        <v>43</v>
      </c>
      <c r="D63" s="28" t="s">
        <v>718</v>
      </c>
      <c r="E63" s="28" t="s">
        <v>1194</v>
      </c>
      <c r="F63" s="20" t="s">
        <v>48</v>
      </c>
      <c r="G63" s="28" t="s">
        <v>1195</v>
      </c>
      <c r="H63" s="28" t="s">
        <v>1196</v>
      </c>
      <c r="I63" s="18" t="s">
        <v>2189</v>
      </c>
      <c r="J63" s="26" t="s">
        <v>613</v>
      </c>
      <c r="K63" s="27">
        <v>8</v>
      </c>
      <c r="L63" s="21">
        <v>43983</v>
      </c>
      <c r="M63" s="21">
        <v>44196</v>
      </c>
      <c r="N63" s="17">
        <v>8</v>
      </c>
      <c r="O63" s="22">
        <f t="shared" si="2"/>
        <v>1</v>
      </c>
      <c r="P63" s="153"/>
      <c r="Q63" s="153"/>
      <c r="R63" s="154"/>
      <c r="S63" s="19" t="s">
        <v>2055</v>
      </c>
      <c r="T63" s="19" t="s">
        <v>2368</v>
      </c>
      <c r="U63" s="23" t="s">
        <v>1023</v>
      </c>
    </row>
    <row r="64" spans="1:21" ht="371.25" customHeight="1" x14ac:dyDescent="0.35">
      <c r="A64" s="17">
        <v>2018</v>
      </c>
      <c r="B64" s="18" t="s">
        <v>1019</v>
      </c>
      <c r="C64" s="27">
        <v>43</v>
      </c>
      <c r="D64" s="28" t="s">
        <v>718</v>
      </c>
      <c r="E64" s="28" t="s">
        <v>1194</v>
      </c>
      <c r="F64" s="20" t="s">
        <v>52</v>
      </c>
      <c r="G64" s="28" t="s">
        <v>1195</v>
      </c>
      <c r="H64" s="28" t="s">
        <v>1197</v>
      </c>
      <c r="I64" s="18" t="s">
        <v>2189</v>
      </c>
      <c r="J64" s="26" t="s">
        <v>196</v>
      </c>
      <c r="K64" s="27">
        <v>4</v>
      </c>
      <c r="L64" s="21">
        <v>44105</v>
      </c>
      <c r="M64" s="21">
        <v>44561</v>
      </c>
      <c r="N64" s="17">
        <v>4</v>
      </c>
      <c r="O64" s="22">
        <f t="shared" si="2"/>
        <v>1</v>
      </c>
      <c r="P64" s="153"/>
      <c r="Q64" s="153"/>
      <c r="R64" s="154"/>
      <c r="S64" s="19" t="s">
        <v>2348</v>
      </c>
      <c r="T64" s="19" t="s">
        <v>2235</v>
      </c>
      <c r="U64" s="23" t="s">
        <v>1023</v>
      </c>
    </row>
    <row r="65" spans="1:21" ht="303.75" customHeight="1" x14ac:dyDescent="0.35">
      <c r="A65" s="17">
        <v>2018</v>
      </c>
      <c r="B65" s="18" t="s">
        <v>1019</v>
      </c>
      <c r="C65" s="27">
        <v>44</v>
      </c>
      <c r="D65" s="28" t="s">
        <v>723</v>
      </c>
      <c r="E65" s="28" t="s">
        <v>724</v>
      </c>
      <c r="F65" s="20" t="s">
        <v>175</v>
      </c>
      <c r="G65" s="28" t="s">
        <v>870</v>
      </c>
      <c r="H65" s="28" t="s">
        <v>725</v>
      </c>
      <c r="I65" s="18" t="s">
        <v>2189</v>
      </c>
      <c r="J65" s="26" t="s">
        <v>726</v>
      </c>
      <c r="K65" s="27">
        <v>2</v>
      </c>
      <c r="L65" s="21">
        <v>43678</v>
      </c>
      <c r="M65" s="21">
        <v>43830</v>
      </c>
      <c r="N65" s="17">
        <v>2</v>
      </c>
      <c r="O65" s="22">
        <f>+N65/K65</f>
        <v>1</v>
      </c>
      <c r="P65" s="153">
        <f>+AVERAGE(O65:O67)</f>
        <v>1</v>
      </c>
      <c r="Q65" s="153" t="s">
        <v>63</v>
      </c>
      <c r="R65" s="154" t="s">
        <v>1504</v>
      </c>
      <c r="S65" s="19" t="s">
        <v>1236</v>
      </c>
      <c r="T65" s="19" t="s">
        <v>2236</v>
      </c>
      <c r="U65" s="23" t="s">
        <v>1023</v>
      </c>
    </row>
    <row r="66" spans="1:21" ht="241.5" x14ac:dyDescent="0.35">
      <c r="A66" s="17">
        <v>2018</v>
      </c>
      <c r="B66" s="18" t="s">
        <v>1019</v>
      </c>
      <c r="C66" s="27">
        <v>44</v>
      </c>
      <c r="D66" s="28" t="s">
        <v>723</v>
      </c>
      <c r="E66" s="28" t="s">
        <v>1194</v>
      </c>
      <c r="F66" s="20" t="s">
        <v>48</v>
      </c>
      <c r="G66" s="28" t="s">
        <v>1195</v>
      </c>
      <c r="H66" s="28" t="s">
        <v>1196</v>
      </c>
      <c r="I66" s="18" t="s">
        <v>2189</v>
      </c>
      <c r="J66" s="26" t="s">
        <v>613</v>
      </c>
      <c r="K66" s="27">
        <v>8</v>
      </c>
      <c r="L66" s="21">
        <v>43983</v>
      </c>
      <c r="M66" s="21">
        <v>44196</v>
      </c>
      <c r="N66" s="17">
        <v>8</v>
      </c>
      <c r="O66" s="22">
        <f>+N66/K66</f>
        <v>1</v>
      </c>
      <c r="P66" s="153"/>
      <c r="Q66" s="153"/>
      <c r="R66" s="154"/>
      <c r="S66" s="19" t="s">
        <v>2055</v>
      </c>
      <c r="T66" s="19" t="s">
        <v>2368</v>
      </c>
      <c r="U66" s="23" t="s">
        <v>1023</v>
      </c>
    </row>
    <row r="67" spans="1:21" ht="371.25" customHeight="1" x14ac:dyDescent="0.35">
      <c r="A67" s="17">
        <v>2018</v>
      </c>
      <c r="B67" s="18" t="s">
        <v>1019</v>
      </c>
      <c r="C67" s="27">
        <v>44</v>
      </c>
      <c r="D67" s="28" t="s">
        <v>723</v>
      </c>
      <c r="E67" s="28" t="s">
        <v>1194</v>
      </c>
      <c r="F67" s="20" t="s">
        <v>52</v>
      </c>
      <c r="G67" s="28" t="s">
        <v>1195</v>
      </c>
      <c r="H67" s="28" t="s">
        <v>1197</v>
      </c>
      <c r="I67" s="18" t="s">
        <v>2189</v>
      </c>
      <c r="J67" s="26" t="s">
        <v>196</v>
      </c>
      <c r="K67" s="27">
        <v>4</v>
      </c>
      <c r="L67" s="21">
        <v>44105</v>
      </c>
      <c r="M67" s="21">
        <v>44561</v>
      </c>
      <c r="N67" s="17">
        <v>4</v>
      </c>
      <c r="O67" s="22">
        <f>+N67/K67</f>
        <v>1</v>
      </c>
      <c r="P67" s="153"/>
      <c r="Q67" s="153"/>
      <c r="R67" s="154"/>
      <c r="S67" s="19" t="s">
        <v>2348</v>
      </c>
      <c r="T67" s="19" t="s">
        <v>2235</v>
      </c>
      <c r="U67" s="23" t="s">
        <v>1023</v>
      </c>
    </row>
    <row r="68" spans="1:21" ht="105" x14ac:dyDescent="0.35">
      <c r="A68" s="17" t="s">
        <v>727</v>
      </c>
      <c r="B68" s="18" t="s">
        <v>1020</v>
      </c>
      <c r="C68" s="27" t="s">
        <v>736</v>
      </c>
      <c r="D68" s="28" t="s">
        <v>737</v>
      </c>
      <c r="E68" s="28" t="s">
        <v>738</v>
      </c>
      <c r="F68" s="20" t="s">
        <v>59</v>
      </c>
      <c r="G68" s="28" t="s">
        <v>739</v>
      </c>
      <c r="H68" s="28" t="s">
        <v>740</v>
      </c>
      <c r="I68" s="18" t="s">
        <v>2187</v>
      </c>
      <c r="J68" s="18" t="s">
        <v>1148</v>
      </c>
      <c r="K68" s="26">
        <v>28</v>
      </c>
      <c r="L68" s="21">
        <v>43723</v>
      </c>
      <c r="M68" s="21">
        <v>44043</v>
      </c>
      <c r="N68" s="17">
        <v>28</v>
      </c>
      <c r="O68" s="22">
        <f t="shared" si="2"/>
        <v>1</v>
      </c>
      <c r="P68" s="153">
        <f>AVERAGE(O68:O69)</f>
        <v>1</v>
      </c>
      <c r="Q68" s="153" t="s">
        <v>63</v>
      </c>
      <c r="R68" s="154" t="s">
        <v>1504</v>
      </c>
      <c r="S68" s="19" t="s">
        <v>1279</v>
      </c>
      <c r="T68" s="19" t="s">
        <v>2234</v>
      </c>
      <c r="U68" s="19" t="s">
        <v>1023</v>
      </c>
    </row>
    <row r="69" spans="1:21" ht="325.5" x14ac:dyDescent="0.35">
      <c r="A69" s="17" t="s">
        <v>727</v>
      </c>
      <c r="B69" s="18" t="s">
        <v>1020</v>
      </c>
      <c r="C69" s="27" t="s">
        <v>736</v>
      </c>
      <c r="D69" s="28" t="s">
        <v>737</v>
      </c>
      <c r="E69" s="28" t="s">
        <v>738</v>
      </c>
      <c r="F69" s="20" t="s">
        <v>66</v>
      </c>
      <c r="G69" s="28" t="s">
        <v>741</v>
      </c>
      <c r="H69" s="28" t="s">
        <v>742</v>
      </c>
      <c r="I69" s="18" t="s">
        <v>2187</v>
      </c>
      <c r="J69" s="18" t="s">
        <v>1148</v>
      </c>
      <c r="K69" s="26">
        <v>5</v>
      </c>
      <c r="L69" s="21">
        <v>43723</v>
      </c>
      <c r="M69" s="21">
        <v>44043</v>
      </c>
      <c r="N69" s="17">
        <v>5</v>
      </c>
      <c r="O69" s="22">
        <f t="shared" si="2"/>
        <v>1</v>
      </c>
      <c r="P69" s="153"/>
      <c r="Q69" s="153"/>
      <c r="R69" s="154"/>
      <c r="S69" s="19" t="s">
        <v>1280</v>
      </c>
      <c r="T69" s="19" t="s">
        <v>2353</v>
      </c>
      <c r="U69" s="19" t="s">
        <v>1023</v>
      </c>
    </row>
    <row r="70" spans="1:21" s="52" customFormat="1" ht="168.75" customHeight="1" x14ac:dyDescent="0.35">
      <c r="A70" s="17" t="s">
        <v>727</v>
      </c>
      <c r="B70" s="18" t="s">
        <v>1020</v>
      </c>
      <c r="C70" s="27" t="s">
        <v>743</v>
      </c>
      <c r="D70" s="28" t="s">
        <v>744</v>
      </c>
      <c r="E70" s="28" t="s">
        <v>745</v>
      </c>
      <c r="F70" s="20" t="s">
        <v>175</v>
      </c>
      <c r="G70" s="28" t="s">
        <v>746</v>
      </c>
      <c r="H70" s="28" t="s">
        <v>1177</v>
      </c>
      <c r="I70" s="18" t="s">
        <v>417</v>
      </c>
      <c r="J70" s="18" t="s">
        <v>1178</v>
      </c>
      <c r="K70" s="26">
        <v>1</v>
      </c>
      <c r="L70" s="21">
        <v>43723</v>
      </c>
      <c r="M70" s="21">
        <v>44408</v>
      </c>
      <c r="N70" s="17">
        <v>1</v>
      </c>
      <c r="O70" s="22">
        <f t="shared" si="2"/>
        <v>1</v>
      </c>
      <c r="P70" s="153">
        <f>AVERAGE(O70:O72)</f>
        <v>1</v>
      </c>
      <c r="Q70" s="153" t="s">
        <v>63</v>
      </c>
      <c r="R70" s="154" t="s">
        <v>1504</v>
      </c>
      <c r="S70" s="28" t="s">
        <v>1281</v>
      </c>
      <c r="T70" s="28" t="s">
        <v>2214</v>
      </c>
      <c r="U70" s="19" t="s">
        <v>1023</v>
      </c>
    </row>
    <row r="71" spans="1:21" s="52" customFormat="1" ht="101.25" customHeight="1" x14ac:dyDescent="0.35">
      <c r="A71" s="17" t="s">
        <v>727</v>
      </c>
      <c r="B71" s="18" t="s">
        <v>1020</v>
      </c>
      <c r="C71" s="27" t="s">
        <v>743</v>
      </c>
      <c r="D71" s="28" t="s">
        <v>744</v>
      </c>
      <c r="E71" s="28" t="s">
        <v>745</v>
      </c>
      <c r="F71" s="20" t="s">
        <v>48</v>
      </c>
      <c r="G71" s="28" t="s">
        <v>1179</v>
      </c>
      <c r="H71" s="28" t="s">
        <v>1180</v>
      </c>
      <c r="I71" s="18" t="s">
        <v>417</v>
      </c>
      <c r="J71" s="18" t="s">
        <v>1181</v>
      </c>
      <c r="K71" s="26">
        <v>1</v>
      </c>
      <c r="L71" s="21">
        <v>44197</v>
      </c>
      <c r="M71" s="21">
        <v>44561</v>
      </c>
      <c r="N71" s="17">
        <v>1</v>
      </c>
      <c r="O71" s="22">
        <f t="shared" si="2"/>
        <v>1</v>
      </c>
      <c r="P71" s="153"/>
      <c r="Q71" s="153"/>
      <c r="R71" s="154"/>
      <c r="S71" s="19" t="s">
        <v>2252</v>
      </c>
      <c r="T71" s="19" t="s">
        <v>2213</v>
      </c>
      <c r="U71" s="19" t="s">
        <v>1023</v>
      </c>
    </row>
    <row r="72" spans="1:21" ht="146.25" customHeight="1" x14ac:dyDescent="0.35">
      <c r="A72" s="17" t="s">
        <v>727</v>
      </c>
      <c r="B72" s="18" t="s">
        <v>1020</v>
      </c>
      <c r="C72" s="27" t="s">
        <v>743</v>
      </c>
      <c r="D72" s="28" t="s">
        <v>744</v>
      </c>
      <c r="E72" s="28" t="s">
        <v>877</v>
      </c>
      <c r="F72" s="20" t="s">
        <v>52</v>
      </c>
      <c r="G72" s="28" t="s">
        <v>747</v>
      </c>
      <c r="H72" s="28" t="s">
        <v>748</v>
      </c>
      <c r="I72" s="18" t="s">
        <v>417</v>
      </c>
      <c r="J72" s="18" t="s">
        <v>749</v>
      </c>
      <c r="K72" s="26">
        <v>1</v>
      </c>
      <c r="L72" s="21">
        <v>43709</v>
      </c>
      <c r="M72" s="21">
        <v>43830</v>
      </c>
      <c r="N72" s="17">
        <v>1</v>
      </c>
      <c r="O72" s="22">
        <f t="shared" si="2"/>
        <v>1</v>
      </c>
      <c r="P72" s="153"/>
      <c r="Q72" s="153"/>
      <c r="R72" s="154"/>
      <c r="S72" s="28" t="s">
        <v>1282</v>
      </c>
      <c r="T72" s="28" t="s">
        <v>2215</v>
      </c>
      <c r="U72" s="19" t="s">
        <v>1023</v>
      </c>
    </row>
    <row r="73" spans="1:21" ht="146.25" customHeight="1" x14ac:dyDescent="0.35">
      <c r="A73" s="17" t="s">
        <v>727</v>
      </c>
      <c r="B73" s="18" t="s">
        <v>1020</v>
      </c>
      <c r="C73" s="27" t="s">
        <v>750</v>
      </c>
      <c r="D73" s="28" t="s">
        <v>751</v>
      </c>
      <c r="E73" s="28" t="s">
        <v>752</v>
      </c>
      <c r="F73" s="20" t="s">
        <v>458</v>
      </c>
      <c r="G73" s="28" t="s">
        <v>754</v>
      </c>
      <c r="H73" s="28" t="s">
        <v>755</v>
      </c>
      <c r="I73" s="18" t="s">
        <v>417</v>
      </c>
      <c r="J73" s="18" t="s">
        <v>756</v>
      </c>
      <c r="K73" s="26">
        <v>1</v>
      </c>
      <c r="L73" s="21">
        <v>43697</v>
      </c>
      <c r="M73" s="21">
        <v>44042</v>
      </c>
      <c r="N73" s="17">
        <v>1</v>
      </c>
      <c r="O73" s="22">
        <f t="shared" si="2"/>
        <v>1</v>
      </c>
      <c r="P73" s="153">
        <f>AVERAGE(O73:O77)</f>
        <v>0.8</v>
      </c>
      <c r="Q73" s="153" t="s">
        <v>63</v>
      </c>
      <c r="R73" s="154" t="s">
        <v>1504</v>
      </c>
      <c r="S73" s="28" t="s">
        <v>1246</v>
      </c>
      <c r="T73" s="19" t="s">
        <v>1313</v>
      </c>
      <c r="U73" s="23" t="s">
        <v>64</v>
      </c>
    </row>
    <row r="74" spans="1:21" ht="225" customHeight="1" x14ac:dyDescent="0.35">
      <c r="A74" s="17" t="s">
        <v>727</v>
      </c>
      <c r="B74" s="18" t="s">
        <v>1020</v>
      </c>
      <c r="C74" s="27" t="s">
        <v>750</v>
      </c>
      <c r="D74" s="28" t="s">
        <v>751</v>
      </c>
      <c r="E74" s="28" t="s">
        <v>752</v>
      </c>
      <c r="F74" s="20" t="s">
        <v>513</v>
      </c>
      <c r="G74" s="28" t="s">
        <v>754</v>
      </c>
      <c r="H74" s="28" t="s">
        <v>758</v>
      </c>
      <c r="I74" s="18" t="s">
        <v>417</v>
      </c>
      <c r="J74" s="18" t="s">
        <v>759</v>
      </c>
      <c r="K74" s="26">
        <v>1</v>
      </c>
      <c r="L74" s="21">
        <v>43769</v>
      </c>
      <c r="M74" s="21">
        <v>44286</v>
      </c>
      <c r="N74" s="17">
        <v>1</v>
      </c>
      <c r="O74" s="22">
        <f t="shared" si="2"/>
        <v>1</v>
      </c>
      <c r="P74" s="153"/>
      <c r="Q74" s="153"/>
      <c r="R74" s="154"/>
      <c r="S74" s="28" t="s">
        <v>1443</v>
      </c>
      <c r="T74" s="19" t="s">
        <v>1486</v>
      </c>
      <c r="U74" s="23" t="s">
        <v>64</v>
      </c>
    </row>
    <row r="75" spans="1:21" ht="157.5" customHeight="1" x14ac:dyDescent="0.35">
      <c r="A75" s="17" t="s">
        <v>727</v>
      </c>
      <c r="B75" s="18" t="s">
        <v>1020</v>
      </c>
      <c r="C75" s="27" t="s">
        <v>750</v>
      </c>
      <c r="D75" s="28" t="s">
        <v>751</v>
      </c>
      <c r="E75" s="28" t="s">
        <v>752</v>
      </c>
      <c r="F75" s="20" t="s">
        <v>518</v>
      </c>
      <c r="G75" s="28" t="s">
        <v>761</v>
      </c>
      <c r="H75" s="28" t="s">
        <v>762</v>
      </c>
      <c r="I75" s="18" t="s">
        <v>417</v>
      </c>
      <c r="J75" s="18" t="s">
        <v>763</v>
      </c>
      <c r="K75" s="26">
        <v>1</v>
      </c>
      <c r="L75" s="21">
        <v>43769</v>
      </c>
      <c r="M75" s="21">
        <v>43830</v>
      </c>
      <c r="N75" s="17">
        <v>1</v>
      </c>
      <c r="O75" s="22">
        <f>+N75/K75</f>
        <v>1</v>
      </c>
      <c r="P75" s="153"/>
      <c r="Q75" s="153"/>
      <c r="R75" s="154"/>
      <c r="S75" s="28" t="s">
        <v>1320</v>
      </c>
      <c r="T75" s="19" t="s">
        <v>1321</v>
      </c>
      <c r="U75" s="23" t="s">
        <v>64</v>
      </c>
    </row>
    <row r="76" spans="1:21" ht="101.25" customHeight="1" x14ac:dyDescent="0.35">
      <c r="A76" s="17" t="s">
        <v>727</v>
      </c>
      <c r="B76" s="18" t="s">
        <v>1020</v>
      </c>
      <c r="C76" s="27" t="s">
        <v>750</v>
      </c>
      <c r="D76" s="28" t="s">
        <v>751</v>
      </c>
      <c r="E76" s="28" t="s">
        <v>752</v>
      </c>
      <c r="F76" s="20" t="s">
        <v>522</v>
      </c>
      <c r="G76" s="28" t="s">
        <v>761</v>
      </c>
      <c r="H76" s="28" t="s">
        <v>765</v>
      </c>
      <c r="I76" s="18" t="s">
        <v>417</v>
      </c>
      <c r="J76" s="18" t="s">
        <v>766</v>
      </c>
      <c r="K76" s="26">
        <v>1</v>
      </c>
      <c r="L76" s="21">
        <v>43769</v>
      </c>
      <c r="M76" s="21">
        <v>43830</v>
      </c>
      <c r="N76" s="17">
        <v>1</v>
      </c>
      <c r="O76" s="22">
        <f>+N76/K76</f>
        <v>1</v>
      </c>
      <c r="P76" s="153"/>
      <c r="Q76" s="153"/>
      <c r="R76" s="154"/>
      <c r="S76" s="28" t="s">
        <v>767</v>
      </c>
      <c r="T76" s="19" t="s">
        <v>1001</v>
      </c>
      <c r="U76" s="23" t="s">
        <v>64</v>
      </c>
    </row>
    <row r="77" spans="1:21" ht="326.25" customHeight="1" x14ac:dyDescent="0.35">
      <c r="A77" s="17" t="s">
        <v>727</v>
      </c>
      <c r="B77" s="18" t="s">
        <v>1020</v>
      </c>
      <c r="C77" s="27" t="s">
        <v>750</v>
      </c>
      <c r="D77" s="28" t="s">
        <v>751</v>
      </c>
      <c r="E77" s="28" t="s">
        <v>752</v>
      </c>
      <c r="F77" s="20" t="s">
        <v>527</v>
      </c>
      <c r="G77" s="28" t="s">
        <v>1160</v>
      </c>
      <c r="H77" s="28" t="s">
        <v>1161</v>
      </c>
      <c r="I77" s="18" t="s">
        <v>417</v>
      </c>
      <c r="J77" s="18" t="s">
        <v>1156</v>
      </c>
      <c r="K77" s="26">
        <v>1</v>
      </c>
      <c r="L77" s="21">
        <v>44197</v>
      </c>
      <c r="M77" s="21">
        <v>45260</v>
      </c>
      <c r="N77" s="17">
        <v>0</v>
      </c>
      <c r="O77" s="22">
        <f t="shared" si="2"/>
        <v>0</v>
      </c>
      <c r="P77" s="153"/>
      <c r="Q77" s="153"/>
      <c r="R77" s="154"/>
      <c r="S77" s="19" t="s">
        <v>1664</v>
      </c>
      <c r="T77" s="19" t="s">
        <v>2217</v>
      </c>
      <c r="U77" s="23" t="s">
        <v>64</v>
      </c>
    </row>
    <row r="78" spans="1:21" ht="191.25" customHeight="1" x14ac:dyDescent="0.35">
      <c r="A78" s="17" t="s">
        <v>727</v>
      </c>
      <c r="B78" s="18" t="s">
        <v>1020</v>
      </c>
      <c r="C78" s="27" t="s">
        <v>768</v>
      </c>
      <c r="D78" s="28" t="s">
        <v>769</v>
      </c>
      <c r="E78" s="28" t="s">
        <v>770</v>
      </c>
      <c r="F78" s="20" t="s">
        <v>59</v>
      </c>
      <c r="G78" s="28" t="s">
        <v>977</v>
      </c>
      <c r="H78" s="28" t="s">
        <v>771</v>
      </c>
      <c r="I78" s="18" t="s">
        <v>2189</v>
      </c>
      <c r="J78" s="18" t="s">
        <v>772</v>
      </c>
      <c r="K78" s="26">
        <v>1</v>
      </c>
      <c r="L78" s="21">
        <v>43739</v>
      </c>
      <c r="M78" s="21">
        <v>44012</v>
      </c>
      <c r="N78" s="17">
        <v>1</v>
      </c>
      <c r="O78" s="22">
        <f t="shared" si="2"/>
        <v>1</v>
      </c>
      <c r="P78" s="153">
        <f>AVERAGE(O78:O79)</f>
        <v>1</v>
      </c>
      <c r="Q78" s="153" t="s">
        <v>63</v>
      </c>
      <c r="R78" s="154" t="s">
        <v>1504</v>
      </c>
      <c r="S78" s="19" t="s">
        <v>2237</v>
      </c>
      <c r="T78" s="19" t="s">
        <v>2354</v>
      </c>
      <c r="U78" s="19" t="s">
        <v>1023</v>
      </c>
    </row>
    <row r="79" spans="1:21" ht="191.25" customHeight="1" x14ac:dyDescent="0.35">
      <c r="A79" s="17" t="s">
        <v>727</v>
      </c>
      <c r="B79" s="18" t="s">
        <v>1020</v>
      </c>
      <c r="C79" s="27" t="s">
        <v>768</v>
      </c>
      <c r="D79" s="28" t="s">
        <v>769</v>
      </c>
      <c r="E79" s="28" t="s">
        <v>770</v>
      </c>
      <c r="F79" s="20" t="s">
        <v>66</v>
      </c>
      <c r="G79" s="28" t="s">
        <v>773</v>
      </c>
      <c r="H79" s="28" t="s">
        <v>774</v>
      </c>
      <c r="I79" s="18" t="s">
        <v>2189</v>
      </c>
      <c r="J79" s="18" t="s">
        <v>775</v>
      </c>
      <c r="K79" s="26">
        <v>1</v>
      </c>
      <c r="L79" s="21">
        <v>43739</v>
      </c>
      <c r="M79" s="21">
        <v>44012</v>
      </c>
      <c r="N79" s="17">
        <v>1</v>
      </c>
      <c r="O79" s="22">
        <f t="shared" si="2"/>
        <v>1</v>
      </c>
      <c r="P79" s="153"/>
      <c r="Q79" s="153"/>
      <c r="R79" s="154"/>
      <c r="S79" s="19" t="s">
        <v>1283</v>
      </c>
      <c r="T79" s="19" t="s">
        <v>1922</v>
      </c>
      <c r="U79" s="19" t="s">
        <v>1023</v>
      </c>
    </row>
    <row r="80" spans="1:21" ht="157.5" customHeight="1" x14ac:dyDescent="0.35">
      <c r="A80" s="17" t="s">
        <v>727</v>
      </c>
      <c r="B80" s="18" t="s">
        <v>1020</v>
      </c>
      <c r="C80" s="27" t="s">
        <v>782</v>
      </c>
      <c r="D80" s="28" t="s">
        <v>783</v>
      </c>
      <c r="E80" s="28" t="s">
        <v>784</v>
      </c>
      <c r="F80" s="20" t="s">
        <v>59</v>
      </c>
      <c r="G80" s="28" t="s">
        <v>881</v>
      </c>
      <c r="H80" s="28" t="s">
        <v>882</v>
      </c>
      <c r="I80" s="18" t="s">
        <v>2189</v>
      </c>
      <c r="J80" s="18" t="s">
        <v>785</v>
      </c>
      <c r="K80" s="26">
        <v>1</v>
      </c>
      <c r="L80" s="21">
        <v>43709</v>
      </c>
      <c r="M80" s="21">
        <v>44012</v>
      </c>
      <c r="N80" s="17">
        <v>1</v>
      </c>
      <c r="O80" s="22">
        <f t="shared" si="2"/>
        <v>1</v>
      </c>
      <c r="P80" s="153">
        <f>AVERAGE(O80:O81)</f>
        <v>1</v>
      </c>
      <c r="Q80" s="153" t="s">
        <v>27</v>
      </c>
      <c r="R80" s="154" t="s">
        <v>1504</v>
      </c>
      <c r="S80" s="19" t="s">
        <v>1240</v>
      </c>
      <c r="T80" s="144" t="s">
        <v>2253</v>
      </c>
      <c r="U80" s="23" t="s">
        <v>1630</v>
      </c>
    </row>
    <row r="81" spans="1:21" ht="225" customHeight="1" x14ac:dyDescent="0.35">
      <c r="A81" s="17" t="s">
        <v>727</v>
      </c>
      <c r="B81" s="18" t="s">
        <v>1020</v>
      </c>
      <c r="C81" s="27" t="s">
        <v>782</v>
      </c>
      <c r="D81" s="28" t="s">
        <v>783</v>
      </c>
      <c r="E81" s="28" t="s">
        <v>784</v>
      </c>
      <c r="F81" s="20" t="s">
        <v>66</v>
      </c>
      <c r="G81" s="28" t="s">
        <v>883</v>
      </c>
      <c r="H81" s="28" t="s">
        <v>786</v>
      </c>
      <c r="I81" s="18" t="s">
        <v>2189</v>
      </c>
      <c r="J81" s="18" t="s">
        <v>775</v>
      </c>
      <c r="K81" s="26">
        <v>1</v>
      </c>
      <c r="L81" s="21">
        <v>43709</v>
      </c>
      <c r="M81" s="21">
        <v>44012</v>
      </c>
      <c r="N81" s="17">
        <v>1</v>
      </c>
      <c r="O81" s="22">
        <f t="shared" si="2"/>
        <v>1</v>
      </c>
      <c r="P81" s="153"/>
      <c r="Q81" s="153"/>
      <c r="R81" s="154"/>
      <c r="S81" s="19" t="s">
        <v>1284</v>
      </c>
      <c r="T81" s="146"/>
      <c r="U81" s="23" t="s">
        <v>1630</v>
      </c>
    </row>
    <row r="82" spans="1:21" ht="292.5" customHeight="1" x14ac:dyDescent="0.35">
      <c r="A82" s="17" t="s">
        <v>727</v>
      </c>
      <c r="B82" s="18" t="s">
        <v>1020</v>
      </c>
      <c r="C82" s="27" t="s">
        <v>791</v>
      </c>
      <c r="D82" s="28" t="s">
        <v>982</v>
      </c>
      <c r="E82" s="28" t="s">
        <v>792</v>
      </c>
      <c r="F82" s="20" t="s">
        <v>391</v>
      </c>
      <c r="G82" s="28" t="s">
        <v>1286</v>
      </c>
      <c r="H82" s="28" t="s">
        <v>1286</v>
      </c>
      <c r="I82" s="18" t="s">
        <v>2189</v>
      </c>
      <c r="J82" s="18" t="s">
        <v>265</v>
      </c>
      <c r="K82" s="26">
        <v>1</v>
      </c>
      <c r="L82" s="21">
        <v>43709</v>
      </c>
      <c r="M82" s="21">
        <v>44104</v>
      </c>
      <c r="N82" s="17">
        <v>1</v>
      </c>
      <c r="O82" s="22">
        <f t="shared" si="2"/>
        <v>1</v>
      </c>
      <c r="P82" s="25">
        <f>+O82</f>
        <v>1</v>
      </c>
      <c r="Q82" s="25" t="s">
        <v>63</v>
      </c>
      <c r="R82" s="67" t="s">
        <v>1504</v>
      </c>
      <c r="S82" s="19" t="s">
        <v>1287</v>
      </c>
      <c r="T82" s="19" t="s">
        <v>1288</v>
      </c>
      <c r="U82" s="19" t="s">
        <v>1023</v>
      </c>
    </row>
    <row r="83" spans="1:21" ht="315" customHeight="1" x14ac:dyDescent="0.35">
      <c r="A83" s="18" t="s">
        <v>793</v>
      </c>
      <c r="B83" s="18" t="s">
        <v>1021</v>
      </c>
      <c r="C83" s="27">
        <v>13</v>
      </c>
      <c r="D83" s="28" t="s">
        <v>887</v>
      </c>
      <c r="E83" s="28" t="s">
        <v>813</v>
      </c>
      <c r="F83" s="20" t="s">
        <v>175</v>
      </c>
      <c r="G83" s="28" t="s">
        <v>888</v>
      </c>
      <c r="H83" s="28" t="s">
        <v>814</v>
      </c>
      <c r="I83" s="18" t="s">
        <v>417</v>
      </c>
      <c r="J83" s="18" t="s">
        <v>815</v>
      </c>
      <c r="K83" s="26">
        <v>1</v>
      </c>
      <c r="L83" s="21">
        <v>43697</v>
      </c>
      <c r="M83" s="21">
        <v>44742</v>
      </c>
      <c r="N83" s="17">
        <v>1</v>
      </c>
      <c r="O83" s="22">
        <f t="shared" si="2"/>
        <v>1</v>
      </c>
      <c r="P83" s="153">
        <f>AVERAGE(O83:O85)</f>
        <v>1</v>
      </c>
      <c r="Q83" s="153" t="s">
        <v>27</v>
      </c>
      <c r="R83" s="154" t="s">
        <v>1507</v>
      </c>
      <c r="S83" s="19" t="s">
        <v>1918</v>
      </c>
      <c r="T83" s="19" t="s">
        <v>1919</v>
      </c>
      <c r="U83" s="23" t="s">
        <v>1630</v>
      </c>
    </row>
    <row r="84" spans="1:21" ht="409.5" customHeight="1" x14ac:dyDescent="0.35">
      <c r="A84" s="18" t="s">
        <v>793</v>
      </c>
      <c r="B84" s="18" t="s">
        <v>1021</v>
      </c>
      <c r="C84" s="27">
        <v>13</v>
      </c>
      <c r="D84" s="28" t="s">
        <v>887</v>
      </c>
      <c r="E84" s="28" t="s">
        <v>2319</v>
      </c>
      <c r="F84" s="20" t="s">
        <v>48</v>
      </c>
      <c r="G84" s="28" t="s">
        <v>816</v>
      </c>
      <c r="H84" s="28" t="s">
        <v>1187</v>
      </c>
      <c r="I84" s="18" t="s">
        <v>417</v>
      </c>
      <c r="J84" s="18" t="s">
        <v>817</v>
      </c>
      <c r="K84" s="26">
        <v>9</v>
      </c>
      <c r="L84" s="21">
        <v>43697</v>
      </c>
      <c r="M84" s="21">
        <v>44926</v>
      </c>
      <c r="N84" s="17">
        <v>9</v>
      </c>
      <c r="O84" s="22">
        <f t="shared" si="2"/>
        <v>1</v>
      </c>
      <c r="P84" s="153"/>
      <c r="Q84" s="153"/>
      <c r="R84" s="154"/>
      <c r="S84" s="19" t="s">
        <v>2379</v>
      </c>
      <c r="T84" s="19" t="s">
        <v>2380</v>
      </c>
      <c r="U84" s="23" t="s">
        <v>1630</v>
      </c>
    </row>
    <row r="85" spans="1:21" ht="273" x14ac:dyDescent="0.35">
      <c r="A85" s="18" t="s">
        <v>793</v>
      </c>
      <c r="B85" s="18" t="s">
        <v>1021</v>
      </c>
      <c r="C85" s="27">
        <v>13</v>
      </c>
      <c r="D85" s="28" t="s">
        <v>887</v>
      </c>
      <c r="E85" s="28" t="s">
        <v>2319</v>
      </c>
      <c r="F85" s="20" t="s">
        <v>52</v>
      </c>
      <c r="G85" s="28" t="s">
        <v>818</v>
      </c>
      <c r="H85" s="28" t="s">
        <v>889</v>
      </c>
      <c r="I85" s="18" t="s">
        <v>417</v>
      </c>
      <c r="J85" s="18" t="s">
        <v>819</v>
      </c>
      <c r="K85" s="26">
        <v>1</v>
      </c>
      <c r="L85" s="21">
        <v>43697</v>
      </c>
      <c r="M85" s="21">
        <v>43830</v>
      </c>
      <c r="N85" s="17">
        <v>4</v>
      </c>
      <c r="O85" s="22">
        <v>1</v>
      </c>
      <c r="P85" s="153"/>
      <c r="Q85" s="153"/>
      <c r="R85" s="154"/>
      <c r="S85" s="19" t="s">
        <v>1007</v>
      </c>
      <c r="T85" s="128" t="s">
        <v>2381</v>
      </c>
      <c r="U85" s="23" t="s">
        <v>1630</v>
      </c>
    </row>
    <row r="86" spans="1:21" ht="326.25" customHeight="1" x14ac:dyDescent="0.35">
      <c r="A86" s="18" t="s">
        <v>793</v>
      </c>
      <c r="B86" s="18" t="s">
        <v>1021</v>
      </c>
      <c r="C86" s="27">
        <v>16</v>
      </c>
      <c r="D86" s="28" t="s">
        <v>824</v>
      </c>
      <c r="E86" s="28" t="s">
        <v>986</v>
      </c>
      <c r="F86" s="20" t="s">
        <v>391</v>
      </c>
      <c r="G86" s="28" t="s">
        <v>825</v>
      </c>
      <c r="H86" s="28" t="s">
        <v>826</v>
      </c>
      <c r="I86" s="18" t="s">
        <v>417</v>
      </c>
      <c r="J86" s="18" t="s">
        <v>827</v>
      </c>
      <c r="K86" s="26">
        <v>1</v>
      </c>
      <c r="L86" s="21">
        <v>43770</v>
      </c>
      <c r="M86" s="21">
        <v>43830</v>
      </c>
      <c r="N86" s="17">
        <v>1</v>
      </c>
      <c r="O86" s="22">
        <f t="shared" si="2"/>
        <v>1</v>
      </c>
      <c r="P86" s="25">
        <f>+O86</f>
        <v>1</v>
      </c>
      <c r="Q86" s="25" t="s">
        <v>27</v>
      </c>
      <c r="R86" s="67" t="s">
        <v>1509</v>
      </c>
      <c r="S86" s="19" t="s">
        <v>1008</v>
      </c>
      <c r="T86" s="19" t="s">
        <v>2382</v>
      </c>
      <c r="U86" s="23" t="s">
        <v>1630</v>
      </c>
    </row>
    <row r="87" spans="1:21" s="52" customFormat="1" ht="393.75" customHeight="1" x14ac:dyDescent="0.35">
      <c r="A87" s="18" t="s">
        <v>897</v>
      </c>
      <c r="B87" s="18" t="s">
        <v>1022</v>
      </c>
      <c r="C87" s="27">
        <v>1</v>
      </c>
      <c r="D87" s="28" t="s">
        <v>898</v>
      </c>
      <c r="E87" s="28" t="s">
        <v>907</v>
      </c>
      <c r="F87" s="20" t="s">
        <v>175</v>
      </c>
      <c r="G87" s="28" t="s">
        <v>919</v>
      </c>
      <c r="H87" s="28" t="s">
        <v>920</v>
      </c>
      <c r="I87" s="18" t="s">
        <v>417</v>
      </c>
      <c r="J87" s="18" t="s">
        <v>949</v>
      </c>
      <c r="K87" s="26">
        <v>1</v>
      </c>
      <c r="L87" s="21">
        <v>43876</v>
      </c>
      <c r="M87" s="21">
        <v>45077</v>
      </c>
      <c r="N87" s="17">
        <v>0</v>
      </c>
      <c r="O87" s="22">
        <f t="shared" ref="O87:O129" si="3">+N87/K87</f>
        <v>0</v>
      </c>
      <c r="P87" s="153">
        <f>+AVERAGE(O87:O89)</f>
        <v>0.33333333333333331</v>
      </c>
      <c r="Q87" s="161" t="s">
        <v>63</v>
      </c>
      <c r="R87" s="167" t="s">
        <v>1504</v>
      </c>
      <c r="S87" s="28" t="s">
        <v>1669</v>
      </c>
      <c r="T87" s="19" t="s">
        <v>2221</v>
      </c>
      <c r="U87" s="23" t="s">
        <v>64</v>
      </c>
    </row>
    <row r="88" spans="1:21" s="52" customFormat="1" ht="337.5" customHeight="1" x14ac:dyDescent="0.35">
      <c r="A88" s="18" t="s">
        <v>897</v>
      </c>
      <c r="B88" s="18" t="s">
        <v>1022</v>
      </c>
      <c r="C88" s="27">
        <v>1</v>
      </c>
      <c r="D88" s="28" t="s">
        <v>898</v>
      </c>
      <c r="E88" s="28" t="s">
        <v>908</v>
      </c>
      <c r="F88" s="20" t="s">
        <v>48</v>
      </c>
      <c r="G88" s="28" t="s">
        <v>921</v>
      </c>
      <c r="H88" s="28" t="s">
        <v>922</v>
      </c>
      <c r="I88" s="18" t="s">
        <v>417</v>
      </c>
      <c r="J88" s="18" t="s">
        <v>950</v>
      </c>
      <c r="K88" s="26">
        <v>1</v>
      </c>
      <c r="L88" s="21">
        <v>43876</v>
      </c>
      <c r="M88" s="21">
        <v>45260</v>
      </c>
      <c r="N88" s="17">
        <v>0</v>
      </c>
      <c r="O88" s="22">
        <f t="shared" si="3"/>
        <v>0</v>
      </c>
      <c r="P88" s="161"/>
      <c r="Q88" s="161"/>
      <c r="R88" s="167"/>
      <c r="S88" s="19" t="s">
        <v>1643</v>
      </c>
      <c r="T88" s="19" t="s">
        <v>2217</v>
      </c>
      <c r="U88" s="23" t="s">
        <v>64</v>
      </c>
    </row>
    <row r="89" spans="1:21" s="52" customFormat="1" ht="315" customHeight="1" x14ac:dyDescent="0.35">
      <c r="A89" s="18" t="s">
        <v>897</v>
      </c>
      <c r="B89" s="18" t="s">
        <v>1022</v>
      </c>
      <c r="C89" s="27">
        <v>1</v>
      </c>
      <c r="D89" s="28" t="s">
        <v>898</v>
      </c>
      <c r="E89" s="28" t="s">
        <v>909</v>
      </c>
      <c r="F89" s="20" t="s">
        <v>52</v>
      </c>
      <c r="G89" s="28" t="s">
        <v>923</v>
      </c>
      <c r="H89" s="28" t="s">
        <v>924</v>
      </c>
      <c r="I89" s="18" t="s">
        <v>417</v>
      </c>
      <c r="J89" s="18" t="s">
        <v>951</v>
      </c>
      <c r="K89" s="26">
        <v>4</v>
      </c>
      <c r="L89" s="21">
        <v>43876</v>
      </c>
      <c r="M89" s="21">
        <v>44196</v>
      </c>
      <c r="N89" s="17">
        <v>4</v>
      </c>
      <c r="O89" s="22">
        <f t="shared" si="3"/>
        <v>1</v>
      </c>
      <c r="P89" s="161"/>
      <c r="Q89" s="161"/>
      <c r="R89" s="167"/>
      <c r="S89" s="19" t="s">
        <v>1192</v>
      </c>
      <c r="T89" s="19" t="s">
        <v>1193</v>
      </c>
      <c r="U89" s="23" t="s">
        <v>64</v>
      </c>
    </row>
    <row r="90" spans="1:21" ht="337.5" customHeight="1" x14ac:dyDescent="0.35">
      <c r="A90" s="18" t="s">
        <v>897</v>
      </c>
      <c r="B90" s="18" t="s">
        <v>1022</v>
      </c>
      <c r="C90" s="27">
        <v>2</v>
      </c>
      <c r="D90" s="28" t="s">
        <v>899</v>
      </c>
      <c r="E90" s="28" t="s">
        <v>910</v>
      </c>
      <c r="F90" s="20" t="s">
        <v>175</v>
      </c>
      <c r="G90" s="28" t="s">
        <v>925</v>
      </c>
      <c r="H90" s="28" t="s">
        <v>926</v>
      </c>
      <c r="I90" s="18" t="s">
        <v>417</v>
      </c>
      <c r="J90" s="18" t="s">
        <v>949</v>
      </c>
      <c r="K90" s="26">
        <v>1</v>
      </c>
      <c r="L90" s="21">
        <v>43876</v>
      </c>
      <c r="M90" s="21">
        <v>45077</v>
      </c>
      <c r="N90" s="17">
        <v>0</v>
      </c>
      <c r="O90" s="22">
        <f t="shared" si="3"/>
        <v>0</v>
      </c>
      <c r="P90" s="153">
        <f>+AVERAGE(O90:O92)</f>
        <v>0.66666666666666663</v>
      </c>
      <c r="Q90" s="161" t="s">
        <v>63</v>
      </c>
      <c r="R90" s="167" t="s">
        <v>1504</v>
      </c>
      <c r="S90" s="28" t="s">
        <v>1547</v>
      </c>
      <c r="T90" s="19" t="s">
        <v>2222</v>
      </c>
      <c r="U90" s="23" t="s">
        <v>64</v>
      </c>
    </row>
    <row r="91" spans="1:21" ht="168" x14ac:dyDescent="0.35">
      <c r="A91" s="18" t="s">
        <v>897</v>
      </c>
      <c r="B91" s="18" t="s">
        <v>1022</v>
      </c>
      <c r="C91" s="27">
        <v>2</v>
      </c>
      <c r="D91" s="28" t="s">
        <v>899</v>
      </c>
      <c r="E91" s="28" t="s">
        <v>908</v>
      </c>
      <c r="F91" s="20" t="s">
        <v>48</v>
      </c>
      <c r="G91" s="28" t="s">
        <v>921</v>
      </c>
      <c r="H91" s="28" t="s">
        <v>927</v>
      </c>
      <c r="I91" s="18" t="s">
        <v>417</v>
      </c>
      <c r="J91" s="18" t="s">
        <v>950</v>
      </c>
      <c r="K91" s="26">
        <v>1</v>
      </c>
      <c r="L91" s="21">
        <v>43876</v>
      </c>
      <c r="M91" s="21">
        <v>45260</v>
      </c>
      <c r="N91" s="17">
        <v>1</v>
      </c>
      <c r="O91" s="22">
        <f t="shared" si="3"/>
        <v>1</v>
      </c>
      <c r="P91" s="161"/>
      <c r="Q91" s="161"/>
      <c r="R91" s="167"/>
      <c r="S91" s="19" t="s">
        <v>2355</v>
      </c>
      <c r="T91" s="19" t="s">
        <v>2383</v>
      </c>
      <c r="U91" s="23" t="s">
        <v>64</v>
      </c>
    </row>
    <row r="92" spans="1:21" ht="315" customHeight="1" x14ac:dyDescent="0.35">
      <c r="A92" s="18" t="s">
        <v>897</v>
      </c>
      <c r="B92" s="18" t="s">
        <v>1022</v>
      </c>
      <c r="C92" s="27">
        <v>2</v>
      </c>
      <c r="D92" s="28" t="s">
        <v>899</v>
      </c>
      <c r="E92" s="28" t="s">
        <v>909</v>
      </c>
      <c r="F92" s="20" t="s">
        <v>52</v>
      </c>
      <c r="G92" s="28" t="s">
        <v>923</v>
      </c>
      <c r="H92" s="28" t="s">
        <v>928</v>
      </c>
      <c r="I92" s="18" t="s">
        <v>417</v>
      </c>
      <c r="J92" s="18" t="s">
        <v>951</v>
      </c>
      <c r="K92" s="26">
        <v>4</v>
      </c>
      <c r="L92" s="21">
        <v>43876</v>
      </c>
      <c r="M92" s="21">
        <v>44196</v>
      </c>
      <c r="N92" s="17">
        <v>4</v>
      </c>
      <c r="O92" s="22">
        <f t="shared" si="3"/>
        <v>1</v>
      </c>
      <c r="P92" s="161"/>
      <c r="Q92" s="161"/>
      <c r="R92" s="167"/>
      <c r="S92" s="19" t="s">
        <v>1192</v>
      </c>
      <c r="T92" s="19" t="s">
        <v>1193</v>
      </c>
      <c r="U92" s="23" t="s">
        <v>64</v>
      </c>
    </row>
    <row r="93" spans="1:21" s="52" customFormat="1" ht="371.25" customHeight="1" x14ac:dyDescent="0.35">
      <c r="A93" s="18" t="s">
        <v>897</v>
      </c>
      <c r="B93" s="18" t="s">
        <v>1022</v>
      </c>
      <c r="C93" s="27">
        <v>3</v>
      </c>
      <c r="D93" s="28" t="s">
        <v>900</v>
      </c>
      <c r="E93" s="28" t="s">
        <v>911</v>
      </c>
      <c r="F93" s="20" t="s">
        <v>175</v>
      </c>
      <c r="G93" s="28" t="s">
        <v>929</v>
      </c>
      <c r="H93" s="28" t="s">
        <v>930</v>
      </c>
      <c r="I93" s="18" t="s">
        <v>417</v>
      </c>
      <c r="J93" s="18" t="s">
        <v>949</v>
      </c>
      <c r="K93" s="26">
        <v>1</v>
      </c>
      <c r="L93" s="21">
        <v>43876</v>
      </c>
      <c r="M93" s="21">
        <v>45077</v>
      </c>
      <c r="N93" s="17">
        <v>0</v>
      </c>
      <c r="O93" s="22">
        <f t="shared" si="3"/>
        <v>0</v>
      </c>
      <c r="P93" s="153">
        <f>+AVERAGE(O93:O95)</f>
        <v>0.33333333333333331</v>
      </c>
      <c r="Q93" s="161" t="s">
        <v>63</v>
      </c>
      <c r="R93" s="167" t="s">
        <v>1504</v>
      </c>
      <c r="S93" s="28" t="s">
        <v>2384</v>
      </c>
      <c r="T93" s="19" t="s">
        <v>2385</v>
      </c>
      <c r="U93" s="23" t="s">
        <v>64</v>
      </c>
    </row>
    <row r="94" spans="1:21" s="52" customFormat="1" ht="337.5" customHeight="1" x14ac:dyDescent="0.35">
      <c r="A94" s="18" t="s">
        <v>897</v>
      </c>
      <c r="B94" s="18" t="s">
        <v>1022</v>
      </c>
      <c r="C94" s="27">
        <v>3</v>
      </c>
      <c r="D94" s="28" t="s">
        <v>900</v>
      </c>
      <c r="E94" s="28" t="s">
        <v>908</v>
      </c>
      <c r="F94" s="20" t="s">
        <v>48</v>
      </c>
      <c r="G94" s="28" t="s">
        <v>921</v>
      </c>
      <c r="H94" s="28" t="s">
        <v>931</v>
      </c>
      <c r="I94" s="18" t="s">
        <v>417</v>
      </c>
      <c r="J94" s="18" t="s">
        <v>950</v>
      </c>
      <c r="K94" s="26">
        <v>1</v>
      </c>
      <c r="L94" s="21">
        <v>43876</v>
      </c>
      <c r="M94" s="21">
        <v>45260</v>
      </c>
      <c r="N94" s="17">
        <v>0</v>
      </c>
      <c r="O94" s="22">
        <f t="shared" si="3"/>
        <v>0</v>
      </c>
      <c r="P94" s="161"/>
      <c r="Q94" s="161"/>
      <c r="R94" s="167"/>
      <c r="S94" s="19" t="s">
        <v>1670</v>
      </c>
      <c r="T94" s="19" t="s">
        <v>2217</v>
      </c>
      <c r="U94" s="23" t="s">
        <v>64</v>
      </c>
    </row>
    <row r="95" spans="1:21" s="52" customFormat="1" ht="315" customHeight="1" x14ac:dyDescent="0.35">
      <c r="A95" s="18" t="s">
        <v>897</v>
      </c>
      <c r="B95" s="18" t="s">
        <v>1022</v>
      </c>
      <c r="C95" s="27">
        <v>3</v>
      </c>
      <c r="D95" s="28" t="s">
        <v>900</v>
      </c>
      <c r="E95" s="28" t="s">
        <v>909</v>
      </c>
      <c r="F95" s="20" t="s">
        <v>52</v>
      </c>
      <c r="G95" s="28" t="s">
        <v>923</v>
      </c>
      <c r="H95" s="28" t="s">
        <v>932</v>
      </c>
      <c r="I95" s="18" t="s">
        <v>417</v>
      </c>
      <c r="J95" s="18" t="s">
        <v>952</v>
      </c>
      <c r="K95" s="26">
        <v>4</v>
      </c>
      <c r="L95" s="21">
        <v>43876</v>
      </c>
      <c r="M95" s="21">
        <v>44196</v>
      </c>
      <c r="N95" s="17">
        <v>4</v>
      </c>
      <c r="O95" s="22">
        <f t="shared" si="3"/>
        <v>1</v>
      </c>
      <c r="P95" s="161"/>
      <c r="Q95" s="161"/>
      <c r="R95" s="167"/>
      <c r="S95" s="19" t="s">
        <v>1192</v>
      </c>
      <c r="T95" s="19" t="s">
        <v>1193</v>
      </c>
      <c r="U95" s="23" t="s">
        <v>64</v>
      </c>
    </row>
    <row r="96" spans="1:21" s="52" customFormat="1" ht="147" x14ac:dyDescent="0.35">
      <c r="A96" s="18" t="s">
        <v>897</v>
      </c>
      <c r="B96" s="18" t="s">
        <v>1022</v>
      </c>
      <c r="C96" s="27">
        <v>4</v>
      </c>
      <c r="D96" s="28" t="s">
        <v>901</v>
      </c>
      <c r="E96" s="28" t="s">
        <v>912</v>
      </c>
      <c r="F96" s="20" t="s">
        <v>59</v>
      </c>
      <c r="G96" s="28" t="s">
        <v>1596</v>
      </c>
      <c r="H96" s="28" t="s">
        <v>1597</v>
      </c>
      <c r="I96" s="18" t="s">
        <v>417</v>
      </c>
      <c r="J96" s="28" t="s">
        <v>1600</v>
      </c>
      <c r="K96" s="26">
        <v>1</v>
      </c>
      <c r="L96" s="21">
        <v>44562</v>
      </c>
      <c r="M96" s="21">
        <v>44926</v>
      </c>
      <c r="N96" s="17">
        <v>0.5</v>
      </c>
      <c r="O96" s="22">
        <f t="shared" si="3"/>
        <v>0.5</v>
      </c>
      <c r="P96" s="155">
        <f>+AVERAGE(O96:O97)</f>
        <v>0.5</v>
      </c>
      <c r="Q96" s="155" t="s">
        <v>63</v>
      </c>
      <c r="R96" s="158" t="s">
        <v>1510</v>
      </c>
      <c r="S96" s="19" t="s">
        <v>2332</v>
      </c>
      <c r="T96" s="19" t="s">
        <v>2334</v>
      </c>
      <c r="U96" s="19" t="s">
        <v>1927</v>
      </c>
    </row>
    <row r="97" spans="1:21" s="52" customFormat="1" ht="126" x14ac:dyDescent="0.35">
      <c r="A97" s="18" t="s">
        <v>897</v>
      </c>
      <c r="B97" s="18" t="s">
        <v>1022</v>
      </c>
      <c r="C97" s="27">
        <v>4</v>
      </c>
      <c r="D97" s="28" t="s">
        <v>901</v>
      </c>
      <c r="E97" s="28" t="s">
        <v>912</v>
      </c>
      <c r="F97" s="20" t="s">
        <v>66</v>
      </c>
      <c r="G97" s="28" t="s">
        <v>1598</v>
      </c>
      <c r="H97" s="28" t="s">
        <v>1599</v>
      </c>
      <c r="I97" s="18" t="s">
        <v>417</v>
      </c>
      <c r="J97" s="28" t="s">
        <v>1601</v>
      </c>
      <c r="K97" s="26">
        <v>1</v>
      </c>
      <c r="L97" s="21">
        <v>44562</v>
      </c>
      <c r="M97" s="21">
        <v>44926</v>
      </c>
      <c r="N97" s="17">
        <v>0.5</v>
      </c>
      <c r="O97" s="22">
        <f>+N97/K97</f>
        <v>0.5</v>
      </c>
      <c r="P97" s="157"/>
      <c r="Q97" s="157"/>
      <c r="R97" s="160"/>
      <c r="S97" s="19" t="s">
        <v>2333</v>
      </c>
      <c r="T97" s="19" t="s">
        <v>2335</v>
      </c>
      <c r="U97" s="19" t="s">
        <v>1927</v>
      </c>
    </row>
    <row r="98" spans="1:21" ht="371.25" customHeight="1" x14ac:dyDescent="0.35">
      <c r="A98" s="18" t="s">
        <v>897</v>
      </c>
      <c r="B98" s="18" t="s">
        <v>1022</v>
      </c>
      <c r="C98" s="27">
        <v>5</v>
      </c>
      <c r="D98" s="28" t="s">
        <v>902</v>
      </c>
      <c r="E98" s="28" t="s">
        <v>913</v>
      </c>
      <c r="F98" s="20" t="s">
        <v>391</v>
      </c>
      <c r="G98" s="28" t="s">
        <v>933</v>
      </c>
      <c r="H98" s="28" t="s">
        <v>934</v>
      </c>
      <c r="I98" s="18" t="s">
        <v>417</v>
      </c>
      <c r="J98" s="18" t="s">
        <v>949</v>
      </c>
      <c r="K98" s="26">
        <v>1</v>
      </c>
      <c r="L98" s="21">
        <v>43876</v>
      </c>
      <c r="M98" s="21">
        <v>45077</v>
      </c>
      <c r="N98" s="17">
        <v>0</v>
      </c>
      <c r="O98" s="22">
        <f t="shared" si="3"/>
        <v>0</v>
      </c>
      <c r="P98" s="25">
        <f>+O98</f>
        <v>0</v>
      </c>
      <c r="Q98" s="25" t="s">
        <v>63</v>
      </c>
      <c r="R98" s="67" t="s">
        <v>1504</v>
      </c>
      <c r="S98" s="28" t="s">
        <v>1548</v>
      </c>
      <c r="T98" s="19" t="s">
        <v>2223</v>
      </c>
      <c r="U98" s="23" t="s">
        <v>64</v>
      </c>
    </row>
    <row r="99" spans="1:21" s="52" customFormat="1" ht="405" customHeight="1" x14ac:dyDescent="0.35">
      <c r="A99" s="18" t="s">
        <v>897</v>
      </c>
      <c r="B99" s="18" t="s">
        <v>1022</v>
      </c>
      <c r="C99" s="27">
        <v>7</v>
      </c>
      <c r="D99" s="28" t="s">
        <v>904</v>
      </c>
      <c r="E99" s="28" t="s">
        <v>915</v>
      </c>
      <c r="F99" s="20" t="s">
        <v>59</v>
      </c>
      <c r="G99" s="28" t="s">
        <v>939</v>
      </c>
      <c r="H99" s="28" t="s">
        <v>940</v>
      </c>
      <c r="I99" s="18" t="s">
        <v>417</v>
      </c>
      <c r="J99" s="18" t="s">
        <v>955</v>
      </c>
      <c r="K99" s="26">
        <v>3</v>
      </c>
      <c r="L99" s="21">
        <v>43876</v>
      </c>
      <c r="M99" s="21">
        <v>45077</v>
      </c>
      <c r="N99" s="17">
        <v>0</v>
      </c>
      <c r="O99" s="22">
        <f t="shared" si="3"/>
        <v>0</v>
      </c>
      <c r="P99" s="165">
        <f>AVERAGE(O99:O100)</f>
        <v>0.5</v>
      </c>
      <c r="Q99" s="165" t="s">
        <v>63</v>
      </c>
      <c r="R99" s="166" t="s">
        <v>1504</v>
      </c>
      <c r="S99" s="28" t="s">
        <v>1671</v>
      </c>
      <c r="T99" s="19" t="s">
        <v>2224</v>
      </c>
      <c r="U99" s="23" t="s">
        <v>64</v>
      </c>
    </row>
    <row r="100" spans="1:21" s="52" customFormat="1" ht="126" x14ac:dyDescent="0.35">
      <c r="A100" s="18" t="s">
        <v>897</v>
      </c>
      <c r="B100" s="18" t="s">
        <v>1022</v>
      </c>
      <c r="C100" s="27">
        <v>7</v>
      </c>
      <c r="D100" s="28" t="s">
        <v>904</v>
      </c>
      <c r="E100" s="28" t="s">
        <v>915</v>
      </c>
      <c r="F100" s="20" t="s">
        <v>66</v>
      </c>
      <c r="G100" s="28" t="s">
        <v>941</v>
      </c>
      <c r="H100" s="28" t="s">
        <v>942</v>
      </c>
      <c r="I100" s="18" t="s">
        <v>417</v>
      </c>
      <c r="J100" s="18" t="s">
        <v>956</v>
      </c>
      <c r="K100" s="26">
        <v>3</v>
      </c>
      <c r="L100" s="21">
        <v>44377</v>
      </c>
      <c r="M100" s="21">
        <v>44742</v>
      </c>
      <c r="N100" s="17">
        <v>3</v>
      </c>
      <c r="O100" s="22">
        <f t="shared" si="3"/>
        <v>1</v>
      </c>
      <c r="P100" s="165"/>
      <c r="Q100" s="165"/>
      <c r="R100" s="166"/>
      <c r="S100" s="19" t="s">
        <v>2074</v>
      </c>
      <c r="T100" s="19" t="s">
        <v>2075</v>
      </c>
      <c r="U100" s="19" t="s">
        <v>64</v>
      </c>
    </row>
    <row r="101" spans="1:21" s="52" customFormat="1" ht="326.25" customHeight="1" x14ac:dyDescent="0.35">
      <c r="A101" s="18" t="s">
        <v>897</v>
      </c>
      <c r="B101" s="18" t="s">
        <v>1022</v>
      </c>
      <c r="C101" s="27">
        <v>8</v>
      </c>
      <c r="D101" s="28" t="s">
        <v>905</v>
      </c>
      <c r="E101" s="28" t="s">
        <v>916</v>
      </c>
      <c r="F101" s="20" t="s">
        <v>59</v>
      </c>
      <c r="G101" s="28" t="s">
        <v>943</v>
      </c>
      <c r="H101" s="28" t="s">
        <v>944</v>
      </c>
      <c r="I101" s="18" t="s">
        <v>417</v>
      </c>
      <c r="J101" s="18" t="s">
        <v>957</v>
      </c>
      <c r="K101" s="26">
        <v>3</v>
      </c>
      <c r="L101" s="21">
        <v>43876</v>
      </c>
      <c r="M101" s="21">
        <v>45260</v>
      </c>
      <c r="N101" s="17">
        <v>0</v>
      </c>
      <c r="O101" s="22">
        <f t="shared" si="3"/>
        <v>0</v>
      </c>
      <c r="P101" s="165">
        <f>AVERAGE(O101:O102)</f>
        <v>0</v>
      </c>
      <c r="Q101" s="165" t="s">
        <v>63</v>
      </c>
      <c r="R101" s="166" t="s">
        <v>1504</v>
      </c>
      <c r="S101" s="19" t="s">
        <v>1664</v>
      </c>
      <c r="T101" s="19" t="s">
        <v>2217</v>
      </c>
      <c r="U101" s="23" t="s">
        <v>64</v>
      </c>
    </row>
    <row r="102" spans="1:21" s="52" customFormat="1" ht="405" customHeight="1" x14ac:dyDescent="0.35">
      <c r="A102" s="18" t="s">
        <v>897</v>
      </c>
      <c r="B102" s="18" t="s">
        <v>1022</v>
      </c>
      <c r="C102" s="27">
        <v>8</v>
      </c>
      <c r="D102" s="28" t="s">
        <v>905</v>
      </c>
      <c r="E102" s="28" t="s">
        <v>917</v>
      </c>
      <c r="F102" s="20" t="s">
        <v>66</v>
      </c>
      <c r="G102" s="28" t="s">
        <v>939</v>
      </c>
      <c r="H102" s="28" t="s">
        <v>945</v>
      </c>
      <c r="I102" s="18" t="s">
        <v>417</v>
      </c>
      <c r="J102" s="18" t="s">
        <v>949</v>
      </c>
      <c r="K102" s="26">
        <v>3</v>
      </c>
      <c r="L102" s="21">
        <v>43876</v>
      </c>
      <c r="M102" s="21">
        <v>45077</v>
      </c>
      <c r="N102" s="17">
        <v>0</v>
      </c>
      <c r="O102" s="22">
        <f t="shared" si="3"/>
        <v>0</v>
      </c>
      <c r="P102" s="165"/>
      <c r="Q102" s="165"/>
      <c r="R102" s="166"/>
      <c r="S102" s="28" t="s">
        <v>1671</v>
      </c>
      <c r="T102" s="19" t="s">
        <v>2224</v>
      </c>
      <c r="U102" s="23" t="s">
        <v>64</v>
      </c>
    </row>
    <row r="103" spans="1:21" ht="326.25" customHeight="1" x14ac:dyDescent="0.35">
      <c r="A103" s="18" t="s">
        <v>897</v>
      </c>
      <c r="B103" s="18" t="s">
        <v>1022</v>
      </c>
      <c r="C103" s="27">
        <v>9</v>
      </c>
      <c r="D103" s="28" t="s">
        <v>906</v>
      </c>
      <c r="E103" s="28" t="s">
        <v>918</v>
      </c>
      <c r="F103" s="20" t="s">
        <v>391</v>
      </c>
      <c r="G103" s="28" t="s">
        <v>946</v>
      </c>
      <c r="H103" s="28" t="s">
        <v>947</v>
      </c>
      <c r="I103" s="18" t="s">
        <v>417</v>
      </c>
      <c r="J103" s="18" t="s">
        <v>957</v>
      </c>
      <c r="K103" s="26">
        <v>3</v>
      </c>
      <c r="L103" s="21">
        <v>43876</v>
      </c>
      <c r="M103" s="21">
        <v>45260</v>
      </c>
      <c r="N103" s="17">
        <v>0</v>
      </c>
      <c r="O103" s="22">
        <f t="shared" si="3"/>
        <v>0</v>
      </c>
      <c r="P103" s="25">
        <f>+O103</f>
        <v>0</v>
      </c>
      <c r="Q103" s="25" t="s">
        <v>63</v>
      </c>
      <c r="R103" s="67" t="s">
        <v>1504</v>
      </c>
      <c r="S103" s="19" t="s">
        <v>1664</v>
      </c>
      <c r="T103" s="19" t="s">
        <v>2217</v>
      </c>
      <c r="U103" s="23" t="s">
        <v>64</v>
      </c>
    </row>
    <row r="104" spans="1:21" ht="157.5" customHeight="1" x14ac:dyDescent="0.35">
      <c r="A104" s="18">
        <v>2019</v>
      </c>
      <c r="B104" s="18" t="s">
        <v>1031</v>
      </c>
      <c r="C104" s="27">
        <v>1</v>
      </c>
      <c r="D104" s="28" t="s">
        <v>1032</v>
      </c>
      <c r="E104" s="28" t="s">
        <v>1033</v>
      </c>
      <c r="F104" s="20" t="s">
        <v>59</v>
      </c>
      <c r="G104" s="54" t="s">
        <v>1291</v>
      </c>
      <c r="H104" s="54" t="s">
        <v>1314</v>
      </c>
      <c r="I104" s="18" t="s">
        <v>417</v>
      </c>
      <c r="J104" s="55" t="s">
        <v>1075</v>
      </c>
      <c r="K104" s="27">
        <v>8</v>
      </c>
      <c r="L104" s="21">
        <v>44044</v>
      </c>
      <c r="M104" s="21">
        <v>44408</v>
      </c>
      <c r="N104" s="17">
        <v>8</v>
      </c>
      <c r="O104" s="22">
        <f t="shared" si="3"/>
        <v>1</v>
      </c>
      <c r="P104" s="153">
        <f>+AVERAGE(O104:O105)</f>
        <v>1</v>
      </c>
      <c r="Q104" s="161" t="s">
        <v>27</v>
      </c>
      <c r="R104" s="167" t="s">
        <v>1504</v>
      </c>
      <c r="S104" s="19" t="s">
        <v>1616</v>
      </c>
      <c r="T104" s="19" t="s">
        <v>2304</v>
      </c>
      <c r="U104" s="23" t="s">
        <v>1630</v>
      </c>
    </row>
    <row r="105" spans="1:21" ht="147" x14ac:dyDescent="0.35">
      <c r="A105" s="18">
        <v>2019</v>
      </c>
      <c r="B105" s="18" t="s">
        <v>1031</v>
      </c>
      <c r="C105" s="27">
        <v>1</v>
      </c>
      <c r="D105" s="28" t="s">
        <v>1034</v>
      </c>
      <c r="E105" s="28" t="s">
        <v>1292</v>
      </c>
      <c r="F105" s="20" t="s">
        <v>66</v>
      </c>
      <c r="G105" s="54" t="s">
        <v>1076</v>
      </c>
      <c r="H105" s="54" t="s">
        <v>1336</v>
      </c>
      <c r="I105" s="18" t="s">
        <v>417</v>
      </c>
      <c r="J105" s="18" t="s">
        <v>1153</v>
      </c>
      <c r="K105" s="27">
        <v>1</v>
      </c>
      <c r="L105" s="21">
        <v>44044</v>
      </c>
      <c r="M105" s="21">
        <v>44803</v>
      </c>
      <c r="N105" s="17">
        <v>1</v>
      </c>
      <c r="O105" s="22">
        <f t="shared" si="3"/>
        <v>1</v>
      </c>
      <c r="P105" s="161"/>
      <c r="Q105" s="161"/>
      <c r="R105" s="167"/>
      <c r="S105" s="19" t="s">
        <v>2366</v>
      </c>
      <c r="T105" s="19" t="s">
        <v>2367</v>
      </c>
      <c r="U105" s="23" t="s">
        <v>1630</v>
      </c>
    </row>
    <row r="106" spans="1:21" ht="101.25" customHeight="1" x14ac:dyDescent="0.35">
      <c r="A106" s="18">
        <v>2019</v>
      </c>
      <c r="B106" s="18" t="s">
        <v>1031</v>
      </c>
      <c r="C106" s="27">
        <v>2</v>
      </c>
      <c r="D106" s="28" t="s">
        <v>1315</v>
      </c>
      <c r="E106" s="28" t="s">
        <v>1035</v>
      </c>
      <c r="F106" s="20" t="s">
        <v>458</v>
      </c>
      <c r="G106" s="54" t="s">
        <v>1293</v>
      </c>
      <c r="H106" s="54" t="s">
        <v>1333</v>
      </c>
      <c r="I106" s="18" t="s">
        <v>417</v>
      </c>
      <c r="J106" s="55" t="s">
        <v>1332</v>
      </c>
      <c r="K106" s="27">
        <v>1</v>
      </c>
      <c r="L106" s="21">
        <v>44044</v>
      </c>
      <c r="M106" s="21">
        <v>44408</v>
      </c>
      <c r="N106" s="17">
        <v>1</v>
      </c>
      <c r="O106" s="22">
        <f t="shared" si="3"/>
        <v>1</v>
      </c>
      <c r="P106" s="153">
        <f>+AVERAGE(O106:O110)</f>
        <v>1</v>
      </c>
      <c r="Q106" s="161" t="s">
        <v>63</v>
      </c>
      <c r="R106" s="167" t="s">
        <v>1504</v>
      </c>
      <c r="S106" s="19" t="s">
        <v>1672</v>
      </c>
      <c r="T106" s="19" t="s">
        <v>1673</v>
      </c>
      <c r="U106" s="23" t="s">
        <v>1023</v>
      </c>
    </row>
    <row r="107" spans="1:21" ht="409.5" customHeight="1" x14ac:dyDescent="0.35">
      <c r="A107" s="18">
        <v>2019</v>
      </c>
      <c r="B107" s="18" t="s">
        <v>1031</v>
      </c>
      <c r="C107" s="27">
        <v>2</v>
      </c>
      <c r="D107" s="28" t="s">
        <v>1674</v>
      </c>
      <c r="E107" s="28" t="s">
        <v>1036</v>
      </c>
      <c r="F107" s="20" t="s">
        <v>513</v>
      </c>
      <c r="G107" s="54" t="s">
        <v>1077</v>
      </c>
      <c r="H107" s="54" t="s">
        <v>1078</v>
      </c>
      <c r="I107" s="18" t="s">
        <v>417</v>
      </c>
      <c r="J107" s="55" t="s">
        <v>1079</v>
      </c>
      <c r="K107" s="27">
        <v>12</v>
      </c>
      <c r="L107" s="21">
        <v>44044</v>
      </c>
      <c r="M107" s="21">
        <v>44408</v>
      </c>
      <c r="N107" s="17">
        <v>12</v>
      </c>
      <c r="O107" s="22">
        <f t="shared" si="3"/>
        <v>1</v>
      </c>
      <c r="P107" s="161"/>
      <c r="Q107" s="161"/>
      <c r="R107" s="167"/>
      <c r="S107" s="19" t="s">
        <v>1675</v>
      </c>
      <c r="T107" s="19" t="s">
        <v>2305</v>
      </c>
      <c r="U107" s="23" t="s">
        <v>1023</v>
      </c>
    </row>
    <row r="108" spans="1:21" ht="157.5" customHeight="1" x14ac:dyDescent="0.35">
      <c r="A108" s="18">
        <v>2019</v>
      </c>
      <c r="B108" s="18" t="s">
        <v>1031</v>
      </c>
      <c r="C108" s="27">
        <v>2</v>
      </c>
      <c r="D108" s="28" t="s">
        <v>1316</v>
      </c>
      <c r="E108" s="28" t="s">
        <v>1037</v>
      </c>
      <c r="F108" s="20" t="s">
        <v>518</v>
      </c>
      <c r="G108" s="54" t="s">
        <v>1294</v>
      </c>
      <c r="H108" s="54" t="s">
        <v>1317</v>
      </c>
      <c r="I108" s="18" t="s">
        <v>417</v>
      </c>
      <c r="J108" s="55" t="s">
        <v>1075</v>
      </c>
      <c r="K108" s="27">
        <v>3</v>
      </c>
      <c r="L108" s="21">
        <v>44044</v>
      </c>
      <c r="M108" s="21">
        <v>44408</v>
      </c>
      <c r="N108" s="17">
        <v>3</v>
      </c>
      <c r="O108" s="22">
        <f t="shared" si="3"/>
        <v>1</v>
      </c>
      <c r="P108" s="161"/>
      <c r="Q108" s="161"/>
      <c r="R108" s="167"/>
      <c r="S108" s="19" t="s">
        <v>1676</v>
      </c>
      <c r="T108" s="19" t="s">
        <v>1677</v>
      </c>
      <c r="U108" s="23" t="s">
        <v>1023</v>
      </c>
    </row>
    <row r="109" spans="1:21" ht="78.75" customHeight="1" x14ac:dyDescent="0.35">
      <c r="A109" s="18">
        <v>2019</v>
      </c>
      <c r="B109" s="18" t="s">
        <v>1031</v>
      </c>
      <c r="C109" s="27">
        <v>2</v>
      </c>
      <c r="D109" s="28" t="s">
        <v>1318</v>
      </c>
      <c r="E109" s="28" t="s">
        <v>1038</v>
      </c>
      <c r="F109" s="20" t="s">
        <v>522</v>
      </c>
      <c r="G109" s="54" t="s">
        <v>1080</v>
      </c>
      <c r="H109" s="54" t="s">
        <v>1081</v>
      </c>
      <c r="I109" s="18" t="s">
        <v>417</v>
      </c>
      <c r="J109" s="55" t="s">
        <v>1082</v>
      </c>
      <c r="K109" s="27">
        <v>3</v>
      </c>
      <c r="L109" s="21">
        <v>44044</v>
      </c>
      <c r="M109" s="21">
        <v>44576</v>
      </c>
      <c r="N109" s="17">
        <v>3</v>
      </c>
      <c r="O109" s="22">
        <f t="shared" si="3"/>
        <v>1</v>
      </c>
      <c r="P109" s="161"/>
      <c r="Q109" s="161"/>
      <c r="R109" s="167"/>
      <c r="S109" s="19" t="s">
        <v>2045</v>
      </c>
      <c r="T109" s="19" t="s">
        <v>2254</v>
      </c>
      <c r="U109" s="23" t="s">
        <v>1023</v>
      </c>
    </row>
    <row r="110" spans="1:21" ht="189" customHeight="1" x14ac:dyDescent="0.35">
      <c r="A110" s="18">
        <v>2019</v>
      </c>
      <c r="B110" s="18" t="s">
        <v>1031</v>
      </c>
      <c r="C110" s="27">
        <v>2</v>
      </c>
      <c r="D110" s="28" t="s">
        <v>1074</v>
      </c>
      <c r="E110" s="28" t="s">
        <v>1039</v>
      </c>
      <c r="F110" s="20" t="s">
        <v>527</v>
      </c>
      <c r="G110" s="54" t="s">
        <v>1335</v>
      </c>
      <c r="H110" s="54" t="s">
        <v>1083</v>
      </c>
      <c r="I110" s="18" t="s">
        <v>417</v>
      </c>
      <c r="J110" s="55" t="s">
        <v>1084</v>
      </c>
      <c r="K110" s="27">
        <v>1</v>
      </c>
      <c r="L110" s="21">
        <v>44044</v>
      </c>
      <c r="M110" s="21">
        <v>44803</v>
      </c>
      <c r="N110" s="17">
        <v>1</v>
      </c>
      <c r="O110" s="22">
        <f t="shared" si="3"/>
        <v>1</v>
      </c>
      <c r="P110" s="161"/>
      <c r="Q110" s="161"/>
      <c r="R110" s="167"/>
      <c r="S110" s="19" t="s">
        <v>2366</v>
      </c>
      <c r="T110" s="19" t="s">
        <v>2386</v>
      </c>
      <c r="U110" s="23" t="s">
        <v>1023</v>
      </c>
    </row>
    <row r="111" spans="1:21" ht="78.75" customHeight="1" x14ac:dyDescent="0.35">
      <c r="A111" s="18">
        <v>2019</v>
      </c>
      <c r="B111" s="18" t="s">
        <v>1031</v>
      </c>
      <c r="C111" s="27">
        <v>7</v>
      </c>
      <c r="D111" s="28" t="s">
        <v>1040</v>
      </c>
      <c r="E111" s="28" t="s">
        <v>1041</v>
      </c>
      <c r="F111" s="20" t="s">
        <v>391</v>
      </c>
      <c r="G111" s="54" t="s">
        <v>1678</v>
      </c>
      <c r="H111" s="54" t="s">
        <v>1586</v>
      </c>
      <c r="I111" s="18" t="s">
        <v>417</v>
      </c>
      <c r="J111" s="28" t="s">
        <v>1679</v>
      </c>
      <c r="K111" s="27">
        <v>1</v>
      </c>
      <c r="L111" s="21">
        <v>44562</v>
      </c>
      <c r="M111" s="21">
        <v>44926</v>
      </c>
      <c r="N111" s="17">
        <v>0</v>
      </c>
      <c r="O111" s="22">
        <f t="shared" si="3"/>
        <v>0</v>
      </c>
      <c r="P111" s="25">
        <f>+O111</f>
        <v>0</v>
      </c>
      <c r="Q111" s="25" t="s">
        <v>63</v>
      </c>
      <c r="R111" s="67" t="s">
        <v>1504</v>
      </c>
      <c r="S111" s="19" t="s">
        <v>972</v>
      </c>
      <c r="T111" s="19" t="s">
        <v>1247</v>
      </c>
      <c r="U111" s="19" t="s">
        <v>1927</v>
      </c>
    </row>
    <row r="112" spans="1:21" s="52" customFormat="1" ht="101.25" customHeight="1" x14ac:dyDescent="0.35">
      <c r="A112" s="18">
        <v>2019</v>
      </c>
      <c r="B112" s="18" t="s">
        <v>1031</v>
      </c>
      <c r="C112" s="27">
        <v>10</v>
      </c>
      <c r="D112" s="28" t="s">
        <v>1042</v>
      </c>
      <c r="E112" s="28" t="s">
        <v>1295</v>
      </c>
      <c r="F112" s="20" t="s">
        <v>175</v>
      </c>
      <c r="G112" s="54" t="s">
        <v>1085</v>
      </c>
      <c r="H112" s="54" t="s">
        <v>1086</v>
      </c>
      <c r="I112" s="18" t="s">
        <v>417</v>
      </c>
      <c r="J112" s="55" t="s">
        <v>1087</v>
      </c>
      <c r="K112" s="27">
        <v>1</v>
      </c>
      <c r="L112" s="21">
        <v>44044</v>
      </c>
      <c r="M112" s="21">
        <v>44166</v>
      </c>
      <c r="N112" s="17">
        <v>1</v>
      </c>
      <c r="O112" s="22">
        <f t="shared" si="3"/>
        <v>1</v>
      </c>
      <c r="P112" s="153">
        <f>+AVERAGE(O112:O114)</f>
        <v>0.66666666666666663</v>
      </c>
      <c r="Q112" s="161" t="s">
        <v>63</v>
      </c>
      <c r="R112" s="167" t="s">
        <v>1504</v>
      </c>
      <c r="S112" s="19" t="s">
        <v>1244</v>
      </c>
      <c r="T112" s="19" t="s">
        <v>1296</v>
      </c>
      <c r="U112" s="23" t="s">
        <v>64</v>
      </c>
    </row>
    <row r="113" spans="1:21" ht="247.5" customHeight="1" x14ac:dyDescent="0.35">
      <c r="A113" s="18">
        <v>2019</v>
      </c>
      <c r="B113" s="18" t="s">
        <v>1031</v>
      </c>
      <c r="C113" s="27">
        <v>10</v>
      </c>
      <c r="D113" s="28" t="s">
        <v>1042</v>
      </c>
      <c r="E113" s="28" t="s">
        <v>1297</v>
      </c>
      <c r="F113" s="20" t="s">
        <v>48</v>
      </c>
      <c r="G113" s="54" t="s">
        <v>1088</v>
      </c>
      <c r="H113" s="54" t="s">
        <v>1089</v>
      </c>
      <c r="I113" s="18" t="s">
        <v>417</v>
      </c>
      <c r="J113" s="55" t="s">
        <v>1090</v>
      </c>
      <c r="K113" s="27">
        <v>4</v>
      </c>
      <c r="L113" s="21">
        <v>44044</v>
      </c>
      <c r="M113" s="21">
        <v>44377</v>
      </c>
      <c r="N113" s="17">
        <v>4</v>
      </c>
      <c r="O113" s="22">
        <f t="shared" si="3"/>
        <v>1</v>
      </c>
      <c r="P113" s="161"/>
      <c r="Q113" s="161"/>
      <c r="R113" s="167"/>
      <c r="S113" s="19" t="s">
        <v>1444</v>
      </c>
      <c r="T113" s="19" t="s">
        <v>1487</v>
      </c>
      <c r="U113" s="23" t="s">
        <v>64</v>
      </c>
    </row>
    <row r="114" spans="1:21" ht="67.5" customHeight="1" x14ac:dyDescent="0.35">
      <c r="A114" s="18">
        <v>2019</v>
      </c>
      <c r="B114" s="18" t="s">
        <v>1031</v>
      </c>
      <c r="C114" s="27">
        <v>10</v>
      </c>
      <c r="D114" s="28" t="s">
        <v>1042</v>
      </c>
      <c r="E114" s="28" t="s">
        <v>1043</v>
      </c>
      <c r="F114" s="20" t="s">
        <v>52</v>
      </c>
      <c r="G114" s="54" t="s">
        <v>1091</v>
      </c>
      <c r="H114" s="54" t="s">
        <v>1298</v>
      </c>
      <c r="I114" s="18" t="s">
        <v>417</v>
      </c>
      <c r="J114" s="28" t="s">
        <v>1092</v>
      </c>
      <c r="K114" s="27">
        <v>4</v>
      </c>
      <c r="L114" s="21">
        <v>44044</v>
      </c>
      <c r="M114" s="21">
        <v>44757</v>
      </c>
      <c r="N114" s="17">
        <v>0</v>
      </c>
      <c r="O114" s="22">
        <f t="shared" si="3"/>
        <v>0</v>
      </c>
      <c r="P114" s="161"/>
      <c r="Q114" s="161"/>
      <c r="R114" s="167"/>
      <c r="S114" s="19" t="s">
        <v>1334</v>
      </c>
      <c r="T114" s="19" t="s">
        <v>1241</v>
      </c>
      <c r="U114" s="19" t="s">
        <v>1927</v>
      </c>
    </row>
    <row r="115" spans="1:21" ht="202.5" customHeight="1" x14ac:dyDescent="0.35">
      <c r="A115" s="18">
        <v>2019</v>
      </c>
      <c r="B115" s="18" t="s">
        <v>1031</v>
      </c>
      <c r="C115" s="27">
        <v>11</v>
      </c>
      <c r="D115" s="28" t="s">
        <v>1044</v>
      </c>
      <c r="E115" s="28" t="s">
        <v>1045</v>
      </c>
      <c r="F115" s="20" t="s">
        <v>59</v>
      </c>
      <c r="G115" s="54" t="s">
        <v>1093</v>
      </c>
      <c r="H115" s="54" t="s">
        <v>1094</v>
      </c>
      <c r="I115" s="18" t="s">
        <v>2189</v>
      </c>
      <c r="J115" s="55" t="s">
        <v>1087</v>
      </c>
      <c r="K115" s="27">
        <v>2</v>
      </c>
      <c r="L115" s="21">
        <v>44044</v>
      </c>
      <c r="M115" s="21">
        <v>44180</v>
      </c>
      <c r="N115" s="17">
        <v>2</v>
      </c>
      <c r="O115" s="22">
        <f t="shared" si="3"/>
        <v>1</v>
      </c>
      <c r="P115" s="153">
        <f>+AVERAGE(O115:O116)</f>
        <v>1</v>
      </c>
      <c r="Q115" s="161" t="s">
        <v>63</v>
      </c>
      <c r="R115" s="167" t="s">
        <v>1503</v>
      </c>
      <c r="S115" s="19" t="s">
        <v>1299</v>
      </c>
      <c r="T115" s="19" t="s">
        <v>1300</v>
      </c>
      <c r="U115" s="23" t="s">
        <v>1023</v>
      </c>
    </row>
    <row r="116" spans="1:21" ht="409.5" customHeight="1" x14ac:dyDescent="0.35">
      <c r="A116" s="18">
        <v>2019</v>
      </c>
      <c r="B116" s="18" t="s">
        <v>1031</v>
      </c>
      <c r="C116" s="27">
        <v>11</v>
      </c>
      <c r="D116" s="28" t="s">
        <v>1046</v>
      </c>
      <c r="E116" s="28" t="s">
        <v>1045</v>
      </c>
      <c r="F116" s="20" t="s">
        <v>66</v>
      </c>
      <c r="G116" s="54" t="s">
        <v>1093</v>
      </c>
      <c r="H116" s="54" t="s">
        <v>1095</v>
      </c>
      <c r="I116" s="18" t="s">
        <v>2189</v>
      </c>
      <c r="J116" s="55" t="s">
        <v>1096</v>
      </c>
      <c r="K116" s="27">
        <v>1</v>
      </c>
      <c r="L116" s="21">
        <v>44044</v>
      </c>
      <c r="M116" s="21">
        <v>44180</v>
      </c>
      <c r="N116" s="17">
        <v>1</v>
      </c>
      <c r="O116" s="22">
        <f t="shared" si="3"/>
        <v>1</v>
      </c>
      <c r="P116" s="161"/>
      <c r="Q116" s="161"/>
      <c r="R116" s="167"/>
      <c r="S116" s="19" t="s">
        <v>2232</v>
      </c>
      <c r="T116" s="19" t="s">
        <v>2356</v>
      </c>
      <c r="U116" s="19" t="s">
        <v>1023</v>
      </c>
    </row>
    <row r="117" spans="1:21" s="52" customFormat="1" ht="123.75" customHeight="1" x14ac:dyDescent="0.35">
      <c r="A117" s="18">
        <v>2019</v>
      </c>
      <c r="B117" s="18" t="s">
        <v>1031</v>
      </c>
      <c r="C117" s="27">
        <v>12</v>
      </c>
      <c r="D117" s="28" t="s">
        <v>1047</v>
      </c>
      <c r="E117" s="28" t="s">
        <v>1048</v>
      </c>
      <c r="F117" s="20" t="s">
        <v>391</v>
      </c>
      <c r="G117" s="28" t="s">
        <v>1380</v>
      </c>
      <c r="H117" s="28" t="s">
        <v>1381</v>
      </c>
      <c r="I117" s="18" t="s">
        <v>536</v>
      </c>
      <c r="J117" s="28" t="s">
        <v>1382</v>
      </c>
      <c r="K117" s="27">
        <v>3</v>
      </c>
      <c r="L117" s="21">
        <v>44531</v>
      </c>
      <c r="M117" s="21">
        <v>45291</v>
      </c>
      <c r="N117" s="17">
        <v>2</v>
      </c>
      <c r="O117" s="22">
        <f t="shared" si="3"/>
        <v>0.66666666666666663</v>
      </c>
      <c r="P117" s="25">
        <f>+O117</f>
        <v>0.66666666666666663</v>
      </c>
      <c r="Q117" s="25" t="s">
        <v>63</v>
      </c>
      <c r="R117" s="67" t="s">
        <v>1504</v>
      </c>
      <c r="S117" s="19" t="s">
        <v>1925</v>
      </c>
      <c r="T117" s="19" t="s">
        <v>2324</v>
      </c>
      <c r="U117" s="23" t="s">
        <v>64</v>
      </c>
    </row>
    <row r="118" spans="1:21" ht="191.25" customHeight="1" x14ac:dyDescent="0.35">
      <c r="A118" s="18">
        <v>2019</v>
      </c>
      <c r="B118" s="18" t="s">
        <v>1031</v>
      </c>
      <c r="C118" s="27">
        <v>14</v>
      </c>
      <c r="D118" s="28" t="s">
        <v>1052</v>
      </c>
      <c r="E118" s="28" t="s">
        <v>1301</v>
      </c>
      <c r="F118" s="20" t="s">
        <v>753</v>
      </c>
      <c r="G118" s="54" t="s">
        <v>1102</v>
      </c>
      <c r="H118" s="54" t="s">
        <v>1103</v>
      </c>
      <c r="I118" s="18" t="s">
        <v>2189</v>
      </c>
      <c r="J118" s="55" t="s">
        <v>588</v>
      </c>
      <c r="K118" s="27">
        <v>1</v>
      </c>
      <c r="L118" s="21">
        <v>44044</v>
      </c>
      <c r="M118" s="21">
        <v>44180</v>
      </c>
      <c r="N118" s="17">
        <v>1</v>
      </c>
      <c r="O118" s="22">
        <f t="shared" si="3"/>
        <v>1</v>
      </c>
      <c r="P118" s="153">
        <f>+AVERAGE(O118:O121)</f>
        <v>1</v>
      </c>
      <c r="Q118" s="161" t="s">
        <v>27</v>
      </c>
      <c r="R118" s="167" t="s">
        <v>1504</v>
      </c>
      <c r="S118" s="19" t="s">
        <v>1446</v>
      </c>
      <c r="T118" s="144" t="s">
        <v>2255</v>
      </c>
      <c r="U118" s="23" t="s">
        <v>1630</v>
      </c>
    </row>
    <row r="119" spans="1:21" ht="281.25" customHeight="1" x14ac:dyDescent="0.35">
      <c r="A119" s="18">
        <v>2019</v>
      </c>
      <c r="B119" s="18" t="s">
        <v>1031</v>
      </c>
      <c r="C119" s="27">
        <v>14</v>
      </c>
      <c r="D119" s="28" t="s">
        <v>1052</v>
      </c>
      <c r="E119" s="28" t="s">
        <v>1302</v>
      </c>
      <c r="F119" s="20" t="s">
        <v>757</v>
      </c>
      <c r="G119" s="54" t="s">
        <v>1104</v>
      </c>
      <c r="H119" s="54" t="s">
        <v>1098</v>
      </c>
      <c r="I119" s="18" t="s">
        <v>2189</v>
      </c>
      <c r="J119" s="55" t="s">
        <v>1099</v>
      </c>
      <c r="K119" s="27">
        <v>1</v>
      </c>
      <c r="L119" s="21">
        <v>44044</v>
      </c>
      <c r="M119" s="21">
        <v>44438</v>
      </c>
      <c r="N119" s="17">
        <v>1</v>
      </c>
      <c r="O119" s="22">
        <f t="shared" si="3"/>
        <v>1</v>
      </c>
      <c r="P119" s="161"/>
      <c r="Q119" s="161"/>
      <c r="R119" s="167"/>
      <c r="S119" s="19" t="s">
        <v>1680</v>
      </c>
      <c r="T119" s="145"/>
      <c r="U119" s="23" t="s">
        <v>1630</v>
      </c>
    </row>
    <row r="120" spans="1:21" ht="168.75" customHeight="1" x14ac:dyDescent="0.35">
      <c r="A120" s="18">
        <v>2019</v>
      </c>
      <c r="B120" s="18" t="s">
        <v>1031</v>
      </c>
      <c r="C120" s="27">
        <v>14</v>
      </c>
      <c r="D120" s="28" t="s">
        <v>1052</v>
      </c>
      <c r="E120" s="19" t="s">
        <v>1302</v>
      </c>
      <c r="F120" s="20" t="s">
        <v>760</v>
      </c>
      <c r="G120" s="54" t="s">
        <v>1104</v>
      </c>
      <c r="H120" s="54" t="s">
        <v>1319</v>
      </c>
      <c r="I120" s="18" t="s">
        <v>2189</v>
      </c>
      <c r="J120" s="55" t="s">
        <v>1101</v>
      </c>
      <c r="K120" s="27">
        <v>13</v>
      </c>
      <c r="L120" s="21">
        <v>44044</v>
      </c>
      <c r="M120" s="21">
        <v>44438</v>
      </c>
      <c r="N120" s="17">
        <v>13</v>
      </c>
      <c r="O120" s="22">
        <f t="shared" si="3"/>
        <v>1</v>
      </c>
      <c r="P120" s="161"/>
      <c r="Q120" s="161"/>
      <c r="R120" s="167"/>
      <c r="S120" s="19" t="s">
        <v>1612</v>
      </c>
      <c r="T120" s="145"/>
      <c r="U120" s="23" t="s">
        <v>1630</v>
      </c>
    </row>
    <row r="121" spans="1:21" ht="123.75" customHeight="1" x14ac:dyDescent="0.35">
      <c r="A121" s="18">
        <v>2019</v>
      </c>
      <c r="B121" s="18" t="s">
        <v>1031</v>
      </c>
      <c r="C121" s="27">
        <v>14</v>
      </c>
      <c r="D121" s="28" t="s">
        <v>1052</v>
      </c>
      <c r="E121" s="28" t="s">
        <v>1302</v>
      </c>
      <c r="F121" s="20" t="s">
        <v>764</v>
      </c>
      <c r="G121" s="54" t="s">
        <v>1303</v>
      </c>
      <c r="H121" s="54" t="s">
        <v>1304</v>
      </c>
      <c r="I121" s="18" t="s">
        <v>2189</v>
      </c>
      <c r="J121" s="55" t="s">
        <v>588</v>
      </c>
      <c r="K121" s="27">
        <v>1</v>
      </c>
      <c r="L121" s="21">
        <v>44044</v>
      </c>
      <c r="M121" s="21">
        <v>44180</v>
      </c>
      <c r="N121" s="17">
        <v>1</v>
      </c>
      <c r="O121" s="22">
        <f t="shared" si="3"/>
        <v>1</v>
      </c>
      <c r="P121" s="161"/>
      <c r="Q121" s="161"/>
      <c r="R121" s="167"/>
      <c r="S121" s="19" t="s">
        <v>1445</v>
      </c>
      <c r="T121" s="146"/>
      <c r="U121" s="23" t="s">
        <v>1630</v>
      </c>
    </row>
    <row r="122" spans="1:21" ht="409.5" customHeight="1" x14ac:dyDescent="0.35">
      <c r="A122" s="18">
        <v>2019</v>
      </c>
      <c r="B122" s="18" t="s">
        <v>1031</v>
      </c>
      <c r="C122" s="27">
        <v>16</v>
      </c>
      <c r="D122" s="28" t="s">
        <v>1056</v>
      </c>
      <c r="E122" s="28" t="s">
        <v>1149</v>
      </c>
      <c r="F122" s="20" t="s">
        <v>391</v>
      </c>
      <c r="G122" s="54" t="s">
        <v>1150</v>
      </c>
      <c r="H122" s="54" t="s">
        <v>1151</v>
      </c>
      <c r="I122" s="18" t="s">
        <v>733</v>
      </c>
      <c r="J122" s="55" t="s">
        <v>36</v>
      </c>
      <c r="K122" s="27">
        <v>1</v>
      </c>
      <c r="L122" s="21">
        <v>44044</v>
      </c>
      <c r="M122" s="21">
        <v>44773</v>
      </c>
      <c r="N122" s="17">
        <v>1</v>
      </c>
      <c r="O122" s="22">
        <v>1</v>
      </c>
      <c r="P122" s="25">
        <f>+O122</f>
        <v>1</v>
      </c>
      <c r="Q122" s="25" t="s">
        <v>63</v>
      </c>
      <c r="R122" s="67" t="s">
        <v>1504</v>
      </c>
      <c r="S122" s="19" t="s">
        <v>2256</v>
      </c>
      <c r="T122" s="19" t="s">
        <v>2227</v>
      </c>
      <c r="U122" s="23" t="s">
        <v>1023</v>
      </c>
    </row>
    <row r="123" spans="1:21" ht="191.25" customHeight="1" x14ac:dyDescent="0.35">
      <c r="A123" s="18">
        <v>2019</v>
      </c>
      <c r="B123" s="18" t="s">
        <v>1031</v>
      </c>
      <c r="C123" s="27">
        <v>17</v>
      </c>
      <c r="D123" s="28" t="s">
        <v>1057</v>
      </c>
      <c r="E123" s="28" t="s">
        <v>1058</v>
      </c>
      <c r="F123" s="20" t="s">
        <v>753</v>
      </c>
      <c r="G123" s="54" t="s">
        <v>1305</v>
      </c>
      <c r="H123" s="54" t="s">
        <v>1108</v>
      </c>
      <c r="I123" s="18" t="s">
        <v>2189</v>
      </c>
      <c r="J123" s="55" t="s">
        <v>588</v>
      </c>
      <c r="K123" s="27">
        <v>1</v>
      </c>
      <c r="L123" s="21">
        <v>44044</v>
      </c>
      <c r="M123" s="21">
        <v>44438</v>
      </c>
      <c r="N123" s="17">
        <v>1</v>
      </c>
      <c r="O123" s="22">
        <f t="shared" si="3"/>
        <v>1</v>
      </c>
      <c r="P123" s="153">
        <f>+AVERAGE(O123:O126)</f>
        <v>1</v>
      </c>
      <c r="Q123" s="161" t="s">
        <v>63</v>
      </c>
      <c r="R123" s="167" t="s">
        <v>1504</v>
      </c>
      <c r="S123" s="19" t="s">
        <v>1446</v>
      </c>
      <c r="T123" s="19" t="s">
        <v>1488</v>
      </c>
      <c r="U123" s="23" t="s">
        <v>1023</v>
      </c>
    </row>
    <row r="124" spans="1:21" ht="210" x14ac:dyDescent="0.35">
      <c r="A124" s="18">
        <v>2019</v>
      </c>
      <c r="B124" s="18" t="s">
        <v>1031</v>
      </c>
      <c r="C124" s="27">
        <v>17</v>
      </c>
      <c r="D124" s="28" t="s">
        <v>1057</v>
      </c>
      <c r="E124" s="28" t="s">
        <v>1058</v>
      </c>
      <c r="F124" s="20" t="s">
        <v>757</v>
      </c>
      <c r="G124" s="54" t="s">
        <v>1306</v>
      </c>
      <c r="H124" s="54" t="s">
        <v>1109</v>
      </c>
      <c r="I124" s="18" t="s">
        <v>2189</v>
      </c>
      <c r="J124" s="55" t="s">
        <v>476</v>
      </c>
      <c r="K124" s="27">
        <v>1</v>
      </c>
      <c r="L124" s="21">
        <v>44044</v>
      </c>
      <c r="M124" s="21">
        <v>44286</v>
      </c>
      <c r="N124" s="17">
        <v>1</v>
      </c>
      <c r="O124" s="22">
        <f t="shared" si="3"/>
        <v>1</v>
      </c>
      <c r="P124" s="161"/>
      <c r="Q124" s="161"/>
      <c r="R124" s="167"/>
      <c r="S124" s="19" t="s">
        <v>1323</v>
      </c>
      <c r="T124" s="19" t="s">
        <v>2058</v>
      </c>
      <c r="U124" s="23" t="s">
        <v>1023</v>
      </c>
    </row>
    <row r="125" spans="1:21" s="52" customFormat="1" ht="409.5" customHeight="1" x14ac:dyDescent="0.35">
      <c r="A125" s="18">
        <v>2019</v>
      </c>
      <c r="B125" s="18" t="s">
        <v>1031</v>
      </c>
      <c r="C125" s="27">
        <v>17</v>
      </c>
      <c r="D125" s="28" t="s">
        <v>1057</v>
      </c>
      <c r="E125" s="28" t="s">
        <v>1058</v>
      </c>
      <c r="F125" s="20" t="s">
        <v>760</v>
      </c>
      <c r="G125" s="54" t="s">
        <v>1306</v>
      </c>
      <c r="H125" s="54" t="s">
        <v>1110</v>
      </c>
      <c r="I125" s="18" t="s">
        <v>2189</v>
      </c>
      <c r="J125" s="55" t="s">
        <v>1101</v>
      </c>
      <c r="K125" s="27">
        <v>13</v>
      </c>
      <c r="L125" s="21">
        <v>44044</v>
      </c>
      <c r="M125" s="21">
        <v>44180</v>
      </c>
      <c r="N125" s="17">
        <v>13</v>
      </c>
      <c r="O125" s="22">
        <f t="shared" si="3"/>
        <v>1</v>
      </c>
      <c r="P125" s="161"/>
      <c r="Q125" s="161"/>
      <c r="R125" s="167"/>
      <c r="S125" s="19" t="s">
        <v>1324</v>
      </c>
      <c r="T125" s="19" t="s">
        <v>1489</v>
      </c>
      <c r="U125" s="23" t="s">
        <v>1023</v>
      </c>
    </row>
    <row r="126" spans="1:21" ht="337.5" customHeight="1" x14ac:dyDescent="0.35">
      <c r="A126" s="18">
        <v>2019</v>
      </c>
      <c r="B126" s="18" t="s">
        <v>1031</v>
      </c>
      <c r="C126" s="27">
        <v>17</v>
      </c>
      <c r="D126" s="28" t="s">
        <v>1057</v>
      </c>
      <c r="E126" s="28" t="s">
        <v>1058</v>
      </c>
      <c r="F126" s="20" t="s">
        <v>764</v>
      </c>
      <c r="G126" s="54" t="s">
        <v>1307</v>
      </c>
      <c r="H126" s="54" t="s">
        <v>1308</v>
      </c>
      <c r="I126" s="18" t="s">
        <v>2189</v>
      </c>
      <c r="J126" s="55" t="s">
        <v>1105</v>
      </c>
      <c r="K126" s="27">
        <v>1</v>
      </c>
      <c r="L126" s="21">
        <v>44044</v>
      </c>
      <c r="M126" s="21">
        <v>44180</v>
      </c>
      <c r="N126" s="17">
        <v>1</v>
      </c>
      <c r="O126" s="22">
        <f t="shared" si="3"/>
        <v>1</v>
      </c>
      <c r="P126" s="161"/>
      <c r="Q126" s="161"/>
      <c r="R126" s="167"/>
      <c r="S126" s="19" t="s">
        <v>1923</v>
      </c>
      <c r="T126" s="19" t="s">
        <v>2257</v>
      </c>
      <c r="U126" s="23" t="s">
        <v>1023</v>
      </c>
    </row>
    <row r="127" spans="1:21" ht="371.25" customHeight="1" x14ac:dyDescent="0.35">
      <c r="A127" s="18">
        <v>2019</v>
      </c>
      <c r="B127" s="18" t="s">
        <v>1031</v>
      </c>
      <c r="C127" s="27">
        <v>21</v>
      </c>
      <c r="D127" s="28" t="s">
        <v>1065</v>
      </c>
      <c r="E127" s="28" t="s">
        <v>1066</v>
      </c>
      <c r="F127" s="20" t="s">
        <v>458</v>
      </c>
      <c r="G127" s="54" t="s">
        <v>1123</v>
      </c>
      <c r="H127" s="54" t="s">
        <v>1124</v>
      </c>
      <c r="I127" s="18" t="s">
        <v>612</v>
      </c>
      <c r="J127" s="17" t="s">
        <v>573</v>
      </c>
      <c r="K127" s="17">
        <v>25</v>
      </c>
      <c r="L127" s="21">
        <v>44075</v>
      </c>
      <c r="M127" s="21">
        <v>44561</v>
      </c>
      <c r="N127" s="17">
        <v>25</v>
      </c>
      <c r="O127" s="22">
        <f t="shared" si="3"/>
        <v>1</v>
      </c>
      <c r="P127" s="165">
        <f>+AVERAGE(O127:O131)</f>
        <v>0.9</v>
      </c>
      <c r="Q127" s="165" t="s">
        <v>63</v>
      </c>
      <c r="R127" s="166" t="s">
        <v>1504</v>
      </c>
      <c r="S127" s="19" t="s">
        <v>1624</v>
      </c>
      <c r="T127" s="19" t="s">
        <v>2258</v>
      </c>
      <c r="U127" s="23" t="s">
        <v>64</v>
      </c>
    </row>
    <row r="128" spans="1:21" ht="329.25" customHeight="1" x14ac:dyDescent="0.35">
      <c r="A128" s="18">
        <v>2019</v>
      </c>
      <c r="B128" s="18" t="s">
        <v>1031</v>
      </c>
      <c r="C128" s="27">
        <v>21</v>
      </c>
      <c r="D128" s="28" t="s">
        <v>1065</v>
      </c>
      <c r="E128" s="28" t="s">
        <v>1066</v>
      </c>
      <c r="F128" s="20" t="s">
        <v>513</v>
      </c>
      <c r="G128" s="54" t="s">
        <v>1123</v>
      </c>
      <c r="H128" s="54" t="s">
        <v>1125</v>
      </c>
      <c r="I128" s="18" t="s">
        <v>612</v>
      </c>
      <c r="J128" s="17" t="s">
        <v>617</v>
      </c>
      <c r="K128" s="17">
        <v>116</v>
      </c>
      <c r="L128" s="21">
        <v>44075</v>
      </c>
      <c r="M128" s="21">
        <v>44561</v>
      </c>
      <c r="N128" s="17">
        <v>116</v>
      </c>
      <c r="O128" s="22">
        <f t="shared" si="3"/>
        <v>1</v>
      </c>
      <c r="P128" s="165"/>
      <c r="Q128" s="165"/>
      <c r="R128" s="166"/>
      <c r="S128" s="19" t="s">
        <v>1625</v>
      </c>
      <c r="T128" s="19" t="s">
        <v>2259</v>
      </c>
      <c r="U128" s="23" t="s">
        <v>64</v>
      </c>
    </row>
    <row r="129" spans="1:21" ht="371.25" customHeight="1" x14ac:dyDescent="0.35">
      <c r="A129" s="18">
        <v>2019</v>
      </c>
      <c r="B129" s="18" t="s">
        <v>1031</v>
      </c>
      <c r="C129" s="27">
        <v>21</v>
      </c>
      <c r="D129" s="28" t="s">
        <v>1065</v>
      </c>
      <c r="E129" s="28" t="s">
        <v>1066</v>
      </c>
      <c r="F129" s="20" t="s">
        <v>518</v>
      </c>
      <c r="G129" s="54" t="s">
        <v>1123</v>
      </c>
      <c r="H129" s="54" t="s">
        <v>1126</v>
      </c>
      <c r="I129" s="18" t="s">
        <v>612</v>
      </c>
      <c r="J129" s="17" t="s">
        <v>573</v>
      </c>
      <c r="K129" s="17">
        <v>50</v>
      </c>
      <c r="L129" s="21">
        <v>44075</v>
      </c>
      <c r="M129" s="21">
        <v>44561</v>
      </c>
      <c r="N129" s="17">
        <v>50</v>
      </c>
      <c r="O129" s="22">
        <f t="shared" si="3"/>
        <v>1</v>
      </c>
      <c r="P129" s="165"/>
      <c r="Q129" s="165"/>
      <c r="R129" s="166"/>
      <c r="S129" s="19" t="s">
        <v>2260</v>
      </c>
      <c r="T129" s="19" t="s">
        <v>2261</v>
      </c>
      <c r="U129" s="23" t="s">
        <v>64</v>
      </c>
    </row>
    <row r="130" spans="1:21" ht="178.5" x14ac:dyDescent="0.35">
      <c r="A130" s="18">
        <v>2019</v>
      </c>
      <c r="B130" s="18" t="s">
        <v>1031</v>
      </c>
      <c r="C130" s="27">
        <v>21</v>
      </c>
      <c r="D130" s="28" t="s">
        <v>1067</v>
      </c>
      <c r="E130" s="28" t="s">
        <v>1068</v>
      </c>
      <c r="F130" s="20" t="s">
        <v>522</v>
      </c>
      <c r="G130" s="54" t="s">
        <v>1310</v>
      </c>
      <c r="H130" s="54" t="s">
        <v>1127</v>
      </c>
      <c r="I130" s="18" t="s">
        <v>417</v>
      </c>
      <c r="J130" s="55" t="s">
        <v>2387</v>
      </c>
      <c r="K130" s="27">
        <v>2</v>
      </c>
      <c r="L130" s="21">
        <v>44044</v>
      </c>
      <c r="M130" s="21">
        <v>45291</v>
      </c>
      <c r="N130" s="17">
        <v>1</v>
      </c>
      <c r="O130" s="22">
        <f t="shared" ref="O130:O157" si="4">+N130/K130</f>
        <v>0.5</v>
      </c>
      <c r="P130" s="165"/>
      <c r="Q130" s="165"/>
      <c r="R130" s="166"/>
      <c r="S130" s="19" t="s">
        <v>2357</v>
      </c>
      <c r="T130" s="19" t="s">
        <v>2388</v>
      </c>
      <c r="U130" s="23" t="s">
        <v>64</v>
      </c>
    </row>
    <row r="131" spans="1:21" ht="180" customHeight="1" x14ac:dyDescent="0.35">
      <c r="A131" s="18">
        <v>2019</v>
      </c>
      <c r="B131" s="18" t="s">
        <v>1031</v>
      </c>
      <c r="C131" s="27">
        <v>21</v>
      </c>
      <c r="D131" s="28" t="s">
        <v>1067</v>
      </c>
      <c r="E131" s="28" t="s">
        <v>1069</v>
      </c>
      <c r="F131" s="20" t="s">
        <v>527</v>
      </c>
      <c r="G131" s="54" t="s">
        <v>1128</v>
      </c>
      <c r="H131" s="54" t="s">
        <v>1129</v>
      </c>
      <c r="I131" s="18" t="s">
        <v>417</v>
      </c>
      <c r="J131" s="55" t="s">
        <v>1130</v>
      </c>
      <c r="K131" s="27">
        <v>1000</v>
      </c>
      <c r="L131" s="21">
        <v>44044</v>
      </c>
      <c r="M131" s="21">
        <v>44408</v>
      </c>
      <c r="N131" s="17">
        <v>1000</v>
      </c>
      <c r="O131" s="22">
        <f t="shared" si="4"/>
        <v>1</v>
      </c>
      <c r="P131" s="165"/>
      <c r="Q131" s="165"/>
      <c r="R131" s="166"/>
      <c r="S131" s="19" t="s">
        <v>1683</v>
      </c>
      <c r="T131" s="19" t="s">
        <v>1684</v>
      </c>
      <c r="U131" s="23" t="s">
        <v>64</v>
      </c>
    </row>
    <row r="132" spans="1:21" s="52" customFormat="1" ht="101.25" customHeight="1" x14ac:dyDescent="0.35">
      <c r="A132" s="18">
        <v>2020</v>
      </c>
      <c r="B132" s="18" t="s">
        <v>1550</v>
      </c>
      <c r="C132" s="27">
        <v>1</v>
      </c>
      <c r="D132" s="28" t="s">
        <v>1383</v>
      </c>
      <c r="E132" s="28" t="s">
        <v>1496</v>
      </c>
      <c r="F132" s="20" t="s">
        <v>638</v>
      </c>
      <c r="G132" s="54" t="s">
        <v>1407</v>
      </c>
      <c r="H132" s="56" t="s">
        <v>1408</v>
      </c>
      <c r="I132" s="18" t="s">
        <v>417</v>
      </c>
      <c r="J132" s="57" t="s">
        <v>645</v>
      </c>
      <c r="K132" s="17">
        <v>1</v>
      </c>
      <c r="L132" s="21">
        <v>44378</v>
      </c>
      <c r="M132" s="21">
        <v>44561</v>
      </c>
      <c r="N132" s="17">
        <v>1</v>
      </c>
      <c r="O132" s="22">
        <f t="shared" si="4"/>
        <v>1</v>
      </c>
      <c r="P132" s="153">
        <f>+AVERAGE(O132:O137)</f>
        <v>0.79166666666666663</v>
      </c>
      <c r="Q132" s="161" t="s">
        <v>63</v>
      </c>
      <c r="R132" s="167" t="s">
        <v>1504</v>
      </c>
      <c r="S132" s="19" t="s">
        <v>1549</v>
      </c>
      <c r="T132" s="19" t="s">
        <v>1686</v>
      </c>
      <c r="U132" s="23" t="s">
        <v>64</v>
      </c>
    </row>
    <row r="133" spans="1:21" s="52" customFormat="1" ht="292.5" customHeight="1" x14ac:dyDescent="0.35">
      <c r="A133" s="18">
        <v>2020</v>
      </c>
      <c r="B133" s="18" t="s">
        <v>1550</v>
      </c>
      <c r="C133" s="27">
        <v>1</v>
      </c>
      <c r="D133" s="28" t="s">
        <v>1383</v>
      </c>
      <c r="E133" s="28" t="s">
        <v>1394</v>
      </c>
      <c r="F133" s="20" t="s">
        <v>642</v>
      </c>
      <c r="G133" s="54" t="s">
        <v>1339</v>
      </c>
      <c r="H133" s="56" t="s">
        <v>1340</v>
      </c>
      <c r="I133" s="26" t="s">
        <v>1450</v>
      </c>
      <c r="J133" s="57" t="s">
        <v>1343</v>
      </c>
      <c r="K133" s="17">
        <v>6</v>
      </c>
      <c r="L133" s="21">
        <v>44378</v>
      </c>
      <c r="M133" s="21">
        <v>44620</v>
      </c>
      <c r="N133" s="17">
        <v>6</v>
      </c>
      <c r="O133" s="22">
        <v>1</v>
      </c>
      <c r="P133" s="161"/>
      <c r="Q133" s="161"/>
      <c r="R133" s="167"/>
      <c r="S133" s="19" t="s">
        <v>2262</v>
      </c>
      <c r="T133" s="19" t="s">
        <v>2263</v>
      </c>
      <c r="U133" s="23" t="s">
        <v>64</v>
      </c>
    </row>
    <row r="134" spans="1:21" s="52" customFormat="1" ht="146.25" customHeight="1" x14ac:dyDescent="0.35">
      <c r="A134" s="18">
        <v>2020</v>
      </c>
      <c r="B134" s="18" t="s">
        <v>1550</v>
      </c>
      <c r="C134" s="27">
        <v>1</v>
      </c>
      <c r="D134" s="28" t="s">
        <v>1384</v>
      </c>
      <c r="E134" s="28" t="s">
        <v>1687</v>
      </c>
      <c r="F134" s="20" t="s">
        <v>646</v>
      </c>
      <c r="G134" s="54" t="s">
        <v>1688</v>
      </c>
      <c r="H134" s="56" t="s">
        <v>1689</v>
      </c>
      <c r="I134" s="26" t="s">
        <v>1450</v>
      </c>
      <c r="J134" s="57" t="s">
        <v>1425</v>
      </c>
      <c r="K134" s="17">
        <v>4</v>
      </c>
      <c r="L134" s="21">
        <v>44378</v>
      </c>
      <c r="M134" s="21">
        <v>45138</v>
      </c>
      <c r="N134" s="17">
        <v>3</v>
      </c>
      <c r="O134" s="22">
        <f t="shared" si="4"/>
        <v>0.75</v>
      </c>
      <c r="P134" s="161"/>
      <c r="Q134" s="161"/>
      <c r="R134" s="167"/>
      <c r="S134" s="19" t="s">
        <v>1925</v>
      </c>
      <c r="T134" s="19" t="s">
        <v>2325</v>
      </c>
      <c r="U134" s="23" t="s">
        <v>64</v>
      </c>
    </row>
    <row r="135" spans="1:21" s="52" customFormat="1" ht="90" customHeight="1" x14ac:dyDescent="0.35">
      <c r="A135" s="18">
        <v>2020</v>
      </c>
      <c r="B135" s="18" t="s">
        <v>1550</v>
      </c>
      <c r="C135" s="27">
        <v>1</v>
      </c>
      <c r="D135" s="28" t="s">
        <v>1383</v>
      </c>
      <c r="E135" s="28" t="s">
        <v>1690</v>
      </c>
      <c r="F135" s="20" t="s">
        <v>649</v>
      </c>
      <c r="G135" s="54" t="s">
        <v>1691</v>
      </c>
      <c r="H135" s="56" t="s">
        <v>1692</v>
      </c>
      <c r="I135" s="18" t="s">
        <v>417</v>
      </c>
      <c r="J135" s="57" t="s">
        <v>1426</v>
      </c>
      <c r="K135" s="17">
        <v>5</v>
      </c>
      <c r="L135" s="21">
        <v>44378</v>
      </c>
      <c r="M135" s="21">
        <v>45138</v>
      </c>
      <c r="N135" s="17">
        <v>0</v>
      </c>
      <c r="O135" s="22">
        <f t="shared" si="4"/>
        <v>0</v>
      </c>
      <c r="P135" s="161"/>
      <c r="Q135" s="161"/>
      <c r="R135" s="167"/>
      <c r="S135" s="19" t="s">
        <v>2065</v>
      </c>
      <c r="T135" s="19" t="s">
        <v>2065</v>
      </c>
      <c r="U135" s="23" t="s">
        <v>64</v>
      </c>
    </row>
    <row r="136" spans="1:21" s="52" customFormat="1" ht="236.25" customHeight="1" x14ac:dyDescent="0.35">
      <c r="A136" s="18">
        <v>2020</v>
      </c>
      <c r="B136" s="18" t="s">
        <v>1550</v>
      </c>
      <c r="C136" s="27">
        <v>1</v>
      </c>
      <c r="D136" s="28" t="s">
        <v>1383</v>
      </c>
      <c r="E136" s="28" t="s">
        <v>1395</v>
      </c>
      <c r="F136" s="20" t="s">
        <v>653</v>
      </c>
      <c r="G136" s="54" t="s">
        <v>1409</v>
      </c>
      <c r="H136" s="56" t="s">
        <v>1493</v>
      </c>
      <c r="I136" s="26" t="s">
        <v>1447</v>
      </c>
      <c r="J136" s="57" t="s">
        <v>640</v>
      </c>
      <c r="K136" s="17">
        <v>1</v>
      </c>
      <c r="L136" s="21">
        <v>44378</v>
      </c>
      <c r="M136" s="21">
        <v>44530</v>
      </c>
      <c r="N136" s="17">
        <v>1</v>
      </c>
      <c r="O136" s="22">
        <f t="shared" si="4"/>
        <v>1</v>
      </c>
      <c r="P136" s="161"/>
      <c r="Q136" s="161"/>
      <c r="R136" s="167"/>
      <c r="S136" s="19" t="s">
        <v>1693</v>
      </c>
      <c r="T136" s="19" t="s">
        <v>1618</v>
      </c>
      <c r="U136" s="19" t="s">
        <v>64</v>
      </c>
    </row>
    <row r="137" spans="1:21" s="52" customFormat="1" ht="236.25" customHeight="1" x14ac:dyDescent="0.35">
      <c r="A137" s="18">
        <v>2020</v>
      </c>
      <c r="B137" s="18" t="s">
        <v>1550</v>
      </c>
      <c r="C137" s="27">
        <v>1</v>
      </c>
      <c r="D137" s="28" t="s">
        <v>1383</v>
      </c>
      <c r="E137" s="28" t="s">
        <v>1396</v>
      </c>
      <c r="F137" s="20" t="s">
        <v>657</v>
      </c>
      <c r="G137" s="54" t="s">
        <v>1410</v>
      </c>
      <c r="H137" s="56" t="s">
        <v>1411</v>
      </c>
      <c r="I137" s="26" t="s">
        <v>1450</v>
      </c>
      <c r="J137" s="57" t="s">
        <v>1427</v>
      </c>
      <c r="K137" s="17">
        <v>2</v>
      </c>
      <c r="L137" s="21">
        <v>44378</v>
      </c>
      <c r="M137" s="21">
        <v>44591</v>
      </c>
      <c r="N137" s="17">
        <v>2</v>
      </c>
      <c r="O137" s="22">
        <f t="shared" si="4"/>
        <v>1</v>
      </c>
      <c r="P137" s="161"/>
      <c r="Q137" s="161"/>
      <c r="R137" s="167"/>
      <c r="S137" s="19" t="s">
        <v>2264</v>
      </c>
      <c r="T137" s="19" t="s">
        <v>2265</v>
      </c>
      <c r="U137" s="23" t="s">
        <v>64</v>
      </c>
    </row>
    <row r="138" spans="1:21" s="52" customFormat="1" ht="112.5" customHeight="1" x14ac:dyDescent="0.35">
      <c r="A138" s="18">
        <v>2020</v>
      </c>
      <c r="B138" s="18" t="s">
        <v>1550</v>
      </c>
      <c r="C138" s="27">
        <v>2</v>
      </c>
      <c r="D138" s="28" t="s">
        <v>1385</v>
      </c>
      <c r="E138" s="28" t="s">
        <v>1397</v>
      </c>
      <c r="F138" s="20" t="s">
        <v>175</v>
      </c>
      <c r="G138" s="54" t="s">
        <v>1412</v>
      </c>
      <c r="H138" s="56" t="s">
        <v>1413</v>
      </c>
      <c r="I138" s="26" t="s">
        <v>1447</v>
      </c>
      <c r="J138" s="57" t="s">
        <v>1428</v>
      </c>
      <c r="K138" s="17">
        <v>1</v>
      </c>
      <c r="L138" s="21">
        <v>44378</v>
      </c>
      <c r="M138" s="21">
        <v>44561</v>
      </c>
      <c r="N138" s="17">
        <v>1</v>
      </c>
      <c r="O138" s="22">
        <f t="shared" si="4"/>
        <v>1</v>
      </c>
      <c r="P138" s="153">
        <f>+AVERAGE(O138:O140)</f>
        <v>1</v>
      </c>
      <c r="Q138" s="161" t="s">
        <v>27</v>
      </c>
      <c r="R138" s="167" t="s">
        <v>1504</v>
      </c>
      <c r="S138" s="19" t="s">
        <v>1694</v>
      </c>
      <c r="T138" s="144" t="s">
        <v>2291</v>
      </c>
      <c r="U138" s="23" t="s">
        <v>1630</v>
      </c>
    </row>
    <row r="139" spans="1:21" s="52" customFormat="1" ht="217.5" customHeight="1" x14ac:dyDescent="0.35">
      <c r="A139" s="18">
        <v>2020</v>
      </c>
      <c r="B139" s="18" t="s">
        <v>1550</v>
      </c>
      <c r="C139" s="27">
        <v>2</v>
      </c>
      <c r="D139" s="28" t="s">
        <v>1385</v>
      </c>
      <c r="E139" s="28" t="s">
        <v>1398</v>
      </c>
      <c r="F139" s="20" t="s">
        <v>48</v>
      </c>
      <c r="G139" s="54" t="s">
        <v>1414</v>
      </c>
      <c r="H139" s="56" t="s">
        <v>1494</v>
      </c>
      <c r="I139" s="26" t="s">
        <v>1450</v>
      </c>
      <c r="J139" s="57" t="s">
        <v>1429</v>
      </c>
      <c r="K139" s="17">
        <v>2</v>
      </c>
      <c r="L139" s="21">
        <v>44531</v>
      </c>
      <c r="M139" s="21">
        <v>44742</v>
      </c>
      <c r="N139" s="17">
        <v>2</v>
      </c>
      <c r="O139" s="22">
        <f t="shared" si="4"/>
        <v>1</v>
      </c>
      <c r="P139" s="161"/>
      <c r="Q139" s="161"/>
      <c r="R139" s="167"/>
      <c r="S139" s="19" t="s">
        <v>2290</v>
      </c>
      <c r="T139" s="145"/>
      <c r="U139" s="23" t="s">
        <v>1630</v>
      </c>
    </row>
    <row r="140" spans="1:21" s="52" customFormat="1" ht="238.5" customHeight="1" x14ac:dyDescent="0.35">
      <c r="A140" s="18">
        <v>2020</v>
      </c>
      <c r="B140" s="18" t="s">
        <v>1550</v>
      </c>
      <c r="C140" s="27">
        <v>2</v>
      </c>
      <c r="D140" s="28" t="s">
        <v>1385</v>
      </c>
      <c r="E140" s="28" t="s">
        <v>1399</v>
      </c>
      <c r="F140" s="20" t="s">
        <v>52</v>
      </c>
      <c r="G140" s="54" t="s">
        <v>1415</v>
      </c>
      <c r="H140" s="56" t="s">
        <v>1416</v>
      </c>
      <c r="I140" s="26" t="s">
        <v>1447</v>
      </c>
      <c r="J140" s="57" t="s">
        <v>1430</v>
      </c>
      <c r="K140" s="17">
        <v>2</v>
      </c>
      <c r="L140" s="21">
        <v>44531</v>
      </c>
      <c r="M140" s="21">
        <v>44742</v>
      </c>
      <c r="N140" s="17">
        <v>2</v>
      </c>
      <c r="O140" s="22">
        <f t="shared" si="4"/>
        <v>1</v>
      </c>
      <c r="P140" s="161"/>
      <c r="Q140" s="161"/>
      <c r="R140" s="167"/>
      <c r="S140" s="19" t="s">
        <v>2266</v>
      </c>
      <c r="T140" s="146"/>
      <c r="U140" s="23" t="s">
        <v>1630</v>
      </c>
    </row>
    <row r="141" spans="1:21" s="52" customFormat="1" ht="136.5" x14ac:dyDescent="0.35">
      <c r="A141" s="18">
        <v>2020</v>
      </c>
      <c r="B141" s="18" t="s">
        <v>1550</v>
      </c>
      <c r="C141" s="27">
        <v>3</v>
      </c>
      <c r="D141" s="28" t="s">
        <v>1386</v>
      </c>
      <c r="E141" s="28" t="s">
        <v>1400</v>
      </c>
      <c r="F141" s="20" t="s">
        <v>59</v>
      </c>
      <c r="G141" s="54" t="s">
        <v>1375</v>
      </c>
      <c r="H141" s="56" t="s">
        <v>1495</v>
      </c>
      <c r="I141" s="18" t="s">
        <v>417</v>
      </c>
      <c r="J141" s="57" t="s">
        <v>1378</v>
      </c>
      <c r="K141" s="17">
        <v>1</v>
      </c>
      <c r="L141" s="21">
        <v>44378</v>
      </c>
      <c r="M141" s="21">
        <v>45092</v>
      </c>
      <c r="N141" s="17">
        <v>0.5</v>
      </c>
      <c r="O141" s="22">
        <f t="shared" si="4"/>
        <v>0.5</v>
      </c>
      <c r="P141" s="153">
        <f>+AVERAGE(O141:O142)</f>
        <v>0.25</v>
      </c>
      <c r="Q141" s="161" t="s">
        <v>63</v>
      </c>
      <c r="R141" s="167" t="s">
        <v>1504</v>
      </c>
      <c r="S141" s="19" t="s">
        <v>2250</v>
      </c>
      <c r="T141" s="19" t="s">
        <v>2267</v>
      </c>
      <c r="U141" s="19" t="s">
        <v>1927</v>
      </c>
    </row>
    <row r="142" spans="1:21" s="52" customFormat="1" ht="101.25" customHeight="1" x14ac:dyDescent="0.35">
      <c r="A142" s="18">
        <v>2020</v>
      </c>
      <c r="B142" s="18" t="s">
        <v>1550</v>
      </c>
      <c r="C142" s="27">
        <v>3</v>
      </c>
      <c r="D142" s="28" t="s">
        <v>1386</v>
      </c>
      <c r="E142" s="28" t="s">
        <v>1400</v>
      </c>
      <c r="F142" s="20" t="s">
        <v>66</v>
      </c>
      <c r="G142" s="54" t="s">
        <v>1375</v>
      </c>
      <c r="H142" s="56" t="s">
        <v>1377</v>
      </c>
      <c r="I142" s="18" t="s">
        <v>417</v>
      </c>
      <c r="J142" s="57" t="s">
        <v>1379</v>
      </c>
      <c r="K142" s="17">
        <v>4</v>
      </c>
      <c r="L142" s="21">
        <v>44606</v>
      </c>
      <c r="M142" s="21">
        <v>45291</v>
      </c>
      <c r="N142" s="17">
        <v>0</v>
      </c>
      <c r="O142" s="22">
        <f t="shared" si="4"/>
        <v>0</v>
      </c>
      <c r="P142" s="161"/>
      <c r="Q142" s="161"/>
      <c r="R142" s="167"/>
      <c r="S142" s="19" t="s">
        <v>2065</v>
      </c>
      <c r="T142" s="19" t="s">
        <v>2065</v>
      </c>
      <c r="U142" s="23" t="s">
        <v>64</v>
      </c>
    </row>
    <row r="143" spans="1:21" s="52" customFormat="1" ht="115.5" x14ac:dyDescent="0.35">
      <c r="A143" s="18">
        <v>2020</v>
      </c>
      <c r="B143" s="18" t="s">
        <v>1550</v>
      </c>
      <c r="C143" s="27">
        <v>4</v>
      </c>
      <c r="D143" s="28" t="s">
        <v>1387</v>
      </c>
      <c r="E143" s="28" t="s">
        <v>1401</v>
      </c>
      <c r="F143" s="20" t="s">
        <v>59</v>
      </c>
      <c r="G143" s="54" t="s">
        <v>1380</v>
      </c>
      <c r="H143" s="56" t="s">
        <v>1381</v>
      </c>
      <c r="I143" s="26" t="s">
        <v>1447</v>
      </c>
      <c r="J143" s="57" t="s">
        <v>1382</v>
      </c>
      <c r="K143" s="17">
        <v>3</v>
      </c>
      <c r="L143" s="21">
        <v>44531</v>
      </c>
      <c r="M143" s="21">
        <v>45291</v>
      </c>
      <c r="N143" s="17">
        <v>2</v>
      </c>
      <c r="O143" s="22">
        <f t="shared" si="4"/>
        <v>0.66666666666666663</v>
      </c>
      <c r="P143" s="153">
        <f>+AVERAGE(O143:O144)</f>
        <v>0.33333333333333331</v>
      </c>
      <c r="Q143" s="161" t="s">
        <v>63</v>
      </c>
      <c r="R143" s="167" t="s">
        <v>1504</v>
      </c>
      <c r="S143" s="19" t="s">
        <v>1925</v>
      </c>
      <c r="T143" s="19" t="s">
        <v>2326</v>
      </c>
      <c r="U143" s="23" t="s">
        <v>64</v>
      </c>
    </row>
    <row r="144" spans="1:21" s="52" customFormat="1" ht="90" customHeight="1" x14ac:dyDescent="0.35">
      <c r="A144" s="18">
        <v>2020</v>
      </c>
      <c r="B144" s="18" t="s">
        <v>1550</v>
      </c>
      <c r="C144" s="27">
        <v>4</v>
      </c>
      <c r="D144" s="28" t="s">
        <v>1388</v>
      </c>
      <c r="E144" s="28" t="s">
        <v>1402</v>
      </c>
      <c r="F144" s="20" t="s">
        <v>66</v>
      </c>
      <c r="G144" s="54" t="s">
        <v>1417</v>
      </c>
      <c r="H144" s="56" t="s">
        <v>1418</v>
      </c>
      <c r="I144" s="26" t="s">
        <v>1450</v>
      </c>
      <c r="J144" s="57" t="s">
        <v>1431</v>
      </c>
      <c r="K144" s="17">
        <v>2</v>
      </c>
      <c r="L144" s="21">
        <v>44606</v>
      </c>
      <c r="M144" s="21">
        <v>45291</v>
      </c>
      <c r="N144" s="17">
        <v>0</v>
      </c>
      <c r="O144" s="22">
        <f t="shared" si="4"/>
        <v>0</v>
      </c>
      <c r="P144" s="161"/>
      <c r="Q144" s="161"/>
      <c r="R144" s="167"/>
      <c r="S144" s="19" t="s">
        <v>1241</v>
      </c>
      <c r="T144" s="19" t="s">
        <v>1241</v>
      </c>
      <c r="U144" s="23" t="s">
        <v>64</v>
      </c>
    </row>
    <row r="145" spans="1:21" s="52" customFormat="1" ht="189" x14ac:dyDescent="0.35">
      <c r="A145" s="18">
        <v>2020</v>
      </c>
      <c r="B145" s="18" t="s">
        <v>1550</v>
      </c>
      <c r="C145" s="27">
        <v>8</v>
      </c>
      <c r="D145" s="28" t="s">
        <v>1393</v>
      </c>
      <c r="E145" s="28" t="s">
        <v>1406</v>
      </c>
      <c r="F145" s="20" t="s">
        <v>59</v>
      </c>
      <c r="G145" s="54" t="s">
        <v>1421</v>
      </c>
      <c r="H145" s="56" t="s">
        <v>1422</v>
      </c>
      <c r="I145" s="18" t="s">
        <v>2189</v>
      </c>
      <c r="J145" s="57" t="s">
        <v>1433</v>
      </c>
      <c r="K145" s="17">
        <v>2</v>
      </c>
      <c r="L145" s="21">
        <v>44378</v>
      </c>
      <c r="M145" s="21">
        <v>44592</v>
      </c>
      <c r="N145" s="17">
        <v>2</v>
      </c>
      <c r="O145" s="22">
        <f t="shared" si="4"/>
        <v>1</v>
      </c>
      <c r="P145" s="153">
        <f>+AVERAGE(O145:O146)</f>
        <v>1</v>
      </c>
      <c r="Q145" s="161" t="s">
        <v>63</v>
      </c>
      <c r="R145" s="167" t="s">
        <v>1504</v>
      </c>
      <c r="S145" s="19" t="s">
        <v>2059</v>
      </c>
      <c r="T145" s="144" t="s">
        <v>2060</v>
      </c>
      <c r="U145" s="23" t="s">
        <v>1023</v>
      </c>
    </row>
    <row r="146" spans="1:21" s="52" customFormat="1" ht="86.25" customHeight="1" x14ac:dyDescent="0.35">
      <c r="A146" s="18">
        <v>2020</v>
      </c>
      <c r="B146" s="18" t="s">
        <v>1550</v>
      </c>
      <c r="C146" s="27">
        <v>8</v>
      </c>
      <c r="D146" s="28" t="s">
        <v>1393</v>
      </c>
      <c r="E146" s="28" t="s">
        <v>1406</v>
      </c>
      <c r="F146" s="20" t="s">
        <v>66</v>
      </c>
      <c r="G146" s="54" t="s">
        <v>1423</v>
      </c>
      <c r="H146" s="56" t="s">
        <v>1424</v>
      </c>
      <c r="I146" s="18" t="s">
        <v>2189</v>
      </c>
      <c r="J146" s="57" t="s">
        <v>1434</v>
      </c>
      <c r="K146" s="17">
        <v>1</v>
      </c>
      <c r="L146" s="21">
        <v>44592</v>
      </c>
      <c r="M146" s="21">
        <v>44957</v>
      </c>
      <c r="N146" s="17">
        <v>1</v>
      </c>
      <c r="O146" s="22">
        <f t="shared" si="4"/>
        <v>1</v>
      </c>
      <c r="P146" s="161"/>
      <c r="Q146" s="161"/>
      <c r="R146" s="167"/>
      <c r="S146" s="19" t="s">
        <v>2061</v>
      </c>
      <c r="T146" s="146"/>
      <c r="U146" s="23" t="s">
        <v>1023</v>
      </c>
    </row>
    <row r="147" spans="1:21" s="52" customFormat="1" ht="182.25" customHeight="1" x14ac:dyDescent="0.35">
      <c r="A147" s="18" t="s">
        <v>1512</v>
      </c>
      <c r="B147" s="18" t="s">
        <v>1551</v>
      </c>
      <c r="C147" s="27">
        <v>2</v>
      </c>
      <c r="D147" s="28" t="s">
        <v>1530</v>
      </c>
      <c r="E147" s="28" t="s">
        <v>1531</v>
      </c>
      <c r="F147" s="20" t="s">
        <v>175</v>
      </c>
      <c r="G147" s="54" t="s">
        <v>1517</v>
      </c>
      <c r="H147" s="56" t="s">
        <v>1518</v>
      </c>
      <c r="I147" s="18" t="s">
        <v>2189</v>
      </c>
      <c r="J147" s="57" t="s">
        <v>1539</v>
      </c>
      <c r="K147" s="17">
        <v>1</v>
      </c>
      <c r="L147" s="21">
        <v>44378</v>
      </c>
      <c r="M147" s="21">
        <v>44469</v>
      </c>
      <c r="N147" s="17">
        <v>1</v>
      </c>
      <c r="O147" s="22">
        <f t="shared" si="4"/>
        <v>1</v>
      </c>
      <c r="P147" s="153">
        <f>+AVERAGE(O147:O149)</f>
        <v>1</v>
      </c>
      <c r="Q147" s="161" t="s">
        <v>63</v>
      </c>
      <c r="R147" s="150" t="s">
        <v>1504</v>
      </c>
      <c r="S147" s="19" t="s">
        <v>1708</v>
      </c>
      <c r="T147" s="144" t="s">
        <v>2358</v>
      </c>
      <c r="U147" s="23" t="s">
        <v>1023</v>
      </c>
    </row>
    <row r="148" spans="1:21" s="52" customFormat="1" ht="182.25" customHeight="1" x14ac:dyDescent="0.35">
      <c r="A148" s="18" t="s">
        <v>1512</v>
      </c>
      <c r="B148" s="18" t="s">
        <v>1551</v>
      </c>
      <c r="C148" s="27">
        <v>2</v>
      </c>
      <c r="D148" s="28" t="s">
        <v>1530</v>
      </c>
      <c r="E148" s="28" t="s">
        <v>1531</v>
      </c>
      <c r="F148" s="20" t="s">
        <v>48</v>
      </c>
      <c r="G148" s="54" t="s">
        <v>1709</v>
      </c>
      <c r="H148" s="56" t="s">
        <v>1519</v>
      </c>
      <c r="I148" s="18" t="s">
        <v>2189</v>
      </c>
      <c r="J148" s="57" t="s">
        <v>1540</v>
      </c>
      <c r="K148" s="17">
        <v>1</v>
      </c>
      <c r="L148" s="21">
        <v>44378</v>
      </c>
      <c r="M148" s="21">
        <v>44469</v>
      </c>
      <c r="N148" s="17">
        <v>1</v>
      </c>
      <c r="O148" s="22">
        <f t="shared" si="4"/>
        <v>1</v>
      </c>
      <c r="P148" s="161"/>
      <c r="Q148" s="161"/>
      <c r="R148" s="151"/>
      <c r="S148" s="19" t="s">
        <v>1710</v>
      </c>
      <c r="T148" s="145"/>
      <c r="U148" s="23" t="s">
        <v>1023</v>
      </c>
    </row>
    <row r="149" spans="1:21" s="52" customFormat="1" ht="182.25" customHeight="1" x14ac:dyDescent="0.35">
      <c r="A149" s="18" t="s">
        <v>1512</v>
      </c>
      <c r="B149" s="18" t="s">
        <v>1551</v>
      </c>
      <c r="C149" s="27">
        <v>2</v>
      </c>
      <c r="D149" s="28" t="s">
        <v>1530</v>
      </c>
      <c r="E149" s="28" t="s">
        <v>1531</v>
      </c>
      <c r="F149" s="20" t="s">
        <v>52</v>
      </c>
      <c r="G149" s="54" t="s">
        <v>1520</v>
      </c>
      <c r="H149" s="56" t="s">
        <v>1521</v>
      </c>
      <c r="I149" s="18" t="s">
        <v>2189</v>
      </c>
      <c r="J149" s="57" t="s">
        <v>1541</v>
      </c>
      <c r="K149" s="17">
        <v>1</v>
      </c>
      <c r="L149" s="21">
        <v>44409</v>
      </c>
      <c r="M149" s="21">
        <v>44500</v>
      </c>
      <c r="N149" s="17">
        <v>1</v>
      </c>
      <c r="O149" s="22">
        <f t="shared" si="4"/>
        <v>1</v>
      </c>
      <c r="P149" s="161"/>
      <c r="Q149" s="161"/>
      <c r="R149" s="152"/>
      <c r="S149" s="19" t="s">
        <v>1612</v>
      </c>
      <c r="T149" s="146"/>
      <c r="U149" s="23" t="s">
        <v>1023</v>
      </c>
    </row>
    <row r="150" spans="1:21" s="52" customFormat="1" ht="285" customHeight="1" x14ac:dyDescent="0.35">
      <c r="A150" s="18" t="s">
        <v>1512</v>
      </c>
      <c r="B150" s="18" t="s">
        <v>1551</v>
      </c>
      <c r="C150" s="27">
        <v>3</v>
      </c>
      <c r="D150" s="28" t="s">
        <v>1532</v>
      </c>
      <c r="E150" s="28" t="s">
        <v>1533</v>
      </c>
      <c r="F150" s="20" t="s">
        <v>753</v>
      </c>
      <c r="G150" s="54" t="s">
        <v>1522</v>
      </c>
      <c r="H150" s="56" t="s">
        <v>1711</v>
      </c>
      <c r="I150" s="18" t="s">
        <v>2189</v>
      </c>
      <c r="J150" s="57" t="s">
        <v>1542</v>
      </c>
      <c r="K150" s="17">
        <v>1</v>
      </c>
      <c r="L150" s="21">
        <v>44371</v>
      </c>
      <c r="M150" s="21">
        <v>44386</v>
      </c>
      <c r="N150" s="17">
        <v>1</v>
      </c>
      <c r="O150" s="22">
        <f t="shared" si="4"/>
        <v>1</v>
      </c>
      <c r="P150" s="153">
        <f>+AVERAGE(O150:O153)</f>
        <v>0.75</v>
      </c>
      <c r="Q150" s="161" t="s">
        <v>63</v>
      </c>
      <c r="R150" s="150" t="s">
        <v>1504</v>
      </c>
      <c r="S150" s="19" t="s">
        <v>1627</v>
      </c>
      <c r="T150" s="19" t="s">
        <v>1628</v>
      </c>
      <c r="U150" s="23" t="s">
        <v>64</v>
      </c>
    </row>
    <row r="151" spans="1:21" s="52" customFormat="1" ht="84" customHeight="1" x14ac:dyDescent="0.35">
      <c r="A151" s="18" t="s">
        <v>1512</v>
      </c>
      <c r="B151" s="18" t="s">
        <v>1551</v>
      </c>
      <c r="C151" s="27">
        <v>3</v>
      </c>
      <c r="D151" s="28" t="s">
        <v>1532</v>
      </c>
      <c r="E151" s="28" t="s">
        <v>1533</v>
      </c>
      <c r="F151" s="20" t="s">
        <v>757</v>
      </c>
      <c r="G151" s="54" t="s">
        <v>1523</v>
      </c>
      <c r="H151" s="56" t="s">
        <v>1524</v>
      </c>
      <c r="I151" s="18" t="s">
        <v>2189</v>
      </c>
      <c r="J151" s="57" t="s">
        <v>1543</v>
      </c>
      <c r="K151" s="17">
        <v>2</v>
      </c>
      <c r="L151" s="21">
        <v>44375</v>
      </c>
      <c r="M151" s="21">
        <v>44530</v>
      </c>
      <c r="N151" s="17">
        <v>2</v>
      </c>
      <c r="O151" s="22">
        <f t="shared" si="4"/>
        <v>1</v>
      </c>
      <c r="P151" s="161"/>
      <c r="Q151" s="161"/>
      <c r="R151" s="151"/>
      <c r="S151" s="19" t="s">
        <v>2076</v>
      </c>
      <c r="T151" s="19" t="s">
        <v>1712</v>
      </c>
      <c r="U151" s="23" t="s">
        <v>64</v>
      </c>
    </row>
    <row r="152" spans="1:21" s="52" customFormat="1" ht="112.5" customHeight="1" x14ac:dyDescent="0.35">
      <c r="A152" s="18" t="s">
        <v>1512</v>
      </c>
      <c r="B152" s="18" t="s">
        <v>1551</v>
      </c>
      <c r="C152" s="27">
        <v>3</v>
      </c>
      <c r="D152" s="28" t="s">
        <v>1532</v>
      </c>
      <c r="E152" s="28" t="s">
        <v>1533</v>
      </c>
      <c r="F152" s="20" t="s">
        <v>760</v>
      </c>
      <c r="G152" s="28" t="s">
        <v>2389</v>
      </c>
      <c r="H152" s="28" t="s">
        <v>2390</v>
      </c>
      <c r="I152" s="26" t="s">
        <v>733</v>
      </c>
      <c r="J152" s="28" t="s">
        <v>2190</v>
      </c>
      <c r="K152" s="131">
        <v>1</v>
      </c>
      <c r="L152" s="133">
        <v>44384</v>
      </c>
      <c r="M152" s="133">
        <v>45138</v>
      </c>
      <c r="N152" s="17">
        <v>0</v>
      </c>
      <c r="O152" s="22">
        <f t="shared" si="4"/>
        <v>0</v>
      </c>
      <c r="P152" s="161"/>
      <c r="Q152" s="161"/>
      <c r="R152" s="151"/>
      <c r="S152" s="19" t="s">
        <v>2064</v>
      </c>
      <c r="T152" s="19" t="s">
        <v>2225</v>
      </c>
      <c r="U152" s="19" t="s">
        <v>1927</v>
      </c>
    </row>
    <row r="153" spans="1:21" s="52" customFormat="1" ht="105" x14ac:dyDescent="0.35">
      <c r="A153" s="18" t="s">
        <v>1512</v>
      </c>
      <c r="B153" s="18" t="s">
        <v>1551</v>
      </c>
      <c r="C153" s="27">
        <v>3</v>
      </c>
      <c r="D153" s="28" t="s">
        <v>1532</v>
      </c>
      <c r="E153" s="28" t="s">
        <v>1533</v>
      </c>
      <c r="F153" s="20" t="s">
        <v>764</v>
      </c>
      <c r="G153" s="54" t="s">
        <v>1525</v>
      </c>
      <c r="H153" s="56" t="s">
        <v>1526</v>
      </c>
      <c r="I153" s="18" t="s">
        <v>2189</v>
      </c>
      <c r="J153" s="57" t="s">
        <v>1544</v>
      </c>
      <c r="K153" s="17">
        <v>5</v>
      </c>
      <c r="L153" s="21">
        <v>44377</v>
      </c>
      <c r="M153" s="21">
        <v>44530</v>
      </c>
      <c r="N153" s="17">
        <v>5</v>
      </c>
      <c r="O153" s="22">
        <f t="shared" si="4"/>
        <v>1</v>
      </c>
      <c r="P153" s="161"/>
      <c r="Q153" s="161"/>
      <c r="R153" s="152"/>
      <c r="S153" s="19" t="s">
        <v>2063</v>
      </c>
      <c r="T153" s="19" t="s">
        <v>2062</v>
      </c>
      <c r="U153" s="23" t="s">
        <v>64</v>
      </c>
    </row>
    <row r="154" spans="1:21" s="52" customFormat="1" ht="304.5" x14ac:dyDescent="0.35">
      <c r="A154" s="18" t="s">
        <v>1512</v>
      </c>
      <c r="B154" s="18" t="s">
        <v>1551</v>
      </c>
      <c r="C154" s="27">
        <v>4</v>
      </c>
      <c r="D154" s="28" t="s">
        <v>1534</v>
      </c>
      <c r="E154" s="28" t="s">
        <v>1713</v>
      </c>
      <c r="F154" s="20" t="s">
        <v>391</v>
      </c>
      <c r="G154" s="54" t="s">
        <v>1714</v>
      </c>
      <c r="H154" s="56" t="s">
        <v>1527</v>
      </c>
      <c r="I154" s="18" t="s">
        <v>2189</v>
      </c>
      <c r="J154" s="57" t="s">
        <v>1715</v>
      </c>
      <c r="K154" s="17">
        <v>1</v>
      </c>
      <c r="L154" s="21">
        <v>44378</v>
      </c>
      <c r="M154" s="21">
        <v>44439</v>
      </c>
      <c r="N154" s="17">
        <v>1</v>
      </c>
      <c r="O154" s="22">
        <f t="shared" si="4"/>
        <v>1</v>
      </c>
      <c r="P154" s="22">
        <f>+O154/K154</f>
        <v>1</v>
      </c>
      <c r="Q154" s="22" t="s">
        <v>27</v>
      </c>
      <c r="R154" s="18" t="s">
        <v>1504</v>
      </c>
      <c r="S154" s="19" t="s">
        <v>2233</v>
      </c>
      <c r="T154" s="19" t="s">
        <v>2268</v>
      </c>
      <c r="U154" s="23" t="s">
        <v>1630</v>
      </c>
    </row>
    <row r="155" spans="1:21" s="52" customFormat="1" ht="103.5" customHeight="1" x14ac:dyDescent="0.35">
      <c r="A155" s="18" t="s">
        <v>1512</v>
      </c>
      <c r="B155" s="18" t="s">
        <v>1551</v>
      </c>
      <c r="C155" s="27">
        <v>5</v>
      </c>
      <c r="D155" s="28" t="s">
        <v>1716</v>
      </c>
      <c r="E155" s="28" t="s">
        <v>1535</v>
      </c>
      <c r="F155" s="20" t="s">
        <v>59</v>
      </c>
      <c r="G155" s="54" t="s">
        <v>1717</v>
      </c>
      <c r="H155" s="56" t="s">
        <v>1718</v>
      </c>
      <c r="I155" s="18" t="s">
        <v>2189</v>
      </c>
      <c r="J155" s="57" t="s">
        <v>1205</v>
      </c>
      <c r="K155" s="17">
        <v>1</v>
      </c>
      <c r="L155" s="21">
        <v>44410</v>
      </c>
      <c r="M155" s="21">
        <v>44499</v>
      </c>
      <c r="N155" s="17">
        <v>1</v>
      </c>
      <c r="O155" s="22">
        <f t="shared" si="4"/>
        <v>1</v>
      </c>
      <c r="P155" s="153">
        <f>+AVERAGE(O155:O156)</f>
        <v>1</v>
      </c>
      <c r="Q155" s="161" t="s">
        <v>27</v>
      </c>
      <c r="R155" s="167" t="s">
        <v>1504</v>
      </c>
      <c r="S155" s="19" t="s">
        <v>1719</v>
      </c>
      <c r="T155" s="19" t="s">
        <v>1626</v>
      </c>
      <c r="U155" s="23" t="s">
        <v>1630</v>
      </c>
    </row>
    <row r="156" spans="1:21" s="52" customFormat="1" ht="371.25" customHeight="1" x14ac:dyDescent="0.35">
      <c r="A156" s="18" t="s">
        <v>1512</v>
      </c>
      <c r="B156" s="18" t="s">
        <v>1551</v>
      </c>
      <c r="C156" s="27">
        <v>5</v>
      </c>
      <c r="D156" s="28" t="s">
        <v>1716</v>
      </c>
      <c r="E156" s="28" t="s">
        <v>1535</v>
      </c>
      <c r="F156" s="20" t="s">
        <v>66</v>
      </c>
      <c r="G156" s="54" t="s">
        <v>1528</v>
      </c>
      <c r="H156" s="56" t="s">
        <v>1529</v>
      </c>
      <c r="I156" s="18" t="s">
        <v>2189</v>
      </c>
      <c r="J156" s="57" t="s">
        <v>1545</v>
      </c>
      <c r="K156" s="17">
        <v>13</v>
      </c>
      <c r="L156" s="21">
        <v>44410</v>
      </c>
      <c r="M156" s="21">
        <v>44545</v>
      </c>
      <c r="N156" s="17">
        <v>13</v>
      </c>
      <c r="O156" s="22">
        <f t="shared" si="4"/>
        <v>1</v>
      </c>
      <c r="P156" s="161"/>
      <c r="Q156" s="161"/>
      <c r="R156" s="167"/>
      <c r="S156" s="19" t="s">
        <v>2079</v>
      </c>
      <c r="T156" s="19" t="s">
        <v>2269</v>
      </c>
      <c r="U156" s="23" t="s">
        <v>1630</v>
      </c>
    </row>
    <row r="157" spans="1:21" s="52" customFormat="1" ht="78.75" customHeight="1" x14ac:dyDescent="0.35">
      <c r="A157" s="18" t="s">
        <v>1552</v>
      </c>
      <c r="B157" s="18" t="s">
        <v>1554</v>
      </c>
      <c r="C157" s="27">
        <v>1</v>
      </c>
      <c r="D157" s="28" t="s">
        <v>1720</v>
      </c>
      <c r="E157" s="28" t="s">
        <v>1721</v>
      </c>
      <c r="F157" s="20" t="s">
        <v>458</v>
      </c>
      <c r="G157" s="54" t="s">
        <v>1722</v>
      </c>
      <c r="H157" s="56" t="s">
        <v>1723</v>
      </c>
      <c r="I157" s="18" t="s">
        <v>2189</v>
      </c>
      <c r="J157" s="57" t="s">
        <v>1556</v>
      </c>
      <c r="K157" s="17">
        <v>1</v>
      </c>
      <c r="L157" s="21">
        <v>44489</v>
      </c>
      <c r="M157" s="21">
        <v>44576</v>
      </c>
      <c r="N157" s="17">
        <v>1</v>
      </c>
      <c r="O157" s="22">
        <f t="shared" si="4"/>
        <v>1</v>
      </c>
      <c r="P157" s="153">
        <f>+AVERAGE(O157:O161)</f>
        <v>0.6</v>
      </c>
      <c r="Q157" s="168" t="s">
        <v>63</v>
      </c>
      <c r="R157" s="167" t="s">
        <v>1504</v>
      </c>
      <c r="S157" s="19" t="s">
        <v>2270</v>
      </c>
      <c r="T157" s="19" t="s">
        <v>2271</v>
      </c>
      <c r="U157" s="23" t="s">
        <v>64</v>
      </c>
    </row>
    <row r="158" spans="1:21" s="52" customFormat="1" ht="178.5" x14ac:dyDescent="0.35">
      <c r="A158" s="18" t="s">
        <v>1552</v>
      </c>
      <c r="B158" s="18" t="s">
        <v>1554</v>
      </c>
      <c r="C158" s="27">
        <v>1</v>
      </c>
      <c r="D158" s="28" t="s">
        <v>1724</v>
      </c>
      <c r="E158" s="28" t="s">
        <v>1725</v>
      </c>
      <c r="F158" s="20" t="s">
        <v>513</v>
      </c>
      <c r="G158" s="54" t="s">
        <v>1726</v>
      </c>
      <c r="H158" s="56" t="s">
        <v>1727</v>
      </c>
      <c r="I158" s="18" t="s">
        <v>2189</v>
      </c>
      <c r="J158" s="57" t="s">
        <v>613</v>
      </c>
      <c r="K158" s="17">
        <v>2</v>
      </c>
      <c r="L158" s="21">
        <v>44489</v>
      </c>
      <c r="M158" s="21">
        <v>44742</v>
      </c>
      <c r="N158" s="17">
        <v>2</v>
      </c>
      <c r="O158" s="22">
        <f>+N158/K158</f>
        <v>1</v>
      </c>
      <c r="P158" s="161"/>
      <c r="Q158" s="168"/>
      <c r="R158" s="167"/>
      <c r="S158" s="19" t="s">
        <v>2272</v>
      </c>
      <c r="T158" s="19" t="s">
        <v>2273</v>
      </c>
      <c r="U158" s="23" t="s">
        <v>64</v>
      </c>
    </row>
    <row r="159" spans="1:21" s="52" customFormat="1" ht="367.5" x14ac:dyDescent="0.35">
      <c r="A159" s="18" t="s">
        <v>1552</v>
      </c>
      <c r="B159" s="18" t="s">
        <v>1554</v>
      </c>
      <c r="C159" s="27">
        <v>1</v>
      </c>
      <c r="D159" s="28" t="s">
        <v>1724</v>
      </c>
      <c r="E159" s="28" t="s">
        <v>1725</v>
      </c>
      <c r="F159" s="20" t="s">
        <v>518</v>
      </c>
      <c r="G159" s="54" t="s">
        <v>1728</v>
      </c>
      <c r="H159" s="56" t="s">
        <v>1729</v>
      </c>
      <c r="I159" s="18" t="s">
        <v>2189</v>
      </c>
      <c r="J159" s="57" t="s">
        <v>1557</v>
      </c>
      <c r="K159" s="17">
        <v>13</v>
      </c>
      <c r="L159" s="21">
        <v>44501</v>
      </c>
      <c r="M159" s="21">
        <v>44650</v>
      </c>
      <c r="N159" s="17">
        <v>13</v>
      </c>
      <c r="O159" s="22">
        <f>+N159/K159</f>
        <v>1</v>
      </c>
      <c r="P159" s="161"/>
      <c r="Q159" s="168"/>
      <c r="R159" s="167"/>
      <c r="S159" s="19" t="s">
        <v>2274</v>
      </c>
      <c r="T159" s="19" t="s">
        <v>2275</v>
      </c>
      <c r="U159" s="23" t="s">
        <v>64</v>
      </c>
    </row>
    <row r="160" spans="1:21" s="52" customFormat="1" ht="101.25" customHeight="1" x14ac:dyDescent="0.35">
      <c r="A160" s="18" t="s">
        <v>1552</v>
      </c>
      <c r="B160" s="18" t="s">
        <v>1554</v>
      </c>
      <c r="C160" s="27">
        <v>1</v>
      </c>
      <c r="D160" s="28" t="s">
        <v>1724</v>
      </c>
      <c r="E160" s="28" t="s">
        <v>1725</v>
      </c>
      <c r="F160" s="20" t="s">
        <v>522</v>
      </c>
      <c r="G160" s="54" t="s">
        <v>1730</v>
      </c>
      <c r="H160" s="56" t="s">
        <v>1731</v>
      </c>
      <c r="I160" s="18" t="s">
        <v>2189</v>
      </c>
      <c r="J160" s="57" t="s">
        <v>1558</v>
      </c>
      <c r="K160" s="17">
        <v>6</v>
      </c>
      <c r="L160" s="21">
        <v>44576</v>
      </c>
      <c r="M160" s="21">
        <v>44941</v>
      </c>
      <c r="N160" s="17">
        <v>0</v>
      </c>
      <c r="O160" s="22">
        <f>+N160/K160</f>
        <v>0</v>
      </c>
      <c r="P160" s="161"/>
      <c r="Q160" s="168"/>
      <c r="R160" s="167"/>
      <c r="S160" s="19" t="s">
        <v>1241</v>
      </c>
      <c r="T160" s="19" t="s">
        <v>1241</v>
      </c>
      <c r="U160" s="23" t="s">
        <v>64</v>
      </c>
    </row>
    <row r="161" spans="1:21" s="52" customFormat="1" ht="78.75" customHeight="1" x14ac:dyDescent="0.35">
      <c r="A161" s="18" t="s">
        <v>1552</v>
      </c>
      <c r="B161" s="18" t="s">
        <v>1554</v>
      </c>
      <c r="C161" s="27">
        <v>1</v>
      </c>
      <c r="D161" s="28" t="s">
        <v>1724</v>
      </c>
      <c r="E161" s="28" t="s">
        <v>1725</v>
      </c>
      <c r="F161" s="20" t="s">
        <v>527</v>
      </c>
      <c r="G161" s="54" t="s">
        <v>1732</v>
      </c>
      <c r="H161" s="56" t="s">
        <v>1555</v>
      </c>
      <c r="I161" s="18" t="s">
        <v>2189</v>
      </c>
      <c r="J161" s="57" t="s">
        <v>1559</v>
      </c>
      <c r="K161" s="17">
        <v>39</v>
      </c>
      <c r="L161" s="21">
        <v>44652</v>
      </c>
      <c r="M161" s="21">
        <v>44956</v>
      </c>
      <c r="N161" s="17">
        <v>0</v>
      </c>
      <c r="O161" s="22">
        <f>+N161/K161</f>
        <v>0</v>
      </c>
      <c r="P161" s="161"/>
      <c r="Q161" s="168"/>
      <c r="R161" s="167"/>
      <c r="S161" s="19" t="s">
        <v>1241</v>
      </c>
      <c r="T161" s="19" t="s">
        <v>1241</v>
      </c>
      <c r="U161" s="23" t="s">
        <v>64</v>
      </c>
    </row>
    <row r="162" spans="1:21" s="52" customFormat="1" ht="214.5" customHeight="1" x14ac:dyDescent="0.35">
      <c r="A162" s="18" t="s">
        <v>1553</v>
      </c>
      <c r="B162" s="18" t="s">
        <v>1622</v>
      </c>
      <c r="C162" s="27">
        <v>3</v>
      </c>
      <c r="D162" s="28" t="s">
        <v>1560</v>
      </c>
      <c r="E162" s="28" t="s">
        <v>1561</v>
      </c>
      <c r="F162" s="20" t="s">
        <v>1563</v>
      </c>
      <c r="G162" s="54" t="s">
        <v>1570</v>
      </c>
      <c r="H162" s="56" t="s">
        <v>2080</v>
      </c>
      <c r="I162" s="18" t="s">
        <v>2189</v>
      </c>
      <c r="J162" s="57" t="s">
        <v>1582</v>
      </c>
      <c r="K162" s="17">
        <v>4</v>
      </c>
      <c r="L162" s="21">
        <v>44529</v>
      </c>
      <c r="M162" s="21">
        <v>44620</v>
      </c>
      <c r="N162" s="17">
        <v>4</v>
      </c>
      <c r="O162" s="22">
        <f t="shared" ref="O162:O175" si="5">+N162/K162</f>
        <v>1</v>
      </c>
      <c r="P162" s="153">
        <f>+AVERAGE(O162:O168)</f>
        <v>0.38257575757575751</v>
      </c>
      <c r="Q162" s="168" t="s">
        <v>63</v>
      </c>
      <c r="R162" s="167" t="s">
        <v>1504</v>
      </c>
      <c r="S162" s="19" t="s">
        <v>2359</v>
      </c>
      <c r="T162" s="19" t="s">
        <v>2360</v>
      </c>
      <c r="U162" s="23" t="s">
        <v>64</v>
      </c>
    </row>
    <row r="163" spans="1:21" s="52" customFormat="1" ht="409.5" x14ac:dyDescent="0.35">
      <c r="A163" s="18" t="s">
        <v>1553</v>
      </c>
      <c r="B163" s="18" t="s">
        <v>1622</v>
      </c>
      <c r="C163" s="27">
        <v>3</v>
      </c>
      <c r="D163" s="28" t="s">
        <v>1560</v>
      </c>
      <c r="E163" s="28" t="s">
        <v>1561</v>
      </c>
      <c r="F163" s="20" t="s">
        <v>1564</v>
      </c>
      <c r="G163" s="54" t="s">
        <v>1571</v>
      </c>
      <c r="H163" s="56" t="s">
        <v>2361</v>
      </c>
      <c r="I163" s="18" t="s">
        <v>2189</v>
      </c>
      <c r="J163" s="57" t="s">
        <v>1583</v>
      </c>
      <c r="K163" s="17">
        <v>4</v>
      </c>
      <c r="L163" s="21">
        <v>44529</v>
      </c>
      <c r="M163" s="21">
        <v>44620</v>
      </c>
      <c r="N163" s="17">
        <v>1</v>
      </c>
      <c r="O163" s="22">
        <f t="shared" si="5"/>
        <v>0.25</v>
      </c>
      <c r="P163" s="161"/>
      <c r="Q163" s="168"/>
      <c r="R163" s="167"/>
      <c r="S163" s="19" t="s">
        <v>2362</v>
      </c>
      <c r="T163" s="19" t="s">
        <v>2363</v>
      </c>
      <c r="U163" s="19" t="s">
        <v>1927</v>
      </c>
    </row>
    <row r="164" spans="1:21" s="52" customFormat="1" ht="115.5" x14ac:dyDescent="0.35">
      <c r="A164" s="18" t="s">
        <v>1553</v>
      </c>
      <c r="B164" s="18" t="s">
        <v>1622</v>
      </c>
      <c r="C164" s="27">
        <v>3</v>
      </c>
      <c r="D164" s="28" t="s">
        <v>1560</v>
      </c>
      <c r="E164" s="28" t="s">
        <v>1561</v>
      </c>
      <c r="F164" s="20" t="s">
        <v>1565</v>
      </c>
      <c r="G164" s="54" t="s">
        <v>1572</v>
      </c>
      <c r="H164" s="56" t="s">
        <v>1573</v>
      </c>
      <c r="I164" s="18" t="s">
        <v>2189</v>
      </c>
      <c r="J164" s="57" t="s">
        <v>1582</v>
      </c>
      <c r="K164" s="17">
        <v>8</v>
      </c>
      <c r="L164" s="21">
        <v>44529</v>
      </c>
      <c r="M164" s="21">
        <v>44910</v>
      </c>
      <c r="N164" s="17">
        <v>1</v>
      </c>
      <c r="O164" s="22">
        <f t="shared" si="5"/>
        <v>0.125</v>
      </c>
      <c r="P164" s="161"/>
      <c r="Q164" s="168"/>
      <c r="R164" s="169"/>
      <c r="S164" s="19" t="s">
        <v>2238</v>
      </c>
      <c r="T164" s="19" t="s">
        <v>2276</v>
      </c>
      <c r="U164" s="19" t="s">
        <v>1927</v>
      </c>
    </row>
    <row r="165" spans="1:21" s="52" customFormat="1" ht="126" x14ac:dyDescent="0.35">
      <c r="A165" s="18" t="s">
        <v>1553</v>
      </c>
      <c r="B165" s="18" t="s">
        <v>1622</v>
      </c>
      <c r="C165" s="27">
        <v>3</v>
      </c>
      <c r="D165" s="28" t="s">
        <v>1560</v>
      </c>
      <c r="E165" s="28" t="s">
        <v>1561</v>
      </c>
      <c r="F165" s="20" t="s">
        <v>1566</v>
      </c>
      <c r="G165" s="54" t="s">
        <v>1574</v>
      </c>
      <c r="H165" s="56" t="s">
        <v>1575</v>
      </c>
      <c r="I165" s="18" t="s">
        <v>2189</v>
      </c>
      <c r="J165" s="57" t="s">
        <v>1584</v>
      </c>
      <c r="K165" s="17">
        <v>11</v>
      </c>
      <c r="L165" s="21">
        <v>44529</v>
      </c>
      <c r="M165" s="21">
        <v>44910</v>
      </c>
      <c r="N165" s="17">
        <v>7</v>
      </c>
      <c r="O165" s="22">
        <f t="shared" si="5"/>
        <v>0.63636363636363635</v>
      </c>
      <c r="P165" s="161"/>
      <c r="Q165" s="168"/>
      <c r="R165" s="169"/>
      <c r="S165" s="19" t="s">
        <v>2239</v>
      </c>
      <c r="T165" s="19" t="s">
        <v>2240</v>
      </c>
      <c r="U165" s="19" t="s">
        <v>1927</v>
      </c>
    </row>
    <row r="166" spans="1:21" s="52" customFormat="1" ht="409.5" x14ac:dyDescent="0.35">
      <c r="A166" s="18" t="s">
        <v>1553</v>
      </c>
      <c r="B166" s="18" t="s">
        <v>1622</v>
      </c>
      <c r="C166" s="27">
        <v>3</v>
      </c>
      <c r="D166" s="28" t="s">
        <v>1560</v>
      </c>
      <c r="E166" s="28" t="s">
        <v>1561</v>
      </c>
      <c r="F166" s="20" t="s">
        <v>1567</v>
      </c>
      <c r="G166" s="54" t="s">
        <v>1576</v>
      </c>
      <c r="H166" s="56" t="s">
        <v>1577</v>
      </c>
      <c r="I166" s="18" t="s">
        <v>2189</v>
      </c>
      <c r="J166" s="57" t="s">
        <v>1585</v>
      </c>
      <c r="K166" s="17">
        <v>36</v>
      </c>
      <c r="L166" s="21">
        <v>44529</v>
      </c>
      <c r="M166" s="21">
        <v>44910</v>
      </c>
      <c r="N166" s="17">
        <v>24</v>
      </c>
      <c r="O166" s="22">
        <f t="shared" si="5"/>
        <v>0.66666666666666663</v>
      </c>
      <c r="P166" s="161"/>
      <c r="Q166" s="168"/>
      <c r="R166" s="169"/>
      <c r="S166" s="19" t="s">
        <v>2364</v>
      </c>
      <c r="T166" s="19" t="s">
        <v>2365</v>
      </c>
      <c r="U166" s="19" t="s">
        <v>1927</v>
      </c>
    </row>
    <row r="167" spans="1:21" s="52" customFormat="1" ht="90" customHeight="1" x14ac:dyDescent="0.35">
      <c r="A167" s="18" t="s">
        <v>1553</v>
      </c>
      <c r="B167" s="18" t="s">
        <v>1622</v>
      </c>
      <c r="C167" s="27">
        <v>3</v>
      </c>
      <c r="D167" s="28" t="s">
        <v>1560</v>
      </c>
      <c r="E167" s="28" t="s">
        <v>1562</v>
      </c>
      <c r="F167" s="20" t="s">
        <v>1568</v>
      </c>
      <c r="G167" s="54" t="s">
        <v>1578</v>
      </c>
      <c r="H167" s="56" t="s">
        <v>1579</v>
      </c>
      <c r="I167" s="18" t="s">
        <v>2189</v>
      </c>
      <c r="J167" s="57" t="s">
        <v>1099</v>
      </c>
      <c r="K167" s="17">
        <v>1</v>
      </c>
      <c r="L167" s="21">
        <v>44529</v>
      </c>
      <c r="M167" s="21">
        <v>44910</v>
      </c>
      <c r="N167" s="17">
        <v>0</v>
      </c>
      <c r="O167" s="22">
        <f t="shared" si="5"/>
        <v>0</v>
      </c>
      <c r="P167" s="161"/>
      <c r="Q167" s="168"/>
      <c r="R167" s="169"/>
      <c r="S167" s="19" t="s">
        <v>2241</v>
      </c>
      <c r="T167" s="19" t="s">
        <v>2242</v>
      </c>
      <c r="U167" s="19" t="s">
        <v>1927</v>
      </c>
    </row>
    <row r="168" spans="1:21" s="52" customFormat="1" ht="90" customHeight="1" x14ac:dyDescent="0.35">
      <c r="A168" s="18" t="s">
        <v>1553</v>
      </c>
      <c r="B168" s="18" t="s">
        <v>1622</v>
      </c>
      <c r="C168" s="27">
        <v>3</v>
      </c>
      <c r="D168" s="28" t="s">
        <v>1560</v>
      </c>
      <c r="E168" s="28" t="s">
        <v>1562</v>
      </c>
      <c r="F168" s="20" t="s">
        <v>1569</v>
      </c>
      <c r="G168" s="54" t="s">
        <v>1580</v>
      </c>
      <c r="H168" s="56" t="s">
        <v>1581</v>
      </c>
      <c r="I168" s="18" t="s">
        <v>2189</v>
      </c>
      <c r="J168" s="57" t="s">
        <v>1101</v>
      </c>
      <c r="K168" s="17">
        <v>1</v>
      </c>
      <c r="L168" s="21">
        <v>44529</v>
      </c>
      <c r="M168" s="21">
        <v>44910</v>
      </c>
      <c r="N168" s="17">
        <v>0</v>
      </c>
      <c r="O168" s="22">
        <f t="shared" si="5"/>
        <v>0</v>
      </c>
      <c r="P168" s="161"/>
      <c r="Q168" s="168"/>
      <c r="R168" s="169"/>
      <c r="S168" s="19" t="s">
        <v>2241</v>
      </c>
      <c r="T168" s="19" t="s">
        <v>2243</v>
      </c>
      <c r="U168" s="19" t="s">
        <v>1927</v>
      </c>
    </row>
    <row r="169" spans="1:21" s="52" customFormat="1" ht="123.75" customHeight="1" x14ac:dyDescent="0.35">
      <c r="A169" s="18" t="s">
        <v>2114</v>
      </c>
      <c r="B169" s="18" t="s">
        <v>1910</v>
      </c>
      <c r="C169" s="27">
        <v>1</v>
      </c>
      <c r="D169" s="28" t="s">
        <v>1734</v>
      </c>
      <c r="E169" s="28" t="s">
        <v>1735</v>
      </c>
      <c r="F169" s="20" t="s">
        <v>59</v>
      </c>
      <c r="G169" s="54" t="s">
        <v>1780</v>
      </c>
      <c r="H169" s="56" t="s">
        <v>1781</v>
      </c>
      <c r="I169" s="18" t="s">
        <v>417</v>
      </c>
      <c r="J169" s="57" t="s">
        <v>1867</v>
      </c>
      <c r="K169" s="17">
        <v>1</v>
      </c>
      <c r="L169" s="21">
        <v>44593</v>
      </c>
      <c r="M169" s="21">
        <v>44620</v>
      </c>
      <c r="N169" s="17">
        <v>1</v>
      </c>
      <c r="O169" s="22">
        <f t="shared" si="5"/>
        <v>1</v>
      </c>
      <c r="P169" s="147">
        <f>+AVERAGE(O169:O170)</f>
        <v>0.94444444444444442</v>
      </c>
      <c r="Q169" s="147" t="s">
        <v>63</v>
      </c>
      <c r="R169" s="150" t="s">
        <v>1503</v>
      </c>
      <c r="S169" s="19" t="s">
        <v>2315</v>
      </c>
      <c r="T169" s="19" t="s">
        <v>2316</v>
      </c>
      <c r="U169" s="23" t="s">
        <v>64</v>
      </c>
    </row>
    <row r="170" spans="1:21" s="52" customFormat="1" ht="94.5" x14ac:dyDescent="0.35">
      <c r="A170" s="18" t="s">
        <v>2114</v>
      </c>
      <c r="B170" s="18" t="s">
        <v>1910</v>
      </c>
      <c r="C170" s="27">
        <v>1</v>
      </c>
      <c r="D170" s="28" t="s">
        <v>1734</v>
      </c>
      <c r="E170" s="28" t="s">
        <v>1735</v>
      </c>
      <c r="F170" s="20" t="s">
        <v>66</v>
      </c>
      <c r="G170" s="54" t="s">
        <v>1782</v>
      </c>
      <c r="H170" s="56" t="s">
        <v>1783</v>
      </c>
      <c r="I170" s="18" t="s">
        <v>417</v>
      </c>
      <c r="J170" s="57" t="s">
        <v>1868</v>
      </c>
      <c r="K170" s="17">
        <v>9</v>
      </c>
      <c r="L170" s="21">
        <v>44621</v>
      </c>
      <c r="M170" s="21">
        <v>44895</v>
      </c>
      <c r="N170" s="17">
        <v>8</v>
      </c>
      <c r="O170" s="22">
        <f>+N170/K170</f>
        <v>0.88888888888888884</v>
      </c>
      <c r="P170" s="149"/>
      <c r="Q170" s="149"/>
      <c r="R170" s="152"/>
      <c r="S170" s="19" t="s">
        <v>2314</v>
      </c>
      <c r="T170" s="19" t="s">
        <v>2391</v>
      </c>
      <c r="U170" s="19" t="s">
        <v>1927</v>
      </c>
    </row>
    <row r="171" spans="1:21" s="52" customFormat="1" ht="147" x14ac:dyDescent="0.35">
      <c r="A171" s="18" t="s">
        <v>2114</v>
      </c>
      <c r="B171" s="18" t="s">
        <v>1910</v>
      </c>
      <c r="C171" s="27">
        <v>2</v>
      </c>
      <c r="D171" s="28" t="s">
        <v>1736</v>
      </c>
      <c r="E171" s="28" t="s">
        <v>1737</v>
      </c>
      <c r="F171" s="20" t="s">
        <v>391</v>
      </c>
      <c r="G171" s="54" t="s">
        <v>1784</v>
      </c>
      <c r="H171" s="56" t="s">
        <v>1785</v>
      </c>
      <c r="I171" s="18" t="s">
        <v>417</v>
      </c>
      <c r="J171" s="57" t="s">
        <v>2392</v>
      </c>
      <c r="K171" s="17">
        <v>1</v>
      </c>
      <c r="L171" s="21">
        <v>44593</v>
      </c>
      <c r="M171" s="21">
        <v>44651</v>
      </c>
      <c r="N171" s="17">
        <v>1</v>
      </c>
      <c r="O171" s="22">
        <f t="shared" si="5"/>
        <v>1</v>
      </c>
      <c r="P171" s="22">
        <f>+O171</f>
        <v>1</v>
      </c>
      <c r="Q171" s="22" t="s">
        <v>27</v>
      </c>
      <c r="R171" s="18" t="s">
        <v>1504</v>
      </c>
      <c r="S171" s="19" t="s">
        <v>1914</v>
      </c>
      <c r="T171" s="19" t="s">
        <v>2292</v>
      </c>
      <c r="U171" s="23" t="s">
        <v>1630</v>
      </c>
    </row>
    <row r="172" spans="1:21" s="52" customFormat="1" ht="123.75" customHeight="1" x14ac:dyDescent="0.35">
      <c r="A172" s="18" t="s">
        <v>2114</v>
      </c>
      <c r="B172" s="18" t="s">
        <v>1910</v>
      </c>
      <c r="C172" s="27">
        <v>3</v>
      </c>
      <c r="D172" s="28" t="s">
        <v>1738</v>
      </c>
      <c r="E172" s="28" t="s">
        <v>1739</v>
      </c>
      <c r="F172" s="20" t="s">
        <v>753</v>
      </c>
      <c r="G172" s="54" t="s">
        <v>1786</v>
      </c>
      <c r="H172" s="56" t="s">
        <v>1787</v>
      </c>
      <c r="I172" s="18" t="s">
        <v>417</v>
      </c>
      <c r="J172" s="57" t="s">
        <v>1869</v>
      </c>
      <c r="K172" s="17">
        <v>1</v>
      </c>
      <c r="L172" s="21">
        <v>44599</v>
      </c>
      <c r="M172" s="21">
        <v>45122</v>
      </c>
      <c r="N172" s="17">
        <v>0</v>
      </c>
      <c r="O172" s="22">
        <f t="shared" si="5"/>
        <v>0</v>
      </c>
      <c r="P172" s="147">
        <f>+AVERAGE(O172:O175)</f>
        <v>0.375</v>
      </c>
      <c r="Q172" s="147" t="s">
        <v>63</v>
      </c>
      <c r="R172" s="150" t="s">
        <v>1503</v>
      </c>
      <c r="S172" s="19" t="s">
        <v>2065</v>
      </c>
      <c r="T172" s="19" t="s">
        <v>2225</v>
      </c>
      <c r="U172" s="23" t="s">
        <v>64</v>
      </c>
    </row>
    <row r="173" spans="1:21" s="52" customFormat="1" ht="123.75" customHeight="1" x14ac:dyDescent="0.35">
      <c r="A173" s="18" t="s">
        <v>2114</v>
      </c>
      <c r="B173" s="18" t="s">
        <v>1910</v>
      </c>
      <c r="C173" s="27">
        <v>3</v>
      </c>
      <c r="D173" s="28" t="s">
        <v>1738</v>
      </c>
      <c r="E173" s="28" t="s">
        <v>1740</v>
      </c>
      <c r="F173" s="20" t="s">
        <v>757</v>
      </c>
      <c r="G173" s="54" t="s">
        <v>1788</v>
      </c>
      <c r="H173" s="56" t="s">
        <v>1789</v>
      </c>
      <c r="I173" s="18" t="s">
        <v>417</v>
      </c>
      <c r="J173" s="57" t="s">
        <v>1870</v>
      </c>
      <c r="K173" s="17">
        <v>1</v>
      </c>
      <c r="L173" s="21">
        <v>44599</v>
      </c>
      <c r="M173" s="21">
        <v>45230</v>
      </c>
      <c r="N173" s="17">
        <v>0</v>
      </c>
      <c r="O173" s="22">
        <f t="shared" si="5"/>
        <v>0</v>
      </c>
      <c r="P173" s="148"/>
      <c r="Q173" s="148"/>
      <c r="R173" s="151"/>
      <c r="S173" s="19" t="s">
        <v>2065</v>
      </c>
      <c r="T173" s="19" t="s">
        <v>2225</v>
      </c>
      <c r="U173" s="23" t="s">
        <v>64</v>
      </c>
    </row>
    <row r="174" spans="1:21" s="52" customFormat="1" ht="168" x14ac:dyDescent="0.35">
      <c r="A174" s="18" t="s">
        <v>2114</v>
      </c>
      <c r="B174" s="18" t="s">
        <v>1910</v>
      </c>
      <c r="C174" s="27">
        <v>3</v>
      </c>
      <c r="D174" s="28" t="s">
        <v>1738</v>
      </c>
      <c r="E174" s="28" t="s">
        <v>1741</v>
      </c>
      <c r="F174" s="20" t="s">
        <v>760</v>
      </c>
      <c r="G174" s="54" t="s">
        <v>2393</v>
      </c>
      <c r="H174" s="56" t="s">
        <v>1790</v>
      </c>
      <c r="I174" s="18" t="s">
        <v>417</v>
      </c>
      <c r="J174" s="57" t="s">
        <v>1871</v>
      </c>
      <c r="K174" s="17">
        <v>1</v>
      </c>
      <c r="L174" s="21">
        <v>44599</v>
      </c>
      <c r="M174" s="21">
        <v>44910</v>
      </c>
      <c r="N174" s="17">
        <v>0.5</v>
      </c>
      <c r="O174" s="22">
        <f t="shared" si="5"/>
        <v>0.5</v>
      </c>
      <c r="P174" s="148"/>
      <c r="Q174" s="148"/>
      <c r="R174" s="151"/>
      <c r="S174" s="19" t="s">
        <v>2336</v>
      </c>
      <c r="T174" s="19" t="s">
        <v>2394</v>
      </c>
      <c r="U174" s="19" t="s">
        <v>1927</v>
      </c>
    </row>
    <row r="175" spans="1:21" s="52" customFormat="1" ht="123.75" customHeight="1" x14ac:dyDescent="0.35">
      <c r="A175" s="18" t="s">
        <v>2114</v>
      </c>
      <c r="B175" s="18" t="s">
        <v>1910</v>
      </c>
      <c r="C175" s="27">
        <v>3</v>
      </c>
      <c r="D175" s="28" t="s">
        <v>1738</v>
      </c>
      <c r="E175" s="28" t="s">
        <v>1741</v>
      </c>
      <c r="F175" s="20" t="s">
        <v>764</v>
      </c>
      <c r="G175" s="54" t="s">
        <v>1791</v>
      </c>
      <c r="H175" s="56" t="s">
        <v>1792</v>
      </c>
      <c r="I175" s="18" t="s">
        <v>417</v>
      </c>
      <c r="J175" s="57" t="s">
        <v>1872</v>
      </c>
      <c r="K175" s="17">
        <v>1</v>
      </c>
      <c r="L175" s="21">
        <v>44599</v>
      </c>
      <c r="M175" s="21">
        <v>44727</v>
      </c>
      <c r="N175" s="17">
        <v>1</v>
      </c>
      <c r="O175" s="22">
        <f t="shared" si="5"/>
        <v>1</v>
      </c>
      <c r="P175" s="149"/>
      <c r="Q175" s="149"/>
      <c r="R175" s="152"/>
      <c r="S175" s="19" t="s">
        <v>1932</v>
      </c>
      <c r="T175" s="19" t="s">
        <v>2277</v>
      </c>
      <c r="U175" s="23" t="s">
        <v>64</v>
      </c>
    </row>
    <row r="176" spans="1:21" s="52" customFormat="1" ht="252" x14ac:dyDescent="0.35">
      <c r="A176" s="18" t="s">
        <v>2114</v>
      </c>
      <c r="B176" s="18" t="s">
        <v>1910</v>
      </c>
      <c r="C176" s="27">
        <v>4</v>
      </c>
      <c r="D176" s="28" t="s">
        <v>1743</v>
      </c>
      <c r="E176" s="28" t="s">
        <v>1742</v>
      </c>
      <c r="F176" s="20" t="s">
        <v>753</v>
      </c>
      <c r="G176" s="54" t="s">
        <v>1793</v>
      </c>
      <c r="H176" s="56" t="s">
        <v>1794</v>
      </c>
      <c r="I176" s="18" t="s">
        <v>417</v>
      </c>
      <c r="J176" s="57" t="s">
        <v>1873</v>
      </c>
      <c r="K176" s="17">
        <v>20</v>
      </c>
      <c r="L176" s="21">
        <v>44593</v>
      </c>
      <c r="M176" s="21">
        <v>44958</v>
      </c>
      <c r="N176" s="17">
        <v>6</v>
      </c>
      <c r="O176" s="22">
        <f t="shared" ref="O176:O203" si="6">+N176/K176</f>
        <v>0.3</v>
      </c>
      <c r="P176" s="147">
        <f>+AVERAGE(O176:O179)</f>
        <v>0.26250000000000001</v>
      </c>
      <c r="Q176" s="147" t="s">
        <v>63</v>
      </c>
      <c r="R176" s="150" t="s">
        <v>1504</v>
      </c>
      <c r="S176" s="19" t="s">
        <v>2302</v>
      </c>
      <c r="T176" s="19" t="s">
        <v>2395</v>
      </c>
      <c r="U176" s="23" t="s">
        <v>64</v>
      </c>
    </row>
    <row r="177" spans="1:21" s="52" customFormat="1" ht="123.75" customHeight="1" x14ac:dyDescent="0.35">
      <c r="A177" s="18" t="s">
        <v>2114</v>
      </c>
      <c r="B177" s="18" t="s">
        <v>1910</v>
      </c>
      <c r="C177" s="27">
        <v>4</v>
      </c>
      <c r="D177" s="28" t="s">
        <v>1743</v>
      </c>
      <c r="E177" s="28" t="s">
        <v>1744</v>
      </c>
      <c r="F177" s="20" t="s">
        <v>757</v>
      </c>
      <c r="G177" s="54" t="s">
        <v>1793</v>
      </c>
      <c r="H177" s="56" t="s">
        <v>1795</v>
      </c>
      <c r="I177" s="18" t="s">
        <v>417</v>
      </c>
      <c r="J177" s="57" t="s">
        <v>1874</v>
      </c>
      <c r="K177" s="17">
        <v>10</v>
      </c>
      <c r="L177" s="21">
        <v>44600</v>
      </c>
      <c r="M177" s="21">
        <v>44895</v>
      </c>
      <c r="N177" s="17">
        <v>0</v>
      </c>
      <c r="O177" s="22">
        <f t="shared" si="6"/>
        <v>0</v>
      </c>
      <c r="P177" s="148"/>
      <c r="Q177" s="148"/>
      <c r="R177" s="151"/>
      <c r="S177" s="19" t="s">
        <v>2278</v>
      </c>
      <c r="T177" s="19" t="s">
        <v>2279</v>
      </c>
      <c r="U177" s="19" t="s">
        <v>1927</v>
      </c>
    </row>
    <row r="178" spans="1:21" s="52" customFormat="1" ht="123.75" customHeight="1" x14ac:dyDescent="0.35">
      <c r="A178" s="18" t="s">
        <v>2114</v>
      </c>
      <c r="B178" s="18" t="s">
        <v>1910</v>
      </c>
      <c r="C178" s="27">
        <v>4</v>
      </c>
      <c r="D178" s="28" t="s">
        <v>1743</v>
      </c>
      <c r="E178" s="28" t="s">
        <v>1745</v>
      </c>
      <c r="F178" s="20" t="s">
        <v>760</v>
      </c>
      <c r="G178" s="54" t="s">
        <v>1793</v>
      </c>
      <c r="H178" s="56" t="s">
        <v>1796</v>
      </c>
      <c r="I178" s="18" t="s">
        <v>417</v>
      </c>
      <c r="J178" s="57" t="s">
        <v>1875</v>
      </c>
      <c r="K178" s="17">
        <v>12</v>
      </c>
      <c r="L178" s="21">
        <v>44593</v>
      </c>
      <c r="M178" s="21">
        <v>44958</v>
      </c>
      <c r="N178" s="17">
        <v>3</v>
      </c>
      <c r="O178" s="22">
        <f t="shared" si="6"/>
        <v>0.25</v>
      </c>
      <c r="P178" s="148"/>
      <c r="Q178" s="148"/>
      <c r="R178" s="151"/>
      <c r="S178" s="19" t="s">
        <v>1920</v>
      </c>
      <c r="T178" s="19" t="s">
        <v>1921</v>
      </c>
      <c r="U178" s="23" t="s">
        <v>64</v>
      </c>
    </row>
    <row r="179" spans="1:21" s="52" customFormat="1" ht="236.25" customHeight="1" x14ac:dyDescent="0.35">
      <c r="A179" s="18" t="s">
        <v>2114</v>
      </c>
      <c r="B179" s="18" t="s">
        <v>1910</v>
      </c>
      <c r="C179" s="27">
        <v>4</v>
      </c>
      <c r="D179" s="28" t="s">
        <v>1743</v>
      </c>
      <c r="E179" s="28" t="s">
        <v>1745</v>
      </c>
      <c r="F179" s="20" t="s">
        <v>764</v>
      </c>
      <c r="G179" s="54" t="s">
        <v>1797</v>
      </c>
      <c r="H179" s="56" t="s">
        <v>1798</v>
      </c>
      <c r="I179" s="18" t="s">
        <v>417</v>
      </c>
      <c r="J179" s="57" t="s">
        <v>1876</v>
      </c>
      <c r="K179" s="17">
        <v>4</v>
      </c>
      <c r="L179" s="21">
        <v>44593</v>
      </c>
      <c r="M179" s="21">
        <v>44958</v>
      </c>
      <c r="N179" s="17">
        <v>2</v>
      </c>
      <c r="O179" s="22">
        <f t="shared" si="6"/>
        <v>0.5</v>
      </c>
      <c r="P179" s="149"/>
      <c r="Q179" s="149"/>
      <c r="R179" s="152"/>
      <c r="S179" s="19" t="s">
        <v>1930</v>
      </c>
      <c r="T179" s="19" t="s">
        <v>1929</v>
      </c>
      <c r="U179" s="23" t="s">
        <v>64</v>
      </c>
    </row>
    <row r="180" spans="1:21" s="52" customFormat="1" ht="123.75" customHeight="1" x14ac:dyDescent="0.35">
      <c r="A180" s="18" t="s">
        <v>2114</v>
      </c>
      <c r="B180" s="18" t="s">
        <v>1910</v>
      </c>
      <c r="C180" s="27">
        <v>5</v>
      </c>
      <c r="D180" s="28" t="s">
        <v>1746</v>
      </c>
      <c r="E180" s="28" t="s">
        <v>1747</v>
      </c>
      <c r="F180" s="20" t="s">
        <v>175</v>
      </c>
      <c r="G180" s="54" t="s">
        <v>1799</v>
      </c>
      <c r="H180" s="56" t="s">
        <v>1800</v>
      </c>
      <c r="I180" s="18" t="s">
        <v>417</v>
      </c>
      <c r="J180" s="57" t="s">
        <v>1877</v>
      </c>
      <c r="K180" s="17">
        <v>22</v>
      </c>
      <c r="L180" s="21">
        <v>44593</v>
      </c>
      <c r="M180" s="21">
        <v>44958</v>
      </c>
      <c r="N180" s="17">
        <v>0</v>
      </c>
      <c r="O180" s="22">
        <f t="shared" si="6"/>
        <v>0</v>
      </c>
      <c r="P180" s="147">
        <v>0</v>
      </c>
      <c r="Q180" s="147" t="s">
        <v>63</v>
      </c>
      <c r="R180" s="150" t="s">
        <v>1504</v>
      </c>
      <c r="S180" s="19" t="s">
        <v>2065</v>
      </c>
      <c r="T180" s="19" t="s">
        <v>2065</v>
      </c>
      <c r="U180" s="23" t="s">
        <v>64</v>
      </c>
    </row>
    <row r="181" spans="1:21" s="52" customFormat="1" ht="123.75" customHeight="1" x14ac:dyDescent="0.35">
      <c r="A181" s="18" t="s">
        <v>2114</v>
      </c>
      <c r="B181" s="18" t="s">
        <v>1910</v>
      </c>
      <c r="C181" s="27">
        <v>5</v>
      </c>
      <c r="D181" s="28" t="s">
        <v>1746</v>
      </c>
      <c r="E181" s="28" t="s">
        <v>1747</v>
      </c>
      <c r="F181" s="20" t="s">
        <v>48</v>
      </c>
      <c r="G181" s="54" t="s">
        <v>1801</v>
      </c>
      <c r="H181" s="56" t="s">
        <v>1802</v>
      </c>
      <c r="I181" s="18" t="s">
        <v>417</v>
      </c>
      <c r="J181" s="57" t="s">
        <v>1878</v>
      </c>
      <c r="K181" s="17">
        <v>3</v>
      </c>
      <c r="L181" s="21">
        <v>44743</v>
      </c>
      <c r="M181" s="21">
        <v>45261</v>
      </c>
      <c r="N181" s="17">
        <v>0</v>
      </c>
      <c r="O181" s="22">
        <f t="shared" si="6"/>
        <v>0</v>
      </c>
      <c r="P181" s="148"/>
      <c r="Q181" s="148"/>
      <c r="R181" s="151"/>
      <c r="S181" s="19" t="s">
        <v>2065</v>
      </c>
      <c r="T181" s="19" t="s">
        <v>2065</v>
      </c>
      <c r="U181" s="23" t="s">
        <v>64</v>
      </c>
    </row>
    <row r="182" spans="1:21" s="52" customFormat="1" ht="236.25" customHeight="1" x14ac:dyDescent="0.35">
      <c r="A182" s="18" t="s">
        <v>2114</v>
      </c>
      <c r="B182" s="18" t="s">
        <v>1910</v>
      </c>
      <c r="C182" s="27">
        <v>5</v>
      </c>
      <c r="D182" s="28" t="s">
        <v>1746</v>
      </c>
      <c r="E182" s="28" t="s">
        <v>1747</v>
      </c>
      <c r="F182" s="20" t="s">
        <v>52</v>
      </c>
      <c r="G182" s="54" t="s">
        <v>1803</v>
      </c>
      <c r="H182" s="56" t="s">
        <v>1804</v>
      </c>
      <c r="I182" s="18" t="s">
        <v>417</v>
      </c>
      <c r="J182" s="57" t="s">
        <v>1876</v>
      </c>
      <c r="K182" s="17">
        <v>12</v>
      </c>
      <c r="L182" s="21">
        <v>44593</v>
      </c>
      <c r="M182" s="21">
        <v>44958</v>
      </c>
      <c r="N182" s="17">
        <v>5</v>
      </c>
      <c r="O182" s="22">
        <f t="shared" si="6"/>
        <v>0.41666666666666669</v>
      </c>
      <c r="P182" s="149"/>
      <c r="Q182" s="149"/>
      <c r="R182" s="152"/>
      <c r="S182" s="19" t="s">
        <v>1931</v>
      </c>
      <c r="T182" s="19" t="s">
        <v>2280</v>
      </c>
      <c r="U182" s="23" t="s">
        <v>64</v>
      </c>
    </row>
    <row r="183" spans="1:21" s="52" customFormat="1" ht="123.75" customHeight="1" x14ac:dyDescent="0.35">
      <c r="A183" s="18" t="s">
        <v>2114</v>
      </c>
      <c r="B183" s="18" t="s">
        <v>1910</v>
      </c>
      <c r="C183" s="27">
        <v>6</v>
      </c>
      <c r="D183" s="28" t="s">
        <v>1748</v>
      </c>
      <c r="E183" s="28" t="s">
        <v>1749</v>
      </c>
      <c r="F183" s="20" t="s">
        <v>59</v>
      </c>
      <c r="G183" s="54" t="s">
        <v>1805</v>
      </c>
      <c r="H183" s="56" t="s">
        <v>1806</v>
      </c>
      <c r="I183" s="26" t="s">
        <v>536</v>
      </c>
      <c r="J183" s="57" t="s">
        <v>1879</v>
      </c>
      <c r="K183" s="17">
        <v>1</v>
      </c>
      <c r="L183" s="21">
        <v>44651</v>
      </c>
      <c r="M183" s="21">
        <v>44742</v>
      </c>
      <c r="N183" s="17">
        <v>1</v>
      </c>
      <c r="O183" s="22">
        <f t="shared" si="6"/>
        <v>1</v>
      </c>
      <c r="P183" s="147">
        <f>+AVERAGE(O183:O184)</f>
        <v>0.5</v>
      </c>
      <c r="Q183" s="147" t="s">
        <v>63</v>
      </c>
      <c r="R183" s="150" t="s">
        <v>1504</v>
      </c>
      <c r="S183" s="19" t="s">
        <v>1933</v>
      </c>
      <c r="T183" s="19" t="s">
        <v>1934</v>
      </c>
      <c r="U183" s="23" t="s">
        <v>64</v>
      </c>
    </row>
    <row r="184" spans="1:21" s="52" customFormat="1" ht="123.75" customHeight="1" x14ac:dyDescent="0.35">
      <c r="A184" s="18" t="s">
        <v>2114</v>
      </c>
      <c r="B184" s="18" t="s">
        <v>1910</v>
      </c>
      <c r="C184" s="27">
        <v>6</v>
      </c>
      <c r="D184" s="28" t="s">
        <v>1748</v>
      </c>
      <c r="E184" s="28" t="s">
        <v>1749</v>
      </c>
      <c r="F184" s="20" t="s">
        <v>66</v>
      </c>
      <c r="G184" s="54" t="s">
        <v>1807</v>
      </c>
      <c r="H184" s="56" t="s">
        <v>1808</v>
      </c>
      <c r="I184" s="26" t="s">
        <v>1450</v>
      </c>
      <c r="J184" s="57" t="s">
        <v>1880</v>
      </c>
      <c r="K184" s="17">
        <v>4</v>
      </c>
      <c r="L184" s="21">
        <v>44562</v>
      </c>
      <c r="M184" s="21">
        <v>44957</v>
      </c>
      <c r="N184" s="17">
        <v>0</v>
      </c>
      <c r="O184" s="22">
        <f t="shared" si="6"/>
        <v>0</v>
      </c>
      <c r="P184" s="149"/>
      <c r="Q184" s="149"/>
      <c r="R184" s="152"/>
      <c r="S184" s="19" t="s">
        <v>2065</v>
      </c>
      <c r="T184" s="19" t="s">
        <v>2065</v>
      </c>
      <c r="U184" s="23" t="s">
        <v>64</v>
      </c>
    </row>
    <row r="185" spans="1:21" s="52" customFormat="1" ht="123.75" customHeight="1" x14ac:dyDescent="0.35">
      <c r="A185" s="18" t="s">
        <v>2114</v>
      </c>
      <c r="B185" s="18" t="s">
        <v>1910</v>
      </c>
      <c r="C185" s="27">
        <v>7</v>
      </c>
      <c r="D185" s="28" t="s">
        <v>1750</v>
      </c>
      <c r="E185" s="28" t="s">
        <v>1751</v>
      </c>
      <c r="F185" s="20" t="s">
        <v>458</v>
      </c>
      <c r="G185" s="54" t="s">
        <v>1805</v>
      </c>
      <c r="H185" s="56" t="s">
        <v>1806</v>
      </c>
      <c r="I185" s="26" t="s">
        <v>536</v>
      </c>
      <c r="J185" s="57" t="s">
        <v>1879</v>
      </c>
      <c r="K185" s="17">
        <v>1</v>
      </c>
      <c r="L185" s="21">
        <v>44651</v>
      </c>
      <c r="M185" s="21">
        <v>44926</v>
      </c>
      <c r="N185" s="17">
        <v>0</v>
      </c>
      <c r="O185" s="22">
        <f t="shared" si="6"/>
        <v>0</v>
      </c>
      <c r="P185" s="147">
        <f>+AVERAGE(O185:O189)</f>
        <v>0</v>
      </c>
      <c r="Q185" s="147" t="s">
        <v>63</v>
      </c>
      <c r="R185" s="150" t="s">
        <v>1502</v>
      </c>
      <c r="S185" s="19" t="s">
        <v>2330</v>
      </c>
      <c r="T185" s="19" t="s">
        <v>2331</v>
      </c>
      <c r="U185" s="19" t="s">
        <v>1927</v>
      </c>
    </row>
    <row r="186" spans="1:21" s="52" customFormat="1" ht="123.75" customHeight="1" x14ac:dyDescent="0.35">
      <c r="A186" s="18" t="s">
        <v>2114</v>
      </c>
      <c r="B186" s="18" t="s">
        <v>1910</v>
      </c>
      <c r="C186" s="27">
        <v>7</v>
      </c>
      <c r="D186" s="28" t="s">
        <v>1750</v>
      </c>
      <c r="E186" s="28" t="s">
        <v>1751</v>
      </c>
      <c r="F186" s="20" t="s">
        <v>513</v>
      </c>
      <c r="G186" s="54" t="s">
        <v>1809</v>
      </c>
      <c r="H186" s="56" t="s">
        <v>1810</v>
      </c>
      <c r="I186" s="26" t="s">
        <v>1450</v>
      </c>
      <c r="J186" s="57" t="s">
        <v>1881</v>
      </c>
      <c r="K186" s="17">
        <v>2</v>
      </c>
      <c r="L186" s="21">
        <v>44621</v>
      </c>
      <c r="M186" s="21">
        <v>44957</v>
      </c>
      <c r="N186" s="17">
        <v>0</v>
      </c>
      <c r="O186" s="22">
        <f t="shared" si="6"/>
        <v>0</v>
      </c>
      <c r="P186" s="148"/>
      <c r="Q186" s="148"/>
      <c r="R186" s="151"/>
      <c r="S186" s="19" t="s">
        <v>2065</v>
      </c>
      <c r="T186" s="19" t="s">
        <v>2065</v>
      </c>
      <c r="U186" s="23" t="s">
        <v>64</v>
      </c>
    </row>
    <row r="187" spans="1:21" s="52" customFormat="1" ht="123.75" customHeight="1" x14ac:dyDescent="0.35">
      <c r="A187" s="18" t="s">
        <v>2114</v>
      </c>
      <c r="B187" s="18" t="s">
        <v>1910</v>
      </c>
      <c r="C187" s="27">
        <v>7</v>
      </c>
      <c r="D187" s="28" t="s">
        <v>1750</v>
      </c>
      <c r="E187" s="28" t="s">
        <v>1751</v>
      </c>
      <c r="F187" s="20" t="s">
        <v>518</v>
      </c>
      <c r="G187" s="54" t="s">
        <v>1811</v>
      </c>
      <c r="H187" s="56" t="s">
        <v>1812</v>
      </c>
      <c r="I187" s="26" t="s">
        <v>1450</v>
      </c>
      <c r="J187" s="57" t="s">
        <v>1880</v>
      </c>
      <c r="K187" s="17">
        <v>4</v>
      </c>
      <c r="L187" s="21">
        <v>44562</v>
      </c>
      <c r="M187" s="21">
        <v>44957</v>
      </c>
      <c r="N187" s="17">
        <v>0</v>
      </c>
      <c r="O187" s="22">
        <f t="shared" si="6"/>
        <v>0</v>
      </c>
      <c r="P187" s="148"/>
      <c r="Q187" s="148"/>
      <c r="R187" s="151"/>
      <c r="S187" s="19" t="s">
        <v>2065</v>
      </c>
      <c r="T187" s="19" t="s">
        <v>2065</v>
      </c>
      <c r="U187" s="23" t="s">
        <v>64</v>
      </c>
    </row>
    <row r="188" spans="1:21" s="52" customFormat="1" ht="123.75" customHeight="1" x14ac:dyDescent="0.35">
      <c r="A188" s="18" t="s">
        <v>2114</v>
      </c>
      <c r="B188" s="18" t="s">
        <v>1910</v>
      </c>
      <c r="C188" s="27">
        <v>7</v>
      </c>
      <c r="D188" s="28" t="s">
        <v>1750</v>
      </c>
      <c r="E188" s="28" t="s">
        <v>1751</v>
      </c>
      <c r="F188" s="20" t="s">
        <v>522</v>
      </c>
      <c r="G188" s="54" t="s">
        <v>1813</v>
      </c>
      <c r="H188" s="56" t="s">
        <v>1814</v>
      </c>
      <c r="I188" s="26" t="s">
        <v>536</v>
      </c>
      <c r="J188" s="57" t="s">
        <v>1882</v>
      </c>
      <c r="K188" s="17">
        <v>4</v>
      </c>
      <c r="L188" s="21">
        <v>44562</v>
      </c>
      <c r="M188" s="21">
        <v>44957</v>
      </c>
      <c r="N188" s="17">
        <v>0</v>
      </c>
      <c r="O188" s="22">
        <f t="shared" si="6"/>
        <v>0</v>
      </c>
      <c r="P188" s="148"/>
      <c r="Q188" s="148"/>
      <c r="R188" s="151"/>
      <c r="S188" s="19" t="s">
        <v>2065</v>
      </c>
      <c r="T188" s="19" t="s">
        <v>2065</v>
      </c>
      <c r="U188" s="23" t="s">
        <v>64</v>
      </c>
    </row>
    <row r="189" spans="1:21" s="52" customFormat="1" ht="123.75" customHeight="1" x14ac:dyDescent="0.35">
      <c r="A189" s="18" t="s">
        <v>2114</v>
      </c>
      <c r="B189" s="18" t="s">
        <v>1910</v>
      </c>
      <c r="C189" s="27">
        <v>7</v>
      </c>
      <c r="D189" s="28" t="s">
        <v>1750</v>
      </c>
      <c r="E189" s="28" t="s">
        <v>1751</v>
      </c>
      <c r="F189" s="20" t="s">
        <v>527</v>
      </c>
      <c r="G189" s="54" t="s">
        <v>1815</v>
      </c>
      <c r="H189" s="56" t="s">
        <v>1816</v>
      </c>
      <c r="I189" s="18" t="s">
        <v>417</v>
      </c>
      <c r="J189" s="57" t="s">
        <v>1883</v>
      </c>
      <c r="K189" s="17">
        <v>4</v>
      </c>
      <c r="L189" s="21">
        <v>44651</v>
      </c>
      <c r="M189" s="21">
        <v>44957</v>
      </c>
      <c r="N189" s="17">
        <v>0</v>
      </c>
      <c r="O189" s="22">
        <f t="shared" si="6"/>
        <v>0</v>
      </c>
      <c r="P189" s="149"/>
      <c r="Q189" s="149"/>
      <c r="R189" s="152"/>
      <c r="S189" s="19" t="s">
        <v>2065</v>
      </c>
      <c r="T189" s="19" t="s">
        <v>2065</v>
      </c>
      <c r="U189" s="23" t="s">
        <v>64</v>
      </c>
    </row>
    <row r="190" spans="1:21" s="52" customFormat="1" ht="123.75" customHeight="1" x14ac:dyDescent="0.35">
      <c r="A190" s="18" t="s">
        <v>2114</v>
      </c>
      <c r="B190" s="18" t="s">
        <v>1910</v>
      </c>
      <c r="C190" s="27">
        <v>8</v>
      </c>
      <c r="D190" s="28" t="s">
        <v>1752</v>
      </c>
      <c r="E190" s="28" t="s">
        <v>1753</v>
      </c>
      <c r="F190" s="20" t="s">
        <v>429</v>
      </c>
      <c r="G190" s="54" t="s">
        <v>1817</v>
      </c>
      <c r="H190" s="56" t="s">
        <v>1818</v>
      </c>
      <c r="I190" s="18" t="s">
        <v>417</v>
      </c>
      <c r="J190" s="57" t="s">
        <v>2293</v>
      </c>
      <c r="K190" s="17">
        <v>27</v>
      </c>
      <c r="L190" s="21">
        <v>44600</v>
      </c>
      <c r="M190" s="21">
        <v>44620</v>
      </c>
      <c r="N190" s="17">
        <v>27</v>
      </c>
      <c r="O190" s="22">
        <f>+N190/K190</f>
        <v>1</v>
      </c>
      <c r="P190" s="147">
        <f>+AVERAGE(O190:O197)</f>
        <v>0.5</v>
      </c>
      <c r="Q190" s="147" t="s">
        <v>63</v>
      </c>
      <c r="R190" s="150" t="s">
        <v>1504</v>
      </c>
      <c r="S190" s="19" t="s">
        <v>1916</v>
      </c>
      <c r="T190" s="19" t="s">
        <v>2281</v>
      </c>
      <c r="U190" s="23" t="s">
        <v>64</v>
      </c>
    </row>
    <row r="191" spans="1:21" s="52" customFormat="1" ht="123.75" customHeight="1" x14ac:dyDescent="0.35">
      <c r="A191" s="18" t="s">
        <v>2114</v>
      </c>
      <c r="B191" s="18" t="s">
        <v>1910</v>
      </c>
      <c r="C191" s="27">
        <v>8</v>
      </c>
      <c r="D191" s="28" t="s">
        <v>1752</v>
      </c>
      <c r="E191" s="28" t="s">
        <v>1754</v>
      </c>
      <c r="F191" s="20" t="s">
        <v>434</v>
      </c>
      <c r="G191" s="54" t="s">
        <v>1817</v>
      </c>
      <c r="H191" s="56" t="s">
        <v>1819</v>
      </c>
      <c r="I191" s="18" t="s">
        <v>417</v>
      </c>
      <c r="J191" s="57" t="s">
        <v>1884</v>
      </c>
      <c r="K191" s="17">
        <v>1</v>
      </c>
      <c r="L191" s="21">
        <v>44600</v>
      </c>
      <c r="M191" s="21">
        <v>44630</v>
      </c>
      <c r="N191" s="17">
        <v>1</v>
      </c>
      <c r="O191" s="22">
        <f t="shared" si="6"/>
        <v>1</v>
      </c>
      <c r="P191" s="148"/>
      <c r="Q191" s="148"/>
      <c r="R191" s="151"/>
      <c r="S191" s="19" t="s">
        <v>1915</v>
      </c>
      <c r="T191" s="19" t="s">
        <v>1917</v>
      </c>
      <c r="U191" s="23" t="s">
        <v>64</v>
      </c>
    </row>
    <row r="192" spans="1:21" s="52" customFormat="1" ht="123.75" customHeight="1" x14ac:dyDescent="0.35">
      <c r="A192" s="18" t="s">
        <v>2114</v>
      </c>
      <c r="B192" s="18" t="s">
        <v>1910</v>
      </c>
      <c r="C192" s="27">
        <v>8</v>
      </c>
      <c r="D192" s="28" t="s">
        <v>1752</v>
      </c>
      <c r="E192" s="28" t="s">
        <v>1754</v>
      </c>
      <c r="F192" s="20" t="s">
        <v>438</v>
      </c>
      <c r="G192" s="54" t="s">
        <v>1817</v>
      </c>
      <c r="H192" s="56" t="s">
        <v>1820</v>
      </c>
      <c r="I192" s="26" t="s">
        <v>2188</v>
      </c>
      <c r="J192" s="57" t="s">
        <v>1885</v>
      </c>
      <c r="K192" s="17">
        <v>1</v>
      </c>
      <c r="L192" s="21">
        <v>44621</v>
      </c>
      <c r="M192" s="21">
        <v>45229</v>
      </c>
      <c r="N192" s="17">
        <v>0</v>
      </c>
      <c r="O192" s="22">
        <f t="shared" si="6"/>
        <v>0</v>
      </c>
      <c r="P192" s="148"/>
      <c r="Q192" s="148"/>
      <c r="R192" s="151"/>
      <c r="S192" s="19" t="s">
        <v>2065</v>
      </c>
      <c r="T192" s="19" t="s">
        <v>2225</v>
      </c>
      <c r="U192" s="19" t="s">
        <v>1927</v>
      </c>
    </row>
    <row r="193" spans="1:21" s="52" customFormat="1" ht="123.75" customHeight="1" x14ac:dyDescent="0.35">
      <c r="A193" s="18" t="s">
        <v>2114</v>
      </c>
      <c r="B193" s="18" t="s">
        <v>1910</v>
      </c>
      <c r="C193" s="27">
        <v>8</v>
      </c>
      <c r="D193" s="28" t="s">
        <v>1752</v>
      </c>
      <c r="E193" s="28" t="s">
        <v>1754</v>
      </c>
      <c r="F193" s="20" t="s">
        <v>442</v>
      </c>
      <c r="G193" s="54" t="s">
        <v>1817</v>
      </c>
      <c r="H193" s="56" t="s">
        <v>1821</v>
      </c>
      <c r="I193" s="26" t="s">
        <v>2188</v>
      </c>
      <c r="J193" s="57" t="s">
        <v>1886</v>
      </c>
      <c r="K193" s="17">
        <v>1</v>
      </c>
      <c r="L193" s="21">
        <v>44652</v>
      </c>
      <c r="M193" s="21">
        <v>45275</v>
      </c>
      <c r="N193" s="17">
        <v>0</v>
      </c>
      <c r="O193" s="22">
        <f t="shared" si="6"/>
        <v>0</v>
      </c>
      <c r="P193" s="148"/>
      <c r="Q193" s="148"/>
      <c r="R193" s="151"/>
      <c r="S193" s="19" t="s">
        <v>2065</v>
      </c>
      <c r="T193" s="19" t="s">
        <v>2225</v>
      </c>
      <c r="U193" s="23" t="s">
        <v>64</v>
      </c>
    </row>
    <row r="194" spans="1:21" s="52" customFormat="1" ht="294" x14ac:dyDescent="0.35">
      <c r="A194" s="18" t="s">
        <v>2114</v>
      </c>
      <c r="B194" s="18" t="s">
        <v>1910</v>
      </c>
      <c r="C194" s="27">
        <v>8</v>
      </c>
      <c r="D194" s="28" t="s">
        <v>1755</v>
      </c>
      <c r="E194" s="28" t="s">
        <v>1756</v>
      </c>
      <c r="F194" s="20" t="s">
        <v>444</v>
      </c>
      <c r="G194" s="54" t="s">
        <v>1822</v>
      </c>
      <c r="H194" s="56" t="s">
        <v>1823</v>
      </c>
      <c r="I194" s="18" t="s">
        <v>417</v>
      </c>
      <c r="J194" s="57" t="s">
        <v>1887</v>
      </c>
      <c r="K194" s="17">
        <v>11</v>
      </c>
      <c r="L194" s="21">
        <v>44621</v>
      </c>
      <c r="M194" s="21">
        <v>44895</v>
      </c>
      <c r="N194" s="17">
        <v>11</v>
      </c>
      <c r="O194" s="22">
        <f t="shared" si="6"/>
        <v>1</v>
      </c>
      <c r="P194" s="148"/>
      <c r="Q194" s="148"/>
      <c r="R194" s="151"/>
      <c r="S194" s="19" t="s">
        <v>2294</v>
      </c>
      <c r="T194" s="19" t="s">
        <v>2337</v>
      </c>
      <c r="U194" s="23" t="s">
        <v>64</v>
      </c>
    </row>
    <row r="195" spans="1:21" s="52" customFormat="1" ht="409.5" x14ac:dyDescent="0.35">
      <c r="A195" s="18" t="s">
        <v>2114</v>
      </c>
      <c r="B195" s="18" t="s">
        <v>1910</v>
      </c>
      <c r="C195" s="27">
        <v>8</v>
      </c>
      <c r="D195" s="28" t="s">
        <v>1755</v>
      </c>
      <c r="E195" s="28" t="s">
        <v>1756</v>
      </c>
      <c r="F195" s="20" t="s">
        <v>445</v>
      </c>
      <c r="G195" s="54" t="s">
        <v>1822</v>
      </c>
      <c r="H195" s="56" t="s">
        <v>2195</v>
      </c>
      <c r="I195" s="18" t="s">
        <v>417</v>
      </c>
      <c r="J195" s="57" t="s">
        <v>1888</v>
      </c>
      <c r="K195" s="17">
        <v>30</v>
      </c>
      <c r="L195" s="21">
        <v>44621</v>
      </c>
      <c r="M195" s="21">
        <v>44910</v>
      </c>
      <c r="N195" s="17">
        <v>30</v>
      </c>
      <c r="O195" s="22">
        <f t="shared" si="6"/>
        <v>1</v>
      </c>
      <c r="P195" s="148"/>
      <c r="Q195" s="148"/>
      <c r="R195" s="151"/>
      <c r="S195" s="19" t="s">
        <v>2298</v>
      </c>
      <c r="T195" s="19" t="s">
        <v>2328</v>
      </c>
      <c r="U195" s="19" t="s">
        <v>64</v>
      </c>
    </row>
    <row r="196" spans="1:21" s="52" customFormat="1" ht="115.5" x14ac:dyDescent="0.35">
      <c r="A196" s="18" t="s">
        <v>2114</v>
      </c>
      <c r="B196" s="18" t="s">
        <v>1910</v>
      </c>
      <c r="C196" s="27">
        <v>8</v>
      </c>
      <c r="D196" s="28" t="s">
        <v>1755</v>
      </c>
      <c r="E196" s="28" t="s">
        <v>1754</v>
      </c>
      <c r="F196" s="20" t="s">
        <v>448</v>
      </c>
      <c r="G196" s="54" t="s">
        <v>2193</v>
      </c>
      <c r="H196" s="56" t="s">
        <v>2396</v>
      </c>
      <c r="I196" s="18" t="s">
        <v>2212</v>
      </c>
      <c r="J196" s="57" t="s">
        <v>1099</v>
      </c>
      <c r="K196" s="17">
        <v>1</v>
      </c>
      <c r="L196" s="21">
        <v>44958</v>
      </c>
      <c r="M196" s="21">
        <v>45122</v>
      </c>
      <c r="N196" s="17">
        <v>0</v>
      </c>
      <c r="O196" s="22">
        <f>+N196/K196</f>
        <v>0</v>
      </c>
      <c r="P196" s="148"/>
      <c r="Q196" s="148"/>
      <c r="R196" s="151"/>
      <c r="S196" s="19" t="s">
        <v>2307</v>
      </c>
      <c r="T196" s="19" t="s">
        <v>2308</v>
      </c>
      <c r="U196" s="23" t="s">
        <v>64</v>
      </c>
    </row>
    <row r="197" spans="1:21" s="52" customFormat="1" ht="94.5" x14ac:dyDescent="0.35">
      <c r="A197" s="18" t="s">
        <v>2114</v>
      </c>
      <c r="B197" s="18" t="s">
        <v>1910</v>
      </c>
      <c r="C197" s="27">
        <v>8</v>
      </c>
      <c r="D197" s="28" t="s">
        <v>1755</v>
      </c>
      <c r="E197" s="28" t="s">
        <v>1754</v>
      </c>
      <c r="F197" s="20" t="s">
        <v>450</v>
      </c>
      <c r="G197" s="54" t="s">
        <v>2193</v>
      </c>
      <c r="H197" s="56" t="s">
        <v>2397</v>
      </c>
      <c r="I197" s="18" t="s">
        <v>2212</v>
      </c>
      <c r="J197" s="57" t="s">
        <v>2194</v>
      </c>
      <c r="K197" s="17">
        <v>1</v>
      </c>
      <c r="L197" s="21">
        <v>45123</v>
      </c>
      <c r="M197" s="21">
        <v>45199</v>
      </c>
      <c r="N197" s="17">
        <v>0</v>
      </c>
      <c r="O197" s="22">
        <f>+N197/K197</f>
        <v>0</v>
      </c>
      <c r="P197" s="149"/>
      <c r="Q197" s="149"/>
      <c r="R197" s="152"/>
      <c r="S197" s="19" t="s">
        <v>2307</v>
      </c>
      <c r="T197" s="19" t="s">
        <v>2308</v>
      </c>
      <c r="U197" s="23" t="s">
        <v>64</v>
      </c>
    </row>
    <row r="198" spans="1:21" s="52" customFormat="1" ht="123.75" customHeight="1" x14ac:dyDescent="0.35">
      <c r="A198" s="18" t="s">
        <v>2114</v>
      </c>
      <c r="B198" s="18" t="s">
        <v>1910</v>
      </c>
      <c r="C198" s="27">
        <v>9</v>
      </c>
      <c r="D198" s="28" t="s">
        <v>1757</v>
      </c>
      <c r="E198" s="28" t="s">
        <v>1758</v>
      </c>
      <c r="F198" s="20" t="s">
        <v>175</v>
      </c>
      <c r="G198" s="54" t="s">
        <v>1824</v>
      </c>
      <c r="H198" s="56" t="s">
        <v>1825</v>
      </c>
      <c r="I198" s="18" t="s">
        <v>417</v>
      </c>
      <c r="J198" s="57" t="s">
        <v>1889</v>
      </c>
      <c r="K198" s="17">
        <v>1</v>
      </c>
      <c r="L198" s="21">
        <v>44607</v>
      </c>
      <c r="M198" s="21">
        <v>44757</v>
      </c>
      <c r="N198" s="17">
        <v>1</v>
      </c>
      <c r="O198" s="22">
        <f t="shared" si="6"/>
        <v>1</v>
      </c>
      <c r="P198" s="147">
        <f>+AVERAGE(O198:O200)</f>
        <v>0.66666666666666663</v>
      </c>
      <c r="Q198" s="147" t="s">
        <v>63</v>
      </c>
      <c r="R198" s="150" t="s">
        <v>1504</v>
      </c>
      <c r="S198" s="19" t="s">
        <v>2317</v>
      </c>
      <c r="T198" s="19" t="s">
        <v>2318</v>
      </c>
      <c r="U198" s="23" t="s">
        <v>64</v>
      </c>
    </row>
    <row r="199" spans="1:21" s="52" customFormat="1" ht="123.75" customHeight="1" x14ac:dyDescent="0.35">
      <c r="A199" s="18" t="s">
        <v>2114</v>
      </c>
      <c r="B199" s="18" t="s">
        <v>1910</v>
      </c>
      <c r="C199" s="27">
        <v>9</v>
      </c>
      <c r="D199" s="28" t="s">
        <v>1757</v>
      </c>
      <c r="E199" s="28" t="s">
        <v>1758</v>
      </c>
      <c r="F199" s="20" t="s">
        <v>48</v>
      </c>
      <c r="G199" s="54" t="s">
        <v>1826</v>
      </c>
      <c r="H199" s="56" t="s">
        <v>1827</v>
      </c>
      <c r="I199" s="18" t="s">
        <v>417</v>
      </c>
      <c r="J199" s="57" t="s">
        <v>1890</v>
      </c>
      <c r="K199" s="17">
        <v>2</v>
      </c>
      <c r="L199" s="21">
        <v>44758</v>
      </c>
      <c r="M199" s="21">
        <v>44864</v>
      </c>
      <c r="N199" s="17">
        <v>2</v>
      </c>
      <c r="O199" s="22">
        <f t="shared" si="6"/>
        <v>1</v>
      </c>
      <c r="P199" s="148"/>
      <c r="Q199" s="148"/>
      <c r="R199" s="151"/>
      <c r="S199" s="19" t="s">
        <v>2398</v>
      </c>
      <c r="T199" s="19" t="s">
        <v>2399</v>
      </c>
      <c r="U199" s="19" t="s">
        <v>1927</v>
      </c>
    </row>
    <row r="200" spans="1:21" s="52" customFormat="1" ht="123.75" customHeight="1" x14ac:dyDescent="0.35">
      <c r="A200" s="18" t="s">
        <v>2114</v>
      </c>
      <c r="B200" s="18" t="s">
        <v>1910</v>
      </c>
      <c r="C200" s="27">
        <v>9</v>
      </c>
      <c r="D200" s="28" t="s">
        <v>1757</v>
      </c>
      <c r="E200" s="28" t="s">
        <v>1758</v>
      </c>
      <c r="F200" s="20" t="s">
        <v>52</v>
      </c>
      <c r="G200" s="54" t="s">
        <v>1828</v>
      </c>
      <c r="H200" s="56" t="s">
        <v>1829</v>
      </c>
      <c r="I200" s="18" t="s">
        <v>417</v>
      </c>
      <c r="J200" s="57" t="s">
        <v>1891</v>
      </c>
      <c r="K200" s="17">
        <v>4</v>
      </c>
      <c r="L200" s="21">
        <v>44835</v>
      </c>
      <c r="M200" s="21">
        <v>45229</v>
      </c>
      <c r="N200" s="17">
        <v>0</v>
      </c>
      <c r="O200" s="22">
        <f t="shared" si="6"/>
        <v>0</v>
      </c>
      <c r="P200" s="149"/>
      <c r="Q200" s="149"/>
      <c r="R200" s="152"/>
      <c r="S200" s="19" t="s">
        <v>2065</v>
      </c>
      <c r="T200" s="19" t="s">
        <v>2065</v>
      </c>
      <c r="U200" s="23" t="s">
        <v>64</v>
      </c>
    </row>
    <row r="201" spans="1:21" s="52" customFormat="1" ht="163.5" customHeight="1" x14ac:dyDescent="0.35">
      <c r="A201" s="18" t="s">
        <v>2114</v>
      </c>
      <c r="B201" s="18" t="s">
        <v>1910</v>
      </c>
      <c r="C201" s="27">
        <v>10</v>
      </c>
      <c r="D201" s="28" t="s">
        <v>1759</v>
      </c>
      <c r="E201" s="28" t="s">
        <v>1760</v>
      </c>
      <c r="F201" s="20" t="s">
        <v>175</v>
      </c>
      <c r="G201" s="54" t="s">
        <v>1830</v>
      </c>
      <c r="H201" s="56" t="s">
        <v>1831</v>
      </c>
      <c r="I201" s="26" t="s">
        <v>536</v>
      </c>
      <c r="J201" s="57" t="s">
        <v>1892</v>
      </c>
      <c r="K201" s="17">
        <v>22</v>
      </c>
      <c r="L201" s="21">
        <v>44602</v>
      </c>
      <c r="M201" s="21">
        <v>44630</v>
      </c>
      <c r="N201" s="17">
        <v>22</v>
      </c>
      <c r="O201" s="22">
        <f t="shared" si="6"/>
        <v>1</v>
      </c>
      <c r="P201" s="147">
        <f>+AVERAGE(O201:O203)</f>
        <v>0.33333333333333331</v>
      </c>
      <c r="Q201" s="147" t="s">
        <v>63</v>
      </c>
      <c r="R201" s="150" t="s">
        <v>2185</v>
      </c>
      <c r="S201" s="19" t="s">
        <v>2282</v>
      </c>
      <c r="T201" s="19" t="s">
        <v>2283</v>
      </c>
      <c r="U201" s="23" t="s">
        <v>64</v>
      </c>
    </row>
    <row r="202" spans="1:21" s="52" customFormat="1" ht="123.75" customHeight="1" x14ac:dyDescent="0.35">
      <c r="A202" s="18" t="s">
        <v>2114</v>
      </c>
      <c r="B202" s="18" t="s">
        <v>1910</v>
      </c>
      <c r="C202" s="27">
        <v>10</v>
      </c>
      <c r="D202" s="28" t="s">
        <v>1759</v>
      </c>
      <c r="E202" s="28" t="s">
        <v>1761</v>
      </c>
      <c r="F202" s="20" t="s">
        <v>48</v>
      </c>
      <c r="G202" s="54" t="s">
        <v>1832</v>
      </c>
      <c r="H202" s="56" t="s">
        <v>2400</v>
      </c>
      <c r="I202" s="26" t="s">
        <v>536</v>
      </c>
      <c r="J202" s="57" t="s">
        <v>2206</v>
      </c>
      <c r="K202" s="17">
        <v>1</v>
      </c>
      <c r="L202" s="21">
        <v>44914</v>
      </c>
      <c r="M202" s="21">
        <v>44957</v>
      </c>
      <c r="N202" s="17">
        <v>0</v>
      </c>
      <c r="O202" s="22">
        <f t="shared" si="6"/>
        <v>0</v>
      </c>
      <c r="P202" s="148"/>
      <c r="Q202" s="148"/>
      <c r="R202" s="151"/>
      <c r="S202" s="19" t="s">
        <v>2065</v>
      </c>
      <c r="T202" s="19" t="s">
        <v>2225</v>
      </c>
      <c r="U202" s="23" t="s">
        <v>64</v>
      </c>
    </row>
    <row r="203" spans="1:21" s="52" customFormat="1" ht="123.75" customHeight="1" x14ac:dyDescent="0.35">
      <c r="A203" s="18" t="s">
        <v>2114</v>
      </c>
      <c r="B203" s="18" t="s">
        <v>1910</v>
      </c>
      <c r="C203" s="27">
        <v>10</v>
      </c>
      <c r="D203" s="28" t="s">
        <v>1759</v>
      </c>
      <c r="E203" s="28" t="s">
        <v>1761</v>
      </c>
      <c r="F203" s="20" t="s">
        <v>52</v>
      </c>
      <c r="G203" s="54" t="s">
        <v>1833</v>
      </c>
      <c r="H203" s="56" t="s">
        <v>1834</v>
      </c>
      <c r="I203" s="26" t="s">
        <v>536</v>
      </c>
      <c r="J203" s="57" t="s">
        <v>1893</v>
      </c>
      <c r="K203" s="17">
        <v>1</v>
      </c>
      <c r="L203" s="21">
        <v>44914</v>
      </c>
      <c r="M203" s="21">
        <v>45000</v>
      </c>
      <c r="N203" s="17">
        <v>0</v>
      </c>
      <c r="O203" s="22">
        <f t="shared" si="6"/>
        <v>0</v>
      </c>
      <c r="P203" s="149"/>
      <c r="Q203" s="149"/>
      <c r="R203" s="152"/>
      <c r="S203" s="19" t="s">
        <v>2065</v>
      </c>
      <c r="T203" s="19" t="s">
        <v>2065</v>
      </c>
      <c r="U203" s="23" t="s">
        <v>64</v>
      </c>
    </row>
    <row r="204" spans="1:21" s="52" customFormat="1" ht="105" x14ac:dyDescent="0.35">
      <c r="A204" s="18" t="s">
        <v>2114</v>
      </c>
      <c r="B204" s="18" t="s">
        <v>1910</v>
      </c>
      <c r="C204" s="27">
        <v>11</v>
      </c>
      <c r="D204" s="28" t="s">
        <v>1762</v>
      </c>
      <c r="E204" s="28" t="s">
        <v>1763</v>
      </c>
      <c r="F204" s="20" t="s">
        <v>175</v>
      </c>
      <c r="G204" s="54" t="s">
        <v>1835</v>
      </c>
      <c r="H204" s="56" t="s">
        <v>1836</v>
      </c>
      <c r="I204" s="18" t="s">
        <v>417</v>
      </c>
      <c r="J204" s="57" t="s">
        <v>1894</v>
      </c>
      <c r="K204" s="17">
        <v>2</v>
      </c>
      <c r="L204" s="21">
        <v>44593</v>
      </c>
      <c r="M204" s="21">
        <v>44895</v>
      </c>
      <c r="N204" s="17">
        <v>2</v>
      </c>
      <c r="O204" s="22">
        <f>+N204/K204</f>
        <v>1</v>
      </c>
      <c r="P204" s="147">
        <f>+AVERAGE(O204:O206)</f>
        <v>1</v>
      </c>
      <c r="Q204" s="147" t="s">
        <v>63</v>
      </c>
      <c r="R204" s="150" t="s">
        <v>1503</v>
      </c>
      <c r="S204" s="19" t="s">
        <v>2299</v>
      </c>
      <c r="T204" s="19" t="s">
        <v>2401</v>
      </c>
      <c r="U204" s="19" t="s">
        <v>1023</v>
      </c>
    </row>
    <row r="205" spans="1:21" s="52" customFormat="1" ht="252" x14ac:dyDescent="0.35">
      <c r="A205" s="18" t="s">
        <v>2114</v>
      </c>
      <c r="B205" s="18" t="s">
        <v>1910</v>
      </c>
      <c r="C205" s="27">
        <v>11</v>
      </c>
      <c r="D205" s="28" t="s">
        <v>1762</v>
      </c>
      <c r="E205" s="28" t="s">
        <v>1764</v>
      </c>
      <c r="F205" s="20" t="s">
        <v>48</v>
      </c>
      <c r="G205" s="54" t="s">
        <v>1835</v>
      </c>
      <c r="H205" s="56" t="s">
        <v>2192</v>
      </c>
      <c r="I205" s="18" t="s">
        <v>417</v>
      </c>
      <c r="J205" s="57" t="s">
        <v>1890</v>
      </c>
      <c r="K205" s="17">
        <v>10</v>
      </c>
      <c r="L205" s="21">
        <v>44599</v>
      </c>
      <c r="M205" s="21">
        <v>44910</v>
      </c>
      <c r="N205" s="17">
        <v>10</v>
      </c>
      <c r="O205" s="22">
        <f>+N205/K205</f>
        <v>1</v>
      </c>
      <c r="P205" s="148"/>
      <c r="Q205" s="148"/>
      <c r="R205" s="151"/>
      <c r="S205" s="19" t="s">
        <v>2294</v>
      </c>
      <c r="T205" s="19" t="s">
        <v>2329</v>
      </c>
      <c r="U205" s="19" t="s">
        <v>1023</v>
      </c>
    </row>
    <row r="206" spans="1:21" s="52" customFormat="1" ht="210" x14ac:dyDescent="0.35">
      <c r="A206" s="18" t="s">
        <v>2114</v>
      </c>
      <c r="B206" s="18" t="s">
        <v>1910</v>
      </c>
      <c r="C206" s="27">
        <v>11</v>
      </c>
      <c r="D206" s="28" t="s">
        <v>1762</v>
      </c>
      <c r="E206" s="28" t="s">
        <v>1765</v>
      </c>
      <c r="F206" s="20" t="s">
        <v>52</v>
      </c>
      <c r="G206" s="54" t="s">
        <v>1835</v>
      </c>
      <c r="H206" s="56" t="s">
        <v>1837</v>
      </c>
      <c r="I206" s="18" t="s">
        <v>417</v>
      </c>
      <c r="J206" s="57" t="s">
        <v>1895</v>
      </c>
      <c r="K206" s="17">
        <v>10</v>
      </c>
      <c r="L206" s="21">
        <v>44593</v>
      </c>
      <c r="M206" s="21">
        <v>44895</v>
      </c>
      <c r="N206" s="17">
        <v>10</v>
      </c>
      <c r="O206" s="22">
        <f>+N206/K206</f>
        <v>1</v>
      </c>
      <c r="P206" s="149"/>
      <c r="Q206" s="149"/>
      <c r="R206" s="152"/>
      <c r="S206" s="19" t="s">
        <v>2338</v>
      </c>
      <c r="T206" s="19" t="s">
        <v>2402</v>
      </c>
      <c r="U206" s="19" t="s">
        <v>1023</v>
      </c>
    </row>
    <row r="207" spans="1:21" s="52" customFormat="1" ht="123.75" customHeight="1" x14ac:dyDescent="0.35">
      <c r="A207" s="18" t="s">
        <v>2114</v>
      </c>
      <c r="B207" s="18" t="s">
        <v>1910</v>
      </c>
      <c r="C207" s="27">
        <v>12</v>
      </c>
      <c r="D207" s="28" t="s">
        <v>1766</v>
      </c>
      <c r="E207" s="28" t="s">
        <v>1767</v>
      </c>
      <c r="F207" s="20" t="s">
        <v>638</v>
      </c>
      <c r="G207" s="54" t="s">
        <v>1838</v>
      </c>
      <c r="H207" s="56" t="s">
        <v>1839</v>
      </c>
      <c r="I207" s="18" t="s">
        <v>417</v>
      </c>
      <c r="J207" s="57" t="s">
        <v>1896</v>
      </c>
      <c r="K207" s="17">
        <v>2</v>
      </c>
      <c r="L207" s="21">
        <v>44600</v>
      </c>
      <c r="M207" s="21">
        <v>44956</v>
      </c>
      <c r="N207" s="17">
        <v>0</v>
      </c>
      <c r="O207" s="22">
        <f>+N207/K207</f>
        <v>0</v>
      </c>
      <c r="P207" s="147">
        <f>+AVERAGE(O207:O212)</f>
        <v>0.33333333333333331</v>
      </c>
      <c r="Q207" s="147" t="s">
        <v>63</v>
      </c>
      <c r="R207" s="150" t="s">
        <v>1504</v>
      </c>
      <c r="S207" s="19" t="s">
        <v>2065</v>
      </c>
      <c r="T207" s="19" t="s">
        <v>2065</v>
      </c>
      <c r="U207" s="23" t="s">
        <v>64</v>
      </c>
    </row>
    <row r="208" spans="1:21" s="52" customFormat="1" ht="123.75" customHeight="1" x14ac:dyDescent="0.35">
      <c r="A208" s="18" t="s">
        <v>2114</v>
      </c>
      <c r="B208" s="18" t="s">
        <v>1910</v>
      </c>
      <c r="C208" s="27">
        <v>12</v>
      </c>
      <c r="D208" s="28" t="s">
        <v>1766</v>
      </c>
      <c r="E208" s="28" t="s">
        <v>1768</v>
      </c>
      <c r="F208" s="20" t="s">
        <v>642</v>
      </c>
      <c r="G208" s="54" t="s">
        <v>1840</v>
      </c>
      <c r="H208" s="56" t="s">
        <v>1841</v>
      </c>
      <c r="I208" s="18" t="s">
        <v>417</v>
      </c>
      <c r="J208" s="57" t="s">
        <v>1897</v>
      </c>
      <c r="K208" s="17">
        <v>2</v>
      </c>
      <c r="L208" s="21">
        <v>44601</v>
      </c>
      <c r="M208" s="21">
        <v>44956</v>
      </c>
      <c r="N208" s="17">
        <v>0</v>
      </c>
      <c r="O208" s="22">
        <f t="shared" ref="O208:O214" si="7">+N208/K208</f>
        <v>0</v>
      </c>
      <c r="P208" s="148"/>
      <c r="Q208" s="148"/>
      <c r="R208" s="151"/>
      <c r="S208" s="19" t="s">
        <v>2065</v>
      </c>
      <c r="T208" s="19" t="s">
        <v>2065</v>
      </c>
      <c r="U208" s="23" t="s">
        <v>64</v>
      </c>
    </row>
    <row r="209" spans="1:21" s="52" customFormat="1" ht="123.75" customHeight="1" x14ac:dyDescent="0.35">
      <c r="A209" s="18" t="s">
        <v>2114</v>
      </c>
      <c r="B209" s="18" t="s">
        <v>1910</v>
      </c>
      <c r="C209" s="27">
        <v>12</v>
      </c>
      <c r="D209" s="28" t="s">
        <v>1766</v>
      </c>
      <c r="E209" s="28" t="s">
        <v>1768</v>
      </c>
      <c r="F209" s="20" t="s">
        <v>646</v>
      </c>
      <c r="G209" s="54" t="s">
        <v>1842</v>
      </c>
      <c r="H209" s="56" t="s">
        <v>1843</v>
      </c>
      <c r="I209" s="18" t="s">
        <v>417</v>
      </c>
      <c r="J209" s="57" t="s">
        <v>1898</v>
      </c>
      <c r="K209" s="17">
        <v>2</v>
      </c>
      <c r="L209" s="21">
        <v>44602</v>
      </c>
      <c r="M209" s="21">
        <v>44956</v>
      </c>
      <c r="N209" s="17">
        <v>0</v>
      </c>
      <c r="O209" s="22">
        <f t="shared" si="7"/>
        <v>0</v>
      </c>
      <c r="P209" s="148"/>
      <c r="Q209" s="148"/>
      <c r="R209" s="151"/>
      <c r="S209" s="19" t="s">
        <v>2065</v>
      </c>
      <c r="T209" s="19" t="s">
        <v>2065</v>
      </c>
      <c r="U209" s="23" t="s">
        <v>64</v>
      </c>
    </row>
    <row r="210" spans="1:21" s="52" customFormat="1" ht="283.5" x14ac:dyDescent="0.35">
      <c r="A210" s="18" t="s">
        <v>2114</v>
      </c>
      <c r="B210" s="18" t="s">
        <v>1910</v>
      </c>
      <c r="C210" s="27">
        <v>12</v>
      </c>
      <c r="D210" s="28" t="s">
        <v>1766</v>
      </c>
      <c r="E210" s="28" t="s">
        <v>1769</v>
      </c>
      <c r="F210" s="20" t="s">
        <v>649</v>
      </c>
      <c r="G210" s="54" t="s">
        <v>1844</v>
      </c>
      <c r="H210" s="56" t="s">
        <v>1845</v>
      </c>
      <c r="I210" s="18" t="s">
        <v>417</v>
      </c>
      <c r="J210" s="57" t="s">
        <v>1899</v>
      </c>
      <c r="K210" s="17">
        <v>11</v>
      </c>
      <c r="L210" s="21">
        <v>44621</v>
      </c>
      <c r="M210" s="21">
        <v>44895</v>
      </c>
      <c r="N210" s="17">
        <v>11</v>
      </c>
      <c r="O210" s="22">
        <f t="shared" si="7"/>
        <v>1</v>
      </c>
      <c r="P210" s="148"/>
      <c r="Q210" s="148"/>
      <c r="R210" s="151"/>
      <c r="S210" s="19" t="s">
        <v>2294</v>
      </c>
      <c r="T210" s="19" t="s">
        <v>2403</v>
      </c>
      <c r="U210" s="19" t="s">
        <v>1927</v>
      </c>
    </row>
    <row r="211" spans="1:21" s="52" customFormat="1" ht="123.75" customHeight="1" x14ac:dyDescent="0.35">
      <c r="A211" s="18" t="s">
        <v>2114</v>
      </c>
      <c r="B211" s="18" t="s">
        <v>1910</v>
      </c>
      <c r="C211" s="27">
        <v>12</v>
      </c>
      <c r="D211" s="28" t="s">
        <v>1766</v>
      </c>
      <c r="E211" s="28" t="s">
        <v>1770</v>
      </c>
      <c r="F211" s="20" t="s">
        <v>653</v>
      </c>
      <c r="G211" s="54" t="s">
        <v>1846</v>
      </c>
      <c r="H211" s="56" t="s">
        <v>1847</v>
      </c>
      <c r="I211" s="18" t="s">
        <v>417</v>
      </c>
      <c r="J211" s="57" t="s">
        <v>1900</v>
      </c>
      <c r="K211" s="17">
        <v>1</v>
      </c>
      <c r="L211" s="21">
        <v>44621</v>
      </c>
      <c r="M211" s="21">
        <v>44865</v>
      </c>
      <c r="N211" s="17">
        <v>1</v>
      </c>
      <c r="O211" s="22">
        <f t="shared" si="7"/>
        <v>1</v>
      </c>
      <c r="P211" s="148"/>
      <c r="Q211" s="148"/>
      <c r="R211" s="151"/>
      <c r="S211" s="19" t="s">
        <v>2404</v>
      </c>
      <c r="T211" s="19" t="s">
        <v>2405</v>
      </c>
      <c r="U211" s="23" t="s">
        <v>64</v>
      </c>
    </row>
    <row r="212" spans="1:21" s="52" customFormat="1" ht="123.75" customHeight="1" x14ac:dyDescent="0.35">
      <c r="A212" s="18" t="s">
        <v>2114</v>
      </c>
      <c r="B212" s="18" t="s">
        <v>1910</v>
      </c>
      <c r="C212" s="27">
        <v>12</v>
      </c>
      <c r="D212" s="28" t="s">
        <v>1766</v>
      </c>
      <c r="E212" s="28" t="s">
        <v>1770</v>
      </c>
      <c r="F212" s="20" t="s">
        <v>657</v>
      </c>
      <c r="G212" s="54" t="s">
        <v>1848</v>
      </c>
      <c r="H212" s="56" t="s">
        <v>1849</v>
      </c>
      <c r="I212" s="18" t="s">
        <v>417</v>
      </c>
      <c r="J212" s="57" t="s">
        <v>1901</v>
      </c>
      <c r="K212" s="17">
        <v>1</v>
      </c>
      <c r="L212" s="21">
        <v>44805</v>
      </c>
      <c r="M212" s="21">
        <v>45015</v>
      </c>
      <c r="N212" s="17">
        <v>0</v>
      </c>
      <c r="O212" s="22">
        <f t="shared" si="7"/>
        <v>0</v>
      </c>
      <c r="P212" s="149"/>
      <c r="Q212" s="149"/>
      <c r="R212" s="152"/>
      <c r="S212" s="19" t="s">
        <v>2065</v>
      </c>
      <c r="T212" s="19" t="s">
        <v>2065</v>
      </c>
      <c r="U212" s="23" t="s">
        <v>64</v>
      </c>
    </row>
    <row r="213" spans="1:21" s="52" customFormat="1" ht="115.5" x14ac:dyDescent="0.35">
      <c r="A213" s="18" t="s">
        <v>2114</v>
      </c>
      <c r="B213" s="18" t="s">
        <v>1910</v>
      </c>
      <c r="C213" s="27">
        <v>13</v>
      </c>
      <c r="D213" s="28" t="s">
        <v>1771</v>
      </c>
      <c r="E213" s="28" t="s">
        <v>1772</v>
      </c>
      <c r="F213" s="20" t="s">
        <v>59</v>
      </c>
      <c r="G213" s="54" t="s">
        <v>1850</v>
      </c>
      <c r="H213" s="56" t="s">
        <v>1851</v>
      </c>
      <c r="I213" s="18" t="s">
        <v>417</v>
      </c>
      <c r="J213" s="57" t="s">
        <v>1902</v>
      </c>
      <c r="K213" s="17">
        <v>1</v>
      </c>
      <c r="L213" s="21">
        <v>44621</v>
      </c>
      <c r="M213" s="21">
        <v>44880</v>
      </c>
      <c r="N213" s="17">
        <v>1</v>
      </c>
      <c r="O213" s="22">
        <f t="shared" si="7"/>
        <v>1</v>
      </c>
      <c r="P213" s="147">
        <f>+AVERAGE(O213:O214)</f>
        <v>0.5</v>
      </c>
      <c r="Q213" s="147" t="s">
        <v>63</v>
      </c>
      <c r="R213" s="150" t="s">
        <v>1504</v>
      </c>
      <c r="S213" s="19" t="s">
        <v>2300</v>
      </c>
      <c r="T213" s="19" t="s">
        <v>2301</v>
      </c>
      <c r="U213" s="23" t="s">
        <v>64</v>
      </c>
    </row>
    <row r="214" spans="1:21" s="52" customFormat="1" ht="123.75" customHeight="1" x14ac:dyDescent="0.35">
      <c r="A214" s="18" t="s">
        <v>2114</v>
      </c>
      <c r="B214" s="18" t="s">
        <v>1910</v>
      </c>
      <c r="C214" s="27">
        <v>13</v>
      </c>
      <c r="D214" s="28" t="s">
        <v>1771</v>
      </c>
      <c r="E214" s="28" t="s">
        <v>1772</v>
      </c>
      <c r="F214" s="20" t="s">
        <v>66</v>
      </c>
      <c r="G214" s="54" t="s">
        <v>1852</v>
      </c>
      <c r="H214" s="56" t="s">
        <v>1853</v>
      </c>
      <c r="I214" s="18" t="s">
        <v>417</v>
      </c>
      <c r="J214" s="57" t="s">
        <v>1903</v>
      </c>
      <c r="K214" s="17">
        <v>1</v>
      </c>
      <c r="L214" s="21">
        <v>44881</v>
      </c>
      <c r="M214" s="21">
        <v>44972</v>
      </c>
      <c r="N214" s="17">
        <v>0</v>
      </c>
      <c r="O214" s="22">
        <f t="shared" si="7"/>
        <v>0</v>
      </c>
      <c r="P214" s="149"/>
      <c r="Q214" s="149"/>
      <c r="R214" s="152"/>
      <c r="S214" s="19" t="s">
        <v>2065</v>
      </c>
      <c r="T214" s="19" t="s">
        <v>2065</v>
      </c>
      <c r="U214" s="23" t="s">
        <v>64</v>
      </c>
    </row>
    <row r="215" spans="1:21" s="52" customFormat="1" ht="409.5" x14ac:dyDescent="0.35">
      <c r="A215" s="18" t="s">
        <v>2114</v>
      </c>
      <c r="B215" s="18" t="s">
        <v>1910</v>
      </c>
      <c r="C215" s="27">
        <v>14</v>
      </c>
      <c r="D215" s="28" t="s">
        <v>1773</v>
      </c>
      <c r="E215" s="28" t="s">
        <v>1774</v>
      </c>
      <c r="F215" s="20" t="s">
        <v>59</v>
      </c>
      <c r="G215" s="54" t="s">
        <v>1854</v>
      </c>
      <c r="H215" s="56" t="s">
        <v>2196</v>
      </c>
      <c r="I215" s="18" t="s">
        <v>417</v>
      </c>
      <c r="J215" s="57" t="s">
        <v>2197</v>
      </c>
      <c r="K215" s="17">
        <v>30</v>
      </c>
      <c r="L215" s="21">
        <v>44607</v>
      </c>
      <c r="M215" s="21">
        <v>44910</v>
      </c>
      <c r="N215" s="17">
        <v>30</v>
      </c>
      <c r="O215" s="22">
        <f>+N215/K215</f>
        <v>1</v>
      </c>
      <c r="P215" s="147">
        <f>+AVERAGE(O215:O216)</f>
        <v>0.5</v>
      </c>
      <c r="Q215" s="147" t="s">
        <v>63</v>
      </c>
      <c r="R215" s="150" t="s">
        <v>1504</v>
      </c>
      <c r="S215" s="19" t="s">
        <v>2298</v>
      </c>
      <c r="T215" s="19" t="s">
        <v>2328</v>
      </c>
      <c r="U215" s="19" t="s">
        <v>64</v>
      </c>
    </row>
    <row r="216" spans="1:21" s="52" customFormat="1" ht="123.75" customHeight="1" x14ac:dyDescent="0.35">
      <c r="A216" s="18" t="s">
        <v>2114</v>
      </c>
      <c r="B216" s="18" t="s">
        <v>1910</v>
      </c>
      <c r="C216" s="27">
        <v>14</v>
      </c>
      <c r="D216" s="28" t="s">
        <v>1775</v>
      </c>
      <c r="E216" s="28" t="s">
        <v>1774</v>
      </c>
      <c r="F216" s="20" t="s">
        <v>66</v>
      </c>
      <c r="G216" s="54" t="s">
        <v>1854</v>
      </c>
      <c r="H216" s="56" t="s">
        <v>1855</v>
      </c>
      <c r="I216" s="18" t="s">
        <v>417</v>
      </c>
      <c r="J216" s="57" t="s">
        <v>1904</v>
      </c>
      <c r="K216" s="17">
        <v>70</v>
      </c>
      <c r="L216" s="21">
        <v>44927</v>
      </c>
      <c r="M216" s="21">
        <v>45657</v>
      </c>
      <c r="N216" s="17">
        <v>0</v>
      </c>
      <c r="O216" s="22">
        <f>+N216/K216</f>
        <v>0</v>
      </c>
      <c r="P216" s="149"/>
      <c r="Q216" s="149"/>
      <c r="R216" s="152"/>
      <c r="S216" s="19" t="s">
        <v>2065</v>
      </c>
      <c r="T216" s="19" t="s">
        <v>2065</v>
      </c>
      <c r="U216" s="23" t="s">
        <v>64</v>
      </c>
    </row>
    <row r="217" spans="1:21" s="52" customFormat="1" ht="123.75" customHeight="1" x14ac:dyDescent="0.35">
      <c r="A217" s="18" t="s">
        <v>2114</v>
      </c>
      <c r="B217" s="18" t="s">
        <v>1910</v>
      </c>
      <c r="C217" s="27">
        <v>15</v>
      </c>
      <c r="D217" s="28" t="s">
        <v>1776</v>
      </c>
      <c r="E217" s="28" t="s">
        <v>1777</v>
      </c>
      <c r="F217" s="20" t="s">
        <v>59</v>
      </c>
      <c r="G217" s="54" t="s">
        <v>1856</v>
      </c>
      <c r="H217" s="56" t="s">
        <v>2340</v>
      </c>
      <c r="I217" s="18" t="s">
        <v>417</v>
      </c>
      <c r="J217" s="57" t="s">
        <v>1905</v>
      </c>
      <c r="K217" s="17">
        <v>1</v>
      </c>
      <c r="L217" s="21">
        <v>44607</v>
      </c>
      <c r="M217" s="21">
        <v>44757</v>
      </c>
      <c r="N217" s="17">
        <v>1</v>
      </c>
      <c r="O217" s="22">
        <f t="shared" ref="O217:O248" si="8">+N217/K217</f>
        <v>1</v>
      </c>
      <c r="P217" s="147">
        <f>+AVERAGE(O217:O218)</f>
        <v>0.5</v>
      </c>
      <c r="Q217" s="147" t="s">
        <v>63</v>
      </c>
      <c r="R217" s="150" t="s">
        <v>1504</v>
      </c>
      <c r="S217" s="19" t="s">
        <v>2339</v>
      </c>
      <c r="T217" s="19" t="s">
        <v>2406</v>
      </c>
      <c r="U217" s="23" t="s">
        <v>64</v>
      </c>
    </row>
    <row r="218" spans="1:21" s="52" customFormat="1" ht="123.75" customHeight="1" x14ac:dyDescent="0.35">
      <c r="A218" s="18" t="s">
        <v>2114</v>
      </c>
      <c r="B218" s="18" t="s">
        <v>1910</v>
      </c>
      <c r="C218" s="27">
        <v>15</v>
      </c>
      <c r="D218" s="28" t="s">
        <v>2407</v>
      </c>
      <c r="E218" s="28" t="s">
        <v>1777</v>
      </c>
      <c r="F218" s="20" t="s">
        <v>66</v>
      </c>
      <c r="G218" s="54" t="s">
        <v>1857</v>
      </c>
      <c r="H218" s="56" t="s">
        <v>1858</v>
      </c>
      <c r="I218" s="18" t="s">
        <v>417</v>
      </c>
      <c r="J218" s="57" t="s">
        <v>1906</v>
      </c>
      <c r="K218" s="17">
        <v>2</v>
      </c>
      <c r="L218" s="21">
        <v>44758</v>
      </c>
      <c r="M218" s="21">
        <v>45122</v>
      </c>
      <c r="N218" s="17">
        <v>0</v>
      </c>
      <c r="O218" s="22">
        <f t="shared" si="8"/>
        <v>0</v>
      </c>
      <c r="P218" s="149"/>
      <c r="Q218" s="149"/>
      <c r="R218" s="152"/>
      <c r="S218" s="19" t="s">
        <v>2065</v>
      </c>
      <c r="T218" s="19" t="s">
        <v>2065</v>
      </c>
      <c r="U218" s="23" t="s">
        <v>64</v>
      </c>
    </row>
    <row r="219" spans="1:21" s="52" customFormat="1" ht="367.5" x14ac:dyDescent="0.35">
      <c r="A219" s="18" t="s">
        <v>2114</v>
      </c>
      <c r="B219" s="18" t="s">
        <v>1910</v>
      </c>
      <c r="C219" s="27">
        <v>16</v>
      </c>
      <c r="D219" s="28" t="s">
        <v>1778</v>
      </c>
      <c r="E219" s="28" t="s">
        <v>1779</v>
      </c>
      <c r="F219" s="20" t="s">
        <v>753</v>
      </c>
      <c r="G219" s="54" t="s">
        <v>1859</v>
      </c>
      <c r="H219" s="56" t="s">
        <v>1860</v>
      </c>
      <c r="I219" s="18" t="s">
        <v>417</v>
      </c>
      <c r="J219" s="57" t="s">
        <v>1907</v>
      </c>
      <c r="K219" s="17">
        <v>1</v>
      </c>
      <c r="L219" s="21">
        <v>44621</v>
      </c>
      <c r="M219" s="21">
        <v>44926</v>
      </c>
      <c r="N219" s="17">
        <v>1</v>
      </c>
      <c r="O219" s="22">
        <f t="shared" si="8"/>
        <v>1</v>
      </c>
      <c r="P219" s="147">
        <f>+AVERAGE(O219:O222)</f>
        <v>0.75</v>
      </c>
      <c r="Q219" s="147" t="s">
        <v>63</v>
      </c>
      <c r="R219" s="150" t="s">
        <v>1503</v>
      </c>
      <c r="S219" s="19" t="s">
        <v>2306</v>
      </c>
      <c r="T219" s="19" t="s">
        <v>2369</v>
      </c>
      <c r="U219" s="23" t="s">
        <v>64</v>
      </c>
    </row>
    <row r="220" spans="1:21" s="52" customFormat="1" ht="147" x14ac:dyDescent="0.35">
      <c r="A220" s="18" t="s">
        <v>2114</v>
      </c>
      <c r="B220" s="18" t="s">
        <v>1910</v>
      </c>
      <c r="C220" s="27">
        <v>16</v>
      </c>
      <c r="D220" s="28" t="s">
        <v>1778</v>
      </c>
      <c r="E220" s="28" t="s">
        <v>1779</v>
      </c>
      <c r="F220" s="20" t="s">
        <v>757</v>
      </c>
      <c r="G220" s="54" t="s">
        <v>1861</v>
      </c>
      <c r="H220" s="56" t="s">
        <v>1862</v>
      </c>
      <c r="I220" s="18" t="s">
        <v>417</v>
      </c>
      <c r="J220" s="57" t="s">
        <v>2216</v>
      </c>
      <c r="K220" s="17">
        <v>4</v>
      </c>
      <c r="L220" s="21">
        <v>44621</v>
      </c>
      <c r="M220" s="21">
        <v>44926</v>
      </c>
      <c r="N220" s="17">
        <v>4</v>
      </c>
      <c r="O220" s="22">
        <f t="shared" si="8"/>
        <v>1</v>
      </c>
      <c r="P220" s="148"/>
      <c r="Q220" s="148"/>
      <c r="R220" s="151"/>
      <c r="S220" s="19" t="s">
        <v>2309</v>
      </c>
      <c r="T220" s="19" t="s">
        <v>2310</v>
      </c>
      <c r="U220" s="23" t="s">
        <v>64</v>
      </c>
    </row>
    <row r="221" spans="1:21" s="52" customFormat="1" ht="357" x14ac:dyDescent="0.35">
      <c r="A221" s="18" t="s">
        <v>2114</v>
      </c>
      <c r="B221" s="18" t="s">
        <v>1910</v>
      </c>
      <c r="C221" s="27">
        <v>16</v>
      </c>
      <c r="D221" s="28" t="s">
        <v>1778</v>
      </c>
      <c r="E221" s="28" t="s">
        <v>1779</v>
      </c>
      <c r="F221" s="20" t="s">
        <v>760</v>
      </c>
      <c r="G221" s="54" t="s">
        <v>1863</v>
      </c>
      <c r="H221" s="56" t="s">
        <v>1864</v>
      </c>
      <c r="I221" s="18" t="s">
        <v>417</v>
      </c>
      <c r="J221" s="57" t="s">
        <v>1908</v>
      </c>
      <c r="K221" s="17">
        <v>1</v>
      </c>
      <c r="L221" s="21">
        <v>44621</v>
      </c>
      <c r="M221" s="21">
        <v>44757</v>
      </c>
      <c r="N221" s="17">
        <v>1</v>
      </c>
      <c r="O221" s="22">
        <f t="shared" si="8"/>
        <v>1</v>
      </c>
      <c r="P221" s="148"/>
      <c r="Q221" s="148"/>
      <c r="R221" s="151"/>
      <c r="S221" s="19" t="s">
        <v>2408</v>
      </c>
      <c r="T221" s="19" t="s">
        <v>2409</v>
      </c>
      <c r="U221" s="23" t="s">
        <v>64</v>
      </c>
    </row>
    <row r="222" spans="1:21" s="52" customFormat="1" ht="52.5" x14ac:dyDescent="0.35">
      <c r="A222" s="18" t="s">
        <v>2114</v>
      </c>
      <c r="B222" s="18" t="s">
        <v>1910</v>
      </c>
      <c r="C222" s="27">
        <v>16</v>
      </c>
      <c r="D222" s="28" t="s">
        <v>1778</v>
      </c>
      <c r="E222" s="28" t="s">
        <v>1779</v>
      </c>
      <c r="F222" s="20" t="s">
        <v>764</v>
      </c>
      <c r="G222" s="54" t="s">
        <v>1865</v>
      </c>
      <c r="H222" s="56" t="s">
        <v>1866</v>
      </c>
      <c r="I222" s="18" t="s">
        <v>417</v>
      </c>
      <c r="J222" s="57" t="s">
        <v>1909</v>
      </c>
      <c r="K222" s="17">
        <v>2</v>
      </c>
      <c r="L222" s="21">
        <v>44774</v>
      </c>
      <c r="M222" s="21">
        <v>45137</v>
      </c>
      <c r="N222" s="17">
        <v>0</v>
      </c>
      <c r="O222" s="22">
        <f t="shared" si="8"/>
        <v>0</v>
      </c>
      <c r="P222" s="149"/>
      <c r="Q222" s="149"/>
      <c r="R222" s="152"/>
      <c r="S222" s="19" t="s">
        <v>2065</v>
      </c>
      <c r="T222" s="19" t="s">
        <v>2065</v>
      </c>
      <c r="U222" s="23" t="s">
        <v>64</v>
      </c>
    </row>
    <row r="223" spans="1:21" s="52" customFormat="1" ht="346.5" x14ac:dyDescent="0.35">
      <c r="A223" s="18">
        <v>2021</v>
      </c>
      <c r="B223" s="18" t="s">
        <v>2156</v>
      </c>
      <c r="C223" s="27">
        <v>1</v>
      </c>
      <c r="D223" s="28" t="s">
        <v>2126</v>
      </c>
      <c r="E223" s="28" t="s">
        <v>2142</v>
      </c>
      <c r="F223" s="20" t="s">
        <v>391</v>
      </c>
      <c r="G223" s="54" t="s">
        <v>2410</v>
      </c>
      <c r="H223" s="56" t="s">
        <v>2411</v>
      </c>
      <c r="I223" s="26" t="s">
        <v>2186</v>
      </c>
      <c r="J223" s="57" t="s">
        <v>2412</v>
      </c>
      <c r="K223" s="17">
        <v>6</v>
      </c>
      <c r="L223" s="21">
        <v>44742</v>
      </c>
      <c r="M223" s="21">
        <v>45107</v>
      </c>
      <c r="N223" s="17">
        <v>6</v>
      </c>
      <c r="O223" s="22">
        <f t="shared" si="8"/>
        <v>1</v>
      </c>
      <c r="P223" s="42">
        <f>+AVERAGE(O223:O223)</f>
        <v>1</v>
      </c>
      <c r="Q223" s="42" t="s">
        <v>63</v>
      </c>
      <c r="R223" s="129" t="s">
        <v>1504</v>
      </c>
      <c r="S223" s="19" t="s">
        <v>2323</v>
      </c>
      <c r="T223" s="19" t="s">
        <v>2413</v>
      </c>
      <c r="U223" s="23" t="s">
        <v>64</v>
      </c>
    </row>
    <row r="224" spans="1:21" s="52" customFormat="1" ht="303.75" customHeight="1" x14ac:dyDescent="0.35">
      <c r="A224" s="18">
        <v>2021</v>
      </c>
      <c r="B224" s="18" t="s">
        <v>2156</v>
      </c>
      <c r="C224" s="27">
        <v>2</v>
      </c>
      <c r="D224" s="28" t="s">
        <v>2127</v>
      </c>
      <c r="E224" s="28" t="s">
        <v>2143</v>
      </c>
      <c r="F224" s="20" t="s">
        <v>391</v>
      </c>
      <c r="G224" s="54" t="s">
        <v>2414</v>
      </c>
      <c r="H224" s="56" t="s">
        <v>2411</v>
      </c>
      <c r="I224" s="20" t="s">
        <v>536</v>
      </c>
      <c r="J224" s="57" t="s">
        <v>2415</v>
      </c>
      <c r="K224" s="17">
        <v>1</v>
      </c>
      <c r="L224" s="21">
        <v>44742</v>
      </c>
      <c r="M224" s="21">
        <v>44926</v>
      </c>
      <c r="N224" s="17">
        <v>1</v>
      </c>
      <c r="O224" s="22">
        <f t="shared" si="8"/>
        <v>1</v>
      </c>
      <c r="P224" s="147">
        <f>+O224</f>
        <v>1</v>
      </c>
      <c r="Q224" s="147" t="s">
        <v>27</v>
      </c>
      <c r="R224" s="150" t="s">
        <v>1504</v>
      </c>
      <c r="S224" s="19" t="s">
        <v>2321</v>
      </c>
      <c r="T224" s="144" t="s">
        <v>2416</v>
      </c>
      <c r="U224" s="23" t="s">
        <v>1630</v>
      </c>
    </row>
    <row r="225" spans="1:21" s="52" customFormat="1" ht="178.5" x14ac:dyDescent="0.35">
      <c r="A225" s="18">
        <v>2021</v>
      </c>
      <c r="B225" s="18" t="s">
        <v>2156</v>
      </c>
      <c r="C225" s="27">
        <v>2</v>
      </c>
      <c r="D225" s="28" t="s">
        <v>2127</v>
      </c>
      <c r="E225" s="28" t="s">
        <v>2143</v>
      </c>
      <c r="F225" s="20" t="s">
        <v>391</v>
      </c>
      <c r="G225" s="54" t="s">
        <v>2414</v>
      </c>
      <c r="H225" s="56" t="s">
        <v>2411</v>
      </c>
      <c r="I225" s="134" t="s">
        <v>2209</v>
      </c>
      <c r="J225" s="57" t="s">
        <v>2207</v>
      </c>
      <c r="K225" s="17">
        <v>11</v>
      </c>
      <c r="L225" s="21">
        <v>44742</v>
      </c>
      <c r="M225" s="21">
        <v>44926</v>
      </c>
      <c r="N225" s="17">
        <v>11</v>
      </c>
      <c r="O225" s="22">
        <f>+N225/K225</f>
        <v>1</v>
      </c>
      <c r="P225" s="148"/>
      <c r="Q225" s="148"/>
      <c r="R225" s="151"/>
      <c r="S225" s="19" t="s">
        <v>2322</v>
      </c>
      <c r="T225" s="146"/>
      <c r="U225" s="23" t="s">
        <v>1630</v>
      </c>
    </row>
    <row r="226" spans="1:21" s="52" customFormat="1" ht="123.75" customHeight="1" x14ac:dyDescent="0.35">
      <c r="A226" s="18">
        <v>2021</v>
      </c>
      <c r="B226" s="18" t="s">
        <v>2156</v>
      </c>
      <c r="C226" s="27">
        <v>2</v>
      </c>
      <c r="D226" s="28" t="s">
        <v>2127</v>
      </c>
      <c r="E226" s="28" t="s">
        <v>2143</v>
      </c>
      <c r="F226" s="20" t="s">
        <v>391</v>
      </c>
      <c r="G226" s="54" t="s">
        <v>2414</v>
      </c>
      <c r="H226" s="56" t="s">
        <v>2411</v>
      </c>
      <c r="I226" s="20" t="s">
        <v>2210</v>
      </c>
      <c r="J226" s="57" t="s">
        <v>2208</v>
      </c>
      <c r="K226" s="17">
        <v>187</v>
      </c>
      <c r="L226" s="21">
        <v>44742</v>
      </c>
      <c r="M226" s="21">
        <v>44936</v>
      </c>
      <c r="N226" s="17">
        <v>0</v>
      </c>
      <c r="O226" s="22">
        <f>+N226/K226</f>
        <v>0</v>
      </c>
      <c r="P226" s="148"/>
      <c r="Q226" s="148"/>
      <c r="R226" s="151"/>
      <c r="S226" s="19" t="s">
        <v>2065</v>
      </c>
      <c r="T226" s="19" t="s">
        <v>2225</v>
      </c>
      <c r="U226" s="23" t="s">
        <v>64</v>
      </c>
    </row>
    <row r="227" spans="1:21" s="52" customFormat="1" ht="123.75" customHeight="1" x14ac:dyDescent="0.35">
      <c r="A227" s="18">
        <v>2021</v>
      </c>
      <c r="B227" s="18" t="s">
        <v>2156</v>
      </c>
      <c r="C227" s="27">
        <v>3</v>
      </c>
      <c r="D227" s="28" t="s">
        <v>2128</v>
      </c>
      <c r="E227" s="28" t="s">
        <v>2417</v>
      </c>
      <c r="F227" s="20" t="s">
        <v>59</v>
      </c>
      <c r="G227" s="54" t="s">
        <v>2418</v>
      </c>
      <c r="H227" s="56" t="s">
        <v>2419</v>
      </c>
      <c r="I227" s="26" t="s">
        <v>417</v>
      </c>
      <c r="J227" s="57" t="s">
        <v>2420</v>
      </c>
      <c r="K227" s="17">
        <v>2</v>
      </c>
      <c r="L227" s="21">
        <v>44774</v>
      </c>
      <c r="M227" s="21">
        <v>45107</v>
      </c>
      <c r="N227" s="17">
        <v>0</v>
      </c>
      <c r="O227" s="111">
        <f t="shared" si="8"/>
        <v>0</v>
      </c>
      <c r="P227" s="147">
        <f>+AVERAGE(O227:O228)</f>
        <v>0</v>
      </c>
      <c r="Q227" s="147" t="s">
        <v>63</v>
      </c>
      <c r="R227" s="147" t="s">
        <v>1504</v>
      </c>
      <c r="S227" s="19" t="s">
        <v>2065</v>
      </c>
      <c r="T227" s="19" t="s">
        <v>2225</v>
      </c>
      <c r="U227" s="23" t="s">
        <v>64</v>
      </c>
    </row>
    <row r="228" spans="1:21" s="52" customFormat="1" ht="123.75" customHeight="1" x14ac:dyDescent="0.35">
      <c r="A228" s="18">
        <v>2021</v>
      </c>
      <c r="B228" s="18" t="s">
        <v>2156</v>
      </c>
      <c r="C228" s="27">
        <v>3</v>
      </c>
      <c r="D228" s="28" t="s">
        <v>2128</v>
      </c>
      <c r="E228" s="28" t="s">
        <v>2144</v>
      </c>
      <c r="F228" s="20" t="s">
        <v>66</v>
      </c>
      <c r="G228" s="54" t="s">
        <v>2421</v>
      </c>
      <c r="H228" s="56" t="s">
        <v>2422</v>
      </c>
      <c r="I228" s="26" t="s">
        <v>417</v>
      </c>
      <c r="J228" s="57" t="s">
        <v>2423</v>
      </c>
      <c r="K228" s="17">
        <v>1</v>
      </c>
      <c r="L228" s="21">
        <v>44774</v>
      </c>
      <c r="M228" s="21">
        <v>45107</v>
      </c>
      <c r="N228" s="17">
        <v>0</v>
      </c>
      <c r="O228" s="111">
        <f t="shared" si="8"/>
        <v>0</v>
      </c>
      <c r="P228" s="149"/>
      <c r="Q228" s="149"/>
      <c r="R228" s="149"/>
      <c r="S228" s="19" t="s">
        <v>2065</v>
      </c>
      <c r="T228" s="19" t="s">
        <v>2225</v>
      </c>
      <c r="U228" s="23" t="s">
        <v>64</v>
      </c>
    </row>
    <row r="229" spans="1:21" s="52" customFormat="1" ht="123.75" customHeight="1" x14ac:dyDescent="0.35">
      <c r="A229" s="18">
        <v>2021</v>
      </c>
      <c r="B229" s="18" t="s">
        <v>2156</v>
      </c>
      <c r="C229" s="27">
        <v>4</v>
      </c>
      <c r="D229" s="28" t="s">
        <v>2129</v>
      </c>
      <c r="E229" s="28" t="s">
        <v>2145</v>
      </c>
      <c r="F229" s="20" t="s">
        <v>391</v>
      </c>
      <c r="G229" s="54" t="s">
        <v>2157</v>
      </c>
      <c r="H229" s="56" t="s">
        <v>2424</v>
      </c>
      <c r="I229" s="26" t="s">
        <v>2186</v>
      </c>
      <c r="J229" s="57" t="s">
        <v>2425</v>
      </c>
      <c r="K229" s="17">
        <v>1</v>
      </c>
      <c r="L229" s="21">
        <v>44742</v>
      </c>
      <c r="M229" s="21">
        <v>45016</v>
      </c>
      <c r="N229" s="17">
        <v>0.5</v>
      </c>
      <c r="O229" s="22">
        <f t="shared" si="8"/>
        <v>0.5</v>
      </c>
      <c r="P229" s="22">
        <f>+O229</f>
        <v>0.5</v>
      </c>
      <c r="Q229" s="22" t="s">
        <v>63</v>
      </c>
      <c r="R229" s="18" t="s">
        <v>1504</v>
      </c>
      <c r="S229" s="19" t="s">
        <v>2327</v>
      </c>
      <c r="T229" s="19" t="s">
        <v>2426</v>
      </c>
      <c r="U229" s="23" t="s">
        <v>64</v>
      </c>
    </row>
    <row r="230" spans="1:21" s="52" customFormat="1" ht="123.75" customHeight="1" x14ac:dyDescent="0.35">
      <c r="A230" s="18">
        <v>2021</v>
      </c>
      <c r="B230" s="18" t="s">
        <v>2156</v>
      </c>
      <c r="C230" s="27">
        <v>5</v>
      </c>
      <c r="D230" s="28" t="s">
        <v>2130</v>
      </c>
      <c r="E230" s="28" t="s">
        <v>2146</v>
      </c>
      <c r="F230" s="20" t="s">
        <v>391</v>
      </c>
      <c r="G230" s="54" t="s">
        <v>2427</v>
      </c>
      <c r="H230" s="56" t="s">
        <v>2428</v>
      </c>
      <c r="I230" s="26" t="s">
        <v>2186</v>
      </c>
      <c r="J230" s="57" t="s">
        <v>2429</v>
      </c>
      <c r="K230" s="17">
        <v>1</v>
      </c>
      <c r="L230" s="21">
        <v>44742</v>
      </c>
      <c r="M230" s="21">
        <v>45046</v>
      </c>
      <c r="N230" s="17">
        <v>0.5</v>
      </c>
      <c r="O230" s="22">
        <f t="shared" si="8"/>
        <v>0.5</v>
      </c>
      <c r="P230" s="22">
        <f>+O230</f>
        <v>0.5</v>
      </c>
      <c r="Q230" s="22" t="s">
        <v>63</v>
      </c>
      <c r="R230" s="18" t="s">
        <v>1504</v>
      </c>
      <c r="S230" s="19" t="s">
        <v>2327</v>
      </c>
      <c r="T230" s="19" t="s">
        <v>2430</v>
      </c>
      <c r="U230" s="23" t="s">
        <v>64</v>
      </c>
    </row>
    <row r="231" spans="1:21" s="52" customFormat="1" ht="283.5" x14ac:dyDescent="0.35">
      <c r="A231" s="18">
        <v>2021</v>
      </c>
      <c r="B231" s="18" t="s">
        <v>2156</v>
      </c>
      <c r="C231" s="27">
        <v>6</v>
      </c>
      <c r="D231" s="28" t="s">
        <v>2131</v>
      </c>
      <c r="E231" s="28" t="s">
        <v>2147</v>
      </c>
      <c r="F231" s="20" t="s">
        <v>391</v>
      </c>
      <c r="G231" s="54" t="s">
        <v>2431</v>
      </c>
      <c r="H231" s="56" t="s">
        <v>2432</v>
      </c>
      <c r="I231" s="26" t="s">
        <v>2186</v>
      </c>
      <c r="J231" s="57" t="s">
        <v>2177</v>
      </c>
      <c r="K231" s="17">
        <v>6</v>
      </c>
      <c r="L231" s="21">
        <v>44742</v>
      </c>
      <c r="M231" s="21">
        <v>44926</v>
      </c>
      <c r="N231" s="17">
        <v>6</v>
      </c>
      <c r="O231" s="22">
        <f t="shared" si="8"/>
        <v>1</v>
      </c>
      <c r="P231" s="22">
        <f>+O231</f>
        <v>1</v>
      </c>
      <c r="Q231" s="22" t="s">
        <v>27</v>
      </c>
      <c r="R231" s="18" t="s">
        <v>1504</v>
      </c>
      <c r="S231" s="19" t="s">
        <v>1925</v>
      </c>
      <c r="T231" s="19" t="s">
        <v>2433</v>
      </c>
      <c r="U231" s="23" t="s">
        <v>1630</v>
      </c>
    </row>
    <row r="232" spans="1:21" s="52" customFormat="1" ht="123.75" customHeight="1" x14ac:dyDescent="0.35">
      <c r="A232" s="18">
        <v>2021</v>
      </c>
      <c r="B232" s="18" t="s">
        <v>2156</v>
      </c>
      <c r="C232" s="27">
        <v>7</v>
      </c>
      <c r="D232" s="28" t="s">
        <v>2132</v>
      </c>
      <c r="E232" s="28" t="s">
        <v>2148</v>
      </c>
      <c r="F232" s="20" t="s">
        <v>391</v>
      </c>
      <c r="G232" s="54" t="s">
        <v>2158</v>
      </c>
      <c r="H232" s="56" t="s">
        <v>2434</v>
      </c>
      <c r="I232" s="26" t="s">
        <v>2186</v>
      </c>
      <c r="J232" s="57" t="s">
        <v>2211</v>
      </c>
      <c r="K232" s="17">
        <v>3</v>
      </c>
      <c r="L232" s="21">
        <v>44742</v>
      </c>
      <c r="M232" s="21">
        <v>44985</v>
      </c>
      <c r="N232" s="17">
        <v>0</v>
      </c>
      <c r="O232" s="22">
        <f t="shared" si="8"/>
        <v>0</v>
      </c>
      <c r="P232" s="22">
        <f>+O232</f>
        <v>0</v>
      </c>
      <c r="Q232" s="22" t="s">
        <v>63</v>
      </c>
      <c r="R232" s="18" t="s">
        <v>1504</v>
      </c>
      <c r="S232" s="19" t="s">
        <v>2065</v>
      </c>
      <c r="T232" s="19" t="s">
        <v>2225</v>
      </c>
      <c r="U232" s="23" t="s">
        <v>64</v>
      </c>
    </row>
    <row r="233" spans="1:21" s="52" customFormat="1" ht="123.75" customHeight="1" x14ac:dyDescent="0.35">
      <c r="A233" s="18">
        <v>2021</v>
      </c>
      <c r="B233" s="18" t="s">
        <v>2156</v>
      </c>
      <c r="C233" s="27">
        <v>8</v>
      </c>
      <c r="D233" s="28" t="s">
        <v>2133</v>
      </c>
      <c r="E233" s="28" t="s">
        <v>2435</v>
      </c>
      <c r="F233" s="20" t="s">
        <v>391</v>
      </c>
      <c r="G233" s="54" t="s">
        <v>2159</v>
      </c>
      <c r="H233" s="56" t="s">
        <v>2160</v>
      </c>
      <c r="I233" s="26" t="s">
        <v>2186</v>
      </c>
      <c r="J233" s="57" t="s">
        <v>452</v>
      </c>
      <c r="K233" s="17">
        <v>2</v>
      </c>
      <c r="L233" s="21">
        <v>44742</v>
      </c>
      <c r="M233" s="21">
        <v>45016</v>
      </c>
      <c r="N233" s="17">
        <v>0</v>
      </c>
      <c r="O233" s="22">
        <f t="shared" si="8"/>
        <v>0</v>
      </c>
      <c r="P233" s="22">
        <f>+O233</f>
        <v>0</v>
      </c>
      <c r="Q233" s="22" t="s">
        <v>63</v>
      </c>
      <c r="R233" s="18" t="s">
        <v>1504</v>
      </c>
      <c r="S233" s="19" t="s">
        <v>2065</v>
      </c>
      <c r="T233" s="19" t="s">
        <v>2226</v>
      </c>
      <c r="U233" s="23" t="s">
        <v>64</v>
      </c>
    </row>
    <row r="234" spans="1:21" s="52" customFormat="1" ht="123.75" customHeight="1" x14ac:dyDescent="0.35">
      <c r="A234" s="18">
        <v>2021</v>
      </c>
      <c r="B234" s="18" t="s">
        <v>2156</v>
      </c>
      <c r="C234" s="27">
        <v>9</v>
      </c>
      <c r="D234" s="28" t="s">
        <v>2436</v>
      </c>
      <c r="E234" s="28" t="s">
        <v>2149</v>
      </c>
      <c r="F234" s="20" t="s">
        <v>175</v>
      </c>
      <c r="G234" s="54" t="s">
        <v>2161</v>
      </c>
      <c r="H234" s="56" t="s">
        <v>2437</v>
      </c>
      <c r="I234" s="18" t="s">
        <v>2189</v>
      </c>
      <c r="J234" s="57" t="s">
        <v>2178</v>
      </c>
      <c r="K234" s="17">
        <v>3</v>
      </c>
      <c r="L234" s="21">
        <v>44743</v>
      </c>
      <c r="M234" s="21">
        <v>45291</v>
      </c>
      <c r="N234" s="17">
        <v>0</v>
      </c>
      <c r="O234" s="22">
        <f t="shared" si="8"/>
        <v>0</v>
      </c>
      <c r="P234" s="147">
        <f>+AVERAGE(O234:O236)</f>
        <v>0.33333333333333331</v>
      </c>
      <c r="Q234" s="147" t="s">
        <v>63</v>
      </c>
      <c r="R234" s="150" t="s">
        <v>1504</v>
      </c>
      <c r="S234" s="19" t="s">
        <v>2065</v>
      </c>
      <c r="T234" s="19" t="s">
        <v>2065</v>
      </c>
      <c r="U234" s="23" t="s">
        <v>64</v>
      </c>
    </row>
    <row r="235" spans="1:21" s="52" customFormat="1" ht="115.5" x14ac:dyDescent="0.35">
      <c r="A235" s="18">
        <v>2021</v>
      </c>
      <c r="B235" s="18" t="s">
        <v>2156</v>
      </c>
      <c r="C235" s="27">
        <v>9</v>
      </c>
      <c r="D235" s="28" t="s">
        <v>2436</v>
      </c>
      <c r="E235" s="28" t="s">
        <v>2150</v>
      </c>
      <c r="F235" s="20" t="s">
        <v>48</v>
      </c>
      <c r="G235" s="54" t="s">
        <v>2438</v>
      </c>
      <c r="H235" s="56" t="s">
        <v>2439</v>
      </c>
      <c r="I235" s="18" t="s">
        <v>2189</v>
      </c>
      <c r="J235" s="57" t="s">
        <v>2440</v>
      </c>
      <c r="K235" s="17">
        <v>1</v>
      </c>
      <c r="L235" s="21">
        <v>44743</v>
      </c>
      <c r="M235" s="21">
        <v>44773</v>
      </c>
      <c r="N235" s="17">
        <v>1</v>
      </c>
      <c r="O235" s="22">
        <f t="shared" si="8"/>
        <v>1</v>
      </c>
      <c r="P235" s="148"/>
      <c r="Q235" s="148"/>
      <c r="R235" s="151"/>
      <c r="S235" s="19" t="s">
        <v>2284</v>
      </c>
      <c r="T235" s="19" t="s">
        <v>2285</v>
      </c>
      <c r="U235" s="23" t="s">
        <v>64</v>
      </c>
    </row>
    <row r="236" spans="1:21" s="52" customFormat="1" ht="123.75" customHeight="1" x14ac:dyDescent="0.35">
      <c r="A236" s="18">
        <v>2021</v>
      </c>
      <c r="B236" s="18" t="s">
        <v>2156</v>
      </c>
      <c r="C236" s="27">
        <v>9</v>
      </c>
      <c r="D236" s="28" t="s">
        <v>2441</v>
      </c>
      <c r="E236" s="28" t="s">
        <v>2150</v>
      </c>
      <c r="F236" s="20" t="s">
        <v>52</v>
      </c>
      <c r="G236" s="54" t="s">
        <v>2162</v>
      </c>
      <c r="H236" s="56" t="s">
        <v>2442</v>
      </c>
      <c r="I236" s="18" t="s">
        <v>2189</v>
      </c>
      <c r="J236" s="57" t="s">
        <v>1890</v>
      </c>
      <c r="K236" s="17">
        <v>4</v>
      </c>
      <c r="L236" s="21">
        <v>44774</v>
      </c>
      <c r="M236" s="21">
        <v>45016</v>
      </c>
      <c r="N236" s="17">
        <v>0</v>
      </c>
      <c r="O236" s="22">
        <f t="shared" si="8"/>
        <v>0</v>
      </c>
      <c r="P236" s="149"/>
      <c r="Q236" s="149"/>
      <c r="R236" s="152"/>
      <c r="S236" s="19" t="s">
        <v>2065</v>
      </c>
      <c r="T236" s="19" t="s">
        <v>2065</v>
      </c>
      <c r="U236" s="23" t="s">
        <v>64</v>
      </c>
    </row>
    <row r="237" spans="1:21" s="52" customFormat="1" ht="123.75" customHeight="1" x14ac:dyDescent="0.35">
      <c r="A237" s="18">
        <v>2021</v>
      </c>
      <c r="B237" s="18" t="s">
        <v>2156</v>
      </c>
      <c r="C237" s="27">
        <v>10</v>
      </c>
      <c r="D237" s="28" t="s">
        <v>2134</v>
      </c>
      <c r="E237" s="28" t="s">
        <v>2151</v>
      </c>
      <c r="F237" s="20" t="s">
        <v>175</v>
      </c>
      <c r="G237" s="54" t="s">
        <v>2163</v>
      </c>
      <c r="H237" s="56" t="s">
        <v>2164</v>
      </c>
      <c r="I237" s="26" t="s">
        <v>2187</v>
      </c>
      <c r="J237" s="57" t="s">
        <v>2179</v>
      </c>
      <c r="K237" s="17">
        <v>1</v>
      </c>
      <c r="L237" s="21">
        <v>44743</v>
      </c>
      <c r="M237" s="21">
        <v>44773</v>
      </c>
      <c r="N237" s="17">
        <v>1</v>
      </c>
      <c r="O237" s="22">
        <f t="shared" si="8"/>
        <v>1</v>
      </c>
      <c r="P237" s="147">
        <f>+AVERAGE(O237:O239)</f>
        <v>0.73611111111111116</v>
      </c>
      <c r="Q237" s="147" t="s">
        <v>63</v>
      </c>
      <c r="R237" s="150" t="s">
        <v>1504</v>
      </c>
      <c r="S237" s="19" t="s">
        <v>2286</v>
      </c>
      <c r="T237" s="19" t="s">
        <v>2287</v>
      </c>
      <c r="U237" s="23" t="s">
        <v>64</v>
      </c>
    </row>
    <row r="238" spans="1:21" s="52" customFormat="1" ht="231" x14ac:dyDescent="0.35">
      <c r="A238" s="18">
        <v>2021</v>
      </c>
      <c r="B238" s="18" t="s">
        <v>2156</v>
      </c>
      <c r="C238" s="27">
        <v>10</v>
      </c>
      <c r="D238" s="28" t="s">
        <v>2135</v>
      </c>
      <c r="E238" s="28" t="s">
        <v>2151</v>
      </c>
      <c r="F238" s="20" t="s">
        <v>48</v>
      </c>
      <c r="G238" s="54" t="s">
        <v>2443</v>
      </c>
      <c r="H238" s="56" t="s">
        <v>2444</v>
      </c>
      <c r="I238" s="26" t="s">
        <v>2187</v>
      </c>
      <c r="J238" s="57" t="s">
        <v>196</v>
      </c>
      <c r="K238" s="17">
        <v>48</v>
      </c>
      <c r="L238" s="21">
        <v>44774</v>
      </c>
      <c r="M238" s="21">
        <v>44926</v>
      </c>
      <c r="N238" s="17">
        <v>48</v>
      </c>
      <c r="O238" s="22">
        <f t="shared" si="8"/>
        <v>1</v>
      </c>
      <c r="P238" s="148"/>
      <c r="Q238" s="148"/>
      <c r="R238" s="151"/>
      <c r="S238" s="19" t="s">
        <v>2288</v>
      </c>
      <c r="T238" s="19" t="s">
        <v>2296</v>
      </c>
      <c r="U238" s="19" t="s">
        <v>64</v>
      </c>
    </row>
    <row r="239" spans="1:21" s="52" customFormat="1" ht="147" x14ac:dyDescent="0.35">
      <c r="A239" s="18">
        <v>2021</v>
      </c>
      <c r="B239" s="18" t="s">
        <v>2156</v>
      </c>
      <c r="C239" s="27">
        <v>10</v>
      </c>
      <c r="D239" s="28" t="s">
        <v>2136</v>
      </c>
      <c r="E239" s="28" t="s">
        <v>2151</v>
      </c>
      <c r="F239" s="20" t="s">
        <v>52</v>
      </c>
      <c r="G239" s="54" t="s">
        <v>2165</v>
      </c>
      <c r="H239" s="56" t="s">
        <v>2166</v>
      </c>
      <c r="I239" s="26" t="s">
        <v>2187</v>
      </c>
      <c r="J239" s="57" t="s">
        <v>1087</v>
      </c>
      <c r="K239" s="17">
        <v>48</v>
      </c>
      <c r="L239" s="21">
        <v>44743</v>
      </c>
      <c r="M239" s="21">
        <v>44926</v>
      </c>
      <c r="N239" s="17">
        <v>10</v>
      </c>
      <c r="O239" s="22">
        <f t="shared" si="8"/>
        <v>0.20833333333333334</v>
      </c>
      <c r="P239" s="149"/>
      <c r="Q239" s="149"/>
      <c r="R239" s="152"/>
      <c r="S239" s="19" t="s">
        <v>2245</v>
      </c>
      <c r="T239" s="19" t="s">
        <v>2295</v>
      </c>
      <c r="U239" s="19" t="s">
        <v>1927</v>
      </c>
    </row>
    <row r="240" spans="1:21" s="52" customFormat="1" ht="123.75" customHeight="1" x14ac:dyDescent="0.35">
      <c r="A240" s="18">
        <v>2021</v>
      </c>
      <c r="B240" s="18" t="s">
        <v>2156</v>
      </c>
      <c r="C240" s="27">
        <v>11</v>
      </c>
      <c r="D240" s="28" t="s">
        <v>2137</v>
      </c>
      <c r="E240" s="28" t="s">
        <v>2199</v>
      </c>
      <c r="F240" s="20" t="s">
        <v>59</v>
      </c>
      <c r="G240" s="54" t="s">
        <v>2167</v>
      </c>
      <c r="H240" s="56" t="s">
        <v>2200</v>
      </c>
      <c r="I240" s="26" t="s">
        <v>733</v>
      </c>
      <c r="J240" s="57" t="s">
        <v>2445</v>
      </c>
      <c r="K240" s="17">
        <v>2</v>
      </c>
      <c r="L240" s="21">
        <v>44743</v>
      </c>
      <c r="M240" s="21">
        <v>45138</v>
      </c>
      <c r="N240" s="17">
        <v>0</v>
      </c>
      <c r="O240" s="22">
        <f t="shared" si="8"/>
        <v>0</v>
      </c>
      <c r="P240" s="147">
        <f>+AVERAGE(O240:O241)</f>
        <v>0.5</v>
      </c>
      <c r="Q240" s="147" t="s">
        <v>63</v>
      </c>
      <c r="R240" s="147" t="s">
        <v>1504</v>
      </c>
      <c r="S240" s="19" t="s">
        <v>2065</v>
      </c>
      <c r="T240" s="19" t="s">
        <v>2225</v>
      </c>
      <c r="U240" s="23" t="s">
        <v>64</v>
      </c>
    </row>
    <row r="241" spans="1:21" s="52" customFormat="1" ht="123.75" customHeight="1" x14ac:dyDescent="0.35">
      <c r="A241" s="18">
        <v>2021</v>
      </c>
      <c r="B241" s="18" t="s">
        <v>2156</v>
      </c>
      <c r="C241" s="27">
        <v>11</v>
      </c>
      <c r="D241" s="28" t="s">
        <v>2138</v>
      </c>
      <c r="E241" s="28" t="s">
        <v>2198</v>
      </c>
      <c r="F241" s="20" t="s">
        <v>66</v>
      </c>
      <c r="G241" s="54" t="s">
        <v>2167</v>
      </c>
      <c r="H241" s="56" t="s">
        <v>2168</v>
      </c>
      <c r="I241" s="26" t="s">
        <v>733</v>
      </c>
      <c r="J241" s="57" t="s">
        <v>2180</v>
      </c>
      <c r="K241" s="17">
        <v>1</v>
      </c>
      <c r="L241" s="21">
        <v>44743</v>
      </c>
      <c r="M241" s="21">
        <v>44926</v>
      </c>
      <c r="N241" s="17">
        <v>1</v>
      </c>
      <c r="O241" s="22">
        <f t="shared" si="8"/>
        <v>1</v>
      </c>
      <c r="P241" s="149"/>
      <c r="Q241" s="149"/>
      <c r="R241" s="149"/>
      <c r="S241" s="19" t="s">
        <v>2256</v>
      </c>
      <c r="T241" s="19" t="s">
        <v>2227</v>
      </c>
      <c r="U241" s="23" t="s">
        <v>64</v>
      </c>
    </row>
    <row r="242" spans="1:21" s="52" customFormat="1" ht="136.5" x14ac:dyDescent="0.35">
      <c r="A242" s="18">
        <v>2021</v>
      </c>
      <c r="B242" s="18" t="s">
        <v>2156</v>
      </c>
      <c r="C242" s="27">
        <v>12</v>
      </c>
      <c r="D242" s="28" t="s">
        <v>2139</v>
      </c>
      <c r="E242" s="28" t="s">
        <v>2446</v>
      </c>
      <c r="F242" s="20" t="s">
        <v>59</v>
      </c>
      <c r="G242" s="54" t="s">
        <v>2169</v>
      </c>
      <c r="H242" s="56" t="s">
        <v>2447</v>
      </c>
      <c r="I242" s="18" t="s">
        <v>2189</v>
      </c>
      <c r="J242" s="57" t="s">
        <v>2448</v>
      </c>
      <c r="K242" s="17">
        <v>1</v>
      </c>
      <c r="L242" s="21">
        <v>44743</v>
      </c>
      <c r="M242" s="21">
        <v>44773</v>
      </c>
      <c r="N242" s="17">
        <v>1</v>
      </c>
      <c r="O242" s="22">
        <f t="shared" si="8"/>
        <v>1</v>
      </c>
      <c r="P242" s="147">
        <f>+AVERAGE(O242:O243)</f>
        <v>1</v>
      </c>
      <c r="Q242" s="147" t="s">
        <v>63</v>
      </c>
      <c r="R242" s="147" t="s">
        <v>1504</v>
      </c>
      <c r="S242" s="19" t="s">
        <v>2228</v>
      </c>
      <c r="T242" s="19" t="s">
        <v>2449</v>
      </c>
      <c r="U242" s="23" t="s">
        <v>1023</v>
      </c>
    </row>
    <row r="243" spans="1:21" s="52" customFormat="1" ht="199.5" x14ac:dyDescent="0.35">
      <c r="A243" s="18">
        <v>2021</v>
      </c>
      <c r="B243" s="18" t="s">
        <v>2156</v>
      </c>
      <c r="C243" s="27">
        <v>12</v>
      </c>
      <c r="D243" s="28" t="s">
        <v>2139</v>
      </c>
      <c r="E243" s="28" t="s">
        <v>2446</v>
      </c>
      <c r="F243" s="20" t="s">
        <v>66</v>
      </c>
      <c r="G243" s="54" t="s">
        <v>2450</v>
      </c>
      <c r="H243" s="56" t="s">
        <v>2451</v>
      </c>
      <c r="I243" s="18" t="s">
        <v>2189</v>
      </c>
      <c r="J243" s="57" t="s">
        <v>2452</v>
      </c>
      <c r="K243" s="17">
        <v>3</v>
      </c>
      <c r="L243" s="21">
        <v>44743</v>
      </c>
      <c r="M243" s="21">
        <v>44895</v>
      </c>
      <c r="N243" s="17">
        <v>3</v>
      </c>
      <c r="O243" s="22">
        <f t="shared" si="8"/>
        <v>1</v>
      </c>
      <c r="P243" s="149"/>
      <c r="Q243" s="149"/>
      <c r="R243" s="149"/>
      <c r="S243" s="19" t="s">
        <v>2244</v>
      </c>
      <c r="T243" s="19" t="s">
        <v>2289</v>
      </c>
      <c r="U243" s="23" t="s">
        <v>1023</v>
      </c>
    </row>
    <row r="244" spans="1:21" s="52" customFormat="1" ht="210" x14ac:dyDescent="0.35">
      <c r="A244" s="18">
        <v>2021</v>
      </c>
      <c r="B244" s="18" t="s">
        <v>2156</v>
      </c>
      <c r="C244" s="27">
        <v>13</v>
      </c>
      <c r="D244" s="28" t="s">
        <v>2140</v>
      </c>
      <c r="E244" s="28" t="s">
        <v>2152</v>
      </c>
      <c r="F244" s="20" t="s">
        <v>59</v>
      </c>
      <c r="G244" s="54" t="s">
        <v>2170</v>
      </c>
      <c r="H244" s="56" t="s">
        <v>2171</v>
      </c>
      <c r="I244" s="26" t="s">
        <v>733</v>
      </c>
      <c r="J244" s="57" t="s">
        <v>2181</v>
      </c>
      <c r="K244" s="17">
        <v>1</v>
      </c>
      <c r="L244" s="21">
        <v>44743</v>
      </c>
      <c r="M244" s="21">
        <v>44804</v>
      </c>
      <c r="N244" s="17">
        <v>1</v>
      </c>
      <c r="O244" s="22">
        <f t="shared" si="8"/>
        <v>1</v>
      </c>
      <c r="P244" s="147">
        <f>+AVERAGE(O244:O245)</f>
        <v>0.5</v>
      </c>
      <c r="Q244" s="147" t="s">
        <v>63</v>
      </c>
      <c r="R244" s="147" t="s">
        <v>1504</v>
      </c>
      <c r="S244" s="19" t="s">
        <v>2453</v>
      </c>
      <c r="T244" s="19" t="s">
        <v>2297</v>
      </c>
      <c r="U244" s="23" t="s">
        <v>64</v>
      </c>
    </row>
    <row r="245" spans="1:21" s="52" customFormat="1" ht="123.75" customHeight="1" x14ac:dyDescent="0.35">
      <c r="A245" s="18">
        <v>2021</v>
      </c>
      <c r="B245" s="18" t="s">
        <v>2156</v>
      </c>
      <c r="C245" s="27">
        <v>13</v>
      </c>
      <c r="D245" s="28" t="s">
        <v>2140</v>
      </c>
      <c r="E245" s="28" t="s">
        <v>2153</v>
      </c>
      <c r="F245" s="20" t="s">
        <v>66</v>
      </c>
      <c r="G245" s="54" t="s">
        <v>2202</v>
      </c>
      <c r="H245" s="56" t="s">
        <v>2201</v>
      </c>
      <c r="I245" s="26" t="s">
        <v>733</v>
      </c>
      <c r="J245" s="57" t="s">
        <v>2203</v>
      </c>
      <c r="K245" s="17">
        <v>1</v>
      </c>
      <c r="L245" s="21">
        <v>44743</v>
      </c>
      <c r="M245" s="21">
        <v>45138</v>
      </c>
      <c r="N245" s="17">
        <v>0</v>
      </c>
      <c r="O245" s="22">
        <f t="shared" si="8"/>
        <v>0</v>
      </c>
      <c r="P245" s="149"/>
      <c r="Q245" s="149"/>
      <c r="R245" s="149"/>
      <c r="S245" s="19" t="s">
        <v>2065</v>
      </c>
      <c r="T245" s="19" t="s">
        <v>2225</v>
      </c>
      <c r="U245" s="23" t="s">
        <v>64</v>
      </c>
    </row>
    <row r="246" spans="1:21" s="52" customFormat="1" ht="252" x14ac:dyDescent="0.35">
      <c r="A246" s="18">
        <v>2021</v>
      </c>
      <c r="B246" s="18" t="s">
        <v>2156</v>
      </c>
      <c r="C246" s="27">
        <v>14</v>
      </c>
      <c r="D246" s="28" t="s">
        <v>2141</v>
      </c>
      <c r="E246" s="28" t="s">
        <v>2154</v>
      </c>
      <c r="F246" s="20" t="s">
        <v>175</v>
      </c>
      <c r="G246" s="54" t="s">
        <v>2172</v>
      </c>
      <c r="H246" s="56" t="s">
        <v>2173</v>
      </c>
      <c r="I246" s="18" t="s">
        <v>417</v>
      </c>
      <c r="J246" s="57" t="s">
        <v>2182</v>
      </c>
      <c r="K246" s="17">
        <v>1</v>
      </c>
      <c r="L246" s="21">
        <v>44743</v>
      </c>
      <c r="M246" s="21">
        <v>44926</v>
      </c>
      <c r="N246" s="17">
        <v>0</v>
      </c>
      <c r="O246" s="22">
        <f t="shared" si="8"/>
        <v>0</v>
      </c>
      <c r="P246" s="147">
        <f>+AVERAGE(O246:O248)</f>
        <v>0</v>
      </c>
      <c r="Q246" s="147" t="s">
        <v>63</v>
      </c>
      <c r="R246" s="150" t="s">
        <v>1504</v>
      </c>
      <c r="S246" s="19" t="s">
        <v>2341</v>
      </c>
      <c r="T246" s="19" t="s">
        <v>2454</v>
      </c>
      <c r="U246" s="19" t="s">
        <v>1927</v>
      </c>
    </row>
    <row r="247" spans="1:21" s="52" customFormat="1" ht="123.75" customHeight="1" x14ac:dyDescent="0.35">
      <c r="A247" s="18">
        <v>2021</v>
      </c>
      <c r="B247" s="18" t="s">
        <v>2156</v>
      </c>
      <c r="C247" s="27">
        <v>14</v>
      </c>
      <c r="D247" s="28" t="s">
        <v>2141</v>
      </c>
      <c r="E247" s="28" t="s">
        <v>2154</v>
      </c>
      <c r="F247" s="20" t="s">
        <v>48</v>
      </c>
      <c r="G247" s="54" t="s">
        <v>2174</v>
      </c>
      <c r="H247" s="56" t="s">
        <v>2175</v>
      </c>
      <c r="I247" s="18" t="s">
        <v>417</v>
      </c>
      <c r="J247" s="57" t="s">
        <v>2183</v>
      </c>
      <c r="K247" s="17">
        <v>1</v>
      </c>
      <c r="L247" s="21">
        <v>44621</v>
      </c>
      <c r="M247" s="21">
        <v>45381</v>
      </c>
      <c r="N247" s="17">
        <v>0</v>
      </c>
      <c r="O247" s="22">
        <f t="shared" si="8"/>
        <v>0</v>
      </c>
      <c r="P247" s="148"/>
      <c r="Q247" s="148"/>
      <c r="R247" s="151"/>
      <c r="S247" s="19" t="s">
        <v>2065</v>
      </c>
      <c r="T247" s="19" t="s">
        <v>2225</v>
      </c>
      <c r="U247" s="23" t="s">
        <v>64</v>
      </c>
    </row>
    <row r="248" spans="1:21" s="52" customFormat="1" ht="123.75" customHeight="1" x14ac:dyDescent="0.35">
      <c r="A248" s="18">
        <v>2021</v>
      </c>
      <c r="B248" s="18" t="s">
        <v>2156</v>
      </c>
      <c r="C248" s="27">
        <v>14</v>
      </c>
      <c r="D248" s="28" t="s">
        <v>2141</v>
      </c>
      <c r="E248" s="28" t="s">
        <v>2155</v>
      </c>
      <c r="F248" s="20" t="s">
        <v>52</v>
      </c>
      <c r="G248" s="54" t="s">
        <v>2176</v>
      </c>
      <c r="H248" s="56" t="s">
        <v>2155</v>
      </c>
      <c r="I248" s="18" t="s">
        <v>417</v>
      </c>
      <c r="J248" s="57" t="s">
        <v>2184</v>
      </c>
      <c r="K248" s="17">
        <v>2</v>
      </c>
      <c r="L248" s="21">
        <v>45383</v>
      </c>
      <c r="M248" s="21">
        <v>45657</v>
      </c>
      <c r="N248" s="17">
        <v>0</v>
      </c>
      <c r="O248" s="22">
        <f t="shared" si="8"/>
        <v>0</v>
      </c>
      <c r="P248" s="149"/>
      <c r="Q248" s="149"/>
      <c r="R248" s="152"/>
      <c r="S248" s="19" t="s">
        <v>2065</v>
      </c>
      <c r="T248" s="19" t="s">
        <v>2225</v>
      </c>
      <c r="U248" s="23" t="s">
        <v>64</v>
      </c>
    </row>
  </sheetData>
  <mergeCells count="222">
    <mergeCell ref="R204:R206"/>
    <mergeCell ref="R201:R203"/>
    <mergeCell ref="P183:P184"/>
    <mergeCell ref="Q183:Q184"/>
    <mergeCell ref="T224:T225"/>
    <mergeCell ref="T138:T140"/>
    <mergeCell ref="P190:P197"/>
    <mergeCell ref="Q190:Q197"/>
    <mergeCell ref="R190:R197"/>
    <mergeCell ref="P143:P144"/>
    <mergeCell ref="Q143:Q144"/>
    <mergeCell ref="R143:R144"/>
    <mergeCell ref="P147:P149"/>
    <mergeCell ref="Q147:Q149"/>
    <mergeCell ref="P150:P153"/>
    <mergeCell ref="Q150:Q153"/>
    <mergeCell ref="R147:R149"/>
    <mergeCell ref="P162:P168"/>
    <mergeCell ref="Q162:Q168"/>
    <mergeCell ref="R162:R168"/>
    <mergeCell ref="P155:P156"/>
    <mergeCell ref="Q155:Q156"/>
    <mergeCell ref="R155:R156"/>
    <mergeCell ref="P157:P161"/>
    <mergeCell ref="T80:T81"/>
    <mergeCell ref="P224:P226"/>
    <mergeCell ref="Q224:Q226"/>
    <mergeCell ref="R224:R226"/>
    <mergeCell ref="T118:T121"/>
    <mergeCell ref="T145:T146"/>
    <mergeCell ref="R138:R140"/>
    <mergeCell ref="R207:R212"/>
    <mergeCell ref="R213:R214"/>
    <mergeCell ref="R215:R216"/>
    <mergeCell ref="R217:R218"/>
    <mergeCell ref="R219:R222"/>
    <mergeCell ref="R169:R170"/>
    <mergeCell ref="R172:R175"/>
    <mergeCell ref="R176:R179"/>
    <mergeCell ref="R180:R182"/>
    <mergeCell ref="R198:R200"/>
    <mergeCell ref="P138:P140"/>
    <mergeCell ref="Q138:Q140"/>
    <mergeCell ref="R185:R189"/>
    <mergeCell ref="R150:R153"/>
    <mergeCell ref="P145:P146"/>
    <mergeCell ref="Q145:Q146"/>
    <mergeCell ref="R145:R146"/>
    <mergeCell ref="Q157:Q161"/>
    <mergeCell ref="R157:R161"/>
    <mergeCell ref="R183:R184"/>
    <mergeCell ref="R123:R126"/>
    <mergeCell ref="P104:P105"/>
    <mergeCell ref="Q104:Q105"/>
    <mergeCell ref="R104:R105"/>
    <mergeCell ref="P106:P110"/>
    <mergeCell ref="Q106:Q110"/>
    <mergeCell ref="R106:R110"/>
    <mergeCell ref="P118:P121"/>
    <mergeCell ref="Q118:Q121"/>
    <mergeCell ref="R118:R121"/>
    <mergeCell ref="P115:P116"/>
    <mergeCell ref="Q115:Q116"/>
    <mergeCell ref="R115:R116"/>
    <mergeCell ref="P112:P114"/>
    <mergeCell ref="Q112:Q114"/>
    <mergeCell ref="R112:R114"/>
    <mergeCell ref="R141:R142"/>
    <mergeCell ref="P132:P137"/>
    <mergeCell ref="Q132:Q137"/>
    <mergeCell ref="R132:R137"/>
    <mergeCell ref="P127:P131"/>
    <mergeCell ref="Q127:Q131"/>
    <mergeCell ref="R127:R131"/>
    <mergeCell ref="P101:P102"/>
    <mergeCell ref="Q101:Q102"/>
    <mergeCell ref="R101:R102"/>
    <mergeCell ref="P93:P95"/>
    <mergeCell ref="Q93:Q95"/>
    <mergeCell ref="R93:R95"/>
    <mergeCell ref="P96:P97"/>
    <mergeCell ref="Q96:Q97"/>
    <mergeCell ref="R96:R97"/>
    <mergeCell ref="P87:P89"/>
    <mergeCell ref="Q87:Q89"/>
    <mergeCell ref="R87:R89"/>
    <mergeCell ref="R90:R92"/>
    <mergeCell ref="P83:P85"/>
    <mergeCell ref="Q83:Q85"/>
    <mergeCell ref="R83:R85"/>
    <mergeCell ref="P99:P100"/>
    <mergeCell ref="Q99:Q100"/>
    <mergeCell ref="R99:R100"/>
    <mergeCell ref="R14:R15"/>
    <mergeCell ref="P16:P17"/>
    <mergeCell ref="Q16:Q17"/>
    <mergeCell ref="R16:R17"/>
    <mergeCell ref="P18:P20"/>
    <mergeCell ref="Q18:Q20"/>
    <mergeCell ref="R18:R20"/>
    <mergeCell ref="R70:R72"/>
    <mergeCell ref="P62:P64"/>
    <mergeCell ref="Q62:Q64"/>
    <mergeCell ref="R62:R64"/>
    <mergeCell ref="P65:P67"/>
    <mergeCell ref="Q65:Q67"/>
    <mergeCell ref="R65:R67"/>
    <mergeCell ref="P39:P40"/>
    <mergeCell ref="Q39:Q40"/>
    <mergeCell ref="R39:R40"/>
    <mergeCell ref="P41:P42"/>
    <mergeCell ref="Q41:Q42"/>
    <mergeCell ref="P30:P31"/>
    <mergeCell ref="Q30:Q31"/>
    <mergeCell ref="R30:R31"/>
    <mergeCell ref="P36:P38"/>
    <mergeCell ref="Q36:Q38"/>
    <mergeCell ref="R10:R12"/>
    <mergeCell ref="P10:P12"/>
    <mergeCell ref="P2:P3"/>
    <mergeCell ref="Q2:Q3"/>
    <mergeCell ref="R2:R3"/>
    <mergeCell ref="P4:P6"/>
    <mergeCell ref="Q4:Q6"/>
    <mergeCell ref="R4:R6"/>
    <mergeCell ref="P7:P8"/>
    <mergeCell ref="Q7:Q8"/>
    <mergeCell ref="R7:R8"/>
    <mergeCell ref="P217:P218"/>
    <mergeCell ref="Q217:Q218"/>
    <mergeCell ref="P207:P212"/>
    <mergeCell ref="Q207:Q212"/>
    <mergeCell ref="P213:P214"/>
    <mergeCell ref="Q213:Q214"/>
    <mergeCell ref="P215:P216"/>
    <mergeCell ref="Q215:Q216"/>
    <mergeCell ref="Q10:Q12"/>
    <mergeCell ref="P14:P15"/>
    <mergeCell ref="Q14:Q15"/>
    <mergeCell ref="P80:P81"/>
    <mergeCell ref="Q80:Q81"/>
    <mergeCell ref="P90:P92"/>
    <mergeCell ref="Q90:Q92"/>
    <mergeCell ref="P123:P126"/>
    <mergeCell ref="Q123:Q126"/>
    <mergeCell ref="P141:P142"/>
    <mergeCell ref="Q141:Q142"/>
    <mergeCell ref="P185:P189"/>
    <mergeCell ref="Q185:Q189"/>
    <mergeCell ref="P198:P200"/>
    <mergeCell ref="Q198:Q200"/>
    <mergeCell ref="P201:P203"/>
    <mergeCell ref="Q201:Q203"/>
    <mergeCell ref="P204:P206"/>
    <mergeCell ref="Q204:Q206"/>
    <mergeCell ref="P21:P28"/>
    <mergeCell ref="Q21:Q28"/>
    <mergeCell ref="R21:R28"/>
    <mergeCell ref="P169:P170"/>
    <mergeCell ref="Q169:Q170"/>
    <mergeCell ref="P172:P175"/>
    <mergeCell ref="Q172:Q175"/>
    <mergeCell ref="P176:P179"/>
    <mergeCell ref="Q176:Q179"/>
    <mergeCell ref="R36:R38"/>
    <mergeCell ref="P32:P33"/>
    <mergeCell ref="Q32:Q33"/>
    <mergeCell ref="R32:R33"/>
    <mergeCell ref="P43:P44"/>
    <mergeCell ref="Q43:Q44"/>
    <mergeCell ref="R43:R44"/>
    <mergeCell ref="P45:P46"/>
    <mergeCell ref="Q45:Q46"/>
    <mergeCell ref="R45:R46"/>
    <mergeCell ref="P180:P182"/>
    <mergeCell ref="Q180:Q182"/>
    <mergeCell ref="R41:R42"/>
    <mergeCell ref="P50:P59"/>
    <mergeCell ref="Q50:Q59"/>
    <mergeCell ref="R50:R59"/>
    <mergeCell ref="P60:P61"/>
    <mergeCell ref="Q60:Q61"/>
    <mergeCell ref="R60:R61"/>
    <mergeCell ref="P47:P49"/>
    <mergeCell ref="Q47:Q49"/>
    <mergeCell ref="R47:R49"/>
    <mergeCell ref="P68:P69"/>
    <mergeCell ref="Q68:Q69"/>
    <mergeCell ref="R68:R69"/>
    <mergeCell ref="P70:P72"/>
    <mergeCell ref="Q70:Q72"/>
    <mergeCell ref="R80:R81"/>
    <mergeCell ref="P73:P77"/>
    <mergeCell ref="Q73:Q77"/>
    <mergeCell ref="R73:R77"/>
    <mergeCell ref="P78:P79"/>
    <mergeCell ref="Q78:Q79"/>
    <mergeCell ref="R78:R79"/>
    <mergeCell ref="T147:T149"/>
    <mergeCell ref="P246:P248"/>
    <mergeCell ref="Q246:Q248"/>
    <mergeCell ref="R246:R248"/>
    <mergeCell ref="P240:P241"/>
    <mergeCell ref="Q240:Q241"/>
    <mergeCell ref="R240:R241"/>
    <mergeCell ref="P242:P243"/>
    <mergeCell ref="Q242:Q243"/>
    <mergeCell ref="R242:R243"/>
    <mergeCell ref="P244:P245"/>
    <mergeCell ref="Q244:Q245"/>
    <mergeCell ref="R244:R245"/>
    <mergeCell ref="R227:R228"/>
    <mergeCell ref="Q227:Q228"/>
    <mergeCell ref="P227:P228"/>
    <mergeCell ref="R234:R236"/>
    <mergeCell ref="Q234:Q236"/>
    <mergeCell ref="P234:P236"/>
    <mergeCell ref="P237:P239"/>
    <mergeCell ref="Q237:Q239"/>
    <mergeCell ref="R237:R239"/>
    <mergeCell ref="P219:P222"/>
    <mergeCell ref="Q219:Q222"/>
  </mergeCells>
  <dataValidations xWindow="1245" yWindow="860"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30:E131 E198:E206 E169:E189 E223:E248"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04 D198:D206 D169:D189 D223:D248" xr:uid="{00000000-0002-0000-0100-000001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04:C105 C169:C248" xr:uid="{00000000-0002-0000-0100-000002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04:M110 M130:M131 M58:M59 M117 M217 M169:M183 M198:M206 M215 M185:M186 M223:M248" xr:uid="{00000000-0002-0000-01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04:L105 L108 L59 L117 L215:L218 L169:L183 L198:L206 L185:L186 K186 L223:L248"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04:K105 K108 K58:K59 K117 K132 K215 K169:K183 K201:K206 K185 K223:K248"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5 J185:J186 J108 J104 J131:J132 H183 H185 J169:J170 J172:J183 J215:J216 J198:K200 J201:J206 J245:J248 J58:J59 J223:J24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04 H108 G130:G132 G135 G198:G206 G170:G183 G185:G186 H186 G223:G248" xr:uid="{00000000-0002-0000-0100-000007000000}">
      <formula1>0</formula1>
      <formula2>390</formula2>
    </dataValidation>
    <dataValidation type="textLength" allowBlank="1" showInputMessage="1" showErrorMessage="1" prompt="Cualquier contenido, máximo 390 caracteres_x000a_" sqref="E5:E6 G5:H6 J5:J6 E19:E20 G19:H20 J19:J20 J37:J38 G63:H64 J63:J64 E63:E64 E66:E67 G66:H67 J66:J67 G48:H48 J48 E61 G61:H61 J61 E14:E15 G14:H14 J14:M14 E35 G30:H30 J29:J31 G37:H38 L35:M35 G152:H152 J152 I224:I226" xr:uid="{00000000-0002-0000-0100-000008000000}">
      <formula1>1</formula1>
      <formula2>300</formula2>
    </dataValidation>
    <dataValidation type="date" showInputMessage="1" showErrorMessage="1" prompt="Ingrese dato de fecha DD/MM/AAAA_x000a_" sqref="L6:M6 L5 L20:M20 L19 L37 M63 L63:L64 L66:L67 M66 L48:M49 L61:M61 M37:M38 L30:L31 M30" xr:uid="{00000000-0002-0000-0100-000009000000}">
      <formula1>36161</formula1>
      <formula2>44561</formula2>
    </dataValidation>
    <dataValidation type="whole" allowBlank="1" showInputMessage="1" showErrorMessage="1" prompt="Ingrese un valor númerico" sqref="K5:K6 K19:K20 K63:K64 K66:K67 K48:K49 K61 K29:K31 K37:K38 K152" xr:uid="{00000000-0002-0000-0100-00000A000000}">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5 H132 G169 H169:H182 H198:H206 H215:H216 J171 H241:H248 H223:H239" xr:uid="{00000000-0002-0000-0100-00000B000000}">
      <formula1>0</formula1>
      <formula2>390</formula2>
    </dataValidation>
    <dataValidation type="date" showInputMessage="1" showErrorMessage="1" prompt="Ingrese dato de fecha DD/MM/AAAA_x000a_" sqref="L152" xr:uid="{00000000-0002-0000-0100-00000C000000}">
      <formula1>36161</formula1>
      <formula2>31/12/2022</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V27"/>
  <sheetViews>
    <sheetView workbookViewId="0"/>
  </sheetViews>
  <sheetFormatPr baseColWidth="10" defaultRowHeight="14.5" x14ac:dyDescent="0.35"/>
  <cols>
    <col min="1" max="1" width="9"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73.81640625" customWidth="1"/>
    <col min="21" max="21" width="38.1796875" customWidth="1"/>
  </cols>
  <sheetData>
    <row r="1" spans="1:22" ht="31.5"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1501</v>
      </c>
      <c r="S1" s="2" t="s">
        <v>17</v>
      </c>
      <c r="T1" s="2" t="s">
        <v>18</v>
      </c>
      <c r="U1" s="2" t="s">
        <v>19</v>
      </c>
    </row>
    <row r="2" spans="1:22" s="52" customFormat="1" ht="168.75" customHeight="1" x14ac:dyDescent="0.35">
      <c r="A2" s="17">
        <v>2015</v>
      </c>
      <c r="B2" s="18" t="s">
        <v>1015</v>
      </c>
      <c r="C2" s="17">
        <v>35</v>
      </c>
      <c r="D2" s="19" t="s">
        <v>153</v>
      </c>
      <c r="E2" s="19" t="s">
        <v>154</v>
      </c>
      <c r="F2" s="18" t="s">
        <v>148</v>
      </c>
      <c r="G2" s="19" t="s">
        <v>155</v>
      </c>
      <c r="H2" s="19" t="s">
        <v>848</v>
      </c>
      <c r="I2" s="18" t="s">
        <v>417</v>
      </c>
      <c r="J2" s="18" t="s">
        <v>156</v>
      </c>
      <c r="K2" s="17">
        <v>1</v>
      </c>
      <c r="L2" s="21">
        <v>43678</v>
      </c>
      <c r="M2" s="21">
        <v>44196</v>
      </c>
      <c r="N2" s="17">
        <v>1</v>
      </c>
      <c r="O2" s="22">
        <f>+N2/K2</f>
        <v>1</v>
      </c>
      <c r="P2" s="165">
        <f>+AVERAGE(O2:O3)</f>
        <v>1</v>
      </c>
      <c r="Q2" s="165" t="s">
        <v>27</v>
      </c>
      <c r="R2" s="166" t="s">
        <v>1504</v>
      </c>
      <c r="S2" s="19" t="s">
        <v>1254</v>
      </c>
      <c r="T2" s="19" t="s">
        <v>2303</v>
      </c>
      <c r="U2" s="23" t="s">
        <v>1630</v>
      </c>
    </row>
    <row r="3" spans="1:22" s="52" customFormat="1" ht="147" x14ac:dyDescent="0.35">
      <c r="A3" s="17">
        <v>2015</v>
      </c>
      <c r="B3" s="18" t="s">
        <v>1015</v>
      </c>
      <c r="C3" s="17">
        <v>35</v>
      </c>
      <c r="D3" s="19" t="s">
        <v>153</v>
      </c>
      <c r="E3" s="19" t="s">
        <v>154</v>
      </c>
      <c r="F3" s="126" t="s">
        <v>150</v>
      </c>
      <c r="G3" s="19" t="s">
        <v>155</v>
      </c>
      <c r="H3" s="19" t="s">
        <v>1152</v>
      </c>
      <c r="I3" s="18" t="s">
        <v>417</v>
      </c>
      <c r="J3" s="19" t="s">
        <v>1153</v>
      </c>
      <c r="K3" s="18">
        <v>1</v>
      </c>
      <c r="L3" s="21">
        <v>44197</v>
      </c>
      <c r="M3" s="21">
        <v>44803</v>
      </c>
      <c r="N3" s="17">
        <v>1</v>
      </c>
      <c r="O3" s="22">
        <f>+N3/K3</f>
        <v>1</v>
      </c>
      <c r="P3" s="165"/>
      <c r="Q3" s="165"/>
      <c r="R3" s="166"/>
      <c r="S3" s="19" t="s">
        <v>2366</v>
      </c>
      <c r="T3" s="19" t="s">
        <v>2367</v>
      </c>
      <c r="U3" s="23" t="s">
        <v>1630</v>
      </c>
    </row>
    <row r="4" spans="1:22" s="52" customFormat="1" ht="168.75" customHeight="1" x14ac:dyDescent="0.35">
      <c r="A4" s="17">
        <v>2016</v>
      </c>
      <c r="B4" s="18" t="s">
        <v>1016</v>
      </c>
      <c r="C4" s="17">
        <v>2</v>
      </c>
      <c r="D4" s="19" t="s">
        <v>392</v>
      </c>
      <c r="E4" s="19" t="s">
        <v>393</v>
      </c>
      <c r="F4" s="20" t="s">
        <v>59</v>
      </c>
      <c r="G4" s="19" t="s">
        <v>155</v>
      </c>
      <c r="H4" s="19" t="s">
        <v>848</v>
      </c>
      <c r="I4" s="18" t="s">
        <v>417</v>
      </c>
      <c r="J4" s="18" t="s">
        <v>156</v>
      </c>
      <c r="K4" s="17">
        <v>1</v>
      </c>
      <c r="L4" s="21">
        <v>43678</v>
      </c>
      <c r="M4" s="21">
        <v>44196</v>
      </c>
      <c r="N4" s="17">
        <v>1</v>
      </c>
      <c r="O4" s="22">
        <f>+N4/K4</f>
        <v>1</v>
      </c>
      <c r="P4" s="153">
        <f>+AVERAGE(O4:O5)</f>
        <v>1</v>
      </c>
      <c r="Q4" s="153" t="s">
        <v>27</v>
      </c>
      <c r="R4" s="154" t="s">
        <v>1504</v>
      </c>
      <c r="S4" s="19" t="s">
        <v>1254</v>
      </c>
      <c r="T4" s="19" t="s">
        <v>2303</v>
      </c>
      <c r="U4" s="23" t="s">
        <v>1630</v>
      </c>
    </row>
    <row r="5" spans="1:22" s="52" customFormat="1" ht="147" x14ac:dyDescent="0.35">
      <c r="A5" s="17">
        <v>2016</v>
      </c>
      <c r="B5" s="18" t="s">
        <v>1016</v>
      </c>
      <c r="C5" s="17">
        <v>2</v>
      </c>
      <c r="D5" s="19" t="s">
        <v>392</v>
      </c>
      <c r="E5" s="19" t="s">
        <v>154</v>
      </c>
      <c r="F5" s="20" t="s">
        <v>66</v>
      </c>
      <c r="G5" s="19" t="s">
        <v>155</v>
      </c>
      <c r="H5" s="19" t="s">
        <v>1152</v>
      </c>
      <c r="I5" s="18" t="s">
        <v>417</v>
      </c>
      <c r="J5" s="18" t="s">
        <v>1153</v>
      </c>
      <c r="K5" s="17">
        <v>1</v>
      </c>
      <c r="L5" s="21">
        <v>44197</v>
      </c>
      <c r="M5" s="21">
        <v>44803</v>
      </c>
      <c r="N5" s="17">
        <v>1</v>
      </c>
      <c r="O5" s="22">
        <f>+N5/K5</f>
        <v>1</v>
      </c>
      <c r="P5" s="153"/>
      <c r="Q5" s="153"/>
      <c r="R5" s="154"/>
      <c r="S5" s="19" t="s">
        <v>2366</v>
      </c>
      <c r="T5" s="19" t="s">
        <v>2367</v>
      </c>
      <c r="U5" s="23" t="s">
        <v>1630</v>
      </c>
    </row>
    <row r="6" spans="1:22" ht="136.5" x14ac:dyDescent="0.35">
      <c r="A6" s="17" t="s">
        <v>727</v>
      </c>
      <c r="B6" s="18" t="s">
        <v>1020</v>
      </c>
      <c r="C6" s="27" t="s">
        <v>782</v>
      </c>
      <c r="D6" s="28" t="s">
        <v>783</v>
      </c>
      <c r="E6" s="28" t="s">
        <v>784</v>
      </c>
      <c r="F6" s="20" t="s">
        <v>59</v>
      </c>
      <c r="G6" s="28" t="s">
        <v>881</v>
      </c>
      <c r="H6" s="28" t="s">
        <v>882</v>
      </c>
      <c r="I6" s="18" t="s">
        <v>2189</v>
      </c>
      <c r="J6" s="18" t="s">
        <v>785</v>
      </c>
      <c r="K6" s="26">
        <v>1</v>
      </c>
      <c r="L6" s="21">
        <v>43709</v>
      </c>
      <c r="M6" s="21">
        <v>44012</v>
      </c>
      <c r="N6" s="17">
        <v>1</v>
      </c>
      <c r="O6" s="22">
        <f t="shared" ref="O6:O25" si="0">+N6/K6</f>
        <v>1</v>
      </c>
      <c r="P6" s="153">
        <f>AVERAGE(O6:O7)</f>
        <v>1</v>
      </c>
      <c r="Q6" s="153" t="s">
        <v>27</v>
      </c>
      <c r="R6" s="154" t="s">
        <v>1504</v>
      </c>
      <c r="S6" s="19" t="s">
        <v>1240</v>
      </c>
      <c r="T6" s="144" t="s">
        <v>2253</v>
      </c>
      <c r="U6" s="23" t="s">
        <v>1630</v>
      </c>
    </row>
    <row r="7" spans="1:22" ht="189" x14ac:dyDescent="0.35">
      <c r="A7" s="17" t="s">
        <v>727</v>
      </c>
      <c r="B7" s="18" t="s">
        <v>1020</v>
      </c>
      <c r="C7" s="27" t="s">
        <v>782</v>
      </c>
      <c r="D7" s="28" t="s">
        <v>783</v>
      </c>
      <c r="E7" s="28" t="s">
        <v>784</v>
      </c>
      <c r="F7" s="20" t="s">
        <v>66</v>
      </c>
      <c r="G7" s="28" t="s">
        <v>883</v>
      </c>
      <c r="H7" s="28" t="s">
        <v>786</v>
      </c>
      <c r="I7" s="18" t="s">
        <v>2189</v>
      </c>
      <c r="J7" s="18" t="s">
        <v>775</v>
      </c>
      <c r="K7" s="26">
        <v>1</v>
      </c>
      <c r="L7" s="21">
        <v>43709</v>
      </c>
      <c r="M7" s="21">
        <v>44012</v>
      </c>
      <c r="N7" s="17">
        <v>1</v>
      </c>
      <c r="O7" s="22">
        <f t="shared" si="0"/>
        <v>1</v>
      </c>
      <c r="P7" s="153"/>
      <c r="Q7" s="153"/>
      <c r="R7" s="154"/>
      <c r="S7" s="19" t="s">
        <v>1284</v>
      </c>
      <c r="T7" s="146"/>
      <c r="U7" s="23" t="s">
        <v>1630</v>
      </c>
    </row>
    <row r="8" spans="1:22" ht="315" customHeight="1" x14ac:dyDescent="0.35">
      <c r="A8" s="18" t="s">
        <v>793</v>
      </c>
      <c r="B8" s="18" t="s">
        <v>1021</v>
      </c>
      <c r="C8" s="27">
        <v>13</v>
      </c>
      <c r="D8" s="28" t="s">
        <v>887</v>
      </c>
      <c r="E8" s="28" t="s">
        <v>813</v>
      </c>
      <c r="F8" s="20" t="s">
        <v>175</v>
      </c>
      <c r="G8" s="28" t="s">
        <v>888</v>
      </c>
      <c r="H8" s="28" t="s">
        <v>814</v>
      </c>
      <c r="I8" s="18" t="s">
        <v>417</v>
      </c>
      <c r="J8" s="18" t="s">
        <v>815</v>
      </c>
      <c r="K8" s="26">
        <v>1</v>
      </c>
      <c r="L8" s="21">
        <v>43697</v>
      </c>
      <c r="M8" s="21">
        <v>44742</v>
      </c>
      <c r="N8" s="17">
        <v>1</v>
      </c>
      <c r="O8" s="22">
        <f t="shared" si="0"/>
        <v>1</v>
      </c>
      <c r="P8" s="153">
        <f>AVERAGE(O8:O10)</f>
        <v>1</v>
      </c>
      <c r="Q8" s="153" t="s">
        <v>27</v>
      </c>
      <c r="R8" s="154" t="s">
        <v>1507</v>
      </c>
      <c r="S8" s="19" t="s">
        <v>1918</v>
      </c>
      <c r="T8" s="19" t="s">
        <v>1919</v>
      </c>
      <c r="U8" s="23" t="s">
        <v>1630</v>
      </c>
    </row>
    <row r="9" spans="1:22" ht="409.5" customHeight="1" x14ac:dyDescent="0.35">
      <c r="A9" s="18" t="s">
        <v>793</v>
      </c>
      <c r="B9" s="18" t="s">
        <v>1021</v>
      </c>
      <c r="C9" s="27">
        <v>13</v>
      </c>
      <c r="D9" s="28" t="s">
        <v>887</v>
      </c>
      <c r="E9" s="28" t="s">
        <v>2319</v>
      </c>
      <c r="F9" s="20" t="s">
        <v>48</v>
      </c>
      <c r="G9" s="28" t="s">
        <v>816</v>
      </c>
      <c r="H9" s="28" t="s">
        <v>1187</v>
      </c>
      <c r="I9" s="18" t="s">
        <v>417</v>
      </c>
      <c r="J9" s="18" t="s">
        <v>817</v>
      </c>
      <c r="K9" s="26">
        <v>9</v>
      </c>
      <c r="L9" s="21">
        <v>43697</v>
      </c>
      <c r="M9" s="21">
        <v>44926</v>
      </c>
      <c r="N9" s="17">
        <v>9</v>
      </c>
      <c r="O9" s="22">
        <f t="shared" si="0"/>
        <v>1</v>
      </c>
      <c r="P9" s="153"/>
      <c r="Q9" s="153"/>
      <c r="R9" s="154"/>
      <c r="S9" s="19" t="s">
        <v>2379</v>
      </c>
      <c r="T9" s="19" t="s">
        <v>2455</v>
      </c>
      <c r="U9" s="23" t="s">
        <v>1630</v>
      </c>
      <c r="V9" s="127"/>
    </row>
    <row r="10" spans="1:22" ht="273" x14ac:dyDescent="0.35">
      <c r="A10" s="18" t="s">
        <v>793</v>
      </c>
      <c r="B10" s="18" t="s">
        <v>1021</v>
      </c>
      <c r="C10" s="27">
        <v>13</v>
      </c>
      <c r="D10" s="28" t="s">
        <v>887</v>
      </c>
      <c r="E10" s="28" t="s">
        <v>2319</v>
      </c>
      <c r="F10" s="20" t="s">
        <v>52</v>
      </c>
      <c r="G10" s="28" t="s">
        <v>818</v>
      </c>
      <c r="H10" s="28" t="s">
        <v>889</v>
      </c>
      <c r="I10" s="18" t="s">
        <v>417</v>
      </c>
      <c r="J10" s="18" t="s">
        <v>819</v>
      </c>
      <c r="K10" s="26">
        <v>1</v>
      </c>
      <c r="L10" s="21">
        <v>43697</v>
      </c>
      <c r="M10" s="21">
        <v>43830</v>
      </c>
      <c r="N10" s="17">
        <v>4</v>
      </c>
      <c r="O10" s="22">
        <v>1</v>
      </c>
      <c r="P10" s="153"/>
      <c r="Q10" s="153"/>
      <c r="R10" s="154"/>
      <c r="S10" s="19" t="s">
        <v>1007</v>
      </c>
      <c r="T10" s="19" t="s">
        <v>2456</v>
      </c>
      <c r="U10" s="23" t="s">
        <v>1630</v>
      </c>
    </row>
    <row r="11" spans="1:22" ht="326.25" customHeight="1" x14ac:dyDescent="0.35">
      <c r="A11" s="18" t="s">
        <v>793</v>
      </c>
      <c r="B11" s="18" t="s">
        <v>1021</v>
      </c>
      <c r="C11" s="27">
        <v>16</v>
      </c>
      <c r="D11" s="28" t="s">
        <v>824</v>
      </c>
      <c r="E11" s="28" t="s">
        <v>986</v>
      </c>
      <c r="F11" s="20" t="s">
        <v>391</v>
      </c>
      <c r="G11" s="28" t="s">
        <v>825</v>
      </c>
      <c r="H11" s="28" t="s">
        <v>826</v>
      </c>
      <c r="I11" s="18" t="s">
        <v>417</v>
      </c>
      <c r="J11" s="18" t="s">
        <v>827</v>
      </c>
      <c r="K11" s="26">
        <v>1</v>
      </c>
      <c r="L11" s="21">
        <v>43770</v>
      </c>
      <c r="M11" s="21">
        <v>43830</v>
      </c>
      <c r="N11" s="17">
        <v>1</v>
      </c>
      <c r="O11" s="22">
        <f t="shared" si="0"/>
        <v>1</v>
      </c>
      <c r="P11" s="25">
        <f>+O11</f>
        <v>1</v>
      </c>
      <c r="Q11" s="25" t="s">
        <v>27</v>
      </c>
      <c r="R11" s="67" t="s">
        <v>1509</v>
      </c>
      <c r="S11" s="19" t="s">
        <v>1008</v>
      </c>
      <c r="T11" s="19" t="s">
        <v>2457</v>
      </c>
      <c r="U11" s="23" t="s">
        <v>1630</v>
      </c>
    </row>
    <row r="12" spans="1:22" ht="157.5" customHeight="1" x14ac:dyDescent="0.35">
      <c r="A12" s="18">
        <v>2019</v>
      </c>
      <c r="B12" s="18" t="s">
        <v>1031</v>
      </c>
      <c r="C12" s="27">
        <v>1</v>
      </c>
      <c r="D12" s="28" t="s">
        <v>1032</v>
      </c>
      <c r="E12" s="28" t="s">
        <v>1033</v>
      </c>
      <c r="F12" s="20" t="s">
        <v>59</v>
      </c>
      <c r="G12" s="54" t="s">
        <v>1291</v>
      </c>
      <c r="H12" s="54" t="s">
        <v>1314</v>
      </c>
      <c r="I12" s="18" t="s">
        <v>417</v>
      </c>
      <c r="J12" s="55" t="s">
        <v>1075</v>
      </c>
      <c r="K12" s="27">
        <v>8</v>
      </c>
      <c r="L12" s="21">
        <v>44044</v>
      </c>
      <c r="M12" s="21">
        <v>44408</v>
      </c>
      <c r="N12" s="17">
        <v>8</v>
      </c>
      <c r="O12" s="22">
        <f t="shared" si="0"/>
        <v>1</v>
      </c>
      <c r="P12" s="153">
        <f>+AVERAGE(O12:O13)</f>
        <v>1</v>
      </c>
      <c r="Q12" s="161" t="s">
        <v>27</v>
      </c>
      <c r="R12" s="167" t="s">
        <v>1504</v>
      </c>
      <c r="S12" s="19" t="s">
        <v>1616</v>
      </c>
      <c r="T12" s="19" t="s">
        <v>2304</v>
      </c>
      <c r="U12" s="23" t="s">
        <v>1630</v>
      </c>
    </row>
    <row r="13" spans="1:22" ht="147" x14ac:dyDescent="0.35">
      <c r="A13" s="18">
        <v>2019</v>
      </c>
      <c r="B13" s="18" t="s">
        <v>1031</v>
      </c>
      <c r="C13" s="27">
        <v>1</v>
      </c>
      <c r="D13" s="28" t="s">
        <v>1034</v>
      </c>
      <c r="E13" s="28" t="s">
        <v>1292</v>
      </c>
      <c r="F13" s="20" t="s">
        <v>66</v>
      </c>
      <c r="G13" s="54" t="s">
        <v>1076</v>
      </c>
      <c r="H13" s="54" t="s">
        <v>1336</v>
      </c>
      <c r="I13" s="18" t="s">
        <v>417</v>
      </c>
      <c r="J13" s="18" t="s">
        <v>1153</v>
      </c>
      <c r="K13" s="27">
        <v>1</v>
      </c>
      <c r="L13" s="21">
        <v>44044</v>
      </c>
      <c r="M13" s="21">
        <v>44803</v>
      </c>
      <c r="N13" s="17">
        <v>1</v>
      </c>
      <c r="O13" s="22">
        <f t="shared" si="0"/>
        <v>1</v>
      </c>
      <c r="P13" s="161"/>
      <c r="Q13" s="161"/>
      <c r="R13" s="167"/>
      <c r="S13" s="19" t="s">
        <v>2366</v>
      </c>
      <c r="T13" s="19" t="s">
        <v>2367</v>
      </c>
      <c r="U13" s="23" t="s">
        <v>1630</v>
      </c>
    </row>
    <row r="14" spans="1:22" ht="191.25" customHeight="1" x14ac:dyDescent="0.35">
      <c r="A14" s="18">
        <v>2019</v>
      </c>
      <c r="B14" s="18" t="s">
        <v>1031</v>
      </c>
      <c r="C14" s="27">
        <v>14</v>
      </c>
      <c r="D14" s="28" t="s">
        <v>1052</v>
      </c>
      <c r="E14" s="28" t="s">
        <v>1301</v>
      </c>
      <c r="F14" s="20" t="s">
        <v>753</v>
      </c>
      <c r="G14" s="54" t="s">
        <v>1102</v>
      </c>
      <c r="H14" s="54" t="s">
        <v>1103</v>
      </c>
      <c r="I14" s="18" t="s">
        <v>2189</v>
      </c>
      <c r="J14" s="55" t="s">
        <v>588</v>
      </c>
      <c r="K14" s="27">
        <v>1</v>
      </c>
      <c r="L14" s="21">
        <v>44044</v>
      </c>
      <c r="M14" s="21">
        <v>44180</v>
      </c>
      <c r="N14" s="17">
        <v>1</v>
      </c>
      <c r="O14" s="22">
        <f t="shared" si="0"/>
        <v>1</v>
      </c>
      <c r="P14" s="153">
        <f>+AVERAGE(O14:O17)</f>
        <v>1</v>
      </c>
      <c r="Q14" s="161" t="s">
        <v>27</v>
      </c>
      <c r="R14" s="167" t="s">
        <v>1504</v>
      </c>
      <c r="S14" s="19" t="s">
        <v>1446</v>
      </c>
      <c r="T14" s="144" t="s">
        <v>2255</v>
      </c>
      <c r="U14" s="23" t="s">
        <v>1630</v>
      </c>
    </row>
    <row r="15" spans="1:22" ht="281.25" customHeight="1" x14ac:dyDescent="0.35">
      <c r="A15" s="18">
        <v>2019</v>
      </c>
      <c r="B15" s="18" t="s">
        <v>1031</v>
      </c>
      <c r="C15" s="27">
        <v>14</v>
      </c>
      <c r="D15" s="28" t="s">
        <v>1052</v>
      </c>
      <c r="E15" s="28" t="s">
        <v>1302</v>
      </c>
      <c r="F15" s="20" t="s">
        <v>757</v>
      </c>
      <c r="G15" s="54" t="s">
        <v>1104</v>
      </c>
      <c r="H15" s="54" t="s">
        <v>1098</v>
      </c>
      <c r="I15" s="18" t="s">
        <v>2189</v>
      </c>
      <c r="J15" s="55" t="s">
        <v>1099</v>
      </c>
      <c r="K15" s="27">
        <v>1</v>
      </c>
      <c r="L15" s="21">
        <v>44044</v>
      </c>
      <c r="M15" s="21">
        <v>44438</v>
      </c>
      <c r="N15" s="17">
        <v>1</v>
      </c>
      <c r="O15" s="22">
        <f t="shared" si="0"/>
        <v>1</v>
      </c>
      <c r="P15" s="161"/>
      <c r="Q15" s="161"/>
      <c r="R15" s="167"/>
      <c r="S15" s="19" t="s">
        <v>1680</v>
      </c>
      <c r="T15" s="145"/>
      <c r="U15" s="23" t="s">
        <v>1630</v>
      </c>
    </row>
    <row r="16" spans="1:22" ht="168.75" customHeight="1" x14ac:dyDescent="0.35">
      <c r="A16" s="18">
        <v>2019</v>
      </c>
      <c r="B16" s="18" t="s">
        <v>1031</v>
      </c>
      <c r="C16" s="27">
        <v>14</v>
      </c>
      <c r="D16" s="28" t="s">
        <v>1052</v>
      </c>
      <c r="E16" s="19" t="s">
        <v>1302</v>
      </c>
      <c r="F16" s="20" t="s">
        <v>760</v>
      </c>
      <c r="G16" s="54" t="s">
        <v>1104</v>
      </c>
      <c r="H16" s="54" t="s">
        <v>1319</v>
      </c>
      <c r="I16" s="18" t="s">
        <v>2189</v>
      </c>
      <c r="J16" s="55" t="s">
        <v>1101</v>
      </c>
      <c r="K16" s="27">
        <v>13</v>
      </c>
      <c r="L16" s="21">
        <v>44044</v>
      </c>
      <c r="M16" s="21">
        <v>44438</v>
      </c>
      <c r="N16" s="17">
        <v>13</v>
      </c>
      <c r="O16" s="22">
        <f t="shared" si="0"/>
        <v>1</v>
      </c>
      <c r="P16" s="161"/>
      <c r="Q16" s="161"/>
      <c r="R16" s="167"/>
      <c r="S16" s="19" t="s">
        <v>1612</v>
      </c>
      <c r="T16" s="145"/>
      <c r="U16" s="23" t="s">
        <v>1630</v>
      </c>
    </row>
    <row r="17" spans="1:22" ht="123.75" customHeight="1" x14ac:dyDescent="0.35">
      <c r="A17" s="18">
        <v>2019</v>
      </c>
      <c r="B17" s="18" t="s">
        <v>1031</v>
      </c>
      <c r="C17" s="27">
        <v>14</v>
      </c>
      <c r="D17" s="28" t="s">
        <v>1052</v>
      </c>
      <c r="E17" s="28" t="s">
        <v>1302</v>
      </c>
      <c r="F17" s="20" t="s">
        <v>764</v>
      </c>
      <c r="G17" s="54" t="s">
        <v>1303</v>
      </c>
      <c r="H17" s="54" t="s">
        <v>1304</v>
      </c>
      <c r="I17" s="18" t="s">
        <v>2189</v>
      </c>
      <c r="J17" s="55" t="s">
        <v>588</v>
      </c>
      <c r="K17" s="27">
        <v>1</v>
      </c>
      <c r="L17" s="21">
        <v>44044</v>
      </c>
      <c r="M17" s="21">
        <v>44180</v>
      </c>
      <c r="N17" s="17">
        <v>1</v>
      </c>
      <c r="O17" s="22">
        <f t="shared" si="0"/>
        <v>1</v>
      </c>
      <c r="P17" s="161"/>
      <c r="Q17" s="161"/>
      <c r="R17" s="167"/>
      <c r="S17" s="19" t="s">
        <v>1445</v>
      </c>
      <c r="T17" s="146"/>
      <c r="U17" s="23" t="s">
        <v>1630</v>
      </c>
    </row>
    <row r="18" spans="1:22" s="52" customFormat="1" ht="112.5" customHeight="1" x14ac:dyDescent="0.35">
      <c r="A18" s="18">
        <v>2020</v>
      </c>
      <c r="B18" s="18" t="s">
        <v>1550</v>
      </c>
      <c r="C18" s="27">
        <v>2</v>
      </c>
      <c r="D18" s="28" t="s">
        <v>1385</v>
      </c>
      <c r="E18" s="28" t="s">
        <v>1397</v>
      </c>
      <c r="F18" s="20" t="s">
        <v>175</v>
      </c>
      <c r="G18" s="54" t="s">
        <v>1412</v>
      </c>
      <c r="H18" s="56" t="s">
        <v>1413</v>
      </c>
      <c r="I18" s="26" t="s">
        <v>1447</v>
      </c>
      <c r="J18" s="57" t="s">
        <v>1428</v>
      </c>
      <c r="K18" s="17">
        <v>1</v>
      </c>
      <c r="L18" s="21">
        <v>44378</v>
      </c>
      <c r="M18" s="21">
        <v>44561</v>
      </c>
      <c r="N18" s="17">
        <v>1</v>
      </c>
      <c r="O18" s="22">
        <f t="shared" si="0"/>
        <v>1</v>
      </c>
      <c r="P18" s="153">
        <f>+AVERAGE(O18:O20)</f>
        <v>1</v>
      </c>
      <c r="Q18" s="161" t="s">
        <v>27</v>
      </c>
      <c r="R18" s="167" t="s">
        <v>1504</v>
      </c>
      <c r="S18" s="19" t="s">
        <v>1694</v>
      </c>
      <c r="T18" s="144" t="s">
        <v>2291</v>
      </c>
      <c r="U18" s="23" t="s">
        <v>1630</v>
      </c>
    </row>
    <row r="19" spans="1:22" s="52" customFormat="1" ht="217.5" customHeight="1" x14ac:dyDescent="0.35">
      <c r="A19" s="18">
        <v>2020</v>
      </c>
      <c r="B19" s="18" t="s">
        <v>1550</v>
      </c>
      <c r="C19" s="27">
        <v>2</v>
      </c>
      <c r="D19" s="28" t="s">
        <v>1385</v>
      </c>
      <c r="E19" s="28" t="s">
        <v>1398</v>
      </c>
      <c r="F19" s="20" t="s">
        <v>48</v>
      </c>
      <c r="G19" s="54" t="s">
        <v>1414</v>
      </c>
      <c r="H19" s="56" t="s">
        <v>1494</v>
      </c>
      <c r="I19" s="26" t="s">
        <v>1450</v>
      </c>
      <c r="J19" s="57" t="s">
        <v>1429</v>
      </c>
      <c r="K19" s="17">
        <v>2</v>
      </c>
      <c r="L19" s="21">
        <v>44531</v>
      </c>
      <c r="M19" s="21">
        <v>44742</v>
      </c>
      <c r="N19" s="17">
        <v>2</v>
      </c>
      <c r="O19" s="22">
        <f t="shared" si="0"/>
        <v>1</v>
      </c>
      <c r="P19" s="161"/>
      <c r="Q19" s="161"/>
      <c r="R19" s="167"/>
      <c r="S19" s="19" t="s">
        <v>2290</v>
      </c>
      <c r="T19" s="145"/>
      <c r="U19" s="23" t="s">
        <v>1630</v>
      </c>
    </row>
    <row r="20" spans="1:22" s="52" customFormat="1" ht="238.5" customHeight="1" x14ac:dyDescent="0.35">
      <c r="A20" s="18">
        <v>2020</v>
      </c>
      <c r="B20" s="18" t="s">
        <v>1550</v>
      </c>
      <c r="C20" s="27">
        <v>2</v>
      </c>
      <c r="D20" s="28" t="s">
        <v>1385</v>
      </c>
      <c r="E20" s="28" t="s">
        <v>1399</v>
      </c>
      <c r="F20" s="20" t="s">
        <v>52</v>
      </c>
      <c r="G20" s="54" t="s">
        <v>1415</v>
      </c>
      <c r="H20" s="56" t="s">
        <v>1416</v>
      </c>
      <c r="I20" s="26" t="s">
        <v>1447</v>
      </c>
      <c r="J20" s="57" t="s">
        <v>1430</v>
      </c>
      <c r="K20" s="17">
        <v>2</v>
      </c>
      <c r="L20" s="21">
        <v>44531</v>
      </c>
      <c r="M20" s="21">
        <v>44742</v>
      </c>
      <c r="N20" s="17">
        <v>2</v>
      </c>
      <c r="O20" s="22">
        <f t="shared" si="0"/>
        <v>1</v>
      </c>
      <c r="P20" s="161"/>
      <c r="Q20" s="161"/>
      <c r="R20" s="167"/>
      <c r="S20" s="19" t="s">
        <v>2266</v>
      </c>
      <c r="T20" s="146"/>
      <c r="U20" s="23" t="s">
        <v>1630</v>
      </c>
    </row>
    <row r="21" spans="1:22" s="52" customFormat="1" ht="304.5" x14ac:dyDescent="0.35">
      <c r="A21" s="18" t="s">
        <v>1512</v>
      </c>
      <c r="B21" s="18" t="s">
        <v>1551</v>
      </c>
      <c r="C21" s="27">
        <v>4</v>
      </c>
      <c r="D21" s="28" t="s">
        <v>1534</v>
      </c>
      <c r="E21" s="28" t="s">
        <v>1713</v>
      </c>
      <c r="F21" s="20" t="s">
        <v>391</v>
      </c>
      <c r="G21" s="54" t="s">
        <v>1714</v>
      </c>
      <c r="H21" s="56" t="s">
        <v>1527</v>
      </c>
      <c r="I21" s="18" t="s">
        <v>2189</v>
      </c>
      <c r="J21" s="57" t="s">
        <v>1715</v>
      </c>
      <c r="K21" s="17">
        <v>1</v>
      </c>
      <c r="L21" s="21">
        <v>44378</v>
      </c>
      <c r="M21" s="21">
        <v>44439</v>
      </c>
      <c r="N21" s="17">
        <v>1</v>
      </c>
      <c r="O21" s="22">
        <f t="shared" si="0"/>
        <v>1</v>
      </c>
      <c r="P21" s="22">
        <f>+O21/K21</f>
        <v>1</v>
      </c>
      <c r="Q21" s="22" t="s">
        <v>27</v>
      </c>
      <c r="R21" s="18" t="s">
        <v>1504</v>
      </c>
      <c r="S21" s="19" t="s">
        <v>2233</v>
      </c>
      <c r="T21" s="19" t="s">
        <v>2268</v>
      </c>
      <c r="U21" s="23" t="s">
        <v>1630</v>
      </c>
    </row>
    <row r="22" spans="1:22" s="52" customFormat="1" ht="103.5" customHeight="1" x14ac:dyDescent="0.35">
      <c r="A22" s="18" t="s">
        <v>1512</v>
      </c>
      <c r="B22" s="18" t="s">
        <v>1551</v>
      </c>
      <c r="C22" s="27">
        <v>5</v>
      </c>
      <c r="D22" s="28" t="s">
        <v>1716</v>
      </c>
      <c r="E22" s="28" t="s">
        <v>1535</v>
      </c>
      <c r="F22" s="20" t="s">
        <v>59</v>
      </c>
      <c r="G22" s="54" t="s">
        <v>1717</v>
      </c>
      <c r="H22" s="56" t="s">
        <v>1718</v>
      </c>
      <c r="I22" s="18" t="s">
        <v>2189</v>
      </c>
      <c r="J22" s="57" t="s">
        <v>1205</v>
      </c>
      <c r="K22" s="17">
        <v>1</v>
      </c>
      <c r="L22" s="21">
        <v>44410</v>
      </c>
      <c r="M22" s="21">
        <v>44499</v>
      </c>
      <c r="N22" s="17">
        <v>1</v>
      </c>
      <c r="O22" s="22">
        <f t="shared" si="0"/>
        <v>1</v>
      </c>
      <c r="P22" s="153">
        <f>+AVERAGE(O22:O23)</f>
        <v>1</v>
      </c>
      <c r="Q22" s="161" t="s">
        <v>27</v>
      </c>
      <c r="R22" s="167" t="s">
        <v>1504</v>
      </c>
      <c r="S22" s="19" t="s">
        <v>1719</v>
      </c>
      <c r="T22" s="19" t="s">
        <v>1626</v>
      </c>
      <c r="U22" s="23" t="s">
        <v>1630</v>
      </c>
    </row>
    <row r="23" spans="1:22" s="52" customFormat="1" ht="371.25" customHeight="1" x14ac:dyDescent="0.35">
      <c r="A23" s="18" t="s">
        <v>1512</v>
      </c>
      <c r="B23" s="18" t="s">
        <v>1551</v>
      </c>
      <c r="C23" s="27">
        <v>5</v>
      </c>
      <c r="D23" s="28" t="s">
        <v>1716</v>
      </c>
      <c r="E23" s="28" t="s">
        <v>1535</v>
      </c>
      <c r="F23" s="20" t="s">
        <v>66</v>
      </c>
      <c r="G23" s="54" t="s">
        <v>1528</v>
      </c>
      <c r="H23" s="56" t="s">
        <v>1529</v>
      </c>
      <c r="I23" s="18" t="s">
        <v>2189</v>
      </c>
      <c r="J23" s="57" t="s">
        <v>1545</v>
      </c>
      <c r="K23" s="17">
        <v>13</v>
      </c>
      <c r="L23" s="21">
        <v>44410</v>
      </c>
      <c r="M23" s="21">
        <v>44545</v>
      </c>
      <c r="N23" s="17">
        <v>13</v>
      </c>
      <c r="O23" s="22">
        <f t="shared" si="0"/>
        <v>1</v>
      </c>
      <c r="P23" s="161"/>
      <c r="Q23" s="161"/>
      <c r="R23" s="167"/>
      <c r="S23" s="19" t="s">
        <v>2079</v>
      </c>
      <c r="T23" s="19" t="s">
        <v>2458</v>
      </c>
      <c r="U23" s="23" t="s">
        <v>1630</v>
      </c>
    </row>
    <row r="24" spans="1:22" s="52" customFormat="1" ht="147" x14ac:dyDescent="0.35">
      <c r="A24" s="18" t="s">
        <v>2114</v>
      </c>
      <c r="B24" s="18" t="s">
        <v>1910</v>
      </c>
      <c r="C24" s="27">
        <v>2</v>
      </c>
      <c r="D24" s="28" t="s">
        <v>1736</v>
      </c>
      <c r="E24" s="28" t="s">
        <v>1737</v>
      </c>
      <c r="F24" s="20" t="s">
        <v>391</v>
      </c>
      <c r="G24" s="54" t="s">
        <v>1784</v>
      </c>
      <c r="H24" s="56" t="s">
        <v>1785</v>
      </c>
      <c r="I24" s="18" t="s">
        <v>417</v>
      </c>
      <c r="J24" s="57" t="s">
        <v>2392</v>
      </c>
      <c r="K24" s="17">
        <v>1</v>
      </c>
      <c r="L24" s="21">
        <v>44593</v>
      </c>
      <c r="M24" s="21">
        <v>44651</v>
      </c>
      <c r="N24" s="17">
        <v>1</v>
      </c>
      <c r="O24" s="22">
        <f t="shared" si="0"/>
        <v>1</v>
      </c>
      <c r="P24" s="22">
        <f>+O24</f>
        <v>1</v>
      </c>
      <c r="Q24" s="22" t="s">
        <v>27</v>
      </c>
      <c r="R24" s="18" t="s">
        <v>1504</v>
      </c>
      <c r="S24" s="19" t="s">
        <v>1914</v>
      </c>
      <c r="T24" s="19" t="s">
        <v>2292</v>
      </c>
      <c r="U24" s="23" t="s">
        <v>1630</v>
      </c>
    </row>
    <row r="25" spans="1:22" s="52" customFormat="1" ht="303.75" customHeight="1" x14ac:dyDescent="0.35">
      <c r="A25" s="18">
        <v>2021</v>
      </c>
      <c r="B25" s="18" t="s">
        <v>2156</v>
      </c>
      <c r="C25" s="27">
        <v>2</v>
      </c>
      <c r="D25" s="28" t="s">
        <v>2127</v>
      </c>
      <c r="E25" s="28" t="s">
        <v>2143</v>
      </c>
      <c r="F25" s="20" t="s">
        <v>391</v>
      </c>
      <c r="G25" s="54" t="s">
        <v>2414</v>
      </c>
      <c r="H25" s="56" t="s">
        <v>2411</v>
      </c>
      <c r="I25" s="20" t="s">
        <v>536</v>
      </c>
      <c r="J25" s="57" t="s">
        <v>2415</v>
      </c>
      <c r="K25" s="17">
        <v>1</v>
      </c>
      <c r="L25" s="21">
        <v>44742</v>
      </c>
      <c r="M25" s="21">
        <v>44926</v>
      </c>
      <c r="N25" s="17">
        <v>1</v>
      </c>
      <c r="O25" s="22">
        <f t="shared" si="0"/>
        <v>1</v>
      </c>
      <c r="P25" s="153">
        <f>+AVERAGE(O25:O26)</f>
        <v>1</v>
      </c>
      <c r="Q25" s="161" t="s">
        <v>27</v>
      </c>
      <c r="R25" s="150" t="s">
        <v>1504</v>
      </c>
      <c r="S25" s="19" t="s">
        <v>2321</v>
      </c>
      <c r="T25" s="144" t="s">
        <v>2459</v>
      </c>
      <c r="U25" s="23" t="s">
        <v>1630</v>
      </c>
    </row>
    <row r="26" spans="1:22" s="52" customFormat="1" ht="178.5" x14ac:dyDescent="0.35">
      <c r="A26" s="18">
        <v>2021</v>
      </c>
      <c r="B26" s="18" t="s">
        <v>2156</v>
      </c>
      <c r="C26" s="27">
        <v>2</v>
      </c>
      <c r="D26" s="28" t="s">
        <v>2127</v>
      </c>
      <c r="E26" s="28" t="s">
        <v>2143</v>
      </c>
      <c r="F26" s="20" t="s">
        <v>391</v>
      </c>
      <c r="G26" s="54" t="s">
        <v>2414</v>
      </c>
      <c r="H26" s="56" t="s">
        <v>2411</v>
      </c>
      <c r="I26" s="20" t="s">
        <v>2209</v>
      </c>
      <c r="J26" s="57" t="s">
        <v>2207</v>
      </c>
      <c r="K26" s="17">
        <v>11</v>
      </c>
      <c r="L26" s="21">
        <v>44742</v>
      </c>
      <c r="M26" s="21">
        <v>44926</v>
      </c>
      <c r="N26" s="17">
        <v>11</v>
      </c>
      <c r="O26" s="22">
        <f>+N26/K26</f>
        <v>1</v>
      </c>
      <c r="P26" s="161"/>
      <c r="Q26" s="161"/>
      <c r="R26" s="152"/>
      <c r="S26" s="19" t="s">
        <v>2322</v>
      </c>
      <c r="T26" s="146"/>
      <c r="U26" s="23" t="s">
        <v>1630</v>
      </c>
    </row>
    <row r="27" spans="1:22" s="52" customFormat="1" ht="283.5" x14ac:dyDescent="0.35">
      <c r="A27" s="18">
        <v>2021</v>
      </c>
      <c r="B27" s="18" t="s">
        <v>2156</v>
      </c>
      <c r="C27" s="27">
        <v>6</v>
      </c>
      <c r="D27" s="28" t="s">
        <v>2131</v>
      </c>
      <c r="E27" s="28" t="s">
        <v>2147</v>
      </c>
      <c r="F27" s="20" t="s">
        <v>391</v>
      </c>
      <c r="G27" s="54" t="s">
        <v>2431</v>
      </c>
      <c r="H27" s="56" t="s">
        <v>2432</v>
      </c>
      <c r="I27" s="26" t="s">
        <v>2186</v>
      </c>
      <c r="J27" s="57" t="s">
        <v>2177</v>
      </c>
      <c r="K27" s="17">
        <v>6</v>
      </c>
      <c r="L27" s="21">
        <v>44742</v>
      </c>
      <c r="M27" s="21">
        <v>44926</v>
      </c>
      <c r="N27" s="17">
        <v>6</v>
      </c>
      <c r="O27" s="22">
        <f>+N27/K27</f>
        <v>1</v>
      </c>
      <c r="P27" s="22">
        <f>+O27</f>
        <v>1</v>
      </c>
      <c r="Q27" s="22" t="s">
        <v>27</v>
      </c>
      <c r="R27" s="18" t="s">
        <v>1504</v>
      </c>
      <c r="S27" s="19" t="s">
        <v>1925</v>
      </c>
      <c r="T27" s="19" t="s">
        <v>2433</v>
      </c>
      <c r="U27" s="23" t="s">
        <v>1630</v>
      </c>
      <c r="V27" s="130"/>
    </row>
  </sheetData>
  <mergeCells count="31">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 ref="P6:P7"/>
    <mergeCell ref="Q6:Q7"/>
    <mergeCell ref="R6:R7"/>
    <mergeCell ref="P18:P20"/>
    <mergeCell ref="Q18:Q20"/>
    <mergeCell ref="R18:R20"/>
    <mergeCell ref="P8:P10"/>
    <mergeCell ref="Q8:Q10"/>
    <mergeCell ref="R8:R10"/>
    <mergeCell ref="P25:P26"/>
    <mergeCell ref="Q25:Q26"/>
    <mergeCell ref="R25:R26"/>
    <mergeCell ref="P22:P23"/>
    <mergeCell ref="Q22:Q23"/>
    <mergeCell ref="R22:R23"/>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xr:uid="{00000000-0002-0000-0200-000001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xr:uid="{00000000-0002-0000-02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xr:uid="{00000000-0002-0000-02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xr:uid="{00000000-0002-0000-0200-00000400000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xr:uid="{00000000-0002-0000-0200-000005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xr:uid="{00000000-0002-0000-0200-000008000000}">
      <formula1>0</formula1>
      <formula2>390</formula2>
    </dataValidation>
    <dataValidation type="textLength" allowBlank="1" showInputMessage="1" showErrorMessage="1" prompt="Cualquier contenido, máximo 390 caracteres_x000a_" sqref="I25:I26" xr:uid="{00000000-0002-0000-0200-000009000000}">
      <formula1>1</formula1>
      <formula2>300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4"/>
  <sheetViews>
    <sheetView topLeftCell="N1" zoomScaleNormal="100" workbookViewId="0">
      <selection activeCell="U2" sqref="U2"/>
    </sheetView>
  </sheetViews>
  <sheetFormatPr baseColWidth="10" defaultRowHeight="14.5" x14ac:dyDescent="0.35"/>
  <cols>
    <col min="1" max="1" width="9" customWidth="1"/>
    <col min="2" max="2" width="16.54296875" customWidth="1"/>
    <col min="3" max="3" width="9.7265625" customWidth="1"/>
    <col min="4" max="4" width="38.26953125" customWidth="1"/>
    <col min="5" max="5" width="37.1796875" customWidth="1"/>
    <col min="6" max="6" width="9.816406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73.81640625" customWidth="1"/>
    <col min="21" max="21" width="38.1796875" customWidth="1"/>
  </cols>
  <sheetData>
    <row r="1" spans="1:21" ht="31.5" x14ac:dyDescent="0.35">
      <c r="A1" s="2" t="s">
        <v>0</v>
      </c>
      <c r="B1" s="2" t="s">
        <v>1</v>
      </c>
      <c r="C1" s="2" t="s">
        <v>2</v>
      </c>
      <c r="D1" s="119" t="s">
        <v>3</v>
      </c>
      <c r="E1" s="2" t="s">
        <v>4</v>
      </c>
      <c r="F1" s="2" t="s">
        <v>5</v>
      </c>
      <c r="G1" s="2" t="s">
        <v>6</v>
      </c>
      <c r="H1" s="2" t="s">
        <v>7</v>
      </c>
      <c r="I1" s="2" t="s">
        <v>8</v>
      </c>
      <c r="J1" s="2" t="s">
        <v>9</v>
      </c>
      <c r="K1" s="2" t="s">
        <v>10</v>
      </c>
      <c r="L1" s="2" t="s">
        <v>11</v>
      </c>
      <c r="M1" s="2" t="s">
        <v>12</v>
      </c>
      <c r="N1" s="2" t="s">
        <v>13</v>
      </c>
      <c r="O1" s="2" t="s">
        <v>14</v>
      </c>
      <c r="P1" s="2" t="s">
        <v>15</v>
      </c>
      <c r="Q1" s="2" t="s">
        <v>16</v>
      </c>
      <c r="R1" s="2" t="s">
        <v>1501</v>
      </c>
      <c r="S1" s="2" t="s">
        <v>17</v>
      </c>
      <c r="T1" s="2" t="s">
        <v>18</v>
      </c>
      <c r="U1" s="2" t="s">
        <v>19</v>
      </c>
    </row>
    <row r="2" spans="1:21" ht="199.5" x14ac:dyDescent="0.35">
      <c r="A2" s="17">
        <v>2015</v>
      </c>
      <c r="B2" s="18" t="s">
        <v>1015</v>
      </c>
      <c r="C2" s="17">
        <v>21</v>
      </c>
      <c r="D2" s="19" t="s">
        <v>1936</v>
      </c>
      <c r="E2" s="19" t="s">
        <v>1937</v>
      </c>
      <c r="F2" s="20" t="s">
        <v>59</v>
      </c>
      <c r="G2" s="18" t="s">
        <v>60</v>
      </c>
      <c r="H2" s="18" t="s">
        <v>845</v>
      </c>
      <c r="I2" s="18" t="s">
        <v>61</v>
      </c>
      <c r="J2" s="18" t="s">
        <v>62</v>
      </c>
      <c r="K2" s="18">
        <v>7</v>
      </c>
      <c r="L2" s="21">
        <v>43770</v>
      </c>
      <c r="M2" s="21">
        <v>44196</v>
      </c>
      <c r="N2" s="17">
        <v>7</v>
      </c>
      <c r="O2" s="22">
        <v>1</v>
      </c>
      <c r="P2" s="165">
        <v>1</v>
      </c>
      <c r="Q2" s="165" t="s">
        <v>27</v>
      </c>
      <c r="R2" s="166" t="s">
        <v>1503</v>
      </c>
      <c r="S2" s="19" t="s">
        <v>1938</v>
      </c>
      <c r="T2" s="144" t="s">
        <v>2049</v>
      </c>
      <c r="U2" s="23" t="s">
        <v>1630</v>
      </c>
    </row>
    <row r="3" spans="1:21" ht="252" x14ac:dyDescent="0.35">
      <c r="A3" s="17">
        <v>2015</v>
      </c>
      <c r="B3" s="18" t="s">
        <v>1015</v>
      </c>
      <c r="C3" s="17">
        <v>21</v>
      </c>
      <c r="D3" s="19" t="s">
        <v>1936</v>
      </c>
      <c r="E3" s="19" t="s">
        <v>1937</v>
      </c>
      <c r="F3" s="20" t="s">
        <v>66</v>
      </c>
      <c r="G3" s="18" t="s">
        <v>60</v>
      </c>
      <c r="H3" s="18" t="s">
        <v>846</v>
      </c>
      <c r="I3" s="18" t="s">
        <v>61</v>
      </c>
      <c r="J3" s="18" t="s">
        <v>67</v>
      </c>
      <c r="K3" s="18">
        <v>36</v>
      </c>
      <c r="L3" s="21">
        <v>43770</v>
      </c>
      <c r="M3" s="21">
        <v>44530</v>
      </c>
      <c r="N3" s="17">
        <v>36</v>
      </c>
      <c r="O3" s="22">
        <v>1</v>
      </c>
      <c r="P3" s="165"/>
      <c r="Q3" s="165"/>
      <c r="R3" s="166"/>
      <c r="S3" s="19" t="s">
        <v>1631</v>
      </c>
      <c r="T3" s="146"/>
      <c r="U3" s="23" t="s">
        <v>1630</v>
      </c>
    </row>
    <row r="4" spans="1:21" ht="409.5" x14ac:dyDescent="0.35">
      <c r="A4" s="17">
        <v>2016</v>
      </c>
      <c r="B4" s="18" t="s">
        <v>1014</v>
      </c>
      <c r="C4" s="17">
        <v>25</v>
      </c>
      <c r="D4" s="19" t="s">
        <v>1939</v>
      </c>
      <c r="E4" s="19" t="s">
        <v>1940</v>
      </c>
      <c r="F4" s="18">
        <v>1</v>
      </c>
      <c r="G4" s="19" t="s">
        <v>1157</v>
      </c>
      <c r="H4" s="19" t="s">
        <v>1158</v>
      </c>
      <c r="I4" s="18" t="s">
        <v>35</v>
      </c>
      <c r="J4" s="18" t="s">
        <v>1159</v>
      </c>
      <c r="K4" s="17">
        <v>24</v>
      </c>
      <c r="L4" s="21">
        <v>43831</v>
      </c>
      <c r="M4" s="21">
        <v>44561</v>
      </c>
      <c r="N4" s="17">
        <v>24</v>
      </c>
      <c r="O4" s="22">
        <v>1</v>
      </c>
      <c r="P4" s="22">
        <v>1</v>
      </c>
      <c r="Q4" s="22" t="s">
        <v>27</v>
      </c>
      <c r="R4" s="68" t="s">
        <v>1504</v>
      </c>
      <c r="S4" s="19" t="s">
        <v>1644</v>
      </c>
      <c r="T4" s="19" t="s">
        <v>2050</v>
      </c>
      <c r="U4" s="23" t="s">
        <v>1630</v>
      </c>
    </row>
    <row r="5" spans="1:21" ht="409.5" x14ac:dyDescent="0.35">
      <c r="A5" s="17">
        <v>2016</v>
      </c>
      <c r="B5" s="18" t="s">
        <v>1014</v>
      </c>
      <c r="C5" s="17">
        <v>26</v>
      </c>
      <c r="D5" s="19" t="s">
        <v>1941</v>
      </c>
      <c r="E5" s="19" t="s">
        <v>1942</v>
      </c>
      <c r="F5" s="18">
        <v>1</v>
      </c>
      <c r="G5" s="19" t="s">
        <v>1157</v>
      </c>
      <c r="H5" s="19" t="s">
        <v>1158</v>
      </c>
      <c r="I5" s="18" t="s">
        <v>35</v>
      </c>
      <c r="J5" s="18" t="s">
        <v>1159</v>
      </c>
      <c r="K5" s="17">
        <v>24</v>
      </c>
      <c r="L5" s="21">
        <v>43831</v>
      </c>
      <c r="M5" s="21">
        <v>44561</v>
      </c>
      <c r="N5" s="17">
        <v>24</v>
      </c>
      <c r="O5" s="22">
        <v>1</v>
      </c>
      <c r="P5" s="22">
        <v>1</v>
      </c>
      <c r="Q5" s="22" t="s">
        <v>27</v>
      </c>
      <c r="R5" s="68" t="s">
        <v>1504</v>
      </c>
      <c r="S5" s="19" t="s">
        <v>1644</v>
      </c>
      <c r="T5" s="19" t="s">
        <v>2051</v>
      </c>
      <c r="U5" s="23" t="s">
        <v>1630</v>
      </c>
    </row>
    <row r="6" spans="1:21" ht="105" x14ac:dyDescent="0.35">
      <c r="A6" s="17">
        <v>2016</v>
      </c>
      <c r="B6" s="18" t="s">
        <v>1014</v>
      </c>
      <c r="C6" s="17">
        <v>27</v>
      </c>
      <c r="D6" s="19" t="s">
        <v>1943</v>
      </c>
      <c r="E6" s="19" t="s">
        <v>1944</v>
      </c>
      <c r="F6" s="20" t="s">
        <v>59</v>
      </c>
      <c r="G6" s="18" t="s">
        <v>60</v>
      </c>
      <c r="H6" s="18" t="s">
        <v>845</v>
      </c>
      <c r="I6" s="18" t="s">
        <v>69</v>
      </c>
      <c r="J6" s="18" t="s">
        <v>62</v>
      </c>
      <c r="K6" s="18">
        <v>7</v>
      </c>
      <c r="L6" s="21">
        <v>43770</v>
      </c>
      <c r="M6" s="21">
        <v>44196</v>
      </c>
      <c r="N6" s="17">
        <v>7</v>
      </c>
      <c r="O6" s="22">
        <v>1</v>
      </c>
      <c r="P6" s="165">
        <v>1</v>
      </c>
      <c r="Q6" s="165" t="s">
        <v>27</v>
      </c>
      <c r="R6" s="166" t="s">
        <v>1504</v>
      </c>
      <c r="S6" s="19" t="s">
        <v>967</v>
      </c>
      <c r="T6" s="144" t="s">
        <v>1945</v>
      </c>
      <c r="U6" s="23" t="s">
        <v>1630</v>
      </c>
    </row>
    <row r="7" spans="1:21" ht="409.5" x14ac:dyDescent="0.35">
      <c r="A7" s="17">
        <v>2016</v>
      </c>
      <c r="B7" s="18" t="s">
        <v>1014</v>
      </c>
      <c r="C7" s="17">
        <v>27</v>
      </c>
      <c r="D7" s="19" t="s">
        <v>1946</v>
      </c>
      <c r="E7" s="19" t="s">
        <v>1944</v>
      </c>
      <c r="F7" s="20" t="s">
        <v>66</v>
      </c>
      <c r="G7" s="19" t="s">
        <v>1157</v>
      </c>
      <c r="H7" s="19" t="s">
        <v>1158</v>
      </c>
      <c r="I7" s="18" t="s">
        <v>69</v>
      </c>
      <c r="J7" s="18" t="s">
        <v>1159</v>
      </c>
      <c r="K7" s="18">
        <v>24</v>
      </c>
      <c r="L7" s="21">
        <v>43831</v>
      </c>
      <c r="M7" s="21">
        <v>44561</v>
      </c>
      <c r="N7" s="17">
        <v>24</v>
      </c>
      <c r="O7" s="22">
        <v>1</v>
      </c>
      <c r="P7" s="165"/>
      <c r="Q7" s="165"/>
      <c r="R7" s="166"/>
      <c r="S7" s="19" t="s">
        <v>1644</v>
      </c>
      <c r="T7" s="146"/>
      <c r="U7" s="23" t="s">
        <v>1630</v>
      </c>
    </row>
    <row r="8" spans="1:21" ht="409.5" x14ac:dyDescent="0.35">
      <c r="A8" s="17">
        <v>2016</v>
      </c>
      <c r="B8" s="18" t="s">
        <v>1014</v>
      </c>
      <c r="C8" s="17">
        <v>43</v>
      </c>
      <c r="D8" s="19" t="s">
        <v>1947</v>
      </c>
      <c r="E8" s="19" t="s">
        <v>1948</v>
      </c>
      <c r="F8" s="18">
        <v>1</v>
      </c>
      <c r="G8" s="19" t="s">
        <v>1157</v>
      </c>
      <c r="H8" s="19" t="s">
        <v>1158</v>
      </c>
      <c r="I8" s="18" t="s">
        <v>69</v>
      </c>
      <c r="J8" s="18" t="s">
        <v>1159</v>
      </c>
      <c r="K8" s="18">
        <v>24</v>
      </c>
      <c r="L8" s="21">
        <v>43831</v>
      </c>
      <c r="M8" s="21">
        <v>44561</v>
      </c>
      <c r="N8" s="17">
        <v>24</v>
      </c>
      <c r="O8" s="22">
        <v>1</v>
      </c>
      <c r="P8" s="22">
        <v>1</v>
      </c>
      <c r="Q8" s="22" t="s">
        <v>27</v>
      </c>
      <c r="R8" s="68" t="s">
        <v>1504</v>
      </c>
      <c r="S8" s="19" t="s">
        <v>1644</v>
      </c>
      <c r="T8" s="19" t="s">
        <v>2035</v>
      </c>
      <c r="U8" s="23" t="s">
        <v>1630</v>
      </c>
    </row>
    <row r="9" spans="1:21" s="65" customFormat="1" ht="168.75" customHeight="1" x14ac:dyDescent="0.35">
      <c r="A9" s="17">
        <v>2017</v>
      </c>
      <c r="B9" s="18" t="s">
        <v>1017</v>
      </c>
      <c r="C9" s="17">
        <v>3</v>
      </c>
      <c r="D9" s="19" t="s">
        <v>455</v>
      </c>
      <c r="E9" s="19" t="s">
        <v>572</v>
      </c>
      <c r="F9" s="20" t="s">
        <v>429</v>
      </c>
      <c r="G9" s="19" t="s">
        <v>1211</v>
      </c>
      <c r="H9" s="19" t="s">
        <v>1212</v>
      </c>
      <c r="I9" s="18" t="s">
        <v>327</v>
      </c>
      <c r="J9" s="18" t="s">
        <v>1214</v>
      </c>
      <c r="K9" s="18">
        <v>1</v>
      </c>
      <c r="L9" s="21">
        <v>44167</v>
      </c>
      <c r="M9" s="21">
        <v>44227</v>
      </c>
      <c r="N9" s="17">
        <v>1</v>
      </c>
      <c r="O9" s="22">
        <f t="shared" ref="O9:O16" si="0">+N9/K9</f>
        <v>1</v>
      </c>
      <c r="P9" s="155">
        <f>+AVERAGE(O9:O16)</f>
        <v>1</v>
      </c>
      <c r="Q9" s="155" t="s">
        <v>27</v>
      </c>
      <c r="R9" s="158" t="s">
        <v>1503</v>
      </c>
      <c r="S9" s="19" t="s">
        <v>1459</v>
      </c>
      <c r="T9" s="144" t="s">
        <v>2068</v>
      </c>
      <c r="U9" s="23" t="s">
        <v>1630</v>
      </c>
    </row>
    <row r="10" spans="1:21" s="65" customFormat="1" ht="303.75" customHeight="1" x14ac:dyDescent="0.35">
      <c r="A10" s="17">
        <v>2017</v>
      </c>
      <c r="B10" s="18" t="s">
        <v>1017</v>
      </c>
      <c r="C10" s="17">
        <v>3</v>
      </c>
      <c r="D10" s="19" t="s">
        <v>455</v>
      </c>
      <c r="E10" s="19" t="s">
        <v>572</v>
      </c>
      <c r="F10" s="20" t="s">
        <v>434</v>
      </c>
      <c r="G10" s="19" t="s">
        <v>1111</v>
      </c>
      <c r="H10" s="19" t="s">
        <v>1213</v>
      </c>
      <c r="I10" s="18" t="s">
        <v>327</v>
      </c>
      <c r="J10" s="18" t="s">
        <v>1215</v>
      </c>
      <c r="K10" s="18">
        <v>6</v>
      </c>
      <c r="L10" s="21">
        <v>44197</v>
      </c>
      <c r="M10" s="21">
        <v>44408</v>
      </c>
      <c r="N10" s="17">
        <v>6</v>
      </c>
      <c r="O10" s="22">
        <f t="shared" si="0"/>
        <v>1</v>
      </c>
      <c r="P10" s="156"/>
      <c r="Q10" s="156"/>
      <c r="R10" s="159"/>
      <c r="S10" s="19" t="s">
        <v>1629</v>
      </c>
      <c r="T10" s="145"/>
      <c r="U10" s="23" t="s">
        <v>1630</v>
      </c>
    </row>
    <row r="11" spans="1:21" s="64" customFormat="1" ht="281.25" customHeight="1" x14ac:dyDescent="0.35">
      <c r="A11" s="17">
        <v>2017</v>
      </c>
      <c r="B11" s="18" t="s">
        <v>1017</v>
      </c>
      <c r="C11" s="17">
        <v>3</v>
      </c>
      <c r="D11" s="19" t="s">
        <v>455</v>
      </c>
      <c r="E11" s="19" t="s">
        <v>1060</v>
      </c>
      <c r="F11" s="20" t="s">
        <v>438</v>
      </c>
      <c r="G11" s="19" t="s">
        <v>1111</v>
      </c>
      <c r="H11" s="19" t="s">
        <v>1112</v>
      </c>
      <c r="I11" s="18" t="s">
        <v>327</v>
      </c>
      <c r="J11" s="18" t="s">
        <v>1113</v>
      </c>
      <c r="K11" s="18">
        <v>1</v>
      </c>
      <c r="L11" s="21">
        <v>44044</v>
      </c>
      <c r="M11" s="21">
        <v>44180</v>
      </c>
      <c r="N11" s="17">
        <v>1</v>
      </c>
      <c r="O11" s="22">
        <f t="shared" si="0"/>
        <v>1</v>
      </c>
      <c r="P11" s="156"/>
      <c r="Q11" s="156"/>
      <c r="R11" s="159"/>
      <c r="S11" s="19" t="s">
        <v>1436</v>
      </c>
      <c r="T11" s="145"/>
      <c r="U11" s="23" t="s">
        <v>1630</v>
      </c>
    </row>
    <row r="12" spans="1:21" s="64" customFormat="1" ht="409.5" customHeight="1" x14ac:dyDescent="0.35">
      <c r="A12" s="17">
        <v>2017</v>
      </c>
      <c r="B12" s="18" t="s">
        <v>1017</v>
      </c>
      <c r="C12" s="17">
        <v>3</v>
      </c>
      <c r="D12" s="19" t="s">
        <v>455</v>
      </c>
      <c r="E12" s="19" t="s">
        <v>1060</v>
      </c>
      <c r="F12" s="20" t="s">
        <v>442</v>
      </c>
      <c r="G12" s="19" t="s">
        <v>1114</v>
      </c>
      <c r="H12" s="19" t="s">
        <v>1115</v>
      </c>
      <c r="I12" s="26" t="s">
        <v>1138</v>
      </c>
      <c r="J12" s="18" t="s">
        <v>1116</v>
      </c>
      <c r="K12" s="18">
        <v>1</v>
      </c>
      <c r="L12" s="21">
        <v>44044</v>
      </c>
      <c r="M12" s="21">
        <v>44180</v>
      </c>
      <c r="N12" s="17">
        <v>1</v>
      </c>
      <c r="O12" s="22">
        <f t="shared" si="0"/>
        <v>1</v>
      </c>
      <c r="P12" s="156"/>
      <c r="Q12" s="156"/>
      <c r="R12" s="159"/>
      <c r="S12" s="19" t="s">
        <v>1460</v>
      </c>
      <c r="T12" s="145"/>
      <c r="U12" s="23" t="s">
        <v>1630</v>
      </c>
    </row>
    <row r="13" spans="1:21" s="64" customFormat="1" ht="157.5" customHeight="1" x14ac:dyDescent="0.35">
      <c r="A13" s="17">
        <v>2017</v>
      </c>
      <c r="B13" s="18" t="s">
        <v>1017</v>
      </c>
      <c r="C13" s="17">
        <v>3</v>
      </c>
      <c r="D13" s="19" t="s">
        <v>455</v>
      </c>
      <c r="E13" s="19" t="s">
        <v>1210</v>
      </c>
      <c r="F13" s="20" t="s">
        <v>444</v>
      </c>
      <c r="G13" s="28" t="s">
        <v>1346</v>
      </c>
      <c r="H13" s="28" t="s">
        <v>1350</v>
      </c>
      <c r="I13" s="26" t="s">
        <v>1358</v>
      </c>
      <c r="J13" s="28" t="s">
        <v>1354</v>
      </c>
      <c r="K13" s="26">
        <v>1</v>
      </c>
      <c r="L13" s="21">
        <v>44378</v>
      </c>
      <c r="M13" s="21">
        <v>44581</v>
      </c>
      <c r="N13" s="17">
        <v>1</v>
      </c>
      <c r="O13" s="22">
        <f t="shared" si="0"/>
        <v>1</v>
      </c>
      <c r="P13" s="156"/>
      <c r="Q13" s="156"/>
      <c r="R13" s="159"/>
      <c r="S13" s="19" t="s">
        <v>1652</v>
      </c>
      <c r="T13" s="145"/>
      <c r="U13" s="23" t="s">
        <v>1630</v>
      </c>
    </row>
    <row r="14" spans="1:21" s="64" customFormat="1" ht="146.25" customHeight="1" x14ac:dyDescent="0.35">
      <c r="A14" s="17">
        <v>2017</v>
      </c>
      <c r="B14" s="18" t="s">
        <v>1017</v>
      </c>
      <c r="C14" s="17">
        <v>3</v>
      </c>
      <c r="D14" s="19" t="s">
        <v>455</v>
      </c>
      <c r="E14" s="19" t="s">
        <v>1210</v>
      </c>
      <c r="F14" s="20" t="s">
        <v>445</v>
      </c>
      <c r="G14" s="28" t="s">
        <v>1347</v>
      </c>
      <c r="H14" s="28" t="s">
        <v>1351</v>
      </c>
      <c r="I14" s="26" t="s">
        <v>1358</v>
      </c>
      <c r="J14" s="28" t="s">
        <v>1355</v>
      </c>
      <c r="K14" s="26">
        <v>1</v>
      </c>
      <c r="L14" s="21">
        <v>44378</v>
      </c>
      <c r="M14" s="21">
        <v>44581</v>
      </c>
      <c r="N14" s="17">
        <v>1</v>
      </c>
      <c r="O14" s="22">
        <f t="shared" si="0"/>
        <v>1</v>
      </c>
      <c r="P14" s="156"/>
      <c r="Q14" s="156"/>
      <c r="R14" s="159"/>
      <c r="S14" s="19" t="s">
        <v>1652</v>
      </c>
      <c r="T14" s="145"/>
      <c r="U14" s="23" t="s">
        <v>1630</v>
      </c>
    </row>
    <row r="15" spans="1:21" s="64" customFormat="1" ht="112.5" customHeight="1" x14ac:dyDescent="0.35">
      <c r="A15" s="17">
        <v>2017</v>
      </c>
      <c r="B15" s="18" t="s">
        <v>1017</v>
      </c>
      <c r="C15" s="17">
        <v>3</v>
      </c>
      <c r="D15" s="19" t="s">
        <v>455</v>
      </c>
      <c r="E15" s="19" t="s">
        <v>1210</v>
      </c>
      <c r="F15" s="20" t="s">
        <v>448</v>
      </c>
      <c r="G15" s="28" t="s">
        <v>1348</v>
      </c>
      <c r="H15" s="28" t="s">
        <v>1352</v>
      </c>
      <c r="I15" s="26" t="s">
        <v>1359</v>
      </c>
      <c r="J15" s="28" t="s">
        <v>1356</v>
      </c>
      <c r="K15" s="26">
        <v>1</v>
      </c>
      <c r="L15" s="21">
        <v>44378</v>
      </c>
      <c r="M15" s="21">
        <v>44581</v>
      </c>
      <c r="N15" s="17">
        <v>1</v>
      </c>
      <c r="O15" s="22">
        <f t="shared" si="0"/>
        <v>1</v>
      </c>
      <c r="P15" s="156"/>
      <c r="Q15" s="156"/>
      <c r="R15" s="159"/>
      <c r="S15" s="19" t="s">
        <v>1695</v>
      </c>
      <c r="T15" s="145"/>
      <c r="U15" s="23" t="s">
        <v>1630</v>
      </c>
    </row>
    <row r="16" spans="1:21" s="64" customFormat="1" ht="409.5" customHeight="1" x14ac:dyDescent="0.35">
      <c r="A16" s="17">
        <v>2017</v>
      </c>
      <c r="B16" s="18" t="s">
        <v>1017</v>
      </c>
      <c r="C16" s="17">
        <v>3</v>
      </c>
      <c r="D16" s="19" t="s">
        <v>455</v>
      </c>
      <c r="E16" s="19" t="s">
        <v>1210</v>
      </c>
      <c r="F16" s="20" t="s">
        <v>450</v>
      </c>
      <c r="G16" s="28" t="s">
        <v>1349</v>
      </c>
      <c r="H16" s="28" t="s">
        <v>1353</v>
      </c>
      <c r="I16" s="26" t="s">
        <v>1546</v>
      </c>
      <c r="J16" s="28" t="s">
        <v>1357</v>
      </c>
      <c r="K16" s="26">
        <v>6</v>
      </c>
      <c r="L16" s="21">
        <v>44378</v>
      </c>
      <c r="M16" s="21">
        <v>44581</v>
      </c>
      <c r="N16" s="17">
        <v>6</v>
      </c>
      <c r="O16" s="22">
        <f t="shared" si="0"/>
        <v>1</v>
      </c>
      <c r="P16" s="157"/>
      <c r="Q16" s="157"/>
      <c r="R16" s="160"/>
      <c r="S16" s="19" t="s">
        <v>2067</v>
      </c>
      <c r="T16" s="146"/>
      <c r="U16" s="23" t="s">
        <v>1630</v>
      </c>
    </row>
    <row r="17" spans="1:22" ht="105" x14ac:dyDescent="0.35">
      <c r="A17" s="17">
        <v>2017</v>
      </c>
      <c r="B17" s="18" t="s">
        <v>1017</v>
      </c>
      <c r="C17" s="17">
        <v>5</v>
      </c>
      <c r="D17" s="19" t="s">
        <v>1949</v>
      </c>
      <c r="E17" s="19" t="s">
        <v>1950</v>
      </c>
      <c r="F17" s="20" t="s">
        <v>148</v>
      </c>
      <c r="G17" s="18" t="s">
        <v>60</v>
      </c>
      <c r="H17" s="18" t="s">
        <v>845</v>
      </c>
      <c r="I17" s="18" t="s">
        <v>69</v>
      </c>
      <c r="J17" s="18" t="s">
        <v>62</v>
      </c>
      <c r="K17" s="18">
        <v>7</v>
      </c>
      <c r="L17" s="21">
        <v>43770</v>
      </c>
      <c r="M17" s="21">
        <v>44196</v>
      </c>
      <c r="N17" s="17">
        <v>7</v>
      </c>
      <c r="O17" s="22">
        <v>1</v>
      </c>
      <c r="P17" s="153">
        <v>1</v>
      </c>
      <c r="Q17" s="153" t="s">
        <v>27</v>
      </c>
      <c r="R17" s="154" t="s">
        <v>1504</v>
      </c>
      <c r="S17" s="19" t="s">
        <v>967</v>
      </c>
      <c r="T17" s="144" t="s">
        <v>2052</v>
      </c>
      <c r="U17" s="23" t="s">
        <v>1630</v>
      </c>
    </row>
    <row r="18" spans="1:22" ht="252" x14ac:dyDescent="0.35">
      <c r="A18" s="17">
        <v>2017</v>
      </c>
      <c r="B18" s="18" t="s">
        <v>1017</v>
      </c>
      <c r="C18" s="17">
        <v>5</v>
      </c>
      <c r="D18" s="19" t="s">
        <v>1949</v>
      </c>
      <c r="E18" s="19" t="s">
        <v>1950</v>
      </c>
      <c r="F18" s="20" t="s">
        <v>150</v>
      </c>
      <c r="G18" s="18" t="s">
        <v>60</v>
      </c>
      <c r="H18" s="18" t="s">
        <v>846</v>
      </c>
      <c r="I18" s="18" t="s">
        <v>69</v>
      </c>
      <c r="J18" s="18" t="s">
        <v>67</v>
      </c>
      <c r="K18" s="18">
        <v>36</v>
      </c>
      <c r="L18" s="21">
        <v>43770</v>
      </c>
      <c r="M18" s="21">
        <v>44530</v>
      </c>
      <c r="N18" s="17">
        <v>36</v>
      </c>
      <c r="O18" s="22">
        <v>1</v>
      </c>
      <c r="P18" s="153"/>
      <c r="Q18" s="153"/>
      <c r="R18" s="154"/>
      <c r="S18" s="19" t="s">
        <v>1631</v>
      </c>
      <c r="T18" s="146"/>
      <c r="U18" s="23" t="s">
        <v>1630</v>
      </c>
    </row>
    <row r="19" spans="1:22" ht="105" x14ac:dyDescent="0.35">
      <c r="A19" s="17">
        <v>2017</v>
      </c>
      <c r="B19" s="18" t="s">
        <v>1017</v>
      </c>
      <c r="C19" s="17">
        <v>8</v>
      </c>
      <c r="D19" s="19" t="s">
        <v>1951</v>
      </c>
      <c r="E19" s="19" t="s">
        <v>1952</v>
      </c>
      <c r="F19" s="20" t="s">
        <v>168</v>
      </c>
      <c r="G19" s="18" t="s">
        <v>60</v>
      </c>
      <c r="H19" s="18" t="s">
        <v>845</v>
      </c>
      <c r="I19" s="18" t="s">
        <v>69</v>
      </c>
      <c r="J19" s="18" t="s">
        <v>62</v>
      </c>
      <c r="K19" s="18">
        <v>7</v>
      </c>
      <c r="L19" s="21">
        <v>43770</v>
      </c>
      <c r="M19" s="21">
        <v>44196</v>
      </c>
      <c r="N19" s="17">
        <v>7</v>
      </c>
      <c r="O19" s="22">
        <v>1</v>
      </c>
      <c r="P19" s="153">
        <v>1</v>
      </c>
      <c r="Q19" s="153" t="s">
        <v>27</v>
      </c>
      <c r="R19" s="154" t="s">
        <v>1505</v>
      </c>
      <c r="S19" s="19" t="s">
        <v>967</v>
      </c>
      <c r="T19" s="144" t="s">
        <v>2036</v>
      </c>
      <c r="U19" s="23" t="s">
        <v>1630</v>
      </c>
    </row>
    <row r="20" spans="1:22" ht="252" x14ac:dyDescent="0.35">
      <c r="A20" s="17">
        <v>2017</v>
      </c>
      <c r="B20" s="18" t="s">
        <v>1017</v>
      </c>
      <c r="C20" s="17">
        <v>8</v>
      </c>
      <c r="D20" s="19" t="s">
        <v>1951</v>
      </c>
      <c r="E20" s="19" t="s">
        <v>1952</v>
      </c>
      <c r="F20" s="20" t="s">
        <v>471</v>
      </c>
      <c r="G20" s="18" t="s">
        <v>60</v>
      </c>
      <c r="H20" s="18" t="s">
        <v>846</v>
      </c>
      <c r="I20" s="18" t="s">
        <v>69</v>
      </c>
      <c r="J20" s="18" t="s">
        <v>67</v>
      </c>
      <c r="K20" s="18">
        <v>36</v>
      </c>
      <c r="L20" s="21">
        <v>43770</v>
      </c>
      <c r="M20" s="21">
        <v>44530</v>
      </c>
      <c r="N20" s="17">
        <v>36</v>
      </c>
      <c r="O20" s="22">
        <v>1</v>
      </c>
      <c r="P20" s="153"/>
      <c r="Q20" s="153"/>
      <c r="R20" s="154"/>
      <c r="S20" s="19" t="s">
        <v>1631</v>
      </c>
      <c r="T20" s="146"/>
      <c r="U20" s="23" t="s">
        <v>1630</v>
      </c>
    </row>
    <row r="21" spans="1:22" s="65" customFormat="1" ht="94.5" x14ac:dyDescent="0.35">
      <c r="A21" s="17">
        <v>2018</v>
      </c>
      <c r="B21" s="18" t="s">
        <v>1019</v>
      </c>
      <c r="C21" s="27">
        <v>5</v>
      </c>
      <c r="D21" s="28" t="s">
        <v>552</v>
      </c>
      <c r="E21" s="28" t="s">
        <v>862</v>
      </c>
      <c r="F21" s="20" t="s">
        <v>175</v>
      </c>
      <c r="G21" s="28" t="s">
        <v>553</v>
      </c>
      <c r="H21" s="28" t="s">
        <v>863</v>
      </c>
      <c r="I21" s="18" t="s">
        <v>536</v>
      </c>
      <c r="J21" s="26" t="s">
        <v>554</v>
      </c>
      <c r="K21" s="27">
        <v>2</v>
      </c>
      <c r="L21" s="21">
        <v>43620</v>
      </c>
      <c r="M21" s="21">
        <v>43830</v>
      </c>
      <c r="N21" s="17">
        <v>2</v>
      </c>
      <c r="O21" s="22">
        <f>+N21/K21</f>
        <v>1</v>
      </c>
      <c r="P21" s="155">
        <f>AVERAGE(O21:O23)</f>
        <v>1</v>
      </c>
      <c r="Q21" s="155" t="s">
        <v>27</v>
      </c>
      <c r="R21" s="158" t="s">
        <v>1504</v>
      </c>
      <c r="S21" s="19" t="s">
        <v>1260</v>
      </c>
      <c r="T21" s="19" t="s">
        <v>1453</v>
      </c>
      <c r="U21" s="19" t="s">
        <v>1630</v>
      </c>
    </row>
    <row r="22" spans="1:22" s="65" customFormat="1" ht="337.5" customHeight="1" x14ac:dyDescent="0.35">
      <c r="A22" s="17">
        <v>2018</v>
      </c>
      <c r="B22" s="18" t="s">
        <v>1019</v>
      </c>
      <c r="C22" s="27">
        <v>5</v>
      </c>
      <c r="D22" s="28" t="s">
        <v>552</v>
      </c>
      <c r="E22" s="28" t="s">
        <v>862</v>
      </c>
      <c r="F22" s="20" t="s">
        <v>48</v>
      </c>
      <c r="G22" s="28" t="s">
        <v>553</v>
      </c>
      <c r="H22" s="28" t="s">
        <v>555</v>
      </c>
      <c r="I22" s="18" t="s">
        <v>536</v>
      </c>
      <c r="J22" s="26" t="s">
        <v>556</v>
      </c>
      <c r="K22" s="27">
        <v>2</v>
      </c>
      <c r="L22" s="21">
        <v>43678</v>
      </c>
      <c r="M22" s="21">
        <v>43830</v>
      </c>
      <c r="N22" s="17">
        <v>2</v>
      </c>
      <c r="O22" s="22">
        <f>+N22/K22</f>
        <v>1</v>
      </c>
      <c r="P22" s="156"/>
      <c r="Q22" s="156"/>
      <c r="R22" s="159"/>
      <c r="S22" s="19" t="s">
        <v>1452</v>
      </c>
      <c r="T22" s="19" t="s">
        <v>1465</v>
      </c>
      <c r="U22" s="19" t="s">
        <v>1630</v>
      </c>
    </row>
    <row r="23" spans="1:22" s="65" customFormat="1" ht="157.5" x14ac:dyDescent="0.35">
      <c r="A23" s="17">
        <v>2018</v>
      </c>
      <c r="B23" s="18" t="s">
        <v>1019</v>
      </c>
      <c r="C23" s="27">
        <v>5</v>
      </c>
      <c r="D23" s="28" t="s">
        <v>552</v>
      </c>
      <c r="E23" s="28" t="s">
        <v>862</v>
      </c>
      <c r="F23" s="20" t="s">
        <v>52</v>
      </c>
      <c r="G23" s="28" t="s">
        <v>1361</v>
      </c>
      <c r="H23" s="28" t="s">
        <v>1362</v>
      </c>
      <c r="I23" s="18" t="s">
        <v>536</v>
      </c>
      <c r="J23" s="26" t="s">
        <v>1363</v>
      </c>
      <c r="K23" s="27">
        <v>6</v>
      </c>
      <c r="L23" s="21">
        <v>44378</v>
      </c>
      <c r="M23" s="21">
        <v>44592</v>
      </c>
      <c r="N23" s="17">
        <v>6</v>
      </c>
      <c r="O23" s="22">
        <f>+N23/K23</f>
        <v>1</v>
      </c>
      <c r="P23" s="157"/>
      <c r="Q23" s="157"/>
      <c r="R23" s="160"/>
      <c r="S23" s="19" t="s">
        <v>1935</v>
      </c>
      <c r="T23" s="19" t="s">
        <v>2037</v>
      </c>
      <c r="U23" s="19" t="s">
        <v>1630</v>
      </c>
    </row>
    <row r="24" spans="1:22" s="65" customFormat="1" ht="281.25" customHeight="1" x14ac:dyDescent="0.35">
      <c r="A24" s="17">
        <v>2018</v>
      </c>
      <c r="B24" s="18" t="s">
        <v>1019</v>
      </c>
      <c r="C24" s="27">
        <v>10</v>
      </c>
      <c r="D24" s="28" t="s">
        <v>571</v>
      </c>
      <c r="E24" s="28" t="s">
        <v>572</v>
      </c>
      <c r="F24" s="20" t="s">
        <v>429</v>
      </c>
      <c r="G24" s="54" t="s">
        <v>1111</v>
      </c>
      <c r="H24" s="54" t="s">
        <v>1112</v>
      </c>
      <c r="I24" s="18" t="s">
        <v>327</v>
      </c>
      <c r="J24" s="55" t="s">
        <v>1113</v>
      </c>
      <c r="K24" s="27">
        <v>1</v>
      </c>
      <c r="L24" s="21">
        <v>44044</v>
      </c>
      <c r="M24" s="21">
        <v>44180</v>
      </c>
      <c r="N24" s="17">
        <v>1</v>
      </c>
      <c r="O24" s="22">
        <f t="shared" ref="O24:O31" si="1">+N24/K24</f>
        <v>1</v>
      </c>
      <c r="P24" s="155">
        <f>+AVERAGE(O24:O31)</f>
        <v>1</v>
      </c>
      <c r="Q24" s="170" t="s">
        <v>27</v>
      </c>
      <c r="R24" s="150" t="s">
        <v>1504</v>
      </c>
      <c r="S24" s="19" t="s">
        <v>1436</v>
      </c>
      <c r="T24" s="144" t="s">
        <v>2068</v>
      </c>
      <c r="U24" s="23" t="s">
        <v>1630</v>
      </c>
      <c r="V24" s="69"/>
    </row>
    <row r="25" spans="1:22" s="65" customFormat="1" ht="409.5" customHeight="1" x14ac:dyDescent="0.35">
      <c r="A25" s="17">
        <v>2018</v>
      </c>
      <c r="B25" s="18" t="s">
        <v>1019</v>
      </c>
      <c r="C25" s="27">
        <v>10</v>
      </c>
      <c r="D25" s="28" t="s">
        <v>571</v>
      </c>
      <c r="E25" s="28" t="s">
        <v>572</v>
      </c>
      <c r="F25" s="20" t="s">
        <v>434</v>
      </c>
      <c r="G25" s="54" t="s">
        <v>1114</v>
      </c>
      <c r="H25" s="54" t="s">
        <v>1115</v>
      </c>
      <c r="I25" s="18" t="s">
        <v>1138</v>
      </c>
      <c r="J25" s="55" t="s">
        <v>1116</v>
      </c>
      <c r="K25" s="27">
        <v>1</v>
      </c>
      <c r="L25" s="21">
        <v>44044</v>
      </c>
      <c r="M25" s="21">
        <v>44180</v>
      </c>
      <c r="N25" s="17">
        <v>1</v>
      </c>
      <c r="O25" s="22">
        <f t="shared" si="1"/>
        <v>1</v>
      </c>
      <c r="P25" s="156"/>
      <c r="Q25" s="171"/>
      <c r="R25" s="151"/>
      <c r="S25" s="19" t="s">
        <v>1460</v>
      </c>
      <c r="T25" s="145"/>
      <c r="U25" s="23" t="s">
        <v>1630</v>
      </c>
    </row>
    <row r="26" spans="1:22" s="65" customFormat="1" ht="168.75" customHeight="1" x14ac:dyDescent="0.35">
      <c r="A26" s="17">
        <v>2018</v>
      </c>
      <c r="B26" s="18" t="s">
        <v>1019</v>
      </c>
      <c r="C26" s="27">
        <v>10</v>
      </c>
      <c r="D26" s="28" t="s">
        <v>571</v>
      </c>
      <c r="E26" s="28" t="s">
        <v>572</v>
      </c>
      <c r="F26" s="20" t="s">
        <v>438</v>
      </c>
      <c r="G26" s="54" t="s">
        <v>1211</v>
      </c>
      <c r="H26" s="54" t="s">
        <v>1212</v>
      </c>
      <c r="I26" s="18" t="s">
        <v>327</v>
      </c>
      <c r="J26" s="55" t="s">
        <v>1214</v>
      </c>
      <c r="K26" s="17">
        <v>1</v>
      </c>
      <c r="L26" s="21">
        <v>44167</v>
      </c>
      <c r="M26" s="21">
        <v>44227</v>
      </c>
      <c r="N26" s="17">
        <v>1</v>
      </c>
      <c r="O26" s="22">
        <f t="shared" si="1"/>
        <v>1</v>
      </c>
      <c r="P26" s="156"/>
      <c r="Q26" s="171"/>
      <c r="R26" s="151"/>
      <c r="S26" s="19" t="s">
        <v>1459</v>
      </c>
      <c r="T26" s="145"/>
      <c r="U26" s="23" t="s">
        <v>1630</v>
      </c>
    </row>
    <row r="27" spans="1:22" s="65" customFormat="1" ht="303.75" customHeight="1" x14ac:dyDescent="0.35">
      <c r="A27" s="17">
        <v>2018</v>
      </c>
      <c r="B27" s="18" t="s">
        <v>1019</v>
      </c>
      <c r="C27" s="27">
        <v>10</v>
      </c>
      <c r="D27" s="28" t="s">
        <v>571</v>
      </c>
      <c r="E27" s="28" t="s">
        <v>572</v>
      </c>
      <c r="F27" s="20" t="s">
        <v>442</v>
      </c>
      <c r="G27" s="54" t="s">
        <v>1111</v>
      </c>
      <c r="H27" s="54" t="s">
        <v>1213</v>
      </c>
      <c r="I27" s="18" t="s">
        <v>327</v>
      </c>
      <c r="J27" s="55" t="s">
        <v>1215</v>
      </c>
      <c r="K27" s="17">
        <v>6</v>
      </c>
      <c r="L27" s="21">
        <v>44197</v>
      </c>
      <c r="M27" s="21">
        <v>44408</v>
      </c>
      <c r="N27" s="17">
        <v>6</v>
      </c>
      <c r="O27" s="22">
        <f>+N27/K27</f>
        <v>1</v>
      </c>
      <c r="P27" s="156"/>
      <c r="Q27" s="171"/>
      <c r="R27" s="151"/>
      <c r="S27" s="19" t="s">
        <v>1629</v>
      </c>
      <c r="T27" s="145"/>
      <c r="U27" s="23" t="s">
        <v>1630</v>
      </c>
    </row>
    <row r="28" spans="1:22" s="64" customFormat="1" ht="90" customHeight="1" x14ac:dyDescent="0.35">
      <c r="A28" s="17">
        <v>2018</v>
      </c>
      <c r="B28" s="18" t="s">
        <v>1019</v>
      </c>
      <c r="C28" s="27">
        <v>10</v>
      </c>
      <c r="D28" s="28" t="s">
        <v>571</v>
      </c>
      <c r="E28" s="28" t="s">
        <v>1210</v>
      </c>
      <c r="F28" s="20" t="s">
        <v>444</v>
      </c>
      <c r="G28" s="28" t="s">
        <v>1346</v>
      </c>
      <c r="H28" s="28" t="s">
        <v>1350</v>
      </c>
      <c r="I28" s="26" t="s">
        <v>1358</v>
      </c>
      <c r="J28" s="28" t="s">
        <v>1354</v>
      </c>
      <c r="K28" s="26">
        <v>1</v>
      </c>
      <c r="L28" s="21">
        <v>44378</v>
      </c>
      <c r="M28" s="21">
        <v>44581</v>
      </c>
      <c r="N28" s="17">
        <v>1</v>
      </c>
      <c r="O28" s="22">
        <f t="shared" si="1"/>
        <v>1</v>
      </c>
      <c r="P28" s="156"/>
      <c r="Q28" s="171"/>
      <c r="R28" s="151"/>
      <c r="S28" s="19" t="s">
        <v>1652</v>
      </c>
      <c r="T28" s="145"/>
      <c r="U28" s="23" t="s">
        <v>1630</v>
      </c>
    </row>
    <row r="29" spans="1:22" s="64" customFormat="1" ht="90" customHeight="1" x14ac:dyDescent="0.35">
      <c r="A29" s="17">
        <v>2018</v>
      </c>
      <c r="B29" s="18" t="s">
        <v>1019</v>
      </c>
      <c r="C29" s="27">
        <v>10</v>
      </c>
      <c r="D29" s="28" t="s">
        <v>571</v>
      </c>
      <c r="E29" s="28" t="s">
        <v>1210</v>
      </c>
      <c r="F29" s="20" t="s">
        <v>445</v>
      </c>
      <c r="G29" s="28" t="s">
        <v>1347</v>
      </c>
      <c r="H29" s="28" t="s">
        <v>1351</v>
      </c>
      <c r="I29" s="26" t="s">
        <v>1358</v>
      </c>
      <c r="J29" s="28" t="s">
        <v>1355</v>
      </c>
      <c r="K29" s="26">
        <v>1</v>
      </c>
      <c r="L29" s="21">
        <v>44378</v>
      </c>
      <c r="M29" s="21">
        <v>44581</v>
      </c>
      <c r="N29" s="17">
        <v>1</v>
      </c>
      <c r="O29" s="22">
        <f t="shared" si="1"/>
        <v>1</v>
      </c>
      <c r="P29" s="156"/>
      <c r="Q29" s="171"/>
      <c r="R29" s="151"/>
      <c r="S29" s="19" t="s">
        <v>1652</v>
      </c>
      <c r="T29" s="145"/>
      <c r="U29" s="23" t="s">
        <v>1630</v>
      </c>
    </row>
    <row r="30" spans="1:22" s="64" customFormat="1" ht="112.5" customHeight="1" x14ac:dyDescent="0.35">
      <c r="A30" s="17">
        <v>2018</v>
      </c>
      <c r="B30" s="18" t="s">
        <v>1019</v>
      </c>
      <c r="C30" s="27">
        <v>10</v>
      </c>
      <c r="D30" s="28" t="s">
        <v>571</v>
      </c>
      <c r="E30" s="28" t="s">
        <v>1210</v>
      </c>
      <c r="F30" s="20" t="s">
        <v>448</v>
      </c>
      <c r="G30" s="28" t="s">
        <v>1348</v>
      </c>
      <c r="H30" s="28" t="s">
        <v>1352</v>
      </c>
      <c r="I30" s="26" t="s">
        <v>1359</v>
      </c>
      <c r="J30" s="28" t="s">
        <v>1356</v>
      </c>
      <c r="K30" s="26">
        <v>1</v>
      </c>
      <c r="L30" s="21">
        <v>44378</v>
      </c>
      <c r="M30" s="21">
        <v>44581</v>
      </c>
      <c r="N30" s="17">
        <v>1</v>
      </c>
      <c r="O30" s="22">
        <f t="shared" si="1"/>
        <v>1</v>
      </c>
      <c r="P30" s="156"/>
      <c r="Q30" s="171"/>
      <c r="R30" s="151"/>
      <c r="S30" s="19" t="s">
        <v>1695</v>
      </c>
      <c r="T30" s="145"/>
      <c r="U30" s="23" t="s">
        <v>1630</v>
      </c>
    </row>
    <row r="31" spans="1:22" s="64" customFormat="1" ht="409.5" customHeight="1" x14ac:dyDescent="0.35">
      <c r="A31" s="17">
        <v>2018</v>
      </c>
      <c r="B31" s="18" t="s">
        <v>1019</v>
      </c>
      <c r="C31" s="27">
        <v>10</v>
      </c>
      <c r="D31" s="28" t="s">
        <v>571</v>
      </c>
      <c r="E31" s="28" t="s">
        <v>1210</v>
      </c>
      <c r="F31" s="20" t="s">
        <v>450</v>
      </c>
      <c r="G31" s="28" t="s">
        <v>1349</v>
      </c>
      <c r="H31" s="28" t="s">
        <v>1353</v>
      </c>
      <c r="I31" s="26" t="s">
        <v>1546</v>
      </c>
      <c r="J31" s="28" t="s">
        <v>1357</v>
      </c>
      <c r="K31" s="26">
        <v>6</v>
      </c>
      <c r="L31" s="21">
        <v>44378</v>
      </c>
      <c r="M31" s="21">
        <v>44581</v>
      </c>
      <c r="N31" s="17">
        <v>6</v>
      </c>
      <c r="O31" s="22">
        <f t="shared" si="1"/>
        <v>1</v>
      </c>
      <c r="P31" s="157"/>
      <c r="Q31" s="172"/>
      <c r="R31" s="152"/>
      <c r="S31" s="19" t="s">
        <v>1911</v>
      </c>
      <c r="T31" s="146"/>
      <c r="U31" s="23" t="s">
        <v>1630</v>
      </c>
    </row>
    <row r="32" spans="1:22" ht="409.5" x14ac:dyDescent="0.35">
      <c r="A32" s="17">
        <v>2018</v>
      </c>
      <c r="B32" s="18" t="s">
        <v>1019</v>
      </c>
      <c r="C32" s="27">
        <v>11</v>
      </c>
      <c r="D32" s="28" t="s">
        <v>1953</v>
      </c>
      <c r="E32" s="28" t="s">
        <v>1954</v>
      </c>
      <c r="F32" s="20" t="s">
        <v>59</v>
      </c>
      <c r="G32" s="28" t="s">
        <v>1349</v>
      </c>
      <c r="H32" s="28" t="s">
        <v>1353</v>
      </c>
      <c r="I32" s="26" t="s">
        <v>1546</v>
      </c>
      <c r="J32" s="28" t="s">
        <v>1357</v>
      </c>
      <c r="K32" s="26">
        <v>6</v>
      </c>
      <c r="L32" s="21">
        <v>44378</v>
      </c>
      <c r="M32" s="21">
        <v>44581</v>
      </c>
      <c r="N32" s="17">
        <v>6</v>
      </c>
      <c r="O32" s="22">
        <v>1</v>
      </c>
      <c r="P32" s="153">
        <v>1</v>
      </c>
      <c r="Q32" s="153" t="s">
        <v>27</v>
      </c>
      <c r="R32" s="154" t="s">
        <v>1504</v>
      </c>
      <c r="S32" s="19" t="s">
        <v>1911</v>
      </c>
      <c r="T32" s="144" t="s">
        <v>1955</v>
      </c>
      <c r="U32" s="23" t="s">
        <v>1630</v>
      </c>
    </row>
    <row r="33" spans="1:22" ht="157.5" x14ac:dyDescent="0.35">
      <c r="A33" s="17">
        <v>2018</v>
      </c>
      <c r="B33" s="18" t="s">
        <v>1019</v>
      </c>
      <c r="C33" s="27">
        <v>11</v>
      </c>
      <c r="D33" s="28" t="s">
        <v>1953</v>
      </c>
      <c r="E33" s="28" t="s">
        <v>1954</v>
      </c>
      <c r="F33" s="20" t="s">
        <v>66</v>
      </c>
      <c r="G33" s="28" t="s">
        <v>1956</v>
      </c>
      <c r="H33" s="28" t="s">
        <v>1957</v>
      </c>
      <c r="I33" s="26" t="s">
        <v>1358</v>
      </c>
      <c r="J33" s="28" t="s">
        <v>613</v>
      </c>
      <c r="K33" s="26">
        <v>1</v>
      </c>
      <c r="L33" s="21">
        <v>44197</v>
      </c>
      <c r="M33" s="21">
        <v>44561</v>
      </c>
      <c r="N33" s="17">
        <v>1</v>
      </c>
      <c r="O33" s="22">
        <v>1</v>
      </c>
      <c r="P33" s="153"/>
      <c r="Q33" s="153"/>
      <c r="R33" s="154"/>
      <c r="S33" s="19" t="s">
        <v>1958</v>
      </c>
      <c r="T33" s="146"/>
      <c r="U33" s="23" t="s">
        <v>1630</v>
      </c>
    </row>
    <row r="34" spans="1:22" s="65" customFormat="1" ht="213.75" customHeight="1" x14ac:dyDescent="0.35">
      <c r="A34" s="17">
        <v>2018</v>
      </c>
      <c r="B34" s="18" t="s">
        <v>1019</v>
      </c>
      <c r="C34" s="27">
        <v>13</v>
      </c>
      <c r="D34" s="28" t="s">
        <v>579</v>
      </c>
      <c r="E34" s="28" t="s">
        <v>572</v>
      </c>
      <c r="F34" s="20" t="s">
        <v>429</v>
      </c>
      <c r="G34" s="19" t="s">
        <v>1211</v>
      </c>
      <c r="H34" s="19" t="s">
        <v>1212</v>
      </c>
      <c r="I34" s="18" t="s">
        <v>327</v>
      </c>
      <c r="J34" s="18" t="s">
        <v>1214</v>
      </c>
      <c r="K34" s="18">
        <v>1</v>
      </c>
      <c r="L34" s="21">
        <v>44167</v>
      </c>
      <c r="M34" s="21">
        <v>44227</v>
      </c>
      <c r="N34" s="17">
        <v>1</v>
      </c>
      <c r="O34" s="22">
        <f t="shared" ref="O34:O41" si="2">+N34/K34</f>
        <v>1</v>
      </c>
      <c r="P34" s="155">
        <f>+AVERAGE(O34:O41)</f>
        <v>1</v>
      </c>
      <c r="Q34" s="155" t="s">
        <v>27</v>
      </c>
      <c r="R34" s="158" t="s">
        <v>1504</v>
      </c>
      <c r="S34" s="19" t="s">
        <v>1468</v>
      </c>
      <c r="T34" s="144" t="s">
        <v>2068</v>
      </c>
      <c r="U34" s="23" t="s">
        <v>1630</v>
      </c>
      <c r="V34" s="69"/>
    </row>
    <row r="35" spans="1:22" s="65" customFormat="1" ht="303.75" customHeight="1" x14ac:dyDescent="0.35">
      <c r="A35" s="17">
        <v>2018</v>
      </c>
      <c r="B35" s="18" t="s">
        <v>1019</v>
      </c>
      <c r="C35" s="27">
        <v>13</v>
      </c>
      <c r="D35" s="28" t="s">
        <v>579</v>
      </c>
      <c r="E35" s="28" t="s">
        <v>572</v>
      </c>
      <c r="F35" s="20" t="s">
        <v>434</v>
      </c>
      <c r="G35" s="19" t="s">
        <v>1111</v>
      </c>
      <c r="H35" s="19" t="s">
        <v>1213</v>
      </c>
      <c r="I35" s="18" t="s">
        <v>327</v>
      </c>
      <c r="J35" s="18" t="s">
        <v>1215</v>
      </c>
      <c r="K35" s="18">
        <v>6</v>
      </c>
      <c r="L35" s="21">
        <v>44197</v>
      </c>
      <c r="M35" s="21">
        <v>44408</v>
      </c>
      <c r="N35" s="17">
        <v>6</v>
      </c>
      <c r="O35" s="22">
        <f t="shared" si="2"/>
        <v>1</v>
      </c>
      <c r="P35" s="156"/>
      <c r="Q35" s="156"/>
      <c r="R35" s="159"/>
      <c r="S35" s="19" t="s">
        <v>1629</v>
      </c>
      <c r="T35" s="145"/>
      <c r="U35" s="23" t="s">
        <v>1630</v>
      </c>
    </row>
    <row r="36" spans="1:22" s="65" customFormat="1" ht="247.5" customHeight="1" x14ac:dyDescent="0.35">
      <c r="A36" s="17">
        <v>2018</v>
      </c>
      <c r="B36" s="18" t="s">
        <v>1019</v>
      </c>
      <c r="C36" s="27">
        <v>13</v>
      </c>
      <c r="D36" s="28" t="s">
        <v>579</v>
      </c>
      <c r="E36" s="28" t="s">
        <v>1060</v>
      </c>
      <c r="F36" s="20" t="s">
        <v>438</v>
      </c>
      <c r="G36" s="19" t="s">
        <v>1111</v>
      </c>
      <c r="H36" s="19" t="s">
        <v>1112</v>
      </c>
      <c r="I36" s="18" t="s">
        <v>327</v>
      </c>
      <c r="J36" s="18" t="s">
        <v>1113</v>
      </c>
      <c r="K36" s="18">
        <v>1</v>
      </c>
      <c r="L36" s="21">
        <v>44044</v>
      </c>
      <c r="M36" s="21">
        <v>44180</v>
      </c>
      <c r="N36" s="17">
        <v>1</v>
      </c>
      <c r="O36" s="22">
        <f t="shared" si="2"/>
        <v>1</v>
      </c>
      <c r="P36" s="156"/>
      <c r="Q36" s="156"/>
      <c r="R36" s="159"/>
      <c r="S36" s="19" t="s">
        <v>1438</v>
      </c>
      <c r="T36" s="145"/>
      <c r="U36" s="23" t="s">
        <v>1630</v>
      </c>
    </row>
    <row r="37" spans="1:22" s="65" customFormat="1" ht="315" customHeight="1" x14ac:dyDescent="0.35">
      <c r="A37" s="17">
        <v>2018</v>
      </c>
      <c r="B37" s="18" t="s">
        <v>1019</v>
      </c>
      <c r="C37" s="27">
        <v>13</v>
      </c>
      <c r="D37" s="28" t="s">
        <v>579</v>
      </c>
      <c r="E37" s="28" t="s">
        <v>1060</v>
      </c>
      <c r="F37" s="20" t="s">
        <v>442</v>
      </c>
      <c r="G37" s="19" t="s">
        <v>1114</v>
      </c>
      <c r="H37" s="19" t="s">
        <v>1115</v>
      </c>
      <c r="I37" s="18" t="s">
        <v>327</v>
      </c>
      <c r="J37" s="18" t="s">
        <v>1116</v>
      </c>
      <c r="K37" s="18">
        <v>1</v>
      </c>
      <c r="L37" s="21">
        <v>44044</v>
      </c>
      <c r="M37" s="21">
        <v>44180</v>
      </c>
      <c r="N37" s="17">
        <v>1</v>
      </c>
      <c r="O37" s="22">
        <f t="shared" si="2"/>
        <v>1</v>
      </c>
      <c r="P37" s="156"/>
      <c r="Q37" s="156"/>
      <c r="R37" s="159"/>
      <c r="S37" s="19" t="s">
        <v>1258</v>
      </c>
      <c r="T37" s="145"/>
      <c r="U37" s="23" t="s">
        <v>1630</v>
      </c>
    </row>
    <row r="38" spans="1:22" s="65" customFormat="1" ht="90" customHeight="1" x14ac:dyDescent="0.35">
      <c r="A38" s="17">
        <v>2018</v>
      </c>
      <c r="B38" s="18" t="s">
        <v>1019</v>
      </c>
      <c r="C38" s="27">
        <v>13</v>
      </c>
      <c r="D38" s="28" t="s">
        <v>579</v>
      </c>
      <c r="E38" s="28" t="s">
        <v>580</v>
      </c>
      <c r="F38" s="20" t="s">
        <v>444</v>
      </c>
      <c r="G38" s="28" t="s">
        <v>1346</v>
      </c>
      <c r="H38" s="28" t="s">
        <v>1350</v>
      </c>
      <c r="I38" s="26" t="s">
        <v>1358</v>
      </c>
      <c r="J38" s="18" t="s">
        <v>1354</v>
      </c>
      <c r="K38" s="18">
        <v>1</v>
      </c>
      <c r="L38" s="21">
        <v>44378</v>
      </c>
      <c r="M38" s="21">
        <v>44581</v>
      </c>
      <c r="N38" s="17">
        <v>1</v>
      </c>
      <c r="O38" s="22">
        <f t="shared" si="2"/>
        <v>1</v>
      </c>
      <c r="P38" s="156"/>
      <c r="Q38" s="156"/>
      <c r="R38" s="159"/>
      <c r="S38" s="19" t="s">
        <v>1652</v>
      </c>
      <c r="T38" s="145"/>
      <c r="U38" s="23" t="s">
        <v>1630</v>
      </c>
    </row>
    <row r="39" spans="1:22" s="65" customFormat="1" ht="90" customHeight="1" x14ac:dyDescent="0.35">
      <c r="A39" s="17">
        <v>2018</v>
      </c>
      <c r="B39" s="18" t="s">
        <v>1019</v>
      </c>
      <c r="C39" s="27">
        <v>13</v>
      </c>
      <c r="D39" s="28" t="s">
        <v>579</v>
      </c>
      <c r="E39" s="28" t="s">
        <v>580</v>
      </c>
      <c r="F39" s="20" t="s">
        <v>445</v>
      </c>
      <c r="G39" s="28" t="s">
        <v>1347</v>
      </c>
      <c r="H39" s="28" t="s">
        <v>1351</v>
      </c>
      <c r="I39" s="26" t="s">
        <v>1358</v>
      </c>
      <c r="J39" s="18" t="s">
        <v>1355</v>
      </c>
      <c r="K39" s="18">
        <v>1</v>
      </c>
      <c r="L39" s="21">
        <v>44378</v>
      </c>
      <c r="M39" s="21">
        <v>44581</v>
      </c>
      <c r="N39" s="17">
        <v>1</v>
      </c>
      <c r="O39" s="22">
        <f t="shared" si="2"/>
        <v>1</v>
      </c>
      <c r="P39" s="156"/>
      <c r="Q39" s="156"/>
      <c r="R39" s="159"/>
      <c r="S39" s="19" t="s">
        <v>1652</v>
      </c>
      <c r="T39" s="145"/>
      <c r="U39" s="23" t="s">
        <v>1630</v>
      </c>
    </row>
    <row r="40" spans="1:22" s="65" customFormat="1" ht="112.5" customHeight="1" x14ac:dyDescent="0.35">
      <c r="A40" s="17">
        <v>2018</v>
      </c>
      <c r="B40" s="18" t="s">
        <v>1019</v>
      </c>
      <c r="C40" s="27">
        <v>13</v>
      </c>
      <c r="D40" s="28" t="s">
        <v>579</v>
      </c>
      <c r="E40" s="28" t="s">
        <v>580</v>
      </c>
      <c r="F40" s="20" t="s">
        <v>448</v>
      </c>
      <c r="G40" s="28" t="s">
        <v>1348</v>
      </c>
      <c r="H40" s="28" t="s">
        <v>1352</v>
      </c>
      <c r="I40" s="26" t="s">
        <v>1359</v>
      </c>
      <c r="J40" s="18" t="s">
        <v>1356</v>
      </c>
      <c r="K40" s="18">
        <v>1</v>
      </c>
      <c r="L40" s="21">
        <v>44378</v>
      </c>
      <c r="M40" s="21">
        <v>44581</v>
      </c>
      <c r="N40" s="17">
        <v>1</v>
      </c>
      <c r="O40" s="22">
        <f t="shared" si="2"/>
        <v>1</v>
      </c>
      <c r="P40" s="156"/>
      <c r="Q40" s="156"/>
      <c r="R40" s="159"/>
      <c r="S40" s="19" t="s">
        <v>1695</v>
      </c>
      <c r="T40" s="145"/>
      <c r="U40" s="23" t="s">
        <v>1630</v>
      </c>
    </row>
    <row r="41" spans="1:22" s="65" customFormat="1" ht="409.5" customHeight="1" x14ac:dyDescent="0.35">
      <c r="A41" s="17">
        <v>2018</v>
      </c>
      <c r="B41" s="18" t="s">
        <v>1019</v>
      </c>
      <c r="C41" s="27">
        <v>13</v>
      </c>
      <c r="D41" s="28" t="s">
        <v>579</v>
      </c>
      <c r="E41" s="28" t="s">
        <v>580</v>
      </c>
      <c r="F41" s="20" t="s">
        <v>450</v>
      </c>
      <c r="G41" s="28" t="s">
        <v>1349</v>
      </c>
      <c r="H41" s="28" t="s">
        <v>1353</v>
      </c>
      <c r="I41" s="26" t="s">
        <v>1358</v>
      </c>
      <c r="J41" s="18" t="s">
        <v>1357</v>
      </c>
      <c r="K41" s="18">
        <v>6</v>
      </c>
      <c r="L41" s="21">
        <v>44378</v>
      </c>
      <c r="M41" s="21">
        <v>44581</v>
      </c>
      <c r="N41" s="17">
        <v>6</v>
      </c>
      <c r="O41" s="22">
        <f t="shared" si="2"/>
        <v>1</v>
      </c>
      <c r="P41" s="157"/>
      <c r="Q41" s="157"/>
      <c r="R41" s="160"/>
      <c r="S41" s="19" t="s">
        <v>1911</v>
      </c>
      <c r="T41" s="146"/>
      <c r="U41" s="23" t="s">
        <v>1630</v>
      </c>
    </row>
    <row r="42" spans="1:22" ht="283.5" x14ac:dyDescent="0.35">
      <c r="A42" s="17">
        <v>2018</v>
      </c>
      <c r="B42" s="18" t="s">
        <v>1019</v>
      </c>
      <c r="C42" s="27">
        <v>19</v>
      </c>
      <c r="D42" s="28" t="s">
        <v>1959</v>
      </c>
      <c r="E42" s="28" t="s">
        <v>1960</v>
      </c>
      <c r="F42" s="20" t="s">
        <v>59</v>
      </c>
      <c r="G42" s="28" t="s">
        <v>1961</v>
      </c>
      <c r="H42" s="28" t="s">
        <v>1962</v>
      </c>
      <c r="I42" s="18" t="s">
        <v>69</v>
      </c>
      <c r="J42" s="26" t="s">
        <v>607</v>
      </c>
      <c r="K42" s="27">
        <v>1</v>
      </c>
      <c r="L42" s="21">
        <v>43678</v>
      </c>
      <c r="M42" s="21">
        <v>43830</v>
      </c>
      <c r="N42" s="17">
        <v>1</v>
      </c>
      <c r="O42" s="22">
        <v>1</v>
      </c>
      <c r="P42" s="153">
        <v>1</v>
      </c>
      <c r="Q42" s="153" t="s">
        <v>27</v>
      </c>
      <c r="R42" s="154" t="s">
        <v>1504</v>
      </c>
      <c r="S42" s="19" t="s">
        <v>1963</v>
      </c>
      <c r="T42" s="144" t="s">
        <v>2038</v>
      </c>
      <c r="U42" s="23" t="s">
        <v>1630</v>
      </c>
    </row>
    <row r="43" spans="1:22" ht="283.5" x14ac:dyDescent="0.35">
      <c r="A43" s="17">
        <v>2018</v>
      </c>
      <c r="B43" s="18" t="s">
        <v>1019</v>
      </c>
      <c r="C43" s="27">
        <v>19</v>
      </c>
      <c r="D43" s="28" t="s">
        <v>1959</v>
      </c>
      <c r="E43" s="28" t="s">
        <v>567</v>
      </c>
      <c r="F43" s="20" t="s">
        <v>66</v>
      </c>
      <c r="G43" s="28" t="s">
        <v>1198</v>
      </c>
      <c r="H43" s="28" t="s">
        <v>1261</v>
      </c>
      <c r="I43" s="18" t="s">
        <v>69</v>
      </c>
      <c r="J43" s="26" t="s">
        <v>196</v>
      </c>
      <c r="K43" s="27">
        <v>10</v>
      </c>
      <c r="L43" s="21">
        <v>44166</v>
      </c>
      <c r="M43" s="21">
        <v>44500</v>
      </c>
      <c r="N43" s="17">
        <v>10</v>
      </c>
      <c r="O43" s="22">
        <v>1</v>
      </c>
      <c r="P43" s="153"/>
      <c r="Q43" s="153"/>
      <c r="R43" s="154"/>
      <c r="S43" s="19" t="s">
        <v>1657</v>
      </c>
      <c r="T43" s="146"/>
      <c r="U43" s="23" t="s">
        <v>1630</v>
      </c>
    </row>
    <row r="44" spans="1:22" ht="115.5" x14ac:dyDescent="0.35">
      <c r="A44" s="17">
        <v>2018</v>
      </c>
      <c r="B44" s="18" t="s">
        <v>1019</v>
      </c>
      <c r="C44" s="27">
        <v>22</v>
      </c>
      <c r="D44" s="28" t="s">
        <v>1964</v>
      </c>
      <c r="E44" s="28" t="s">
        <v>1965</v>
      </c>
      <c r="F44" s="20" t="s">
        <v>175</v>
      </c>
      <c r="G44" s="28" t="s">
        <v>1966</v>
      </c>
      <c r="H44" s="28" t="s">
        <v>1967</v>
      </c>
      <c r="I44" s="18" t="s">
        <v>69</v>
      </c>
      <c r="J44" s="26" t="s">
        <v>607</v>
      </c>
      <c r="K44" s="27">
        <v>1</v>
      </c>
      <c r="L44" s="21">
        <v>43678</v>
      </c>
      <c r="M44" s="21">
        <v>43830</v>
      </c>
      <c r="N44" s="17">
        <v>1</v>
      </c>
      <c r="O44" s="22">
        <v>1</v>
      </c>
      <c r="P44" s="153">
        <v>1</v>
      </c>
      <c r="Q44" s="153" t="s">
        <v>27</v>
      </c>
      <c r="R44" s="154" t="s">
        <v>1504</v>
      </c>
      <c r="S44" s="19" t="s">
        <v>1968</v>
      </c>
      <c r="T44" s="144" t="s">
        <v>1969</v>
      </c>
      <c r="U44" s="23" t="s">
        <v>1630</v>
      </c>
    </row>
    <row r="45" spans="1:22" ht="199.5" x14ac:dyDescent="0.35">
      <c r="A45" s="17">
        <v>2018</v>
      </c>
      <c r="B45" s="18" t="s">
        <v>1019</v>
      </c>
      <c r="C45" s="27">
        <v>22</v>
      </c>
      <c r="D45" s="28" t="s">
        <v>1964</v>
      </c>
      <c r="E45" s="28" t="s">
        <v>1964</v>
      </c>
      <c r="F45" s="20" t="s">
        <v>48</v>
      </c>
      <c r="G45" s="28" t="s">
        <v>1970</v>
      </c>
      <c r="H45" s="28" t="s">
        <v>1971</v>
      </c>
      <c r="I45" s="18" t="s">
        <v>69</v>
      </c>
      <c r="J45" s="26" t="s">
        <v>1972</v>
      </c>
      <c r="K45" s="27">
        <v>1</v>
      </c>
      <c r="L45" s="21">
        <v>44197</v>
      </c>
      <c r="M45" s="21">
        <v>44561</v>
      </c>
      <c r="N45" s="17">
        <v>1</v>
      </c>
      <c r="O45" s="22">
        <v>1</v>
      </c>
      <c r="P45" s="153"/>
      <c r="Q45" s="153"/>
      <c r="R45" s="154"/>
      <c r="S45" s="19" t="s">
        <v>1973</v>
      </c>
      <c r="T45" s="145"/>
      <c r="U45" s="23" t="s">
        <v>1630</v>
      </c>
    </row>
    <row r="46" spans="1:22" ht="94.5" x14ac:dyDescent="0.35">
      <c r="A46" s="17">
        <v>2018</v>
      </c>
      <c r="B46" s="18" t="s">
        <v>1019</v>
      </c>
      <c r="C46" s="27">
        <v>22</v>
      </c>
      <c r="D46" s="28" t="s">
        <v>1964</v>
      </c>
      <c r="E46" s="28" t="s">
        <v>1964</v>
      </c>
      <c r="F46" s="20" t="s">
        <v>52</v>
      </c>
      <c r="G46" s="28" t="s">
        <v>1974</v>
      </c>
      <c r="H46" s="28" t="s">
        <v>1975</v>
      </c>
      <c r="I46" s="18" t="s">
        <v>69</v>
      </c>
      <c r="J46" s="26" t="s">
        <v>1976</v>
      </c>
      <c r="K46" s="27">
        <v>5</v>
      </c>
      <c r="L46" s="21">
        <v>44197</v>
      </c>
      <c r="M46" s="21">
        <v>44561</v>
      </c>
      <c r="N46" s="17">
        <v>5</v>
      </c>
      <c r="O46" s="22">
        <v>1</v>
      </c>
      <c r="P46" s="153"/>
      <c r="Q46" s="153"/>
      <c r="R46" s="154"/>
      <c r="S46" s="19" t="s">
        <v>1977</v>
      </c>
      <c r="T46" s="146"/>
      <c r="U46" s="23" t="s">
        <v>1630</v>
      </c>
    </row>
    <row r="47" spans="1:22" ht="210" x14ac:dyDescent="0.35">
      <c r="A47" s="17">
        <v>2018</v>
      </c>
      <c r="B47" s="18" t="s">
        <v>1019</v>
      </c>
      <c r="C47" s="27">
        <v>23</v>
      </c>
      <c r="D47" s="28" t="s">
        <v>1978</v>
      </c>
      <c r="E47" s="28" t="s">
        <v>1979</v>
      </c>
      <c r="F47" s="20" t="s">
        <v>391</v>
      </c>
      <c r="G47" s="28" t="s">
        <v>1980</v>
      </c>
      <c r="H47" s="28" t="s">
        <v>1981</v>
      </c>
      <c r="I47" s="18" t="s">
        <v>69</v>
      </c>
      <c r="J47" s="26" t="s">
        <v>441</v>
      </c>
      <c r="K47" s="27">
        <v>1</v>
      </c>
      <c r="L47" s="21">
        <v>44197</v>
      </c>
      <c r="M47" s="21">
        <v>44255</v>
      </c>
      <c r="N47" s="17">
        <v>1</v>
      </c>
      <c r="O47" s="22">
        <v>1</v>
      </c>
      <c r="P47" s="25">
        <v>1</v>
      </c>
      <c r="Q47" s="25" t="s">
        <v>27</v>
      </c>
      <c r="R47" s="67" t="s">
        <v>1504</v>
      </c>
      <c r="S47" s="19" t="s">
        <v>2039</v>
      </c>
      <c r="T47" s="19" t="s">
        <v>2040</v>
      </c>
      <c r="U47" s="23" t="s">
        <v>1630</v>
      </c>
    </row>
    <row r="48" spans="1:22" ht="178.5" x14ac:dyDescent="0.35">
      <c r="A48" s="17">
        <v>2018</v>
      </c>
      <c r="B48" s="18" t="s">
        <v>1019</v>
      </c>
      <c r="C48" s="27">
        <v>25</v>
      </c>
      <c r="D48" s="28" t="s">
        <v>1982</v>
      </c>
      <c r="E48" s="28" t="s">
        <v>1983</v>
      </c>
      <c r="F48" s="20" t="s">
        <v>59</v>
      </c>
      <c r="G48" s="28" t="s">
        <v>1984</v>
      </c>
      <c r="H48" s="28" t="s">
        <v>631</v>
      </c>
      <c r="I48" s="18" t="s">
        <v>536</v>
      </c>
      <c r="J48" s="26" t="s">
        <v>632</v>
      </c>
      <c r="K48" s="27">
        <v>1</v>
      </c>
      <c r="L48" s="21">
        <v>43678</v>
      </c>
      <c r="M48" s="21">
        <v>44012</v>
      </c>
      <c r="N48" s="17">
        <v>1</v>
      </c>
      <c r="O48" s="22">
        <v>1</v>
      </c>
      <c r="P48" s="153">
        <v>1</v>
      </c>
      <c r="Q48" s="153" t="s">
        <v>27</v>
      </c>
      <c r="R48" s="154" t="s">
        <v>1985</v>
      </c>
      <c r="S48" s="19" t="s">
        <v>1986</v>
      </c>
      <c r="T48" s="144" t="s">
        <v>2041</v>
      </c>
      <c r="U48" s="23" t="s">
        <v>1630</v>
      </c>
    </row>
    <row r="49" spans="1:23" ht="126" x14ac:dyDescent="0.35">
      <c r="A49" s="17">
        <v>2018</v>
      </c>
      <c r="B49" s="18" t="s">
        <v>1019</v>
      </c>
      <c r="C49" s="27">
        <v>25</v>
      </c>
      <c r="D49" s="28" t="s">
        <v>1982</v>
      </c>
      <c r="E49" s="28" t="s">
        <v>1983</v>
      </c>
      <c r="F49" s="20" t="s">
        <v>66</v>
      </c>
      <c r="G49" s="28" t="s">
        <v>1987</v>
      </c>
      <c r="H49" s="28" t="s">
        <v>1988</v>
      </c>
      <c r="I49" s="18" t="s">
        <v>536</v>
      </c>
      <c r="J49" s="26" t="s">
        <v>1989</v>
      </c>
      <c r="K49" s="27">
        <v>1</v>
      </c>
      <c r="L49" s="21">
        <v>43678</v>
      </c>
      <c r="M49" s="21">
        <v>44012</v>
      </c>
      <c r="N49" s="17">
        <v>1</v>
      </c>
      <c r="O49" s="22">
        <v>1</v>
      </c>
      <c r="P49" s="153"/>
      <c r="Q49" s="153"/>
      <c r="R49" s="154"/>
      <c r="S49" s="19" t="s">
        <v>1990</v>
      </c>
      <c r="T49" s="146"/>
      <c r="U49" s="23" t="s">
        <v>1630</v>
      </c>
    </row>
    <row r="50" spans="1:23" ht="189" x14ac:dyDescent="0.35">
      <c r="A50" s="17">
        <v>2018</v>
      </c>
      <c r="B50" s="18" t="s">
        <v>1019</v>
      </c>
      <c r="C50" s="27">
        <v>26</v>
      </c>
      <c r="D50" s="28" t="s">
        <v>1991</v>
      </c>
      <c r="E50" s="28" t="s">
        <v>1992</v>
      </c>
      <c r="F50" s="20" t="s">
        <v>59</v>
      </c>
      <c r="G50" s="28" t="s">
        <v>1993</v>
      </c>
      <c r="H50" s="28" t="s">
        <v>1994</v>
      </c>
      <c r="I50" s="18" t="s">
        <v>536</v>
      </c>
      <c r="J50" s="26" t="s">
        <v>632</v>
      </c>
      <c r="K50" s="27">
        <v>1</v>
      </c>
      <c r="L50" s="21">
        <v>43678</v>
      </c>
      <c r="M50" s="21">
        <v>44012</v>
      </c>
      <c r="N50" s="17">
        <v>1</v>
      </c>
      <c r="O50" s="22">
        <v>1</v>
      </c>
      <c r="P50" s="153">
        <v>1</v>
      </c>
      <c r="Q50" s="153" t="s">
        <v>27</v>
      </c>
      <c r="R50" s="154" t="s">
        <v>1504</v>
      </c>
      <c r="S50" s="19" t="s">
        <v>1995</v>
      </c>
      <c r="T50" s="144" t="s">
        <v>2042</v>
      </c>
      <c r="U50" s="23" t="s">
        <v>1630</v>
      </c>
    </row>
    <row r="51" spans="1:23" ht="94.5" x14ac:dyDescent="0.35">
      <c r="A51" s="17">
        <v>2018</v>
      </c>
      <c r="B51" s="18" t="s">
        <v>1019</v>
      </c>
      <c r="C51" s="27">
        <v>26</v>
      </c>
      <c r="D51" s="28" t="s">
        <v>1991</v>
      </c>
      <c r="E51" s="28" t="s">
        <v>1992</v>
      </c>
      <c r="F51" s="20" t="s">
        <v>66</v>
      </c>
      <c r="G51" s="28" t="s">
        <v>1996</v>
      </c>
      <c r="H51" s="28" t="s">
        <v>1997</v>
      </c>
      <c r="I51" s="18" t="s">
        <v>536</v>
      </c>
      <c r="J51" s="26" t="s">
        <v>1998</v>
      </c>
      <c r="K51" s="27">
        <v>1</v>
      </c>
      <c r="L51" s="21">
        <v>43678</v>
      </c>
      <c r="M51" s="21">
        <v>44012</v>
      </c>
      <c r="N51" s="17">
        <v>1</v>
      </c>
      <c r="O51" s="22">
        <v>1</v>
      </c>
      <c r="P51" s="153"/>
      <c r="Q51" s="153"/>
      <c r="R51" s="154"/>
      <c r="S51" s="19" t="s">
        <v>1999</v>
      </c>
      <c r="T51" s="146"/>
      <c r="U51" s="23" t="s">
        <v>1630</v>
      </c>
    </row>
    <row r="52" spans="1:23" ht="189" x14ac:dyDescent="0.35">
      <c r="A52" s="17">
        <v>2018</v>
      </c>
      <c r="B52" s="18" t="s">
        <v>1019</v>
      </c>
      <c r="C52" s="27">
        <v>32</v>
      </c>
      <c r="D52" s="28" t="s">
        <v>2000</v>
      </c>
      <c r="E52" s="28" t="s">
        <v>2001</v>
      </c>
      <c r="F52" s="20" t="s">
        <v>391</v>
      </c>
      <c r="G52" s="28" t="s">
        <v>2002</v>
      </c>
      <c r="H52" s="28" t="s">
        <v>2003</v>
      </c>
      <c r="I52" s="18" t="s">
        <v>69</v>
      </c>
      <c r="J52" s="26" t="s">
        <v>2004</v>
      </c>
      <c r="K52" s="27">
        <v>1</v>
      </c>
      <c r="L52" s="21">
        <v>43657</v>
      </c>
      <c r="M52" s="21">
        <v>44286</v>
      </c>
      <c r="N52" s="17">
        <v>1</v>
      </c>
      <c r="O52" s="22">
        <v>1</v>
      </c>
      <c r="P52" s="25">
        <v>1</v>
      </c>
      <c r="Q52" s="25" t="s">
        <v>27</v>
      </c>
      <c r="R52" s="67" t="s">
        <v>1502</v>
      </c>
      <c r="S52" s="19" t="s">
        <v>2005</v>
      </c>
      <c r="T52" s="19" t="s">
        <v>2006</v>
      </c>
      <c r="U52" s="23" t="s">
        <v>1630</v>
      </c>
    </row>
    <row r="53" spans="1:23" s="65" customFormat="1" ht="357" x14ac:dyDescent="0.35">
      <c r="A53" s="17">
        <v>2018</v>
      </c>
      <c r="B53" s="18" t="s">
        <v>1019</v>
      </c>
      <c r="C53" s="17">
        <v>30</v>
      </c>
      <c r="D53" s="19" t="s">
        <v>663</v>
      </c>
      <c r="E53" s="19" t="s">
        <v>864</v>
      </c>
      <c r="F53" s="18" t="s">
        <v>391</v>
      </c>
      <c r="G53" s="19" t="s">
        <v>1267</v>
      </c>
      <c r="H53" s="19" t="s">
        <v>1169</v>
      </c>
      <c r="I53" s="18" t="s">
        <v>69</v>
      </c>
      <c r="J53" s="18" t="s">
        <v>1170</v>
      </c>
      <c r="K53" s="18">
        <v>1</v>
      </c>
      <c r="L53" s="21">
        <v>44197</v>
      </c>
      <c r="M53" s="21">
        <v>44561</v>
      </c>
      <c r="N53" s="17">
        <v>1</v>
      </c>
      <c r="O53" s="22">
        <f>+N53/K53</f>
        <v>1</v>
      </c>
      <c r="P53" s="22">
        <f>+O53</f>
        <v>1</v>
      </c>
      <c r="Q53" s="22" t="s">
        <v>27</v>
      </c>
      <c r="R53" s="68" t="s">
        <v>1502</v>
      </c>
      <c r="S53" s="19" t="s">
        <v>1926</v>
      </c>
      <c r="T53" s="19" t="s">
        <v>2073</v>
      </c>
      <c r="U53" s="23" t="s">
        <v>1630</v>
      </c>
      <c r="V53" s="69"/>
    </row>
    <row r="54" spans="1:23" s="65" customFormat="1" ht="357" x14ac:dyDescent="0.35">
      <c r="A54" s="17">
        <v>2018</v>
      </c>
      <c r="B54" s="18" t="s">
        <v>1019</v>
      </c>
      <c r="C54" s="17">
        <v>31</v>
      </c>
      <c r="D54" s="19" t="s">
        <v>664</v>
      </c>
      <c r="E54" s="19" t="s">
        <v>865</v>
      </c>
      <c r="F54" s="18" t="s">
        <v>391</v>
      </c>
      <c r="G54" s="19" t="s">
        <v>1267</v>
      </c>
      <c r="H54" s="19" t="s">
        <v>1169</v>
      </c>
      <c r="I54" s="18" t="s">
        <v>69</v>
      </c>
      <c r="J54" s="18" t="s">
        <v>1170</v>
      </c>
      <c r="K54" s="18">
        <v>1</v>
      </c>
      <c r="L54" s="21">
        <v>44197</v>
      </c>
      <c r="M54" s="21">
        <v>44561</v>
      </c>
      <c r="N54" s="17">
        <v>1</v>
      </c>
      <c r="O54" s="22">
        <f>+N54/K54</f>
        <v>1</v>
      </c>
      <c r="P54" s="22">
        <f>+O54</f>
        <v>1</v>
      </c>
      <c r="Q54" s="22" t="s">
        <v>27</v>
      </c>
      <c r="R54" s="68" t="s">
        <v>1502</v>
      </c>
      <c r="S54" s="19" t="s">
        <v>1926</v>
      </c>
      <c r="T54" s="19" t="s">
        <v>2073</v>
      </c>
      <c r="U54" s="23" t="s">
        <v>1630</v>
      </c>
      <c r="V54" s="69"/>
    </row>
    <row r="55" spans="1:23" ht="220.5" x14ac:dyDescent="0.35">
      <c r="A55" s="17">
        <v>2018</v>
      </c>
      <c r="B55" s="18" t="s">
        <v>1019</v>
      </c>
      <c r="C55" s="27">
        <v>40</v>
      </c>
      <c r="D55" s="28" t="s">
        <v>2007</v>
      </c>
      <c r="E55" s="28" t="s">
        <v>2008</v>
      </c>
      <c r="F55" s="20" t="s">
        <v>175</v>
      </c>
      <c r="G55" s="28" t="s">
        <v>691</v>
      </c>
      <c r="H55" s="28" t="s">
        <v>2009</v>
      </c>
      <c r="I55" s="18" t="s">
        <v>69</v>
      </c>
      <c r="J55" s="26" t="s">
        <v>590</v>
      </c>
      <c r="K55" s="27">
        <v>1</v>
      </c>
      <c r="L55" s="21">
        <v>43678</v>
      </c>
      <c r="M55" s="21">
        <v>43830</v>
      </c>
      <c r="N55" s="17">
        <v>1</v>
      </c>
      <c r="O55" s="22">
        <v>1</v>
      </c>
      <c r="P55" s="153">
        <v>1</v>
      </c>
      <c r="Q55" s="153" t="s">
        <v>27</v>
      </c>
      <c r="R55" s="154" t="s">
        <v>1504</v>
      </c>
      <c r="S55" s="19" t="s">
        <v>2010</v>
      </c>
      <c r="T55" s="144" t="s">
        <v>2011</v>
      </c>
      <c r="U55" s="23" t="s">
        <v>1630</v>
      </c>
    </row>
    <row r="56" spans="1:23" ht="94.5" x14ac:dyDescent="0.35">
      <c r="A56" s="17">
        <v>2018</v>
      </c>
      <c r="B56" s="18" t="s">
        <v>1019</v>
      </c>
      <c r="C56" s="27">
        <v>40</v>
      </c>
      <c r="D56" s="28" t="s">
        <v>2007</v>
      </c>
      <c r="E56" s="28" t="s">
        <v>2008</v>
      </c>
      <c r="F56" s="20" t="s">
        <v>48</v>
      </c>
      <c r="G56" s="28" t="s">
        <v>1200</v>
      </c>
      <c r="H56" s="28" t="s">
        <v>1201</v>
      </c>
      <c r="I56" s="18" t="s">
        <v>69</v>
      </c>
      <c r="J56" s="26" t="s">
        <v>1204</v>
      </c>
      <c r="K56" s="27">
        <v>1</v>
      </c>
      <c r="L56" s="21">
        <v>44166</v>
      </c>
      <c r="M56" s="21">
        <v>44377</v>
      </c>
      <c r="N56" s="17">
        <v>1</v>
      </c>
      <c r="O56" s="22">
        <v>1</v>
      </c>
      <c r="P56" s="153"/>
      <c r="Q56" s="153"/>
      <c r="R56" s="154"/>
      <c r="S56" s="19" t="s">
        <v>1662</v>
      </c>
      <c r="T56" s="145"/>
      <c r="U56" s="23" t="s">
        <v>1630</v>
      </c>
    </row>
    <row r="57" spans="1:23" ht="178.5" x14ac:dyDescent="0.35">
      <c r="A57" s="17">
        <v>2018</v>
      </c>
      <c r="B57" s="18" t="s">
        <v>1019</v>
      </c>
      <c r="C57" s="27">
        <v>40</v>
      </c>
      <c r="D57" s="28" t="s">
        <v>2007</v>
      </c>
      <c r="E57" s="28" t="s">
        <v>2008</v>
      </c>
      <c r="F57" s="20" t="s">
        <v>52</v>
      </c>
      <c r="G57" s="28" t="s">
        <v>1202</v>
      </c>
      <c r="H57" s="28" t="s">
        <v>1203</v>
      </c>
      <c r="I57" s="18" t="s">
        <v>69</v>
      </c>
      <c r="J57" s="26" t="s">
        <v>1205</v>
      </c>
      <c r="K57" s="27">
        <v>13</v>
      </c>
      <c r="L57" s="21">
        <v>44166</v>
      </c>
      <c r="M57" s="21">
        <v>44469</v>
      </c>
      <c r="N57" s="17">
        <v>13</v>
      </c>
      <c r="O57" s="22">
        <v>1</v>
      </c>
      <c r="P57" s="153"/>
      <c r="Q57" s="153"/>
      <c r="R57" s="154"/>
      <c r="S57" s="19" t="s">
        <v>1663</v>
      </c>
      <c r="T57" s="146"/>
      <c r="U57" s="23" t="s">
        <v>1630</v>
      </c>
    </row>
    <row r="58" spans="1:23" s="64" customFormat="1" ht="409.5" customHeight="1" x14ac:dyDescent="0.35">
      <c r="A58" s="18" t="s">
        <v>793</v>
      </c>
      <c r="B58" s="18" t="s">
        <v>1021</v>
      </c>
      <c r="C58" s="27">
        <v>9</v>
      </c>
      <c r="D58" s="28" t="s">
        <v>810</v>
      </c>
      <c r="E58" s="28" t="s">
        <v>886</v>
      </c>
      <c r="F58" s="20" t="s">
        <v>391</v>
      </c>
      <c r="G58" s="28" t="s">
        <v>1289</v>
      </c>
      <c r="H58" s="28" t="s">
        <v>1182</v>
      </c>
      <c r="I58" s="18" t="s">
        <v>69</v>
      </c>
      <c r="J58" s="18" t="s">
        <v>1183</v>
      </c>
      <c r="K58" s="26">
        <v>2</v>
      </c>
      <c r="L58" s="21">
        <v>44197</v>
      </c>
      <c r="M58" s="21">
        <v>44607</v>
      </c>
      <c r="N58" s="17">
        <v>2</v>
      </c>
      <c r="O58" s="22">
        <f>+N58/K58</f>
        <v>1</v>
      </c>
      <c r="P58" s="25">
        <f>+O58</f>
        <v>1</v>
      </c>
      <c r="Q58" s="25" t="s">
        <v>27</v>
      </c>
      <c r="R58" s="67" t="s">
        <v>1503</v>
      </c>
      <c r="S58" s="19" t="s">
        <v>1913</v>
      </c>
      <c r="T58" s="19" t="s">
        <v>2043</v>
      </c>
      <c r="U58" s="19" t="s">
        <v>1630</v>
      </c>
      <c r="V58" s="63"/>
      <c r="W58" s="63"/>
    </row>
    <row r="59" spans="1:23" ht="409.5" x14ac:dyDescent="0.35">
      <c r="A59" s="18">
        <v>2019</v>
      </c>
      <c r="B59" s="18" t="s">
        <v>1031</v>
      </c>
      <c r="C59" s="27">
        <v>3</v>
      </c>
      <c r="D59" s="28" t="s">
        <v>2012</v>
      </c>
      <c r="E59" s="28" t="s">
        <v>2013</v>
      </c>
      <c r="F59" s="20" t="s">
        <v>59</v>
      </c>
      <c r="G59" s="54" t="s">
        <v>2014</v>
      </c>
      <c r="H59" s="54" t="s">
        <v>2015</v>
      </c>
      <c r="I59" s="18" t="s">
        <v>948</v>
      </c>
      <c r="J59" s="55" t="s">
        <v>1079</v>
      </c>
      <c r="K59" s="27">
        <v>12</v>
      </c>
      <c r="L59" s="21">
        <v>44044</v>
      </c>
      <c r="M59" s="21">
        <v>44408</v>
      </c>
      <c r="N59" s="17">
        <v>12</v>
      </c>
      <c r="O59" s="22">
        <v>1</v>
      </c>
      <c r="P59" s="153">
        <v>1</v>
      </c>
      <c r="Q59" s="161" t="s">
        <v>27</v>
      </c>
      <c r="R59" s="167" t="s">
        <v>1504</v>
      </c>
      <c r="S59" s="19" t="s">
        <v>1675</v>
      </c>
      <c r="T59" s="144" t="s">
        <v>2044</v>
      </c>
      <c r="U59" s="23" t="s">
        <v>1630</v>
      </c>
    </row>
    <row r="60" spans="1:23" ht="94.5" x14ac:dyDescent="0.35">
      <c r="A60" s="18">
        <v>2019</v>
      </c>
      <c r="B60" s="18" t="s">
        <v>1031</v>
      </c>
      <c r="C60" s="27">
        <v>3</v>
      </c>
      <c r="D60" s="28" t="s">
        <v>2012</v>
      </c>
      <c r="E60" s="28" t="s">
        <v>1038</v>
      </c>
      <c r="F60" s="20" t="s">
        <v>66</v>
      </c>
      <c r="G60" s="54" t="s">
        <v>1080</v>
      </c>
      <c r="H60" s="54" t="s">
        <v>1081</v>
      </c>
      <c r="I60" s="18" t="s">
        <v>948</v>
      </c>
      <c r="J60" s="55" t="s">
        <v>1082</v>
      </c>
      <c r="K60" s="27">
        <v>3</v>
      </c>
      <c r="L60" s="21">
        <v>44044</v>
      </c>
      <c r="M60" s="21">
        <v>44576</v>
      </c>
      <c r="N60" s="17">
        <v>3</v>
      </c>
      <c r="O60" s="22">
        <v>1</v>
      </c>
      <c r="P60" s="161"/>
      <c r="Q60" s="161"/>
      <c r="R60" s="167"/>
      <c r="S60" s="19" t="s">
        <v>2045</v>
      </c>
      <c r="T60" s="146"/>
      <c r="U60" s="23" t="s">
        <v>1630</v>
      </c>
    </row>
    <row r="61" spans="1:23" ht="409.5" x14ac:dyDescent="0.35">
      <c r="A61" s="18">
        <v>2019</v>
      </c>
      <c r="B61" s="18" t="s">
        <v>1031</v>
      </c>
      <c r="C61" s="27">
        <v>4</v>
      </c>
      <c r="D61" s="28" t="s">
        <v>2016</v>
      </c>
      <c r="E61" s="28" t="s">
        <v>2017</v>
      </c>
      <c r="F61" s="20" t="s">
        <v>391</v>
      </c>
      <c r="G61" s="54" t="s">
        <v>2018</v>
      </c>
      <c r="H61" s="54" t="s">
        <v>2015</v>
      </c>
      <c r="I61" s="18" t="s">
        <v>948</v>
      </c>
      <c r="J61" s="55" t="s">
        <v>1079</v>
      </c>
      <c r="K61" s="27">
        <v>12</v>
      </c>
      <c r="L61" s="21">
        <v>44044</v>
      </c>
      <c r="M61" s="21">
        <v>44408</v>
      </c>
      <c r="N61" s="17">
        <v>12</v>
      </c>
      <c r="O61" s="22">
        <v>1</v>
      </c>
      <c r="P61" s="25">
        <v>1</v>
      </c>
      <c r="Q61" s="25" t="s">
        <v>27</v>
      </c>
      <c r="R61" s="67" t="s">
        <v>1504</v>
      </c>
      <c r="S61" s="19" t="s">
        <v>1675</v>
      </c>
      <c r="T61" s="19" t="s">
        <v>2046</v>
      </c>
      <c r="U61" s="23" t="s">
        <v>1630</v>
      </c>
    </row>
    <row r="62" spans="1:23" ht="126" x14ac:dyDescent="0.35">
      <c r="A62" s="18">
        <v>2019</v>
      </c>
      <c r="B62" s="18" t="s">
        <v>1031</v>
      </c>
      <c r="C62" s="27">
        <v>5</v>
      </c>
      <c r="D62" s="28" t="s">
        <v>2019</v>
      </c>
      <c r="E62" s="28" t="s">
        <v>1038</v>
      </c>
      <c r="F62" s="20" t="s">
        <v>391</v>
      </c>
      <c r="G62" s="54" t="s">
        <v>2020</v>
      </c>
      <c r="H62" s="54" t="s">
        <v>2021</v>
      </c>
      <c r="I62" s="18" t="s">
        <v>948</v>
      </c>
      <c r="J62" s="55" t="s">
        <v>1082</v>
      </c>
      <c r="K62" s="27">
        <v>3</v>
      </c>
      <c r="L62" s="21">
        <v>44044</v>
      </c>
      <c r="M62" s="21">
        <v>44576</v>
      </c>
      <c r="N62" s="17">
        <v>3</v>
      </c>
      <c r="O62" s="22">
        <v>1</v>
      </c>
      <c r="P62" s="25">
        <v>1</v>
      </c>
      <c r="Q62" s="25" t="s">
        <v>27</v>
      </c>
      <c r="R62" s="67" t="s">
        <v>1504</v>
      </c>
      <c r="S62" s="19" t="s">
        <v>2045</v>
      </c>
      <c r="T62" s="19" t="s">
        <v>2047</v>
      </c>
      <c r="U62" s="23" t="s">
        <v>1630</v>
      </c>
    </row>
    <row r="63" spans="1:23" ht="199.5" x14ac:dyDescent="0.35">
      <c r="A63" s="18">
        <v>2019</v>
      </c>
      <c r="B63" s="18" t="s">
        <v>1031</v>
      </c>
      <c r="C63" s="27">
        <v>6</v>
      </c>
      <c r="D63" s="28" t="s">
        <v>2022</v>
      </c>
      <c r="E63" s="28" t="s">
        <v>2023</v>
      </c>
      <c r="F63" s="20" t="s">
        <v>391</v>
      </c>
      <c r="G63" s="54" t="s">
        <v>2024</v>
      </c>
      <c r="H63" s="54" t="s">
        <v>2025</v>
      </c>
      <c r="I63" s="18" t="s">
        <v>948</v>
      </c>
      <c r="J63" s="55" t="s">
        <v>2026</v>
      </c>
      <c r="K63" s="27">
        <v>2</v>
      </c>
      <c r="L63" s="21">
        <v>44044</v>
      </c>
      <c r="M63" s="21">
        <v>44408</v>
      </c>
      <c r="N63" s="17">
        <v>2</v>
      </c>
      <c r="O63" s="22">
        <v>1</v>
      </c>
      <c r="P63" s="25">
        <v>1</v>
      </c>
      <c r="Q63" s="25" t="s">
        <v>27</v>
      </c>
      <c r="R63" s="67" t="s">
        <v>1504</v>
      </c>
      <c r="S63" s="19" t="s">
        <v>2027</v>
      </c>
      <c r="T63" s="19" t="s">
        <v>2053</v>
      </c>
      <c r="U63" s="23" t="s">
        <v>1630</v>
      </c>
    </row>
    <row r="64" spans="1:23" ht="409.5" x14ac:dyDescent="0.35">
      <c r="A64" s="18">
        <v>2019</v>
      </c>
      <c r="B64" s="18" t="s">
        <v>1031</v>
      </c>
      <c r="C64" s="27">
        <v>8</v>
      </c>
      <c r="D64" s="28" t="s">
        <v>2028</v>
      </c>
      <c r="E64" s="28" t="s">
        <v>2029</v>
      </c>
      <c r="F64" s="20" t="s">
        <v>391</v>
      </c>
      <c r="G64" s="54" t="s">
        <v>2030</v>
      </c>
      <c r="H64" s="54" t="s">
        <v>2031</v>
      </c>
      <c r="I64" s="18" t="s">
        <v>948</v>
      </c>
      <c r="J64" s="55" t="s">
        <v>1079</v>
      </c>
      <c r="K64" s="27">
        <v>12</v>
      </c>
      <c r="L64" s="21">
        <v>44044</v>
      </c>
      <c r="M64" s="21">
        <v>44408</v>
      </c>
      <c r="N64" s="17">
        <v>12</v>
      </c>
      <c r="O64" s="22">
        <v>1</v>
      </c>
      <c r="P64" s="25">
        <v>1</v>
      </c>
      <c r="Q64" s="25" t="s">
        <v>27</v>
      </c>
      <c r="R64" s="67" t="s">
        <v>1504</v>
      </c>
      <c r="S64" s="19" t="s">
        <v>1675</v>
      </c>
      <c r="T64" s="19" t="s">
        <v>2054</v>
      </c>
      <c r="U64" s="23" t="s">
        <v>1630</v>
      </c>
    </row>
    <row r="65" spans="1:22" ht="409.5" x14ac:dyDescent="0.35">
      <c r="A65" s="18">
        <v>2019</v>
      </c>
      <c r="B65" s="18" t="s">
        <v>1031</v>
      </c>
      <c r="C65" s="27">
        <v>9</v>
      </c>
      <c r="D65" s="28" t="s">
        <v>2032</v>
      </c>
      <c r="E65" s="28" t="s">
        <v>2033</v>
      </c>
      <c r="F65" s="20" t="s">
        <v>391</v>
      </c>
      <c r="G65" s="54" t="s">
        <v>2034</v>
      </c>
      <c r="H65" s="54" t="s">
        <v>2031</v>
      </c>
      <c r="I65" s="18" t="s">
        <v>948</v>
      </c>
      <c r="J65" s="55" t="s">
        <v>1079</v>
      </c>
      <c r="K65" s="27">
        <v>12</v>
      </c>
      <c r="L65" s="21">
        <v>44044</v>
      </c>
      <c r="M65" s="21">
        <v>44408</v>
      </c>
      <c r="N65" s="17">
        <v>12</v>
      </c>
      <c r="O65" s="22">
        <v>1</v>
      </c>
      <c r="P65" s="25">
        <v>1</v>
      </c>
      <c r="Q65" s="25" t="s">
        <v>27</v>
      </c>
      <c r="R65" s="67" t="s">
        <v>1504</v>
      </c>
      <c r="S65" s="19" t="s">
        <v>1675</v>
      </c>
      <c r="T65" s="19" t="s">
        <v>2048</v>
      </c>
      <c r="U65" s="23" t="s">
        <v>1630</v>
      </c>
    </row>
    <row r="66" spans="1:22" s="65" customFormat="1" ht="281.25" customHeight="1" x14ac:dyDescent="0.35">
      <c r="A66" s="18">
        <v>2019</v>
      </c>
      <c r="B66" s="18" t="s">
        <v>1031</v>
      </c>
      <c r="C66" s="27">
        <v>15</v>
      </c>
      <c r="D66" s="28" t="s">
        <v>1053</v>
      </c>
      <c r="E66" s="28" t="s">
        <v>1054</v>
      </c>
      <c r="F66" s="20" t="s">
        <v>59</v>
      </c>
      <c r="G66" s="54" t="s">
        <v>1106</v>
      </c>
      <c r="H66" s="54" t="s">
        <v>1098</v>
      </c>
      <c r="I66" s="18" t="s">
        <v>1137</v>
      </c>
      <c r="J66" s="55" t="s">
        <v>1099</v>
      </c>
      <c r="K66" s="27">
        <v>1</v>
      </c>
      <c r="L66" s="21">
        <v>44044</v>
      </c>
      <c r="M66" s="21">
        <v>44438</v>
      </c>
      <c r="N66" s="17">
        <v>1</v>
      </c>
      <c r="O66" s="22">
        <f>+N66/K66</f>
        <v>1</v>
      </c>
      <c r="P66" s="153">
        <f>+AVERAGE(O66:O67)</f>
        <v>1</v>
      </c>
      <c r="Q66" s="161" t="s">
        <v>27</v>
      </c>
      <c r="R66" s="167" t="s">
        <v>1504</v>
      </c>
      <c r="S66" s="19" t="s">
        <v>1680</v>
      </c>
      <c r="T66" s="144" t="s">
        <v>2057</v>
      </c>
      <c r="U66" s="23" t="s">
        <v>1630</v>
      </c>
      <c r="V66" s="66"/>
    </row>
    <row r="67" spans="1:22" s="65" customFormat="1" ht="168.75" customHeight="1" x14ac:dyDescent="0.35">
      <c r="A67" s="18">
        <v>2019</v>
      </c>
      <c r="B67" s="18" t="s">
        <v>1031</v>
      </c>
      <c r="C67" s="27">
        <v>15</v>
      </c>
      <c r="D67" s="28" t="s">
        <v>1053</v>
      </c>
      <c r="E67" s="28" t="s">
        <v>1055</v>
      </c>
      <c r="F67" s="20" t="s">
        <v>66</v>
      </c>
      <c r="G67" s="54" t="s">
        <v>1107</v>
      </c>
      <c r="H67" s="54" t="s">
        <v>1100</v>
      </c>
      <c r="I67" s="18" t="s">
        <v>1137</v>
      </c>
      <c r="J67" s="55" t="s">
        <v>1101</v>
      </c>
      <c r="K67" s="27">
        <v>13</v>
      </c>
      <c r="L67" s="21">
        <v>44044</v>
      </c>
      <c r="M67" s="21">
        <v>44438</v>
      </c>
      <c r="N67" s="17">
        <v>13</v>
      </c>
      <c r="O67" s="22">
        <f>+N67/K67</f>
        <v>1</v>
      </c>
      <c r="P67" s="161"/>
      <c r="Q67" s="161"/>
      <c r="R67" s="167"/>
      <c r="S67" s="19" t="s">
        <v>1612</v>
      </c>
      <c r="T67" s="146"/>
      <c r="U67" s="23" t="s">
        <v>1630</v>
      </c>
    </row>
    <row r="68" spans="1:22" s="65" customFormat="1" ht="281.25" customHeight="1" x14ac:dyDescent="0.35">
      <c r="A68" s="18">
        <v>2019</v>
      </c>
      <c r="B68" s="18" t="s">
        <v>1031</v>
      </c>
      <c r="C68" s="27">
        <v>18</v>
      </c>
      <c r="D68" s="28" t="s">
        <v>1059</v>
      </c>
      <c r="E68" s="28" t="s">
        <v>1060</v>
      </c>
      <c r="F68" s="20" t="s">
        <v>429</v>
      </c>
      <c r="G68" s="54" t="s">
        <v>1111</v>
      </c>
      <c r="H68" s="54" t="s">
        <v>1112</v>
      </c>
      <c r="I68" s="18" t="s">
        <v>327</v>
      </c>
      <c r="J68" s="55" t="s">
        <v>1113</v>
      </c>
      <c r="K68" s="27">
        <v>1</v>
      </c>
      <c r="L68" s="21">
        <v>44044</v>
      </c>
      <c r="M68" s="21">
        <v>44180</v>
      </c>
      <c r="N68" s="17">
        <v>1</v>
      </c>
      <c r="O68" s="22">
        <v>1</v>
      </c>
      <c r="P68" s="155">
        <v>1</v>
      </c>
      <c r="Q68" s="170" t="s">
        <v>27</v>
      </c>
      <c r="R68" s="150" t="s">
        <v>1503</v>
      </c>
      <c r="S68" s="19" t="s">
        <v>1436</v>
      </c>
      <c r="T68" s="144" t="s">
        <v>2068</v>
      </c>
      <c r="U68" s="23" t="s">
        <v>1630</v>
      </c>
    </row>
    <row r="69" spans="1:22" s="65" customFormat="1" ht="409.5" customHeight="1" x14ac:dyDescent="0.35">
      <c r="A69" s="18">
        <v>2019</v>
      </c>
      <c r="B69" s="18" t="s">
        <v>1031</v>
      </c>
      <c r="C69" s="27">
        <v>18</v>
      </c>
      <c r="D69" s="28" t="s">
        <v>1059</v>
      </c>
      <c r="E69" s="28" t="s">
        <v>1060</v>
      </c>
      <c r="F69" s="20" t="s">
        <v>434</v>
      </c>
      <c r="G69" s="54" t="s">
        <v>1114</v>
      </c>
      <c r="H69" s="54" t="s">
        <v>1115</v>
      </c>
      <c r="I69" s="18" t="s">
        <v>1138</v>
      </c>
      <c r="J69" s="55" t="s">
        <v>1116</v>
      </c>
      <c r="K69" s="27">
        <v>1</v>
      </c>
      <c r="L69" s="21">
        <v>44044</v>
      </c>
      <c r="M69" s="21">
        <v>44180</v>
      </c>
      <c r="N69" s="17">
        <v>1</v>
      </c>
      <c r="O69" s="22">
        <v>1</v>
      </c>
      <c r="P69" s="156"/>
      <c r="Q69" s="171"/>
      <c r="R69" s="151"/>
      <c r="S69" s="19" t="s">
        <v>1460</v>
      </c>
      <c r="T69" s="145"/>
      <c r="U69" s="23" t="s">
        <v>1630</v>
      </c>
    </row>
    <row r="70" spans="1:22" s="65" customFormat="1" ht="168.75" customHeight="1" x14ac:dyDescent="0.35">
      <c r="A70" s="18">
        <v>2019</v>
      </c>
      <c r="B70" s="18" t="s">
        <v>1031</v>
      </c>
      <c r="C70" s="27">
        <v>18</v>
      </c>
      <c r="D70" s="28" t="s">
        <v>1059</v>
      </c>
      <c r="E70" s="28" t="s">
        <v>1060</v>
      </c>
      <c r="F70" s="20" t="s">
        <v>438</v>
      </c>
      <c r="G70" s="54" t="s">
        <v>1211</v>
      </c>
      <c r="H70" s="54" t="s">
        <v>1212</v>
      </c>
      <c r="I70" s="18" t="s">
        <v>327</v>
      </c>
      <c r="J70" s="55" t="s">
        <v>1214</v>
      </c>
      <c r="K70" s="17">
        <v>1</v>
      </c>
      <c r="L70" s="21">
        <v>44167</v>
      </c>
      <c r="M70" s="21">
        <v>44227</v>
      </c>
      <c r="N70" s="17">
        <v>1</v>
      </c>
      <c r="O70" s="22">
        <v>1</v>
      </c>
      <c r="P70" s="156"/>
      <c r="Q70" s="171"/>
      <c r="R70" s="151"/>
      <c r="S70" s="19" t="s">
        <v>1490</v>
      </c>
      <c r="T70" s="145"/>
      <c r="U70" s="23" t="s">
        <v>1630</v>
      </c>
    </row>
    <row r="71" spans="1:22" s="65" customFormat="1" ht="303.75" customHeight="1" x14ac:dyDescent="0.35">
      <c r="A71" s="18">
        <v>2019</v>
      </c>
      <c r="B71" s="18" t="s">
        <v>1031</v>
      </c>
      <c r="C71" s="27">
        <v>18</v>
      </c>
      <c r="D71" s="28" t="s">
        <v>1059</v>
      </c>
      <c r="E71" s="28" t="s">
        <v>1060</v>
      </c>
      <c r="F71" s="20" t="s">
        <v>442</v>
      </c>
      <c r="G71" s="54" t="s">
        <v>1111</v>
      </c>
      <c r="H71" s="54" t="s">
        <v>1213</v>
      </c>
      <c r="I71" s="18" t="s">
        <v>327</v>
      </c>
      <c r="J71" s="55" t="s">
        <v>1215</v>
      </c>
      <c r="K71" s="17">
        <v>6</v>
      </c>
      <c r="L71" s="21">
        <v>44197</v>
      </c>
      <c r="M71" s="21">
        <v>44408</v>
      </c>
      <c r="N71" s="17">
        <v>6</v>
      </c>
      <c r="O71" s="22">
        <v>1</v>
      </c>
      <c r="P71" s="156"/>
      <c r="Q71" s="171"/>
      <c r="R71" s="151"/>
      <c r="S71" s="19" t="s">
        <v>1629</v>
      </c>
      <c r="T71" s="145"/>
      <c r="U71" s="23" t="s">
        <v>1630</v>
      </c>
    </row>
    <row r="72" spans="1:22" s="65" customFormat="1" ht="90" customHeight="1" x14ac:dyDescent="0.35">
      <c r="A72" s="18">
        <v>2019</v>
      </c>
      <c r="B72" s="18" t="s">
        <v>1031</v>
      </c>
      <c r="C72" s="27">
        <v>18</v>
      </c>
      <c r="D72" s="28" t="s">
        <v>1059</v>
      </c>
      <c r="E72" s="28" t="s">
        <v>1210</v>
      </c>
      <c r="F72" s="20" t="s">
        <v>444</v>
      </c>
      <c r="G72" s="28" t="s">
        <v>1346</v>
      </c>
      <c r="H72" s="28" t="s">
        <v>1350</v>
      </c>
      <c r="I72" s="26" t="s">
        <v>1358</v>
      </c>
      <c r="J72" s="28" t="s">
        <v>1354</v>
      </c>
      <c r="K72" s="26">
        <v>1</v>
      </c>
      <c r="L72" s="21">
        <v>44378</v>
      </c>
      <c r="M72" s="21">
        <v>44581</v>
      </c>
      <c r="N72" s="17">
        <v>1</v>
      </c>
      <c r="O72" s="22">
        <v>1</v>
      </c>
      <c r="P72" s="156"/>
      <c r="Q72" s="171"/>
      <c r="R72" s="151"/>
      <c r="S72" s="19" t="s">
        <v>1652</v>
      </c>
      <c r="T72" s="145"/>
      <c r="U72" s="23" t="s">
        <v>1630</v>
      </c>
    </row>
    <row r="73" spans="1:22" s="65" customFormat="1" ht="90" customHeight="1" x14ac:dyDescent="0.35">
      <c r="A73" s="18">
        <v>2019</v>
      </c>
      <c r="B73" s="18" t="s">
        <v>1031</v>
      </c>
      <c r="C73" s="27">
        <v>18</v>
      </c>
      <c r="D73" s="28" t="s">
        <v>1059</v>
      </c>
      <c r="E73" s="28" t="s">
        <v>1210</v>
      </c>
      <c r="F73" s="20" t="s">
        <v>445</v>
      </c>
      <c r="G73" s="28" t="s">
        <v>1347</v>
      </c>
      <c r="H73" s="28" t="s">
        <v>1351</v>
      </c>
      <c r="I73" s="26" t="s">
        <v>1358</v>
      </c>
      <c r="J73" s="28" t="s">
        <v>1355</v>
      </c>
      <c r="K73" s="26">
        <v>1</v>
      </c>
      <c r="L73" s="21">
        <v>44378</v>
      </c>
      <c r="M73" s="21">
        <v>44581</v>
      </c>
      <c r="N73" s="17">
        <v>1</v>
      </c>
      <c r="O73" s="22">
        <v>1</v>
      </c>
      <c r="P73" s="156"/>
      <c r="Q73" s="171"/>
      <c r="R73" s="151"/>
      <c r="S73" s="19" t="s">
        <v>1652</v>
      </c>
      <c r="T73" s="145"/>
      <c r="U73" s="23" t="s">
        <v>1630</v>
      </c>
    </row>
    <row r="74" spans="1:22" s="65" customFormat="1" ht="112.5" customHeight="1" x14ac:dyDescent="0.35">
      <c r="A74" s="18">
        <v>2019</v>
      </c>
      <c r="B74" s="18" t="s">
        <v>1031</v>
      </c>
      <c r="C74" s="27">
        <v>18</v>
      </c>
      <c r="D74" s="28" t="s">
        <v>1059</v>
      </c>
      <c r="E74" s="28" t="s">
        <v>1210</v>
      </c>
      <c r="F74" s="20" t="s">
        <v>448</v>
      </c>
      <c r="G74" s="28" t="s">
        <v>1348</v>
      </c>
      <c r="H74" s="28" t="s">
        <v>1352</v>
      </c>
      <c r="I74" s="26" t="s">
        <v>1359</v>
      </c>
      <c r="J74" s="28" t="s">
        <v>1356</v>
      </c>
      <c r="K74" s="26">
        <v>1</v>
      </c>
      <c r="L74" s="21">
        <v>44378</v>
      </c>
      <c r="M74" s="21">
        <v>44581</v>
      </c>
      <c r="N74" s="17">
        <v>1</v>
      </c>
      <c r="O74" s="22">
        <v>1</v>
      </c>
      <c r="P74" s="156"/>
      <c r="Q74" s="171"/>
      <c r="R74" s="151"/>
      <c r="S74" s="19" t="s">
        <v>1695</v>
      </c>
      <c r="T74" s="145"/>
      <c r="U74" s="23" t="s">
        <v>1630</v>
      </c>
    </row>
    <row r="75" spans="1:22" s="65" customFormat="1" ht="409.5" customHeight="1" x14ac:dyDescent="0.35">
      <c r="A75" s="18">
        <v>2019</v>
      </c>
      <c r="B75" s="18" t="s">
        <v>1031</v>
      </c>
      <c r="C75" s="27">
        <v>18</v>
      </c>
      <c r="D75" s="28" t="s">
        <v>1059</v>
      </c>
      <c r="E75" s="28" t="s">
        <v>1210</v>
      </c>
      <c r="F75" s="20" t="s">
        <v>450</v>
      </c>
      <c r="G75" s="28" t="s">
        <v>1349</v>
      </c>
      <c r="H75" s="28" t="s">
        <v>1353</v>
      </c>
      <c r="I75" s="26" t="s">
        <v>1546</v>
      </c>
      <c r="J75" s="28" t="s">
        <v>1357</v>
      </c>
      <c r="K75" s="26">
        <v>6</v>
      </c>
      <c r="L75" s="21">
        <v>44378</v>
      </c>
      <c r="M75" s="21">
        <v>44581</v>
      </c>
      <c r="N75" s="17">
        <v>6</v>
      </c>
      <c r="O75" s="22">
        <v>1</v>
      </c>
      <c r="P75" s="157"/>
      <c r="Q75" s="172"/>
      <c r="R75" s="152"/>
      <c r="S75" s="19" t="s">
        <v>1911</v>
      </c>
      <c r="T75" s="146"/>
      <c r="U75" s="23" t="s">
        <v>1630</v>
      </c>
    </row>
    <row r="76" spans="1:22" s="65" customFormat="1" ht="292.5" customHeight="1" x14ac:dyDescent="0.35">
      <c r="A76" s="18">
        <v>2019</v>
      </c>
      <c r="B76" s="18" t="s">
        <v>1031</v>
      </c>
      <c r="C76" s="27">
        <v>19</v>
      </c>
      <c r="D76" s="28" t="s">
        <v>1061</v>
      </c>
      <c r="E76" s="28" t="s">
        <v>1062</v>
      </c>
      <c r="F76" s="20" t="s">
        <v>175</v>
      </c>
      <c r="G76" s="54" t="s">
        <v>1117</v>
      </c>
      <c r="H76" s="54" t="s">
        <v>1249</v>
      </c>
      <c r="I76" s="18" t="s">
        <v>1232</v>
      </c>
      <c r="J76" s="18" t="s">
        <v>1250</v>
      </c>
      <c r="K76" s="18">
        <v>1</v>
      </c>
      <c r="L76" s="21">
        <v>44197</v>
      </c>
      <c r="M76" s="21">
        <v>44545</v>
      </c>
      <c r="N76" s="17">
        <v>1</v>
      </c>
      <c r="O76" s="22">
        <v>1</v>
      </c>
      <c r="P76" s="153">
        <v>1</v>
      </c>
      <c r="Q76" s="161" t="s">
        <v>27</v>
      </c>
      <c r="R76" s="167" t="s">
        <v>1503</v>
      </c>
      <c r="S76" s="19" t="s">
        <v>1497</v>
      </c>
      <c r="T76" s="144" t="s">
        <v>2066</v>
      </c>
      <c r="U76" s="23" t="s">
        <v>1630</v>
      </c>
    </row>
    <row r="77" spans="1:22" s="65" customFormat="1" ht="326.25" customHeight="1" x14ac:dyDescent="0.35">
      <c r="A77" s="18">
        <v>2019</v>
      </c>
      <c r="B77" s="18" t="s">
        <v>1031</v>
      </c>
      <c r="C77" s="27">
        <v>19</v>
      </c>
      <c r="D77" s="28" t="s">
        <v>1061</v>
      </c>
      <c r="E77" s="28" t="s">
        <v>1309</v>
      </c>
      <c r="F77" s="20" t="s">
        <v>48</v>
      </c>
      <c r="G77" s="28" t="s">
        <v>1230</v>
      </c>
      <c r="H77" s="54" t="s">
        <v>1231</v>
      </c>
      <c r="I77" s="18" t="s">
        <v>1232</v>
      </c>
      <c r="J77" s="54" t="s">
        <v>1233</v>
      </c>
      <c r="K77" s="18">
        <v>1</v>
      </c>
      <c r="L77" s="21">
        <v>44211</v>
      </c>
      <c r="M77" s="21">
        <v>44255</v>
      </c>
      <c r="N77" s="17">
        <v>1</v>
      </c>
      <c r="O77" s="22">
        <v>1</v>
      </c>
      <c r="P77" s="161"/>
      <c r="Q77" s="161"/>
      <c r="R77" s="167"/>
      <c r="S77" s="19" t="s">
        <v>1682</v>
      </c>
      <c r="T77" s="145"/>
      <c r="U77" s="23" t="s">
        <v>1630</v>
      </c>
    </row>
    <row r="78" spans="1:22" s="65" customFormat="1" ht="123.75" customHeight="1" x14ac:dyDescent="0.35">
      <c r="A78" s="18">
        <v>2019</v>
      </c>
      <c r="B78" s="18" t="s">
        <v>1031</v>
      </c>
      <c r="C78" s="27">
        <v>19</v>
      </c>
      <c r="D78" s="28" t="s">
        <v>1061</v>
      </c>
      <c r="E78" s="28" t="s">
        <v>1309</v>
      </c>
      <c r="F78" s="20" t="s">
        <v>52</v>
      </c>
      <c r="G78" s="19" t="s">
        <v>1117</v>
      </c>
      <c r="H78" s="19" t="s">
        <v>1118</v>
      </c>
      <c r="I78" s="18" t="s">
        <v>327</v>
      </c>
      <c r="J78" s="18" t="s">
        <v>1119</v>
      </c>
      <c r="K78" s="18">
        <v>1</v>
      </c>
      <c r="L78" s="21">
        <v>44044</v>
      </c>
      <c r="M78" s="21">
        <v>44196</v>
      </c>
      <c r="N78" s="17">
        <v>1</v>
      </c>
      <c r="O78" s="22">
        <v>1</v>
      </c>
      <c r="P78" s="161"/>
      <c r="Q78" s="161"/>
      <c r="R78" s="167"/>
      <c r="S78" s="19" t="s">
        <v>1248</v>
      </c>
      <c r="T78" s="146"/>
      <c r="U78" s="23" t="s">
        <v>1630</v>
      </c>
    </row>
    <row r="79" spans="1:22" s="64" customFormat="1" ht="209.25" customHeight="1" x14ac:dyDescent="0.35">
      <c r="A79" s="18">
        <v>2020</v>
      </c>
      <c r="B79" s="18" t="s">
        <v>1550</v>
      </c>
      <c r="C79" s="27">
        <v>5</v>
      </c>
      <c r="D79" s="28" t="s">
        <v>1389</v>
      </c>
      <c r="E79" s="28" t="s">
        <v>1403</v>
      </c>
      <c r="F79" s="20" t="s">
        <v>175</v>
      </c>
      <c r="G79" s="54" t="s">
        <v>1346</v>
      </c>
      <c r="H79" s="56" t="s">
        <v>1350</v>
      </c>
      <c r="I79" s="26" t="s">
        <v>1447</v>
      </c>
      <c r="J79" s="57" t="s">
        <v>1354</v>
      </c>
      <c r="K79" s="17">
        <v>1</v>
      </c>
      <c r="L79" s="21">
        <v>44378</v>
      </c>
      <c r="M79" s="21">
        <v>44591</v>
      </c>
      <c r="N79" s="17">
        <v>1</v>
      </c>
      <c r="O79" s="22">
        <v>1</v>
      </c>
      <c r="P79" s="153">
        <v>1</v>
      </c>
      <c r="Q79" s="161" t="s">
        <v>27</v>
      </c>
      <c r="R79" s="167" t="s">
        <v>1504</v>
      </c>
      <c r="S79" s="19" t="s">
        <v>1652</v>
      </c>
      <c r="T79" s="144" t="s">
        <v>2069</v>
      </c>
      <c r="U79" s="23" t="s">
        <v>1630</v>
      </c>
    </row>
    <row r="80" spans="1:22" s="64" customFormat="1" ht="209.25" customHeight="1" x14ac:dyDescent="0.35">
      <c r="A80" s="18">
        <v>2020</v>
      </c>
      <c r="B80" s="18" t="s">
        <v>1550</v>
      </c>
      <c r="C80" s="27">
        <v>5</v>
      </c>
      <c r="D80" s="28" t="s">
        <v>1389</v>
      </c>
      <c r="E80" s="28" t="s">
        <v>1403</v>
      </c>
      <c r="F80" s="20" t="s">
        <v>48</v>
      </c>
      <c r="G80" s="54" t="s">
        <v>1347</v>
      </c>
      <c r="H80" s="56" t="s">
        <v>1351</v>
      </c>
      <c r="I80" s="26" t="s">
        <v>1447</v>
      </c>
      <c r="J80" s="57" t="s">
        <v>1355</v>
      </c>
      <c r="K80" s="17">
        <v>1</v>
      </c>
      <c r="L80" s="21">
        <v>44378</v>
      </c>
      <c r="M80" s="21">
        <v>44591</v>
      </c>
      <c r="N80" s="17">
        <v>1</v>
      </c>
      <c r="O80" s="22">
        <v>1</v>
      </c>
      <c r="P80" s="161"/>
      <c r="Q80" s="161"/>
      <c r="R80" s="167"/>
      <c r="S80" s="19" t="s">
        <v>1652</v>
      </c>
      <c r="T80" s="145"/>
      <c r="U80" s="23" t="s">
        <v>1630</v>
      </c>
    </row>
    <row r="81" spans="1:21" s="64" customFormat="1" ht="209.25" customHeight="1" x14ac:dyDescent="0.35">
      <c r="A81" s="18">
        <v>2020</v>
      </c>
      <c r="B81" s="18" t="s">
        <v>1550</v>
      </c>
      <c r="C81" s="27">
        <v>5</v>
      </c>
      <c r="D81" s="28" t="s">
        <v>1389</v>
      </c>
      <c r="E81" s="28" t="s">
        <v>1403</v>
      </c>
      <c r="F81" s="20" t="s">
        <v>52</v>
      </c>
      <c r="G81" s="54" t="s">
        <v>1348</v>
      </c>
      <c r="H81" s="56" t="s">
        <v>1352</v>
      </c>
      <c r="I81" s="26" t="s">
        <v>1448</v>
      </c>
      <c r="J81" s="57" t="s">
        <v>1356</v>
      </c>
      <c r="K81" s="17">
        <v>1</v>
      </c>
      <c r="L81" s="21">
        <v>44378</v>
      </c>
      <c r="M81" s="21">
        <v>44591</v>
      </c>
      <c r="N81" s="17">
        <v>1</v>
      </c>
      <c r="O81" s="22">
        <v>1</v>
      </c>
      <c r="P81" s="161"/>
      <c r="Q81" s="161"/>
      <c r="R81" s="167"/>
      <c r="S81" s="19" t="s">
        <v>1695</v>
      </c>
      <c r="T81" s="146"/>
      <c r="U81" s="23" t="s">
        <v>1630</v>
      </c>
    </row>
    <row r="82" spans="1:21" s="64" customFormat="1" ht="409.5" customHeight="1" x14ac:dyDescent="0.35">
      <c r="A82" s="18">
        <v>2020</v>
      </c>
      <c r="B82" s="18" t="s">
        <v>1550</v>
      </c>
      <c r="C82" s="27">
        <v>6</v>
      </c>
      <c r="D82" s="28" t="s">
        <v>1390</v>
      </c>
      <c r="E82" s="28" t="s">
        <v>1404</v>
      </c>
      <c r="F82" s="20" t="s">
        <v>59</v>
      </c>
      <c r="G82" s="54" t="s">
        <v>1349</v>
      </c>
      <c r="H82" s="56" t="s">
        <v>1353</v>
      </c>
      <c r="I82" s="26" t="s">
        <v>1546</v>
      </c>
      <c r="J82" s="57" t="s">
        <v>1357</v>
      </c>
      <c r="K82" s="17">
        <v>6</v>
      </c>
      <c r="L82" s="21">
        <v>44378</v>
      </c>
      <c r="M82" s="21">
        <v>44591</v>
      </c>
      <c r="N82" s="17">
        <v>6</v>
      </c>
      <c r="O82" s="22">
        <v>1</v>
      </c>
      <c r="P82" s="153">
        <v>1</v>
      </c>
      <c r="Q82" s="161" t="s">
        <v>27</v>
      </c>
      <c r="R82" s="167" t="s">
        <v>1504</v>
      </c>
      <c r="S82" s="19" t="s">
        <v>1911</v>
      </c>
      <c r="T82" s="19" t="s">
        <v>2070</v>
      </c>
      <c r="U82" s="23" t="s">
        <v>1630</v>
      </c>
    </row>
    <row r="83" spans="1:21" s="64" customFormat="1" ht="325.5" x14ac:dyDescent="0.35">
      <c r="A83" s="18">
        <v>2020</v>
      </c>
      <c r="B83" s="18" t="s">
        <v>1550</v>
      </c>
      <c r="C83" s="27">
        <v>6</v>
      </c>
      <c r="D83" s="28" t="s">
        <v>1391</v>
      </c>
      <c r="E83" s="28" t="s">
        <v>1404</v>
      </c>
      <c r="F83" s="20" t="s">
        <v>66</v>
      </c>
      <c r="G83" s="54" t="s">
        <v>1419</v>
      </c>
      <c r="H83" s="56" t="s">
        <v>1420</v>
      </c>
      <c r="I83" s="26" t="s">
        <v>1449</v>
      </c>
      <c r="J83" s="57" t="s">
        <v>1432</v>
      </c>
      <c r="K83" s="17">
        <v>1</v>
      </c>
      <c r="L83" s="21">
        <v>44378</v>
      </c>
      <c r="M83" s="21">
        <v>44561</v>
      </c>
      <c r="N83" s="17">
        <v>1</v>
      </c>
      <c r="O83" s="22">
        <v>1</v>
      </c>
      <c r="P83" s="161"/>
      <c r="Q83" s="161"/>
      <c r="R83" s="167"/>
      <c r="S83" s="19" t="s">
        <v>1696</v>
      </c>
      <c r="T83" s="19" t="s">
        <v>2072</v>
      </c>
      <c r="U83" s="23" t="s">
        <v>1630</v>
      </c>
    </row>
    <row r="84" spans="1:21" s="64" customFormat="1" ht="210" x14ac:dyDescent="0.35">
      <c r="A84" s="18">
        <v>2020</v>
      </c>
      <c r="B84" s="18" t="s">
        <v>1550</v>
      </c>
      <c r="C84" s="27">
        <v>7</v>
      </c>
      <c r="D84" s="28" t="s">
        <v>1392</v>
      </c>
      <c r="E84" s="28" t="s">
        <v>1405</v>
      </c>
      <c r="F84" s="20" t="s">
        <v>391</v>
      </c>
      <c r="G84" s="54" t="s">
        <v>1348</v>
      </c>
      <c r="H84" s="56" t="s">
        <v>1352</v>
      </c>
      <c r="I84" s="26" t="s">
        <v>1448</v>
      </c>
      <c r="J84" s="57" t="s">
        <v>1356</v>
      </c>
      <c r="K84" s="17">
        <v>1</v>
      </c>
      <c r="L84" s="21">
        <v>44378</v>
      </c>
      <c r="M84" s="21">
        <v>44591</v>
      </c>
      <c r="N84" s="17">
        <v>1</v>
      </c>
      <c r="O84" s="22">
        <v>1</v>
      </c>
      <c r="P84" s="25">
        <v>1</v>
      </c>
      <c r="Q84" s="17" t="s">
        <v>27</v>
      </c>
      <c r="R84" s="18" t="s">
        <v>1504</v>
      </c>
      <c r="S84" s="19" t="s">
        <v>1695</v>
      </c>
      <c r="T84" s="19" t="s">
        <v>2071</v>
      </c>
      <c r="U84" s="23" t="s">
        <v>1630</v>
      </c>
    </row>
  </sheetData>
  <mergeCells count="78">
    <mergeCell ref="P79:P81"/>
    <mergeCell ref="Q79:Q81"/>
    <mergeCell ref="R79:R81"/>
    <mergeCell ref="T79:T81"/>
    <mergeCell ref="P82:P83"/>
    <mergeCell ref="Q82:Q83"/>
    <mergeCell ref="R82:R83"/>
    <mergeCell ref="P68:P75"/>
    <mergeCell ref="Q68:Q75"/>
    <mergeCell ref="R68:R75"/>
    <mergeCell ref="T68:T75"/>
    <mergeCell ref="P76:P78"/>
    <mergeCell ref="Q76:Q78"/>
    <mergeCell ref="R76:R78"/>
    <mergeCell ref="T76:T78"/>
    <mergeCell ref="P9:P16"/>
    <mergeCell ref="Q9:Q16"/>
    <mergeCell ref="R9:R16"/>
    <mergeCell ref="T9:T16"/>
    <mergeCell ref="P24:P31"/>
    <mergeCell ref="Q24:Q31"/>
    <mergeCell ref="R24:R31"/>
    <mergeCell ref="T24:T31"/>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Q44:Q46"/>
    <mergeCell ref="R44:R46"/>
    <mergeCell ref="T44:T46"/>
    <mergeCell ref="P48:P49"/>
    <mergeCell ref="Q48:Q49"/>
    <mergeCell ref="R48:R49"/>
    <mergeCell ref="T48:T49"/>
    <mergeCell ref="P42:P43"/>
    <mergeCell ref="Q42:Q43"/>
    <mergeCell ref="R42:R43"/>
    <mergeCell ref="T42:T43"/>
    <mergeCell ref="P34:P41"/>
    <mergeCell ref="Q34:Q41"/>
    <mergeCell ref="R34:R41"/>
    <mergeCell ref="T34:T41"/>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2:P3"/>
    <mergeCell ref="Q2:Q3"/>
    <mergeCell ref="R2:R3"/>
    <mergeCell ref="T2:T3"/>
    <mergeCell ref="P6:P7"/>
    <mergeCell ref="Q6:Q7"/>
    <mergeCell ref="R6:R7"/>
    <mergeCell ref="T6:T7"/>
  </mergeCells>
  <dataValidations count="4">
    <dataValidation type="whole" allowBlank="1" showInputMessage="1" showErrorMessage="1" prompt="Ingrese un valor númerico" sqref="K43 K45:K46 K55:K57 K9:K10 K26:K27 K34:K35 K77 K70:K71" xr:uid="{00000000-0002-0000-0300-000000000000}">
      <formula1>1</formula1>
      <formula2>1000</formula2>
    </dataValidation>
    <dataValidation type="date" showInputMessage="1" showErrorMessage="1" prompt="Ingrese dato de fecha DD/MM/AAAA_x000a_" sqref="L43:M43 L45:M46 L55:M57 L9:M10 L26:M27 L34:M35 L70:M71 L76:M77" xr:uid="{00000000-0002-0000-0300-000001000000}">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xr:uid="{00000000-0002-0000-0300-000002000000}">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xr:uid="{00000000-0002-0000-0300-000003000000}">
      <formula1>1900/1/1</formula1>
      <formula2>3000/1/1</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U61"/>
  <sheetViews>
    <sheetView workbookViewId="0">
      <selection activeCell="B58" sqref="A1:U61"/>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8.5429687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20.1796875" customWidth="1"/>
    <col min="19" max="19" width="69.26953125" customWidth="1"/>
    <col min="20" max="20" width="62.26953125" customWidth="1"/>
    <col min="21" max="21" width="39" customWidth="1"/>
  </cols>
  <sheetData>
    <row r="1" spans="1:21" ht="31.5"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1501</v>
      </c>
      <c r="S1" s="2" t="s">
        <v>17</v>
      </c>
      <c r="T1" s="2" t="s">
        <v>18</v>
      </c>
      <c r="U1" s="2" t="s">
        <v>19</v>
      </c>
    </row>
    <row r="2" spans="1:21" ht="252" hidden="1" x14ac:dyDescent="0.35">
      <c r="A2" s="3">
        <v>2015</v>
      </c>
      <c r="B2" s="5" t="s">
        <v>1015</v>
      </c>
      <c r="C2" s="3">
        <v>4</v>
      </c>
      <c r="D2" s="6" t="s">
        <v>57</v>
      </c>
      <c r="E2" s="6" t="s">
        <v>58</v>
      </c>
      <c r="F2" s="7" t="s">
        <v>59</v>
      </c>
      <c r="G2" s="5" t="s">
        <v>60</v>
      </c>
      <c r="H2" s="5" t="s">
        <v>845</v>
      </c>
      <c r="I2" s="5" t="s">
        <v>61</v>
      </c>
      <c r="J2" s="5" t="s">
        <v>62</v>
      </c>
      <c r="K2" s="5">
        <v>7</v>
      </c>
      <c r="L2" s="12">
        <v>43770</v>
      </c>
      <c r="M2" s="12">
        <v>44196</v>
      </c>
      <c r="N2" s="3">
        <v>7</v>
      </c>
      <c r="O2" s="46">
        <f t="shared" ref="O2:O29" si="0">+N2/K2</f>
        <v>1</v>
      </c>
      <c r="P2" s="183">
        <f>AVERAGE(O2:O3)</f>
        <v>1</v>
      </c>
      <c r="Q2" s="183" t="s">
        <v>27</v>
      </c>
      <c r="R2" s="184" t="s">
        <v>1502</v>
      </c>
      <c r="S2" s="6" t="s">
        <v>968</v>
      </c>
      <c r="T2" s="6" t="s">
        <v>1608</v>
      </c>
      <c r="U2" s="50" t="s">
        <v>1630</v>
      </c>
    </row>
    <row r="3" spans="1:21" ht="252" hidden="1" x14ac:dyDescent="0.35">
      <c r="A3" s="3">
        <v>2015</v>
      </c>
      <c r="B3" s="5" t="s">
        <v>1015</v>
      </c>
      <c r="C3" s="3">
        <v>4</v>
      </c>
      <c r="D3" s="6" t="s">
        <v>65</v>
      </c>
      <c r="E3" s="6" t="s">
        <v>58</v>
      </c>
      <c r="F3" s="7" t="s">
        <v>66</v>
      </c>
      <c r="G3" s="5" t="s">
        <v>60</v>
      </c>
      <c r="H3" s="5" t="s">
        <v>846</v>
      </c>
      <c r="I3" s="5" t="s">
        <v>61</v>
      </c>
      <c r="J3" s="5" t="s">
        <v>67</v>
      </c>
      <c r="K3" s="5">
        <f>6*6</f>
        <v>36</v>
      </c>
      <c r="L3" s="12">
        <v>43770</v>
      </c>
      <c r="M3" s="12">
        <v>44530</v>
      </c>
      <c r="N3" s="3">
        <v>36</v>
      </c>
      <c r="O3" s="46">
        <f t="shared" si="0"/>
        <v>1</v>
      </c>
      <c r="P3" s="183"/>
      <c r="Q3" s="183"/>
      <c r="R3" s="184"/>
      <c r="S3" s="6" t="s">
        <v>1631</v>
      </c>
      <c r="T3" s="6" t="s">
        <v>1632</v>
      </c>
      <c r="U3" s="50" t="s">
        <v>1630</v>
      </c>
    </row>
    <row r="4" spans="1:21" ht="241.5" hidden="1" x14ac:dyDescent="0.35">
      <c r="A4" s="3">
        <v>2015</v>
      </c>
      <c r="B4" s="5" t="s">
        <v>1015</v>
      </c>
      <c r="C4" s="3">
        <v>5</v>
      </c>
      <c r="D4" s="6" t="s">
        <v>1633</v>
      </c>
      <c r="E4" s="6" t="s">
        <v>68</v>
      </c>
      <c r="F4" s="7" t="s">
        <v>59</v>
      </c>
      <c r="G4" s="5" t="s">
        <v>60</v>
      </c>
      <c r="H4" s="5" t="s">
        <v>845</v>
      </c>
      <c r="I4" s="5" t="s">
        <v>69</v>
      </c>
      <c r="J4" s="5" t="s">
        <v>62</v>
      </c>
      <c r="K4" s="5">
        <v>7</v>
      </c>
      <c r="L4" s="12">
        <v>43770</v>
      </c>
      <c r="M4" s="12">
        <v>44196</v>
      </c>
      <c r="N4" s="3">
        <v>7</v>
      </c>
      <c r="O4" s="46">
        <f t="shared" si="0"/>
        <v>1</v>
      </c>
      <c r="P4" s="183">
        <f>AVERAGE(O4:O5)</f>
        <v>1</v>
      </c>
      <c r="Q4" s="183" t="s">
        <v>27</v>
      </c>
      <c r="R4" s="184" t="s">
        <v>1502</v>
      </c>
      <c r="S4" s="6" t="s">
        <v>969</v>
      </c>
      <c r="T4" s="6" t="s">
        <v>1608</v>
      </c>
      <c r="U4" s="50" t="s">
        <v>1630</v>
      </c>
    </row>
    <row r="5" spans="1:21" ht="252" hidden="1" x14ac:dyDescent="0.35">
      <c r="A5" s="3">
        <v>2015</v>
      </c>
      <c r="B5" s="5" t="s">
        <v>1015</v>
      </c>
      <c r="C5" s="3">
        <v>5</v>
      </c>
      <c r="D5" s="6" t="s">
        <v>1633</v>
      </c>
      <c r="E5" s="6" t="s">
        <v>68</v>
      </c>
      <c r="F5" s="7" t="s">
        <v>66</v>
      </c>
      <c r="G5" s="5" t="s">
        <v>60</v>
      </c>
      <c r="H5" s="5" t="s">
        <v>846</v>
      </c>
      <c r="I5" s="5" t="s">
        <v>69</v>
      </c>
      <c r="J5" s="5" t="s">
        <v>67</v>
      </c>
      <c r="K5" s="5">
        <f>6*6</f>
        <v>36</v>
      </c>
      <c r="L5" s="12">
        <v>43770</v>
      </c>
      <c r="M5" s="12">
        <v>44530</v>
      </c>
      <c r="N5" s="3">
        <v>36</v>
      </c>
      <c r="O5" s="46">
        <f t="shared" si="0"/>
        <v>1</v>
      </c>
      <c r="P5" s="183"/>
      <c r="Q5" s="183"/>
      <c r="R5" s="184"/>
      <c r="S5" s="6" t="s">
        <v>1631</v>
      </c>
      <c r="T5" s="6" t="s">
        <v>1632</v>
      </c>
      <c r="U5" s="50" t="s">
        <v>1630</v>
      </c>
    </row>
    <row r="6" spans="1:21" ht="283.5" hidden="1" x14ac:dyDescent="0.35">
      <c r="A6" s="3">
        <v>2015</v>
      </c>
      <c r="B6" s="5" t="s">
        <v>1015</v>
      </c>
      <c r="C6" s="3">
        <v>9</v>
      </c>
      <c r="D6" s="6" t="s">
        <v>1634</v>
      </c>
      <c r="E6" s="6" t="s">
        <v>89</v>
      </c>
      <c r="F6" s="7" t="s">
        <v>59</v>
      </c>
      <c r="G6" s="5" t="s">
        <v>60</v>
      </c>
      <c r="H6" s="5" t="s">
        <v>845</v>
      </c>
      <c r="I6" s="5" t="s">
        <v>69</v>
      </c>
      <c r="J6" s="5" t="s">
        <v>62</v>
      </c>
      <c r="K6" s="5">
        <v>7</v>
      </c>
      <c r="L6" s="12">
        <v>43770</v>
      </c>
      <c r="M6" s="12">
        <v>44196</v>
      </c>
      <c r="N6" s="3">
        <v>7</v>
      </c>
      <c r="O6" s="46">
        <f t="shared" si="0"/>
        <v>1</v>
      </c>
      <c r="P6" s="183">
        <f>AVERAGE(O6:O7)</f>
        <v>1</v>
      </c>
      <c r="Q6" s="183" t="s">
        <v>27</v>
      </c>
      <c r="R6" s="184" t="s">
        <v>1503</v>
      </c>
      <c r="S6" s="6" t="s">
        <v>1635</v>
      </c>
      <c r="T6" s="6" t="s">
        <v>1608</v>
      </c>
      <c r="U6" s="50" t="s">
        <v>1630</v>
      </c>
    </row>
    <row r="7" spans="1:21" ht="252" hidden="1" x14ac:dyDescent="0.35">
      <c r="A7" s="3">
        <v>2015</v>
      </c>
      <c r="B7" s="5" t="s">
        <v>1015</v>
      </c>
      <c r="C7" s="3">
        <v>9</v>
      </c>
      <c r="D7" s="6" t="s">
        <v>1634</v>
      </c>
      <c r="E7" s="6" t="s">
        <v>89</v>
      </c>
      <c r="F7" s="7" t="s">
        <v>66</v>
      </c>
      <c r="G7" s="5" t="s">
        <v>60</v>
      </c>
      <c r="H7" s="5" t="s">
        <v>846</v>
      </c>
      <c r="I7" s="5" t="s">
        <v>69</v>
      </c>
      <c r="J7" s="5" t="s">
        <v>67</v>
      </c>
      <c r="K7" s="5">
        <f>6*6</f>
        <v>36</v>
      </c>
      <c r="L7" s="12">
        <v>43770</v>
      </c>
      <c r="M7" s="12">
        <v>44530</v>
      </c>
      <c r="N7" s="3">
        <v>36</v>
      </c>
      <c r="O7" s="46">
        <f t="shared" si="0"/>
        <v>1</v>
      </c>
      <c r="P7" s="183"/>
      <c r="Q7" s="183"/>
      <c r="R7" s="184"/>
      <c r="S7" s="6" t="s">
        <v>1631</v>
      </c>
      <c r="T7" s="6" t="s">
        <v>1632</v>
      </c>
      <c r="U7" s="50" t="s">
        <v>1630</v>
      </c>
    </row>
    <row r="8" spans="1:21" ht="231" hidden="1" x14ac:dyDescent="0.35">
      <c r="A8" s="3">
        <v>2015</v>
      </c>
      <c r="B8" s="5" t="s">
        <v>1015</v>
      </c>
      <c r="C8" s="3">
        <v>17</v>
      </c>
      <c r="D8" s="6" t="s">
        <v>1636</v>
      </c>
      <c r="E8" s="6" t="s">
        <v>104</v>
      </c>
      <c r="F8" s="7" t="s">
        <v>59</v>
      </c>
      <c r="G8" s="5" t="s">
        <v>60</v>
      </c>
      <c r="H8" s="5" t="s">
        <v>845</v>
      </c>
      <c r="I8" s="5" t="s">
        <v>69</v>
      </c>
      <c r="J8" s="5" t="s">
        <v>62</v>
      </c>
      <c r="K8" s="5">
        <v>7</v>
      </c>
      <c r="L8" s="12">
        <v>43770</v>
      </c>
      <c r="M8" s="12">
        <v>44196</v>
      </c>
      <c r="N8" s="3">
        <v>7</v>
      </c>
      <c r="O8" s="46">
        <f t="shared" si="0"/>
        <v>1</v>
      </c>
      <c r="P8" s="183">
        <f>AVERAGE(O8:O9)</f>
        <v>1</v>
      </c>
      <c r="Q8" s="183" t="s">
        <v>27</v>
      </c>
      <c r="R8" s="184" t="s">
        <v>1504</v>
      </c>
      <c r="S8" s="6" t="s">
        <v>970</v>
      </c>
      <c r="T8" s="6" t="s">
        <v>1608</v>
      </c>
      <c r="U8" s="50" t="s">
        <v>1630</v>
      </c>
    </row>
    <row r="9" spans="1:21" ht="252" hidden="1" x14ac:dyDescent="0.35">
      <c r="A9" s="3">
        <v>2015</v>
      </c>
      <c r="B9" s="5" t="s">
        <v>1015</v>
      </c>
      <c r="C9" s="3">
        <v>17</v>
      </c>
      <c r="D9" s="6" t="s">
        <v>1636</v>
      </c>
      <c r="E9" s="6" t="s">
        <v>104</v>
      </c>
      <c r="F9" s="7" t="s">
        <v>66</v>
      </c>
      <c r="G9" s="5" t="s">
        <v>60</v>
      </c>
      <c r="H9" s="5" t="s">
        <v>846</v>
      </c>
      <c r="I9" s="5" t="s">
        <v>69</v>
      </c>
      <c r="J9" s="5" t="s">
        <v>67</v>
      </c>
      <c r="K9" s="5">
        <f>6*6</f>
        <v>36</v>
      </c>
      <c r="L9" s="12">
        <v>43770</v>
      </c>
      <c r="M9" s="12">
        <v>44530</v>
      </c>
      <c r="N9" s="3">
        <v>36</v>
      </c>
      <c r="O9" s="46">
        <f t="shared" si="0"/>
        <v>1</v>
      </c>
      <c r="P9" s="183"/>
      <c r="Q9" s="183"/>
      <c r="R9" s="184"/>
      <c r="S9" s="6" t="s">
        <v>1631</v>
      </c>
      <c r="T9" s="6" t="s">
        <v>1632</v>
      </c>
      <c r="U9" s="50" t="s">
        <v>1630</v>
      </c>
    </row>
    <row r="10" spans="1:21" ht="262.5" hidden="1" x14ac:dyDescent="0.35">
      <c r="A10" s="3">
        <v>2015</v>
      </c>
      <c r="B10" s="5" t="s">
        <v>1015</v>
      </c>
      <c r="C10" s="3">
        <v>20</v>
      </c>
      <c r="D10" s="6" t="s">
        <v>1637</v>
      </c>
      <c r="E10" s="6" t="s">
        <v>112</v>
      </c>
      <c r="F10" s="7" t="s">
        <v>59</v>
      </c>
      <c r="G10" s="5" t="s">
        <v>60</v>
      </c>
      <c r="H10" s="5" t="s">
        <v>845</v>
      </c>
      <c r="I10" s="5" t="s">
        <v>69</v>
      </c>
      <c r="J10" s="5" t="s">
        <v>62</v>
      </c>
      <c r="K10" s="5">
        <v>7</v>
      </c>
      <c r="L10" s="12">
        <v>43770</v>
      </c>
      <c r="M10" s="12">
        <v>44196</v>
      </c>
      <c r="N10" s="3">
        <v>7</v>
      </c>
      <c r="O10" s="46">
        <f t="shared" si="0"/>
        <v>1</v>
      </c>
      <c r="P10" s="183">
        <f>AVERAGE(O10:O11)</f>
        <v>1</v>
      </c>
      <c r="Q10" s="183" t="s">
        <v>27</v>
      </c>
      <c r="R10" s="184" t="s">
        <v>1502</v>
      </c>
      <c r="S10" s="6" t="s">
        <v>1638</v>
      </c>
      <c r="T10" s="6" t="s">
        <v>1608</v>
      </c>
      <c r="U10" s="50" t="s">
        <v>1630</v>
      </c>
    </row>
    <row r="11" spans="1:21" ht="252" hidden="1" x14ac:dyDescent="0.35">
      <c r="A11" s="3">
        <v>2015</v>
      </c>
      <c r="B11" s="5" t="s">
        <v>1015</v>
      </c>
      <c r="C11" s="3">
        <v>20</v>
      </c>
      <c r="D11" s="6" t="s">
        <v>1637</v>
      </c>
      <c r="E11" s="6" t="s">
        <v>112</v>
      </c>
      <c r="F11" s="7" t="s">
        <v>66</v>
      </c>
      <c r="G11" s="5" t="s">
        <v>60</v>
      </c>
      <c r="H11" s="5" t="s">
        <v>846</v>
      </c>
      <c r="I11" s="5" t="s">
        <v>69</v>
      </c>
      <c r="J11" s="5" t="s">
        <v>67</v>
      </c>
      <c r="K11" s="5">
        <f>6*6</f>
        <v>36</v>
      </c>
      <c r="L11" s="12">
        <v>43770</v>
      </c>
      <c r="M11" s="12">
        <v>44530</v>
      </c>
      <c r="N11" s="3">
        <v>36</v>
      </c>
      <c r="O11" s="46">
        <f t="shared" si="0"/>
        <v>1</v>
      </c>
      <c r="P11" s="183"/>
      <c r="Q11" s="183"/>
      <c r="R11" s="184"/>
      <c r="S11" s="6" t="s">
        <v>1631</v>
      </c>
      <c r="T11" s="6" t="s">
        <v>1632</v>
      </c>
      <c r="U11" s="50" t="s">
        <v>1630</v>
      </c>
    </row>
    <row r="12" spans="1:21" ht="294" hidden="1" x14ac:dyDescent="0.35">
      <c r="A12" s="3">
        <v>2015</v>
      </c>
      <c r="B12" s="5" t="s">
        <v>1015</v>
      </c>
      <c r="C12" s="3">
        <v>24</v>
      </c>
      <c r="D12" s="6" t="s">
        <v>122</v>
      </c>
      <c r="E12" s="6" t="s">
        <v>123</v>
      </c>
      <c r="F12" s="7" t="s">
        <v>59</v>
      </c>
      <c r="G12" s="5" t="s">
        <v>60</v>
      </c>
      <c r="H12" s="5" t="s">
        <v>845</v>
      </c>
      <c r="I12" s="5" t="s">
        <v>35</v>
      </c>
      <c r="J12" s="5" t="s">
        <v>62</v>
      </c>
      <c r="K12" s="5">
        <v>7</v>
      </c>
      <c r="L12" s="12">
        <v>43770</v>
      </c>
      <c r="M12" s="12">
        <v>44196</v>
      </c>
      <c r="N12" s="3">
        <v>7</v>
      </c>
      <c r="O12" s="46">
        <f t="shared" si="0"/>
        <v>1</v>
      </c>
      <c r="P12" s="183">
        <f>AVERAGE(O12:O13)</f>
        <v>1</v>
      </c>
      <c r="Q12" s="183" t="s">
        <v>27</v>
      </c>
      <c r="R12" s="184" t="s">
        <v>1504</v>
      </c>
      <c r="S12" s="6" t="s">
        <v>987</v>
      </c>
      <c r="T12" s="6" t="s">
        <v>988</v>
      </c>
      <c r="U12" s="50" t="s">
        <v>1630</v>
      </c>
    </row>
    <row r="13" spans="1:21" ht="294" hidden="1" x14ac:dyDescent="0.35">
      <c r="A13" s="3">
        <v>2015</v>
      </c>
      <c r="B13" s="5" t="s">
        <v>1015</v>
      </c>
      <c r="C13" s="3">
        <v>24</v>
      </c>
      <c r="D13" s="6" t="s">
        <v>122</v>
      </c>
      <c r="E13" s="6" t="s">
        <v>123</v>
      </c>
      <c r="F13" s="7" t="s">
        <v>66</v>
      </c>
      <c r="G13" s="5" t="s">
        <v>60</v>
      </c>
      <c r="H13" s="5" t="s">
        <v>846</v>
      </c>
      <c r="I13" s="5" t="s">
        <v>35</v>
      </c>
      <c r="J13" s="5" t="s">
        <v>67</v>
      </c>
      <c r="K13" s="5">
        <f>6*6</f>
        <v>36</v>
      </c>
      <c r="L13" s="12">
        <v>43770</v>
      </c>
      <c r="M13" s="12">
        <v>44530</v>
      </c>
      <c r="N13" s="3">
        <v>36</v>
      </c>
      <c r="O13" s="46">
        <f t="shared" si="0"/>
        <v>1</v>
      </c>
      <c r="P13" s="183"/>
      <c r="Q13" s="183"/>
      <c r="R13" s="184"/>
      <c r="S13" s="6" t="s">
        <v>1639</v>
      </c>
      <c r="T13" s="6" t="s">
        <v>1640</v>
      </c>
      <c r="U13" s="50" t="s">
        <v>1630</v>
      </c>
    </row>
    <row r="14" spans="1:21" ht="241.5" hidden="1" x14ac:dyDescent="0.35">
      <c r="A14" s="3">
        <v>2015</v>
      </c>
      <c r="B14" s="5" t="s">
        <v>1015</v>
      </c>
      <c r="C14" s="3">
        <v>33</v>
      </c>
      <c r="D14" s="6" t="s">
        <v>147</v>
      </c>
      <c r="E14" s="6" t="s">
        <v>1641</v>
      </c>
      <c r="F14" s="5" t="s">
        <v>148</v>
      </c>
      <c r="G14" s="5" t="s">
        <v>60</v>
      </c>
      <c r="H14" s="5" t="s">
        <v>845</v>
      </c>
      <c r="I14" s="5" t="s">
        <v>149</v>
      </c>
      <c r="J14" s="5" t="s">
        <v>62</v>
      </c>
      <c r="K14" s="5">
        <v>7</v>
      </c>
      <c r="L14" s="12">
        <v>43770</v>
      </c>
      <c r="M14" s="12">
        <v>44196</v>
      </c>
      <c r="N14" s="3">
        <v>7</v>
      </c>
      <c r="O14" s="46">
        <f t="shared" si="0"/>
        <v>1</v>
      </c>
      <c r="P14" s="183">
        <f>AVERAGE(O14:O15)</f>
        <v>1</v>
      </c>
      <c r="Q14" s="183" t="s">
        <v>27</v>
      </c>
      <c r="R14" s="184" t="s">
        <v>1503</v>
      </c>
      <c r="S14" s="6" t="s">
        <v>1642</v>
      </c>
      <c r="T14" s="6" t="s">
        <v>1608</v>
      </c>
      <c r="U14" s="50" t="s">
        <v>1630</v>
      </c>
    </row>
    <row r="15" spans="1:21" ht="252" hidden="1" x14ac:dyDescent="0.35">
      <c r="A15" s="3">
        <v>2015</v>
      </c>
      <c r="B15" s="5" t="s">
        <v>1015</v>
      </c>
      <c r="C15" s="3">
        <v>33</v>
      </c>
      <c r="D15" s="6" t="s">
        <v>147</v>
      </c>
      <c r="E15" s="6" t="s">
        <v>1641</v>
      </c>
      <c r="F15" s="13" t="s">
        <v>150</v>
      </c>
      <c r="G15" s="5" t="s">
        <v>60</v>
      </c>
      <c r="H15" s="5" t="s">
        <v>846</v>
      </c>
      <c r="I15" s="5" t="s">
        <v>149</v>
      </c>
      <c r="J15" s="5" t="s">
        <v>67</v>
      </c>
      <c r="K15" s="5">
        <f>6*6</f>
        <v>36</v>
      </c>
      <c r="L15" s="12">
        <v>43770</v>
      </c>
      <c r="M15" s="12">
        <v>44530</v>
      </c>
      <c r="N15" s="3">
        <v>36</v>
      </c>
      <c r="O15" s="46">
        <f t="shared" si="0"/>
        <v>1</v>
      </c>
      <c r="P15" s="183"/>
      <c r="Q15" s="183"/>
      <c r="R15" s="184"/>
      <c r="S15" s="6" t="s">
        <v>1631</v>
      </c>
      <c r="T15" s="6" t="s">
        <v>1632</v>
      </c>
      <c r="U15" s="50" t="s">
        <v>1630</v>
      </c>
    </row>
    <row r="16" spans="1:21" ht="241.5" hidden="1" x14ac:dyDescent="0.35">
      <c r="A16" s="3">
        <v>2015</v>
      </c>
      <c r="B16" s="5" t="s">
        <v>1015</v>
      </c>
      <c r="C16" s="3">
        <v>34</v>
      </c>
      <c r="D16" s="6" t="s">
        <v>151</v>
      </c>
      <c r="E16" s="6" t="s">
        <v>152</v>
      </c>
      <c r="F16" s="5" t="s">
        <v>148</v>
      </c>
      <c r="G16" s="5" t="s">
        <v>60</v>
      </c>
      <c r="H16" s="5" t="s">
        <v>845</v>
      </c>
      <c r="I16" s="5" t="s">
        <v>69</v>
      </c>
      <c r="J16" s="5" t="s">
        <v>62</v>
      </c>
      <c r="K16" s="5">
        <v>7</v>
      </c>
      <c r="L16" s="12">
        <v>43770</v>
      </c>
      <c r="M16" s="12">
        <v>44196</v>
      </c>
      <c r="N16" s="3">
        <v>7</v>
      </c>
      <c r="O16" s="46">
        <f t="shared" si="0"/>
        <v>1</v>
      </c>
      <c r="P16" s="183">
        <f>AVERAGE(O16:O17)</f>
        <v>1</v>
      </c>
      <c r="Q16" s="183" t="s">
        <v>27</v>
      </c>
      <c r="R16" s="184" t="s">
        <v>1504</v>
      </c>
      <c r="S16" s="6" t="s">
        <v>971</v>
      </c>
      <c r="T16" s="6" t="s">
        <v>1608</v>
      </c>
      <c r="U16" s="50" t="s">
        <v>1630</v>
      </c>
    </row>
    <row r="17" spans="1:21" ht="252" hidden="1" x14ac:dyDescent="0.35">
      <c r="A17" s="3">
        <v>2015</v>
      </c>
      <c r="B17" s="5" t="s">
        <v>1015</v>
      </c>
      <c r="C17" s="3">
        <v>34</v>
      </c>
      <c r="D17" s="6" t="s">
        <v>151</v>
      </c>
      <c r="E17" s="6" t="s">
        <v>152</v>
      </c>
      <c r="F17" s="13" t="s">
        <v>150</v>
      </c>
      <c r="G17" s="5" t="s">
        <v>60</v>
      </c>
      <c r="H17" s="5" t="s">
        <v>846</v>
      </c>
      <c r="I17" s="5" t="s">
        <v>69</v>
      </c>
      <c r="J17" s="5" t="s">
        <v>67</v>
      </c>
      <c r="K17" s="5">
        <f>6*6</f>
        <v>36</v>
      </c>
      <c r="L17" s="12">
        <v>43770</v>
      </c>
      <c r="M17" s="12">
        <v>44530</v>
      </c>
      <c r="N17" s="3">
        <v>36</v>
      </c>
      <c r="O17" s="46">
        <f t="shared" si="0"/>
        <v>1</v>
      </c>
      <c r="P17" s="183"/>
      <c r="Q17" s="183"/>
      <c r="R17" s="184"/>
      <c r="S17" s="6" t="s">
        <v>1631</v>
      </c>
      <c r="T17" s="6" t="s">
        <v>1632</v>
      </c>
      <c r="U17" s="50" t="s">
        <v>1630</v>
      </c>
    </row>
    <row r="18" spans="1:21" ht="157.5" hidden="1" x14ac:dyDescent="0.35">
      <c r="A18" s="3">
        <v>2016</v>
      </c>
      <c r="B18" s="5" t="s">
        <v>1014</v>
      </c>
      <c r="C18" s="3">
        <v>36</v>
      </c>
      <c r="D18" s="6" t="s">
        <v>328</v>
      </c>
      <c r="E18" s="6" t="s">
        <v>329</v>
      </c>
      <c r="F18" s="5" t="s">
        <v>148</v>
      </c>
      <c r="G18" s="5" t="s">
        <v>60</v>
      </c>
      <c r="H18" s="5" t="s">
        <v>845</v>
      </c>
      <c r="I18" s="5" t="s">
        <v>69</v>
      </c>
      <c r="J18" s="5" t="s">
        <v>62</v>
      </c>
      <c r="K18" s="5">
        <v>7</v>
      </c>
      <c r="L18" s="12">
        <v>43770</v>
      </c>
      <c r="M18" s="12">
        <v>44196</v>
      </c>
      <c r="N18" s="3">
        <v>7</v>
      </c>
      <c r="O18" s="46">
        <f t="shared" si="0"/>
        <v>1</v>
      </c>
      <c r="P18" s="183">
        <f>AVERAGE(O18:O19)</f>
        <v>1</v>
      </c>
      <c r="Q18" s="183" t="s">
        <v>27</v>
      </c>
      <c r="R18" s="184" t="s">
        <v>1504</v>
      </c>
      <c r="S18" s="6" t="s">
        <v>989</v>
      </c>
      <c r="T18" s="178" t="s">
        <v>1645</v>
      </c>
      <c r="U18" s="50" t="s">
        <v>1630</v>
      </c>
    </row>
    <row r="19" spans="1:21" ht="283.5" hidden="1" x14ac:dyDescent="0.35">
      <c r="A19" s="3">
        <v>2016</v>
      </c>
      <c r="B19" s="5" t="s">
        <v>1014</v>
      </c>
      <c r="C19" s="3">
        <v>36</v>
      </c>
      <c r="D19" s="6" t="s">
        <v>328</v>
      </c>
      <c r="E19" s="6" t="s">
        <v>329</v>
      </c>
      <c r="F19" s="5" t="s">
        <v>150</v>
      </c>
      <c r="G19" s="5" t="s">
        <v>60</v>
      </c>
      <c r="H19" s="5" t="s">
        <v>846</v>
      </c>
      <c r="I19" s="5" t="s">
        <v>69</v>
      </c>
      <c r="J19" s="5" t="s">
        <v>67</v>
      </c>
      <c r="K19" s="5">
        <f>6*6</f>
        <v>36</v>
      </c>
      <c r="L19" s="12">
        <v>43770</v>
      </c>
      <c r="M19" s="12">
        <v>44530</v>
      </c>
      <c r="N19" s="3">
        <v>36</v>
      </c>
      <c r="O19" s="46">
        <f t="shared" si="0"/>
        <v>1</v>
      </c>
      <c r="P19" s="183"/>
      <c r="Q19" s="183"/>
      <c r="R19" s="184"/>
      <c r="S19" s="6" t="s">
        <v>1646</v>
      </c>
      <c r="T19" s="179"/>
      <c r="U19" s="50" t="s">
        <v>1630</v>
      </c>
    </row>
    <row r="20" spans="1:21" ht="168" hidden="1" x14ac:dyDescent="0.35">
      <c r="A20" s="3">
        <v>2016</v>
      </c>
      <c r="B20" s="5" t="s">
        <v>1016</v>
      </c>
      <c r="C20" s="3">
        <v>4</v>
      </c>
      <c r="D20" s="6" t="s">
        <v>400</v>
      </c>
      <c r="E20" s="6" t="s">
        <v>401</v>
      </c>
      <c r="F20" s="7" t="s">
        <v>59</v>
      </c>
      <c r="G20" s="5" t="s">
        <v>60</v>
      </c>
      <c r="H20" s="5" t="s">
        <v>845</v>
      </c>
      <c r="I20" s="5" t="s">
        <v>69</v>
      </c>
      <c r="J20" s="5" t="s">
        <v>62</v>
      </c>
      <c r="K20" s="5">
        <v>7</v>
      </c>
      <c r="L20" s="12">
        <v>43770</v>
      </c>
      <c r="M20" s="12">
        <v>44196</v>
      </c>
      <c r="N20" s="3">
        <v>7</v>
      </c>
      <c r="O20" s="46">
        <f t="shared" si="0"/>
        <v>1</v>
      </c>
      <c r="P20" s="173">
        <f>AVERAGE(O20:O21)</f>
        <v>1</v>
      </c>
      <c r="Q20" s="173" t="s">
        <v>27</v>
      </c>
      <c r="R20" s="181" t="s">
        <v>1503</v>
      </c>
      <c r="S20" s="6" t="s">
        <v>967</v>
      </c>
      <c r="T20" s="6" t="s">
        <v>1609</v>
      </c>
      <c r="U20" s="50" t="s">
        <v>1630</v>
      </c>
    </row>
    <row r="21" spans="1:21" ht="252" hidden="1" x14ac:dyDescent="0.35">
      <c r="A21" s="3">
        <v>2016</v>
      </c>
      <c r="B21" s="5" t="s">
        <v>1016</v>
      </c>
      <c r="C21" s="3">
        <v>4</v>
      </c>
      <c r="D21" s="6" t="s">
        <v>400</v>
      </c>
      <c r="E21" s="6" t="s">
        <v>401</v>
      </c>
      <c r="F21" s="7" t="s">
        <v>66</v>
      </c>
      <c r="G21" s="5" t="s">
        <v>60</v>
      </c>
      <c r="H21" s="5" t="s">
        <v>846</v>
      </c>
      <c r="I21" s="5" t="s">
        <v>69</v>
      </c>
      <c r="J21" s="5" t="s">
        <v>67</v>
      </c>
      <c r="K21" s="5">
        <f>6*6</f>
        <v>36</v>
      </c>
      <c r="L21" s="12">
        <v>43770</v>
      </c>
      <c r="M21" s="12">
        <v>44530</v>
      </c>
      <c r="N21" s="3">
        <v>36</v>
      </c>
      <c r="O21" s="46">
        <f t="shared" si="0"/>
        <v>1</v>
      </c>
      <c r="P21" s="173"/>
      <c r="Q21" s="173"/>
      <c r="R21" s="181"/>
      <c r="S21" s="6" t="s">
        <v>1631</v>
      </c>
      <c r="T21" s="6" t="s">
        <v>1632</v>
      </c>
      <c r="U21" s="50" t="s">
        <v>1630</v>
      </c>
    </row>
    <row r="22" spans="1:21" ht="168" hidden="1" x14ac:dyDescent="0.35">
      <c r="A22" s="3">
        <v>2016</v>
      </c>
      <c r="B22" s="5" t="s">
        <v>1016</v>
      </c>
      <c r="C22" s="3">
        <v>5</v>
      </c>
      <c r="D22" s="6" t="s">
        <v>402</v>
      </c>
      <c r="E22" s="6" t="s">
        <v>403</v>
      </c>
      <c r="F22" s="7" t="s">
        <v>59</v>
      </c>
      <c r="G22" s="5" t="s">
        <v>60</v>
      </c>
      <c r="H22" s="5" t="s">
        <v>845</v>
      </c>
      <c r="I22" s="5" t="s">
        <v>69</v>
      </c>
      <c r="J22" s="5" t="s">
        <v>62</v>
      </c>
      <c r="K22" s="5">
        <v>7</v>
      </c>
      <c r="L22" s="12">
        <v>43770</v>
      </c>
      <c r="M22" s="12">
        <v>44196</v>
      </c>
      <c r="N22" s="3">
        <v>7</v>
      </c>
      <c r="O22" s="46">
        <f t="shared" si="0"/>
        <v>1</v>
      </c>
      <c r="P22" s="173">
        <f>AVERAGE(O22:O23)</f>
        <v>1</v>
      </c>
      <c r="Q22" s="173" t="s">
        <v>27</v>
      </c>
      <c r="R22" s="181" t="s">
        <v>1502</v>
      </c>
      <c r="S22" s="6" t="s">
        <v>967</v>
      </c>
      <c r="T22" s="6" t="s">
        <v>1609</v>
      </c>
      <c r="U22" s="50" t="s">
        <v>1630</v>
      </c>
    </row>
    <row r="23" spans="1:21" ht="252" hidden="1" x14ac:dyDescent="0.35">
      <c r="A23" s="3">
        <v>2016</v>
      </c>
      <c r="B23" s="5" t="s">
        <v>1016</v>
      </c>
      <c r="C23" s="3">
        <v>5</v>
      </c>
      <c r="D23" s="6" t="s">
        <v>402</v>
      </c>
      <c r="E23" s="6" t="s">
        <v>403</v>
      </c>
      <c r="F23" s="7" t="s">
        <v>66</v>
      </c>
      <c r="G23" s="5" t="s">
        <v>60</v>
      </c>
      <c r="H23" s="5" t="s">
        <v>846</v>
      </c>
      <c r="I23" s="5" t="s">
        <v>69</v>
      </c>
      <c r="J23" s="5" t="s">
        <v>67</v>
      </c>
      <c r="K23" s="5">
        <f>6*6</f>
        <v>36</v>
      </c>
      <c r="L23" s="12">
        <v>43770</v>
      </c>
      <c r="M23" s="12">
        <v>44530</v>
      </c>
      <c r="N23" s="3">
        <v>36</v>
      </c>
      <c r="O23" s="46">
        <f t="shared" si="0"/>
        <v>1</v>
      </c>
      <c r="P23" s="173"/>
      <c r="Q23" s="173"/>
      <c r="R23" s="181"/>
      <c r="S23" s="6" t="s">
        <v>1631</v>
      </c>
      <c r="T23" s="6" t="s">
        <v>1632</v>
      </c>
      <c r="U23" s="50" t="s">
        <v>1630</v>
      </c>
    </row>
    <row r="24" spans="1:21" ht="105" hidden="1" x14ac:dyDescent="0.35">
      <c r="A24" s="3">
        <v>2016</v>
      </c>
      <c r="B24" s="5" t="s">
        <v>1016</v>
      </c>
      <c r="C24" s="3">
        <v>6</v>
      </c>
      <c r="D24" s="6" t="s">
        <v>404</v>
      </c>
      <c r="E24" s="6" t="s">
        <v>405</v>
      </c>
      <c r="F24" s="7" t="s">
        <v>59</v>
      </c>
      <c r="G24" s="5" t="s">
        <v>60</v>
      </c>
      <c r="H24" s="5" t="s">
        <v>845</v>
      </c>
      <c r="I24" s="5" t="s">
        <v>69</v>
      </c>
      <c r="J24" s="5" t="s">
        <v>62</v>
      </c>
      <c r="K24" s="5">
        <v>7</v>
      </c>
      <c r="L24" s="12">
        <v>43770</v>
      </c>
      <c r="M24" s="12">
        <v>44196</v>
      </c>
      <c r="N24" s="3">
        <v>7</v>
      </c>
      <c r="O24" s="46">
        <f t="shared" si="0"/>
        <v>1</v>
      </c>
      <c r="P24" s="173">
        <f>AVERAGE(O24:O25)</f>
        <v>1</v>
      </c>
      <c r="Q24" s="173" t="s">
        <v>27</v>
      </c>
      <c r="R24" s="181" t="s">
        <v>1502</v>
      </c>
      <c r="S24" s="6" t="s">
        <v>967</v>
      </c>
      <c r="T24" s="178" t="s">
        <v>1647</v>
      </c>
      <c r="U24" s="50" t="s">
        <v>1630</v>
      </c>
    </row>
    <row r="25" spans="1:21" ht="252" hidden="1" x14ac:dyDescent="0.35">
      <c r="A25" s="3">
        <v>2016</v>
      </c>
      <c r="B25" s="5" t="s">
        <v>1016</v>
      </c>
      <c r="C25" s="3">
        <v>6</v>
      </c>
      <c r="D25" s="6" t="s">
        <v>404</v>
      </c>
      <c r="E25" s="6" t="s">
        <v>405</v>
      </c>
      <c r="F25" s="7" t="s">
        <v>66</v>
      </c>
      <c r="G25" s="5" t="s">
        <v>60</v>
      </c>
      <c r="H25" s="5" t="s">
        <v>846</v>
      </c>
      <c r="I25" s="5" t="s">
        <v>69</v>
      </c>
      <c r="J25" s="5" t="s">
        <v>67</v>
      </c>
      <c r="K25" s="5">
        <f>6*6</f>
        <v>36</v>
      </c>
      <c r="L25" s="12">
        <v>43770</v>
      </c>
      <c r="M25" s="12">
        <v>44530</v>
      </c>
      <c r="N25" s="3">
        <v>36</v>
      </c>
      <c r="O25" s="46">
        <f t="shared" si="0"/>
        <v>1</v>
      </c>
      <c r="P25" s="173"/>
      <c r="Q25" s="173"/>
      <c r="R25" s="181"/>
      <c r="S25" s="6" t="s">
        <v>1631</v>
      </c>
      <c r="T25" s="179"/>
      <c r="U25" s="50" t="s">
        <v>1630</v>
      </c>
    </row>
    <row r="26" spans="1:21" ht="105" hidden="1" x14ac:dyDescent="0.35">
      <c r="A26" s="3">
        <v>2016</v>
      </c>
      <c r="B26" s="5" t="s">
        <v>1016</v>
      </c>
      <c r="C26" s="3">
        <v>12</v>
      </c>
      <c r="D26" s="6" t="s">
        <v>420</v>
      </c>
      <c r="E26" s="6" t="s">
        <v>421</v>
      </c>
      <c r="F26" s="7" t="s">
        <v>59</v>
      </c>
      <c r="G26" s="5" t="s">
        <v>845</v>
      </c>
      <c r="H26" s="5" t="s">
        <v>62</v>
      </c>
      <c r="I26" s="5" t="s">
        <v>69</v>
      </c>
      <c r="J26" s="5" t="s">
        <v>62</v>
      </c>
      <c r="K26" s="5">
        <v>7</v>
      </c>
      <c r="L26" s="12">
        <v>43770</v>
      </c>
      <c r="M26" s="12">
        <v>44196</v>
      </c>
      <c r="N26" s="3">
        <v>7</v>
      </c>
      <c r="O26" s="46">
        <f t="shared" si="0"/>
        <v>1</v>
      </c>
      <c r="P26" s="173">
        <f>AVERAGE(O26:O27)</f>
        <v>1</v>
      </c>
      <c r="Q26" s="173" t="s">
        <v>27</v>
      </c>
      <c r="R26" s="181" t="s">
        <v>1503</v>
      </c>
      <c r="S26" s="6" t="s">
        <v>967</v>
      </c>
      <c r="T26" s="178" t="s">
        <v>1648</v>
      </c>
      <c r="U26" s="50" t="s">
        <v>1630</v>
      </c>
    </row>
    <row r="27" spans="1:21" ht="252" hidden="1" x14ac:dyDescent="0.35">
      <c r="A27" s="3">
        <v>2016</v>
      </c>
      <c r="B27" s="5" t="s">
        <v>1016</v>
      </c>
      <c r="C27" s="3">
        <v>12</v>
      </c>
      <c r="D27" s="6" t="s">
        <v>420</v>
      </c>
      <c r="E27" s="6" t="s">
        <v>421</v>
      </c>
      <c r="F27" s="7" t="s">
        <v>66</v>
      </c>
      <c r="G27" s="6" t="s">
        <v>846</v>
      </c>
      <c r="H27" s="5" t="s">
        <v>67</v>
      </c>
      <c r="I27" s="5" t="s">
        <v>69</v>
      </c>
      <c r="J27" s="5" t="s">
        <v>67</v>
      </c>
      <c r="K27" s="5">
        <f>6*6</f>
        <v>36</v>
      </c>
      <c r="L27" s="12">
        <v>43770</v>
      </c>
      <c r="M27" s="12">
        <v>44530</v>
      </c>
      <c r="N27" s="3">
        <v>36</v>
      </c>
      <c r="O27" s="46">
        <f t="shared" si="0"/>
        <v>1</v>
      </c>
      <c r="P27" s="173"/>
      <c r="Q27" s="173"/>
      <c r="R27" s="181"/>
      <c r="S27" s="6" t="s">
        <v>1631</v>
      </c>
      <c r="T27" s="179"/>
      <c r="U27" s="50" t="s">
        <v>1630</v>
      </c>
    </row>
    <row r="28" spans="1:21" ht="105" hidden="1" x14ac:dyDescent="0.35">
      <c r="A28" s="3">
        <v>2016</v>
      </c>
      <c r="B28" s="5" t="s">
        <v>1016</v>
      </c>
      <c r="C28" s="3">
        <v>13</v>
      </c>
      <c r="D28" s="6" t="s">
        <v>422</v>
      </c>
      <c r="E28" s="6" t="s">
        <v>423</v>
      </c>
      <c r="F28" s="7" t="s">
        <v>148</v>
      </c>
      <c r="G28" s="5" t="s">
        <v>60</v>
      </c>
      <c r="H28" s="5" t="s">
        <v>845</v>
      </c>
      <c r="I28" s="5" t="s">
        <v>69</v>
      </c>
      <c r="J28" s="5" t="s">
        <v>62</v>
      </c>
      <c r="K28" s="5">
        <v>7</v>
      </c>
      <c r="L28" s="12">
        <v>43770</v>
      </c>
      <c r="M28" s="12">
        <v>44196</v>
      </c>
      <c r="N28" s="3">
        <v>7</v>
      </c>
      <c r="O28" s="46">
        <f t="shared" si="0"/>
        <v>1</v>
      </c>
      <c r="P28" s="173">
        <f>AVERAGE(O28:O29)</f>
        <v>1</v>
      </c>
      <c r="Q28" s="173" t="s">
        <v>27</v>
      </c>
      <c r="R28" s="181" t="s">
        <v>1504</v>
      </c>
      <c r="S28" s="6" t="s">
        <v>967</v>
      </c>
      <c r="T28" s="178" t="s">
        <v>1648</v>
      </c>
      <c r="U28" s="50" t="s">
        <v>1630</v>
      </c>
    </row>
    <row r="29" spans="1:21" ht="252" hidden="1" x14ac:dyDescent="0.35">
      <c r="A29" s="3">
        <v>2016</v>
      </c>
      <c r="B29" s="5" t="s">
        <v>1016</v>
      </c>
      <c r="C29" s="3">
        <v>13</v>
      </c>
      <c r="D29" s="6" t="s">
        <v>422</v>
      </c>
      <c r="E29" s="6" t="s">
        <v>423</v>
      </c>
      <c r="F29" s="7" t="s">
        <v>150</v>
      </c>
      <c r="G29" s="5" t="s">
        <v>60</v>
      </c>
      <c r="H29" s="5" t="s">
        <v>846</v>
      </c>
      <c r="I29" s="5" t="s">
        <v>69</v>
      </c>
      <c r="J29" s="5" t="s">
        <v>67</v>
      </c>
      <c r="K29" s="5">
        <f>6*6</f>
        <v>36</v>
      </c>
      <c r="L29" s="12">
        <v>43770</v>
      </c>
      <c r="M29" s="12">
        <v>44530</v>
      </c>
      <c r="N29" s="3">
        <v>36</v>
      </c>
      <c r="O29" s="46">
        <f t="shared" si="0"/>
        <v>1</v>
      </c>
      <c r="P29" s="173"/>
      <c r="Q29" s="173"/>
      <c r="R29" s="181"/>
      <c r="S29" s="6" t="s">
        <v>1631</v>
      </c>
      <c r="T29" s="179"/>
      <c r="U29" s="50" t="s">
        <v>1630</v>
      </c>
    </row>
    <row r="30" spans="1:21" ht="168" hidden="1" x14ac:dyDescent="0.35">
      <c r="A30" s="3">
        <v>2016</v>
      </c>
      <c r="B30" s="5" t="s">
        <v>1016</v>
      </c>
      <c r="C30" s="3">
        <v>14</v>
      </c>
      <c r="D30" s="6" t="s">
        <v>424</v>
      </c>
      <c r="E30" s="6" t="s">
        <v>425</v>
      </c>
      <c r="F30" s="7" t="s">
        <v>59</v>
      </c>
      <c r="G30" s="5" t="s">
        <v>60</v>
      </c>
      <c r="H30" s="5" t="s">
        <v>845</v>
      </c>
      <c r="I30" s="5" t="s">
        <v>69</v>
      </c>
      <c r="J30" s="5" t="s">
        <v>62</v>
      </c>
      <c r="K30" s="5">
        <v>7</v>
      </c>
      <c r="L30" s="12">
        <v>43770</v>
      </c>
      <c r="M30" s="12">
        <v>44196</v>
      </c>
      <c r="N30" s="3">
        <v>7</v>
      </c>
      <c r="O30" s="46">
        <f>+N30/K30</f>
        <v>1</v>
      </c>
      <c r="P30" s="173">
        <f>AVERAGE(O30:O31)</f>
        <v>1</v>
      </c>
      <c r="Q30" s="173" t="s">
        <v>27</v>
      </c>
      <c r="R30" s="181" t="s">
        <v>1504</v>
      </c>
      <c r="S30" s="6" t="s">
        <v>967</v>
      </c>
      <c r="T30" s="178" t="s">
        <v>1649</v>
      </c>
      <c r="U30" s="50" t="s">
        <v>1630</v>
      </c>
    </row>
    <row r="31" spans="1:21" ht="252" hidden="1" x14ac:dyDescent="0.35">
      <c r="A31" s="3">
        <v>2016</v>
      </c>
      <c r="B31" s="5" t="s">
        <v>1016</v>
      </c>
      <c r="C31" s="3">
        <v>14</v>
      </c>
      <c r="D31" s="6" t="s">
        <v>424</v>
      </c>
      <c r="E31" s="6" t="s">
        <v>425</v>
      </c>
      <c r="F31" s="7" t="s">
        <v>66</v>
      </c>
      <c r="G31" s="5" t="s">
        <v>60</v>
      </c>
      <c r="H31" s="5" t="s">
        <v>846</v>
      </c>
      <c r="I31" s="5" t="s">
        <v>69</v>
      </c>
      <c r="J31" s="5" t="s">
        <v>67</v>
      </c>
      <c r="K31" s="5">
        <f>6*6</f>
        <v>36</v>
      </c>
      <c r="L31" s="12">
        <v>43770</v>
      </c>
      <c r="M31" s="12">
        <v>44530</v>
      </c>
      <c r="N31" s="3">
        <v>36</v>
      </c>
      <c r="O31" s="46">
        <f>+N31/K31</f>
        <v>1</v>
      </c>
      <c r="P31" s="173"/>
      <c r="Q31" s="173"/>
      <c r="R31" s="181"/>
      <c r="S31" s="6" t="s">
        <v>1631</v>
      </c>
      <c r="T31" s="179"/>
      <c r="U31" s="50" t="s">
        <v>1630</v>
      </c>
    </row>
    <row r="32" spans="1:21" ht="94.5" hidden="1" x14ac:dyDescent="0.35">
      <c r="A32" s="3">
        <v>2017</v>
      </c>
      <c r="B32" s="5" t="s">
        <v>1017</v>
      </c>
      <c r="C32" s="3">
        <v>4</v>
      </c>
      <c r="D32" s="6" t="s">
        <v>456</v>
      </c>
      <c r="E32" s="6" t="s">
        <v>457</v>
      </c>
      <c r="F32" s="7" t="s">
        <v>59</v>
      </c>
      <c r="G32" s="6" t="s">
        <v>1226</v>
      </c>
      <c r="H32" s="6" t="s">
        <v>1227</v>
      </c>
      <c r="I32" s="5" t="s">
        <v>163</v>
      </c>
      <c r="J32" s="5" t="s">
        <v>640</v>
      </c>
      <c r="K32" s="5">
        <v>1</v>
      </c>
      <c r="L32" s="12">
        <v>44211</v>
      </c>
      <c r="M32" s="12">
        <v>44560</v>
      </c>
      <c r="N32" s="3">
        <v>1</v>
      </c>
      <c r="O32" s="46">
        <f t="shared" ref="O32:O38" si="1">+N32/K32</f>
        <v>1</v>
      </c>
      <c r="P32" s="173">
        <f>+AVERAGE(O32:O33)</f>
        <v>1</v>
      </c>
      <c r="Q32" s="173" t="s">
        <v>27</v>
      </c>
      <c r="R32" s="181" t="s">
        <v>1504</v>
      </c>
      <c r="S32" s="6" t="s">
        <v>1461</v>
      </c>
      <c r="T32" s="178" t="s">
        <v>1653</v>
      </c>
      <c r="U32" s="50" t="s">
        <v>1630</v>
      </c>
    </row>
    <row r="33" spans="1:21" ht="231" hidden="1" x14ac:dyDescent="0.35">
      <c r="A33" s="3">
        <v>2017</v>
      </c>
      <c r="B33" s="5" t="s">
        <v>1017</v>
      </c>
      <c r="C33" s="3">
        <v>4</v>
      </c>
      <c r="D33" s="6" t="s">
        <v>456</v>
      </c>
      <c r="E33" s="6" t="s">
        <v>457</v>
      </c>
      <c r="F33" s="7" t="s">
        <v>66</v>
      </c>
      <c r="G33" s="6" t="s">
        <v>1228</v>
      </c>
      <c r="H33" s="6" t="s">
        <v>1229</v>
      </c>
      <c r="I33" s="5" t="s">
        <v>163</v>
      </c>
      <c r="J33" s="6" t="s">
        <v>1360</v>
      </c>
      <c r="K33" s="5">
        <v>12</v>
      </c>
      <c r="L33" s="12">
        <v>44211</v>
      </c>
      <c r="M33" s="12">
        <v>44561</v>
      </c>
      <c r="N33" s="3">
        <v>12</v>
      </c>
      <c r="O33" s="46">
        <f t="shared" si="1"/>
        <v>1</v>
      </c>
      <c r="P33" s="173"/>
      <c r="Q33" s="173"/>
      <c r="R33" s="181"/>
      <c r="S33" s="6" t="s">
        <v>1654</v>
      </c>
      <c r="T33" s="179"/>
      <c r="U33" s="50" t="s">
        <v>1630</v>
      </c>
    </row>
    <row r="34" spans="1:21" ht="105" hidden="1" x14ac:dyDescent="0.35">
      <c r="A34" s="3">
        <v>2017</v>
      </c>
      <c r="B34" s="5" t="s">
        <v>1017</v>
      </c>
      <c r="C34" s="3">
        <v>7</v>
      </c>
      <c r="D34" s="6" t="s">
        <v>469</v>
      </c>
      <c r="E34" s="6" t="s">
        <v>470</v>
      </c>
      <c r="F34" s="7" t="s">
        <v>168</v>
      </c>
      <c r="G34" s="5" t="s">
        <v>60</v>
      </c>
      <c r="H34" s="5" t="s">
        <v>845</v>
      </c>
      <c r="I34" s="5" t="s">
        <v>69</v>
      </c>
      <c r="J34" s="5" t="s">
        <v>62</v>
      </c>
      <c r="K34" s="5">
        <v>7</v>
      </c>
      <c r="L34" s="12">
        <v>43770</v>
      </c>
      <c r="M34" s="12">
        <v>44196</v>
      </c>
      <c r="N34" s="3">
        <v>7</v>
      </c>
      <c r="O34" s="46">
        <f t="shared" si="1"/>
        <v>1</v>
      </c>
      <c r="P34" s="173">
        <f>AVERAGE(O34:O35)</f>
        <v>1</v>
      </c>
      <c r="Q34" s="173" t="s">
        <v>27</v>
      </c>
      <c r="R34" s="181" t="s">
        <v>1503</v>
      </c>
      <c r="S34" s="6" t="s">
        <v>967</v>
      </c>
      <c r="T34" s="178" t="s">
        <v>1655</v>
      </c>
      <c r="U34" s="50" t="s">
        <v>1630</v>
      </c>
    </row>
    <row r="35" spans="1:21" ht="252" hidden="1" x14ac:dyDescent="0.35">
      <c r="A35" s="3">
        <v>2017</v>
      </c>
      <c r="B35" s="5" t="s">
        <v>1017</v>
      </c>
      <c r="C35" s="3">
        <v>7</v>
      </c>
      <c r="D35" s="6" t="s">
        <v>469</v>
      </c>
      <c r="E35" s="6" t="s">
        <v>470</v>
      </c>
      <c r="F35" s="7" t="s">
        <v>150</v>
      </c>
      <c r="G35" s="5" t="s">
        <v>60</v>
      </c>
      <c r="H35" s="5" t="s">
        <v>846</v>
      </c>
      <c r="I35" s="5" t="s">
        <v>69</v>
      </c>
      <c r="J35" s="5" t="s">
        <v>67</v>
      </c>
      <c r="K35" s="5">
        <f>6*6</f>
        <v>36</v>
      </c>
      <c r="L35" s="12">
        <v>43770</v>
      </c>
      <c r="M35" s="12">
        <v>44530</v>
      </c>
      <c r="N35" s="3">
        <v>36</v>
      </c>
      <c r="O35" s="46">
        <f t="shared" si="1"/>
        <v>1</v>
      </c>
      <c r="P35" s="173"/>
      <c r="Q35" s="173"/>
      <c r="R35" s="181"/>
      <c r="S35" s="6" t="s">
        <v>1631</v>
      </c>
      <c r="T35" s="179"/>
      <c r="U35" s="50" t="s">
        <v>1630</v>
      </c>
    </row>
    <row r="36" spans="1:21" ht="178.5" hidden="1" x14ac:dyDescent="0.35">
      <c r="A36" s="3">
        <v>2018</v>
      </c>
      <c r="B36" s="5" t="s">
        <v>1019</v>
      </c>
      <c r="C36" s="10">
        <v>21</v>
      </c>
      <c r="D36" s="8" t="s">
        <v>618</v>
      </c>
      <c r="E36" s="8" t="s">
        <v>619</v>
      </c>
      <c r="F36" s="7" t="s">
        <v>175</v>
      </c>
      <c r="G36" s="8" t="s">
        <v>620</v>
      </c>
      <c r="H36" s="8" t="s">
        <v>621</v>
      </c>
      <c r="I36" s="5" t="s">
        <v>69</v>
      </c>
      <c r="J36" s="9" t="s">
        <v>1143</v>
      </c>
      <c r="K36" s="10">
        <v>2</v>
      </c>
      <c r="L36" s="12">
        <v>43467</v>
      </c>
      <c r="M36" s="12">
        <v>44012</v>
      </c>
      <c r="N36" s="3">
        <v>2</v>
      </c>
      <c r="O36" s="46">
        <f t="shared" si="1"/>
        <v>1</v>
      </c>
      <c r="P36" s="173">
        <f>AVERAGE(O36:O38)</f>
        <v>1</v>
      </c>
      <c r="Q36" s="173" t="s">
        <v>27</v>
      </c>
      <c r="R36" s="181" t="s">
        <v>1506</v>
      </c>
      <c r="S36" s="6" t="s">
        <v>1264</v>
      </c>
      <c r="T36" s="6" t="s">
        <v>1658</v>
      </c>
      <c r="U36" s="50" t="s">
        <v>1630</v>
      </c>
    </row>
    <row r="37" spans="1:21" ht="409.5" hidden="1" x14ac:dyDescent="0.35">
      <c r="A37" s="3">
        <v>2018</v>
      </c>
      <c r="B37" s="5" t="s">
        <v>1019</v>
      </c>
      <c r="C37" s="10">
        <v>21</v>
      </c>
      <c r="D37" s="8" t="s">
        <v>618</v>
      </c>
      <c r="E37" s="8" t="s">
        <v>622</v>
      </c>
      <c r="F37" s="7" t="s">
        <v>48</v>
      </c>
      <c r="G37" s="8" t="s">
        <v>623</v>
      </c>
      <c r="H37" s="8" t="s">
        <v>624</v>
      </c>
      <c r="I37" s="5" t="s">
        <v>69</v>
      </c>
      <c r="J37" s="9" t="s">
        <v>625</v>
      </c>
      <c r="K37" s="10">
        <v>300</v>
      </c>
      <c r="L37" s="12">
        <v>43678</v>
      </c>
      <c r="M37" s="12">
        <v>44012</v>
      </c>
      <c r="N37" s="3">
        <v>300</v>
      </c>
      <c r="O37" s="46">
        <f t="shared" si="1"/>
        <v>1</v>
      </c>
      <c r="P37" s="174"/>
      <c r="Q37" s="173"/>
      <c r="R37" s="181"/>
      <c r="S37" s="6" t="s">
        <v>1242</v>
      </c>
      <c r="T37" s="6" t="s">
        <v>1659</v>
      </c>
      <c r="U37" s="50" t="s">
        <v>1630</v>
      </c>
    </row>
    <row r="38" spans="1:21" ht="283.5" hidden="1" x14ac:dyDescent="0.35">
      <c r="A38" s="3">
        <v>2018</v>
      </c>
      <c r="B38" s="5" t="s">
        <v>1019</v>
      </c>
      <c r="C38" s="10">
        <v>21</v>
      </c>
      <c r="D38" s="8" t="s">
        <v>618</v>
      </c>
      <c r="E38" s="8" t="s">
        <v>626</v>
      </c>
      <c r="F38" s="7" t="s">
        <v>52</v>
      </c>
      <c r="G38" s="6" t="s">
        <v>627</v>
      </c>
      <c r="H38" s="6" t="s">
        <v>628</v>
      </c>
      <c r="I38" s="5" t="s">
        <v>69</v>
      </c>
      <c r="J38" s="6" t="s">
        <v>1162</v>
      </c>
      <c r="K38" s="10">
        <v>8</v>
      </c>
      <c r="L38" s="12">
        <v>43678</v>
      </c>
      <c r="M38" s="12">
        <v>44561</v>
      </c>
      <c r="N38" s="3">
        <v>8</v>
      </c>
      <c r="O38" s="46">
        <f t="shared" si="1"/>
        <v>1</v>
      </c>
      <c r="P38" s="174"/>
      <c r="Q38" s="173"/>
      <c r="R38" s="181"/>
      <c r="S38" s="6" t="s">
        <v>1469</v>
      </c>
      <c r="T38" s="6" t="s">
        <v>1660</v>
      </c>
      <c r="U38" s="50" t="s">
        <v>1630</v>
      </c>
    </row>
    <row r="39" spans="1:21" ht="199.5" hidden="1" x14ac:dyDescent="0.35">
      <c r="A39" s="3">
        <v>2018</v>
      </c>
      <c r="B39" s="5" t="s">
        <v>1019</v>
      </c>
      <c r="C39" s="10">
        <v>24</v>
      </c>
      <c r="D39" s="8" t="s">
        <v>629</v>
      </c>
      <c r="E39" s="8" t="s">
        <v>630</v>
      </c>
      <c r="F39" s="7" t="s">
        <v>59</v>
      </c>
      <c r="G39" s="8" t="s">
        <v>1163</v>
      </c>
      <c r="H39" s="8" t="s">
        <v>1164</v>
      </c>
      <c r="I39" s="5" t="s">
        <v>69</v>
      </c>
      <c r="J39" s="9" t="s">
        <v>1165</v>
      </c>
      <c r="K39" s="10">
        <v>1</v>
      </c>
      <c r="L39" s="12">
        <v>44197</v>
      </c>
      <c r="M39" s="12">
        <v>44530</v>
      </c>
      <c r="N39" s="3">
        <v>1</v>
      </c>
      <c r="O39" s="46">
        <f>+N39/K39</f>
        <v>1</v>
      </c>
      <c r="P39" s="173">
        <f>+AVERAGE(O39:O40)</f>
        <v>1</v>
      </c>
      <c r="Q39" s="173" t="s">
        <v>27</v>
      </c>
      <c r="R39" s="181" t="s">
        <v>1504</v>
      </c>
      <c r="S39" s="6" t="s">
        <v>1661</v>
      </c>
      <c r="T39" s="6" t="s">
        <v>1617</v>
      </c>
      <c r="U39" s="50" t="s">
        <v>1630</v>
      </c>
    </row>
    <row r="40" spans="1:21" ht="126" hidden="1" x14ac:dyDescent="0.35">
      <c r="A40" s="3">
        <v>2018</v>
      </c>
      <c r="B40" s="5" t="s">
        <v>1019</v>
      </c>
      <c r="C40" s="10">
        <v>24</v>
      </c>
      <c r="D40" s="8" t="s">
        <v>629</v>
      </c>
      <c r="E40" s="8" t="s">
        <v>630</v>
      </c>
      <c r="F40" s="7" t="s">
        <v>66</v>
      </c>
      <c r="G40" s="8" t="s">
        <v>1166</v>
      </c>
      <c r="H40" s="8" t="s">
        <v>1167</v>
      </c>
      <c r="I40" s="5" t="s">
        <v>69</v>
      </c>
      <c r="J40" s="9" t="s">
        <v>1168</v>
      </c>
      <c r="K40" s="10">
        <v>1</v>
      </c>
      <c r="L40" s="12">
        <v>44197</v>
      </c>
      <c r="M40" s="12">
        <v>44286</v>
      </c>
      <c r="N40" s="3">
        <v>1</v>
      </c>
      <c r="O40" s="46">
        <f>+N40/K40</f>
        <v>1</v>
      </c>
      <c r="P40" s="173"/>
      <c r="Q40" s="173"/>
      <c r="R40" s="181"/>
      <c r="S40" s="6" t="s">
        <v>1470</v>
      </c>
      <c r="T40" s="6" t="s">
        <v>1325</v>
      </c>
      <c r="U40" s="50" t="s">
        <v>1630</v>
      </c>
    </row>
    <row r="41" spans="1:21" ht="252" hidden="1" x14ac:dyDescent="0.35">
      <c r="A41" s="3" t="s">
        <v>727</v>
      </c>
      <c r="B41" s="5" t="s">
        <v>1020</v>
      </c>
      <c r="C41" s="10" t="s">
        <v>787</v>
      </c>
      <c r="D41" s="8" t="s">
        <v>981</v>
      </c>
      <c r="E41" s="8" t="s">
        <v>788</v>
      </c>
      <c r="F41" s="7" t="s">
        <v>391</v>
      </c>
      <c r="G41" s="8" t="s">
        <v>789</v>
      </c>
      <c r="H41" s="8" t="s">
        <v>790</v>
      </c>
      <c r="I41" s="5" t="s">
        <v>69</v>
      </c>
      <c r="J41" s="5" t="s">
        <v>775</v>
      </c>
      <c r="K41" s="9">
        <v>1</v>
      </c>
      <c r="L41" s="12">
        <v>43709</v>
      </c>
      <c r="M41" s="12">
        <v>44012</v>
      </c>
      <c r="N41" s="3">
        <v>1</v>
      </c>
      <c r="O41" s="46">
        <f t="shared" ref="O41:O46" si="2">+N41/K41</f>
        <v>1</v>
      </c>
      <c r="P41" s="44">
        <f>+O41</f>
        <v>1</v>
      </c>
      <c r="Q41" s="44" t="s">
        <v>27</v>
      </c>
      <c r="R41" s="58" t="s">
        <v>1504</v>
      </c>
      <c r="S41" s="6" t="s">
        <v>1285</v>
      </c>
      <c r="T41" s="6" t="s">
        <v>1733</v>
      </c>
      <c r="U41" s="50" t="s">
        <v>1603</v>
      </c>
    </row>
    <row r="42" spans="1:21" ht="94.5" hidden="1" x14ac:dyDescent="0.35">
      <c r="A42" s="5" t="s">
        <v>793</v>
      </c>
      <c r="B42" s="5" t="s">
        <v>1021</v>
      </c>
      <c r="C42" s="10">
        <v>4</v>
      </c>
      <c r="D42" s="8" t="s">
        <v>884</v>
      </c>
      <c r="E42" s="8" t="s">
        <v>983</v>
      </c>
      <c r="F42" s="7" t="s">
        <v>175</v>
      </c>
      <c r="G42" s="8" t="s">
        <v>796</v>
      </c>
      <c r="H42" s="8" t="s">
        <v>797</v>
      </c>
      <c r="I42" s="5" t="s">
        <v>69</v>
      </c>
      <c r="J42" s="5" t="s">
        <v>798</v>
      </c>
      <c r="K42" s="9">
        <v>1</v>
      </c>
      <c r="L42" s="12">
        <v>43691</v>
      </c>
      <c r="M42" s="12">
        <v>43830</v>
      </c>
      <c r="N42" s="3">
        <v>1</v>
      </c>
      <c r="O42" s="46">
        <f t="shared" si="2"/>
        <v>1</v>
      </c>
      <c r="P42" s="173">
        <f>AVERAGE(O42:O44)</f>
        <v>1</v>
      </c>
      <c r="Q42" s="173" t="s">
        <v>27</v>
      </c>
      <c r="R42" s="181" t="s">
        <v>1505</v>
      </c>
      <c r="S42" s="6" t="s">
        <v>1004</v>
      </c>
      <c r="T42" s="6" t="s">
        <v>1604</v>
      </c>
      <c r="U42" s="50" t="s">
        <v>1630</v>
      </c>
    </row>
    <row r="43" spans="1:21" ht="147" hidden="1" x14ac:dyDescent="0.35">
      <c r="A43" s="5" t="s">
        <v>793</v>
      </c>
      <c r="B43" s="5" t="s">
        <v>1021</v>
      </c>
      <c r="C43" s="10">
        <v>4</v>
      </c>
      <c r="D43" s="8" t="s">
        <v>884</v>
      </c>
      <c r="E43" s="8" t="s">
        <v>795</v>
      </c>
      <c r="F43" s="7" t="s">
        <v>48</v>
      </c>
      <c r="G43" s="8" t="s">
        <v>796</v>
      </c>
      <c r="H43" s="8" t="s">
        <v>799</v>
      </c>
      <c r="I43" s="5" t="s">
        <v>69</v>
      </c>
      <c r="J43" s="5" t="s">
        <v>800</v>
      </c>
      <c r="K43" s="9">
        <v>1</v>
      </c>
      <c r="L43" s="12">
        <v>43707</v>
      </c>
      <c r="M43" s="12">
        <v>43830</v>
      </c>
      <c r="N43" s="3">
        <v>1</v>
      </c>
      <c r="O43" s="46">
        <f t="shared" si="2"/>
        <v>1</v>
      </c>
      <c r="P43" s="174"/>
      <c r="Q43" s="173"/>
      <c r="R43" s="181"/>
      <c r="S43" s="6" t="s">
        <v>1005</v>
      </c>
      <c r="T43" s="6" t="s">
        <v>1665</v>
      </c>
      <c r="U43" s="50" t="s">
        <v>1630</v>
      </c>
    </row>
    <row r="44" spans="1:21" ht="409.5" hidden="1" x14ac:dyDescent="0.35">
      <c r="A44" s="5" t="s">
        <v>793</v>
      </c>
      <c r="B44" s="5" t="s">
        <v>1021</v>
      </c>
      <c r="C44" s="10">
        <v>4</v>
      </c>
      <c r="D44" s="8" t="s">
        <v>884</v>
      </c>
      <c r="E44" s="8" t="s">
        <v>795</v>
      </c>
      <c r="F44" s="7" t="s">
        <v>52</v>
      </c>
      <c r="G44" s="8" t="s">
        <v>796</v>
      </c>
      <c r="H44" s="8" t="s">
        <v>801</v>
      </c>
      <c r="I44" s="5" t="s">
        <v>69</v>
      </c>
      <c r="J44" s="5" t="s">
        <v>802</v>
      </c>
      <c r="K44" s="9">
        <v>1</v>
      </c>
      <c r="L44" s="12">
        <v>43731</v>
      </c>
      <c r="M44" s="12">
        <v>43830</v>
      </c>
      <c r="N44" s="3">
        <v>1</v>
      </c>
      <c r="O44" s="46">
        <f t="shared" si="2"/>
        <v>1</v>
      </c>
      <c r="P44" s="174"/>
      <c r="Q44" s="173"/>
      <c r="R44" s="181"/>
      <c r="S44" s="6" t="s">
        <v>1606</v>
      </c>
      <c r="T44" s="6" t="s">
        <v>1605</v>
      </c>
      <c r="U44" s="50" t="s">
        <v>1630</v>
      </c>
    </row>
    <row r="45" spans="1:21" ht="409.5" hidden="1" x14ac:dyDescent="0.35">
      <c r="A45" s="5" t="s">
        <v>793</v>
      </c>
      <c r="B45" s="5" t="s">
        <v>1021</v>
      </c>
      <c r="C45" s="10">
        <v>5</v>
      </c>
      <c r="D45" s="8" t="s">
        <v>803</v>
      </c>
      <c r="E45" s="8" t="s">
        <v>804</v>
      </c>
      <c r="F45" s="7" t="s">
        <v>391</v>
      </c>
      <c r="G45" s="8" t="s">
        <v>805</v>
      </c>
      <c r="H45" s="8" t="s">
        <v>806</v>
      </c>
      <c r="I45" s="5" t="s">
        <v>69</v>
      </c>
      <c r="J45" s="5" t="s">
        <v>802</v>
      </c>
      <c r="K45" s="9">
        <v>1</v>
      </c>
      <c r="L45" s="12">
        <v>43731</v>
      </c>
      <c r="M45" s="12">
        <v>43830</v>
      </c>
      <c r="N45" s="3">
        <v>1</v>
      </c>
      <c r="O45" s="46">
        <f t="shared" si="2"/>
        <v>1</v>
      </c>
      <c r="P45" s="44">
        <f>+O45</f>
        <v>1</v>
      </c>
      <c r="Q45" s="44" t="s">
        <v>27</v>
      </c>
      <c r="R45" s="58" t="s">
        <v>1507</v>
      </c>
      <c r="S45" s="6" t="s">
        <v>1607</v>
      </c>
      <c r="T45" s="6" t="s">
        <v>1605</v>
      </c>
      <c r="U45" s="6" t="s">
        <v>1630</v>
      </c>
    </row>
    <row r="46" spans="1:21" ht="189" hidden="1" x14ac:dyDescent="0.35">
      <c r="A46" s="5" t="s">
        <v>793</v>
      </c>
      <c r="B46" s="5" t="s">
        <v>1021</v>
      </c>
      <c r="C46" s="10">
        <v>10</v>
      </c>
      <c r="D46" s="8" t="s">
        <v>811</v>
      </c>
      <c r="E46" s="8" t="s">
        <v>812</v>
      </c>
      <c r="F46" s="7" t="s">
        <v>391</v>
      </c>
      <c r="G46" s="8" t="s">
        <v>1184</v>
      </c>
      <c r="H46" s="8" t="s">
        <v>1185</v>
      </c>
      <c r="I46" s="5" t="s">
        <v>69</v>
      </c>
      <c r="J46" s="5" t="s">
        <v>1186</v>
      </c>
      <c r="K46" s="9">
        <v>1</v>
      </c>
      <c r="L46" s="12">
        <v>44197</v>
      </c>
      <c r="M46" s="12">
        <v>44530</v>
      </c>
      <c r="N46" s="3">
        <v>1</v>
      </c>
      <c r="O46" s="46">
        <f t="shared" si="2"/>
        <v>1</v>
      </c>
      <c r="P46" s="44">
        <f>+O46</f>
        <v>1</v>
      </c>
      <c r="Q46" s="44" t="s">
        <v>27</v>
      </c>
      <c r="R46" s="58" t="s">
        <v>1508</v>
      </c>
      <c r="S46" s="6" t="s">
        <v>1621</v>
      </c>
      <c r="T46" s="6" t="s">
        <v>1666</v>
      </c>
      <c r="U46" s="50" t="s">
        <v>1630</v>
      </c>
    </row>
    <row r="47" spans="1:21" ht="199.5" hidden="1" x14ac:dyDescent="0.35">
      <c r="A47" s="5" t="s">
        <v>793</v>
      </c>
      <c r="B47" s="5" t="s">
        <v>1021</v>
      </c>
      <c r="C47" s="10">
        <v>17</v>
      </c>
      <c r="D47" s="8" t="s">
        <v>828</v>
      </c>
      <c r="E47" s="8" t="s">
        <v>829</v>
      </c>
      <c r="F47" s="7" t="s">
        <v>175</v>
      </c>
      <c r="G47" s="8" t="s">
        <v>830</v>
      </c>
      <c r="H47" s="8" t="s">
        <v>890</v>
      </c>
      <c r="I47" s="5" t="s">
        <v>69</v>
      </c>
      <c r="J47" s="5" t="s">
        <v>831</v>
      </c>
      <c r="K47" s="9">
        <v>1</v>
      </c>
      <c r="L47" s="12">
        <v>43607</v>
      </c>
      <c r="M47" s="12">
        <v>43609</v>
      </c>
      <c r="N47" s="3">
        <v>1</v>
      </c>
      <c r="O47" s="46">
        <v>1</v>
      </c>
      <c r="P47" s="173">
        <f>+AVERAGE(O47:O49)</f>
        <v>1</v>
      </c>
      <c r="Q47" s="173" t="s">
        <v>27</v>
      </c>
      <c r="R47" s="181" t="s">
        <v>1502</v>
      </c>
      <c r="S47" s="8" t="s">
        <v>1243</v>
      </c>
      <c r="T47" s="8" t="s">
        <v>1610</v>
      </c>
      <c r="U47" s="6" t="s">
        <v>1630</v>
      </c>
    </row>
    <row r="48" spans="1:21" ht="157.5" hidden="1" x14ac:dyDescent="0.35">
      <c r="A48" s="5" t="s">
        <v>793</v>
      </c>
      <c r="B48" s="5" t="s">
        <v>1021</v>
      </c>
      <c r="C48" s="10">
        <v>17</v>
      </c>
      <c r="D48" s="8" t="s">
        <v>828</v>
      </c>
      <c r="E48" s="8" t="s">
        <v>1146</v>
      </c>
      <c r="F48" s="7" t="s">
        <v>48</v>
      </c>
      <c r="G48" s="8" t="s">
        <v>832</v>
      </c>
      <c r="H48" s="8" t="s">
        <v>891</v>
      </c>
      <c r="I48" s="5" t="s">
        <v>69</v>
      </c>
      <c r="J48" s="5" t="s">
        <v>833</v>
      </c>
      <c r="K48" s="9">
        <v>4</v>
      </c>
      <c r="L48" s="12">
        <v>43647</v>
      </c>
      <c r="M48" s="12">
        <v>44043</v>
      </c>
      <c r="N48" s="3">
        <v>4</v>
      </c>
      <c r="O48" s="46">
        <v>1</v>
      </c>
      <c r="P48" s="173"/>
      <c r="Q48" s="173"/>
      <c r="R48" s="181"/>
      <c r="S48" s="6" t="s">
        <v>1147</v>
      </c>
      <c r="T48" s="6" t="s">
        <v>1667</v>
      </c>
      <c r="U48" s="6" t="s">
        <v>1630</v>
      </c>
    </row>
    <row r="49" spans="1:21" ht="178.5" hidden="1" x14ac:dyDescent="0.35">
      <c r="A49" s="5" t="s">
        <v>793</v>
      </c>
      <c r="B49" s="5" t="s">
        <v>1021</v>
      </c>
      <c r="C49" s="10">
        <v>17</v>
      </c>
      <c r="D49" s="8" t="s">
        <v>828</v>
      </c>
      <c r="E49" s="8" t="s">
        <v>1188</v>
      </c>
      <c r="F49" s="7" t="s">
        <v>52</v>
      </c>
      <c r="G49" s="8" t="s">
        <v>1189</v>
      </c>
      <c r="H49" s="8" t="s">
        <v>1190</v>
      </c>
      <c r="I49" s="5" t="s">
        <v>69</v>
      </c>
      <c r="J49" s="5" t="s">
        <v>1191</v>
      </c>
      <c r="K49" s="9">
        <v>2</v>
      </c>
      <c r="L49" s="12">
        <v>43983</v>
      </c>
      <c r="M49" s="12">
        <v>44561</v>
      </c>
      <c r="N49" s="3">
        <v>2</v>
      </c>
      <c r="O49" s="46">
        <v>1</v>
      </c>
      <c r="P49" s="173"/>
      <c r="Q49" s="173"/>
      <c r="R49" s="181"/>
      <c r="S49" s="6" t="s">
        <v>1602</v>
      </c>
      <c r="T49" s="6" t="s">
        <v>1668</v>
      </c>
      <c r="U49" s="6" t="s">
        <v>1630</v>
      </c>
    </row>
    <row r="50" spans="1:21" ht="94.5" hidden="1" x14ac:dyDescent="0.35">
      <c r="A50" s="5" t="s">
        <v>897</v>
      </c>
      <c r="B50" s="5" t="s">
        <v>1022</v>
      </c>
      <c r="C50" s="10">
        <v>6</v>
      </c>
      <c r="D50" s="8" t="s">
        <v>903</v>
      </c>
      <c r="E50" s="8" t="s">
        <v>914</v>
      </c>
      <c r="F50" s="7" t="s">
        <v>59</v>
      </c>
      <c r="G50" s="8" t="s">
        <v>935</v>
      </c>
      <c r="H50" s="8" t="s">
        <v>936</v>
      </c>
      <c r="I50" s="5" t="s">
        <v>948</v>
      </c>
      <c r="J50" s="5" t="s">
        <v>953</v>
      </c>
      <c r="K50" s="9">
        <v>1</v>
      </c>
      <c r="L50" s="12">
        <v>43876</v>
      </c>
      <c r="M50" s="12">
        <v>44196</v>
      </c>
      <c r="N50" s="3">
        <v>1</v>
      </c>
      <c r="O50" s="46">
        <f t="shared" ref="O50:O61" si="3">+N50/K50</f>
        <v>1</v>
      </c>
      <c r="P50" s="183">
        <f>AVERAGE(O50:O51)</f>
        <v>1</v>
      </c>
      <c r="Q50" s="183" t="s">
        <v>27</v>
      </c>
      <c r="R50" s="184" t="s">
        <v>1510</v>
      </c>
      <c r="S50" s="6" t="s">
        <v>1290</v>
      </c>
      <c r="T50" s="178" t="s">
        <v>1619</v>
      </c>
      <c r="U50" s="6" t="s">
        <v>1630</v>
      </c>
    </row>
    <row r="51" spans="1:21" ht="168" hidden="1" x14ac:dyDescent="0.35">
      <c r="A51" s="5" t="s">
        <v>897</v>
      </c>
      <c r="B51" s="5" t="s">
        <v>1022</v>
      </c>
      <c r="C51" s="10">
        <v>6</v>
      </c>
      <c r="D51" s="8" t="s">
        <v>903</v>
      </c>
      <c r="E51" s="8" t="s">
        <v>914</v>
      </c>
      <c r="F51" s="7" t="s">
        <v>66</v>
      </c>
      <c r="G51" s="8" t="s">
        <v>937</v>
      </c>
      <c r="H51" s="8" t="s">
        <v>938</v>
      </c>
      <c r="I51" s="5" t="s">
        <v>948</v>
      </c>
      <c r="J51" s="5" t="s">
        <v>954</v>
      </c>
      <c r="K51" s="9">
        <v>1</v>
      </c>
      <c r="L51" s="12">
        <v>44242</v>
      </c>
      <c r="M51" s="12">
        <v>44561</v>
      </c>
      <c r="N51" s="3">
        <v>1</v>
      </c>
      <c r="O51" s="46">
        <f t="shared" si="3"/>
        <v>1</v>
      </c>
      <c r="P51" s="183"/>
      <c r="Q51" s="183"/>
      <c r="R51" s="184"/>
      <c r="S51" s="6" t="s">
        <v>1620</v>
      </c>
      <c r="T51" s="179"/>
      <c r="U51" s="6" t="s">
        <v>1630</v>
      </c>
    </row>
    <row r="52" spans="1:21" ht="231" hidden="1" x14ac:dyDescent="0.35">
      <c r="A52" s="5">
        <v>2019</v>
      </c>
      <c r="B52" s="5" t="s">
        <v>1031</v>
      </c>
      <c r="C52" s="10">
        <v>13</v>
      </c>
      <c r="D52" s="8" t="s">
        <v>1049</v>
      </c>
      <c r="E52" s="8" t="s">
        <v>1050</v>
      </c>
      <c r="F52" s="7" t="s">
        <v>59</v>
      </c>
      <c r="G52" s="4" t="s">
        <v>1097</v>
      </c>
      <c r="H52" s="4" t="s">
        <v>1098</v>
      </c>
      <c r="I52" s="5" t="s">
        <v>1137</v>
      </c>
      <c r="J52" s="59" t="s">
        <v>1099</v>
      </c>
      <c r="K52" s="10">
        <v>1</v>
      </c>
      <c r="L52" s="12">
        <v>44044</v>
      </c>
      <c r="M52" s="12">
        <v>44438</v>
      </c>
      <c r="N52" s="3">
        <v>1</v>
      </c>
      <c r="O52" s="46">
        <f t="shared" si="3"/>
        <v>1</v>
      </c>
      <c r="P52" s="173">
        <f>+AVERAGE(O52:O53)</f>
        <v>1</v>
      </c>
      <c r="Q52" s="174" t="s">
        <v>27</v>
      </c>
      <c r="R52" s="180" t="s">
        <v>1504</v>
      </c>
      <c r="S52" s="6" t="s">
        <v>1680</v>
      </c>
      <c r="T52" s="6" t="s">
        <v>1681</v>
      </c>
      <c r="U52" s="6" t="s">
        <v>1630</v>
      </c>
    </row>
    <row r="53" spans="1:21" ht="157.5" hidden="1" x14ac:dyDescent="0.35">
      <c r="A53" s="5">
        <v>2019</v>
      </c>
      <c r="B53" s="5" t="s">
        <v>1031</v>
      </c>
      <c r="C53" s="10">
        <v>13</v>
      </c>
      <c r="D53" s="8" t="s">
        <v>1049</v>
      </c>
      <c r="E53" s="8" t="s">
        <v>1051</v>
      </c>
      <c r="F53" s="7" t="s">
        <v>66</v>
      </c>
      <c r="G53" s="4" t="s">
        <v>1097</v>
      </c>
      <c r="H53" s="4" t="s">
        <v>1100</v>
      </c>
      <c r="I53" s="5" t="s">
        <v>1137</v>
      </c>
      <c r="J53" s="59" t="s">
        <v>1101</v>
      </c>
      <c r="K53" s="10">
        <v>13</v>
      </c>
      <c r="L53" s="12">
        <v>44044</v>
      </c>
      <c r="M53" s="12">
        <v>44438</v>
      </c>
      <c r="N53" s="3">
        <v>13</v>
      </c>
      <c r="O53" s="46">
        <f t="shared" si="3"/>
        <v>1</v>
      </c>
      <c r="P53" s="174"/>
      <c r="Q53" s="174"/>
      <c r="R53" s="180"/>
      <c r="S53" s="6" t="s">
        <v>1612</v>
      </c>
      <c r="T53" s="6" t="s">
        <v>1613</v>
      </c>
      <c r="U53" s="6" t="s">
        <v>1630</v>
      </c>
    </row>
    <row r="54" spans="1:21" ht="168" hidden="1" x14ac:dyDescent="0.35">
      <c r="A54" s="5">
        <v>2019</v>
      </c>
      <c r="B54" s="5" t="s">
        <v>1031</v>
      </c>
      <c r="C54" s="10">
        <v>22</v>
      </c>
      <c r="D54" s="8" t="s">
        <v>1070</v>
      </c>
      <c r="E54" s="8" t="s">
        <v>1071</v>
      </c>
      <c r="F54" s="7" t="s">
        <v>753</v>
      </c>
      <c r="G54" s="4" t="s">
        <v>1131</v>
      </c>
      <c r="H54" s="4" t="s">
        <v>1311</v>
      </c>
      <c r="I54" s="5" t="s">
        <v>536</v>
      </c>
      <c r="J54" s="59" t="s">
        <v>1132</v>
      </c>
      <c r="K54" s="10">
        <v>1</v>
      </c>
      <c r="L54" s="12">
        <v>44044</v>
      </c>
      <c r="M54" s="12">
        <v>44058</v>
      </c>
      <c r="N54" s="3">
        <v>1</v>
      </c>
      <c r="O54" s="46">
        <f t="shared" si="3"/>
        <v>1</v>
      </c>
      <c r="P54" s="173">
        <f>AVERAGE(O54:O57)</f>
        <v>1</v>
      </c>
      <c r="Q54" s="173" t="s">
        <v>27</v>
      </c>
      <c r="R54" s="181" t="s">
        <v>1504</v>
      </c>
      <c r="S54" s="6" t="s">
        <v>1253</v>
      </c>
      <c r="T54" s="178" t="s">
        <v>1685</v>
      </c>
      <c r="U54" s="50" t="s">
        <v>1630</v>
      </c>
    </row>
    <row r="55" spans="1:21" ht="136.5" hidden="1" x14ac:dyDescent="0.35">
      <c r="A55" s="5">
        <v>2019</v>
      </c>
      <c r="B55" s="5" t="s">
        <v>1031</v>
      </c>
      <c r="C55" s="10">
        <v>22</v>
      </c>
      <c r="D55" s="8" t="s">
        <v>1070</v>
      </c>
      <c r="E55" s="8" t="s">
        <v>1072</v>
      </c>
      <c r="F55" s="7" t="s">
        <v>757</v>
      </c>
      <c r="G55" s="4" t="s">
        <v>1221</v>
      </c>
      <c r="H55" s="4" t="s">
        <v>1221</v>
      </c>
      <c r="I55" s="5" t="s">
        <v>536</v>
      </c>
      <c r="J55" s="59" t="s">
        <v>1133</v>
      </c>
      <c r="K55" s="10">
        <v>1</v>
      </c>
      <c r="L55" s="12" t="s">
        <v>1224</v>
      </c>
      <c r="M55" s="12">
        <v>44058</v>
      </c>
      <c r="N55" s="3">
        <v>1</v>
      </c>
      <c r="O55" s="46">
        <f t="shared" si="3"/>
        <v>1</v>
      </c>
      <c r="P55" s="173"/>
      <c r="Q55" s="173"/>
      <c r="R55" s="181"/>
      <c r="S55" s="6" t="s">
        <v>1623</v>
      </c>
      <c r="T55" s="182"/>
      <c r="U55" s="50" t="s">
        <v>1630</v>
      </c>
    </row>
    <row r="56" spans="1:21" ht="94.5" hidden="1" x14ac:dyDescent="0.35">
      <c r="A56" s="5">
        <v>2019</v>
      </c>
      <c r="B56" s="5" t="s">
        <v>1031</v>
      </c>
      <c r="C56" s="10">
        <v>22</v>
      </c>
      <c r="D56" s="8" t="s">
        <v>1070</v>
      </c>
      <c r="E56" s="8" t="s">
        <v>1072</v>
      </c>
      <c r="F56" s="7" t="s">
        <v>760</v>
      </c>
      <c r="G56" s="4" t="s">
        <v>1225</v>
      </c>
      <c r="H56" s="4" t="s">
        <v>1222</v>
      </c>
      <c r="I56" s="5" t="s">
        <v>536</v>
      </c>
      <c r="J56" s="59" t="s">
        <v>1223</v>
      </c>
      <c r="K56" s="10">
        <v>1</v>
      </c>
      <c r="L56" s="12" t="s">
        <v>1224</v>
      </c>
      <c r="M56" s="12">
        <v>44193</v>
      </c>
      <c r="N56" s="3">
        <v>1</v>
      </c>
      <c r="O56" s="46">
        <f t="shared" si="3"/>
        <v>1</v>
      </c>
      <c r="P56" s="173"/>
      <c r="Q56" s="173"/>
      <c r="R56" s="181"/>
      <c r="S56" s="6" t="s">
        <v>1312</v>
      </c>
      <c r="T56" s="182"/>
      <c r="U56" s="50" t="s">
        <v>1630</v>
      </c>
    </row>
    <row r="57" spans="1:21" ht="126" hidden="1" x14ac:dyDescent="0.35">
      <c r="A57" s="5">
        <v>2019</v>
      </c>
      <c r="B57" s="5" t="s">
        <v>1031</v>
      </c>
      <c r="C57" s="10">
        <v>22</v>
      </c>
      <c r="D57" s="8" t="s">
        <v>1070</v>
      </c>
      <c r="E57" s="8" t="s">
        <v>1073</v>
      </c>
      <c r="F57" s="7" t="s">
        <v>764</v>
      </c>
      <c r="G57" s="4" t="s">
        <v>1134</v>
      </c>
      <c r="H57" s="4" t="s">
        <v>1135</v>
      </c>
      <c r="I57" s="60" t="s">
        <v>536</v>
      </c>
      <c r="J57" s="59" t="s">
        <v>1136</v>
      </c>
      <c r="K57" s="3">
        <v>1</v>
      </c>
      <c r="L57" s="12">
        <v>44044</v>
      </c>
      <c r="M57" s="12">
        <v>44058</v>
      </c>
      <c r="N57" s="3">
        <v>1</v>
      </c>
      <c r="O57" s="46">
        <f t="shared" si="3"/>
        <v>1</v>
      </c>
      <c r="P57" s="173"/>
      <c r="Q57" s="173"/>
      <c r="R57" s="181"/>
      <c r="S57" s="6" t="s">
        <v>1492</v>
      </c>
      <c r="T57" s="179"/>
      <c r="U57" s="50" t="s">
        <v>1630</v>
      </c>
    </row>
    <row r="58" spans="1:21" ht="178.5" x14ac:dyDescent="0.35">
      <c r="A58" s="5" t="s">
        <v>1512</v>
      </c>
      <c r="B58" s="5" t="s">
        <v>1551</v>
      </c>
      <c r="C58" s="10">
        <v>1</v>
      </c>
      <c r="D58" s="8" t="s">
        <v>1697</v>
      </c>
      <c r="E58" s="8" t="s">
        <v>1511</v>
      </c>
      <c r="F58" s="7" t="s">
        <v>753</v>
      </c>
      <c r="G58" s="4" t="s">
        <v>1513</v>
      </c>
      <c r="H58" s="61" t="s">
        <v>1698</v>
      </c>
      <c r="I58" s="9" t="s">
        <v>69</v>
      </c>
      <c r="J58" s="62" t="s">
        <v>1699</v>
      </c>
      <c r="K58" s="3">
        <v>1</v>
      </c>
      <c r="L58" s="12">
        <v>44371</v>
      </c>
      <c r="M58" s="12">
        <v>44386</v>
      </c>
      <c r="N58" s="3">
        <v>1</v>
      </c>
      <c r="O58" s="46">
        <f t="shared" si="3"/>
        <v>1</v>
      </c>
      <c r="P58" s="173">
        <f>+AVERAGE(O58:O61)</f>
        <v>1</v>
      </c>
      <c r="Q58" s="174" t="s">
        <v>27</v>
      </c>
      <c r="R58" s="175" t="s">
        <v>1504</v>
      </c>
      <c r="S58" s="6" t="s">
        <v>1614</v>
      </c>
      <c r="T58" s="6" t="s">
        <v>1700</v>
      </c>
      <c r="U58" s="6" t="s">
        <v>1630</v>
      </c>
    </row>
    <row r="59" spans="1:21" ht="147" x14ac:dyDescent="0.35">
      <c r="A59" s="5" t="s">
        <v>1512</v>
      </c>
      <c r="B59" s="5" t="s">
        <v>1551</v>
      </c>
      <c r="C59" s="10">
        <v>1</v>
      </c>
      <c r="D59" s="8" t="s">
        <v>1697</v>
      </c>
      <c r="E59" s="8" t="s">
        <v>1511</v>
      </c>
      <c r="F59" s="7" t="s">
        <v>757</v>
      </c>
      <c r="G59" s="4" t="s">
        <v>1514</v>
      </c>
      <c r="H59" s="61" t="s">
        <v>1701</v>
      </c>
      <c r="I59" s="9" t="s">
        <v>69</v>
      </c>
      <c r="J59" s="62" t="s">
        <v>1536</v>
      </c>
      <c r="K59" s="3">
        <v>46</v>
      </c>
      <c r="L59" s="12">
        <v>44372</v>
      </c>
      <c r="M59" s="12">
        <v>44439</v>
      </c>
      <c r="N59" s="3">
        <v>46</v>
      </c>
      <c r="O59" s="46">
        <f t="shared" si="3"/>
        <v>1</v>
      </c>
      <c r="P59" s="174"/>
      <c r="Q59" s="174"/>
      <c r="R59" s="176"/>
      <c r="S59" s="6" t="s">
        <v>1702</v>
      </c>
      <c r="T59" s="6" t="s">
        <v>1703</v>
      </c>
      <c r="U59" s="6" t="s">
        <v>1630</v>
      </c>
    </row>
    <row r="60" spans="1:21" ht="199.5" x14ac:dyDescent="0.35">
      <c r="A60" s="5" t="s">
        <v>1512</v>
      </c>
      <c r="B60" s="5" t="s">
        <v>1551</v>
      </c>
      <c r="C60" s="10">
        <v>1</v>
      </c>
      <c r="D60" s="8" t="s">
        <v>1697</v>
      </c>
      <c r="E60" s="8" t="s">
        <v>1511</v>
      </c>
      <c r="F60" s="7" t="s">
        <v>760</v>
      </c>
      <c r="G60" s="4" t="s">
        <v>1515</v>
      </c>
      <c r="H60" s="61" t="s">
        <v>1704</v>
      </c>
      <c r="I60" s="9" t="s">
        <v>69</v>
      </c>
      <c r="J60" s="62" t="s">
        <v>1537</v>
      </c>
      <c r="K60" s="3">
        <v>2</v>
      </c>
      <c r="L60" s="12">
        <v>44396</v>
      </c>
      <c r="M60" s="12">
        <v>44469</v>
      </c>
      <c r="N60" s="3">
        <v>2</v>
      </c>
      <c r="O60" s="46">
        <f t="shared" si="3"/>
        <v>1</v>
      </c>
      <c r="P60" s="174"/>
      <c r="Q60" s="174"/>
      <c r="R60" s="176"/>
      <c r="S60" s="6" t="s">
        <v>1615</v>
      </c>
      <c r="T60" s="6" t="s">
        <v>1705</v>
      </c>
      <c r="U60" s="6" t="s">
        <v>1630</v>
      </c>
    </row>
    <row r="61" spans="1:21" ht="210" x14ac:dyDescent="0.35">
      <c r="A61" s="5" t="s">
        <v>1512</v>
      </c>
      <c r="B61" s="5" t="s">
        <v>1551</v>
      </c>
      <c r="C61" s="10">
        <v>1</v>
      </c>
      <c r="D61" s="8" t="s">
        <v>1697</v>
      </c>
      <c r="E61" s="8" t="s">
        <v>1511</v>
      </c>
      <c r="F61" s="7" t="s">
        <v>764</v>
      </c>
      <c r="G61" s="4" t="s">
        <v>1515</v>
      </c>
      <c r="H61" s="61" t="s">
        <v>1516</v>
      </c>
      <c r="I61" s="9" t="s">
        <v>69</v>
      </c>
      <c r="J61" s="62" t="s">
        <v>1538</v>
      </c>
      <c r="K61" s="3">
        <v>2</v>
      </c>
      <c r="L61" s="12">
        <v>44396</v>
      </c>
      <c r="M61" s="12">
        <v>44498</v>
      </c>
      <c r="N61" s="3">
        <v>2</v>
      </c>
      <c r="O61" s="46">
        <f t="shared" si="3"/>
        <v>1</v>
      </c>
      <c r="P61" s="174"/>
      <c r="Q61" s="174"/>
      <c r="R61" s="177"/>
      <c r="S61" s="6" t="s">
        <v>1706</v>
      </c>
      <c r="T61" s="6" t="s">
        <v>1707</v>
      </c>
      <c r="U61" s="6" t="s">
        <v>1630</v>
      </c>
    </row>
  </sheetData>
  <autoFilter ref="A1:U61" xr:uid="{00000000-0009-0000-0000-000004000000}">
    <filterColumn colId="1">
      <filters>
        <filter val="12). CGR-CDSA N° 917"/>
      </filters>
    </filterColumn>
  </autoFilter>
  <mergeCells count="84">
    <mergeCell ref="P2:P3"/>
    <mergeCell ref="Q2:Q3"/>
    <mergeCell ref="R2:R3"/>
    <mergeCell ref="P4:P5"/>
    <mergeCell ref="Q4:Q5"/>
    <mergeCell ref="R4:R5"/>
    <mergeCell ref="P6:P7"/>
    <mergeCell ref="Q6:Q7"/>
    <mergeCell ref="R6:R7"/>
    <mergeCell ref="P8:P9"/>
    <mergeCell ref="Q8:Q9"/>
    <mergeCell ref="R8:R9"/>
    <mergeCell ref="P10:P11"/>
    <mergeCell ref="Q10:Q11"/>
    <mergeCell ref="R10:R11"/>
    <mergeCell ref="P12:P13"/>
    <mergeCell ref="Q12:Q13"/>
    <mergeCell ref="R12:R13"/>
    <mergeCell ref="P14:P15"/>
    <mergeCell ref="Q14:Q15"/>
    <mergeCell ref="R14:R15"/>
    <mergeCell ref="P16:P17"/>
    <mergeCell ref="Q16:Q17"/>
    <mergeCell ref="R16:R17"/>
    <mergeCell ref="P18:P19"/>
    <mergeCell ref="Q18:Q19"/>
    <mergeCell ref="R18:R19"/>
    <mergeCell ref="T18:T19"/>
    <mergeCell ref="P20:P21"/>
    <mergeCell ref="Q20:Q21"/>
    <mergeCell ref="R20:R21"/>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30:P31"/>
    <mergeCell ref="Q30:Q31"/>
    <mergeCell ref="R30:R31"/>
    <mergeCell ref="T30:T31"/>
    <mergeCell ref="P32:P33"/>
    <mergeCell ref="Q32:Q33"/>
    <mergeCell ref="R32:R33"/>
    <mergeCell ref="T32:T33"/>
    <mergeCell ref="P34:P35"/>
    <mergeCell ref="Q34:Q35"/>
    <mergeCell ref="R34:R35"/>
    <mergeCell ref="T34:T35"/>
    <mergeCell ref="P36:P38"/>
    <mergeCell ref="Q36:Q38"/>
    <mergeCell ref="R36:R38"/>
    <mergeCell ref="P39:P40"/>
    <mergeCell ref="Q39:Q40"/>
    <mergeCell ref="R39:R40"/>
    <mergeCell ref="P42:P44"/>
    <mergeCell ref="Q42:Q44"/>
    <mergeCell ref="R42:R44"/>
    <mergeCell ref="P47:P49"/>
    <mergeCell ref="Q47:Q49"/>
    <mergeCell ref="R47:R49"/>
    <mergeCell ref="P50:P51"/>
    <mergeCell ref="Q50:Q51"/>
    <mergeCell ref="R50:R51"/>
    <mergeCell ref="P58:P61"/>
    <mergeCell ref="Q58:Q61"/>
    <mergeCell ref="R58:R61"/>
    <mergeCell ref="T50:T51"/>
    <mergeCell ref="P52:P53"/>
    <mergeCell ref="Q52:Q53"/>
    <mergeCell ref="R52:R53"/>
    <mergeCell ref="P54:P57"/>
    <mergeCell ref="Q54:Q57"/>
    <mergeCell ref="R54:R57"/>
    <mergeCell ref="T54:T5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topLeftCell="G1" workbookViewId="0">
      <selection activeCell="D3" sqref="D3"/>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59.453125" customWidth="1"/>
    <col min="19" max="19" width="60.1796875" customWidth="1"/>
    <col min="20" max="20" width="39" customWidth="1"/>
  </cols>
  <sheetData>
    <row r="1" spans="1:20" ht="32.25" customHeight="1" x14ac:dyDescent="0.35">
      <c r="A1" s="185" t="s">
        <v>1499</v>
      </c>
      <c r="B1" s="185"/>
      <c r="C1" s="185"/>
      <c r="D1" s="185"/>
      <c r="E1" s="185"/>
      <c r="F1" s="185"/>
      <c r="G1" s="185"/>
      <c r="H1" s="45"/>
      <c r="I1" s="1"/>
      <c r="J1" s="1"/>
      <c r="K1" s="1"/>
      <c r="L1" s="1"/>
      <c r="M1" s="1"/>
      <c r="N1" s="1"/>
      <c r="O1" s="1"/>
      <c r="P1" s="1"/>
      <c r="Q1" s="1"/>
      <c r="R1" s="1"/>
      <c r="S1" s="1"/>
      <c r="T1" s="1"/>
    </row>
    <row r="2" spans="1:20"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52" customFormat="1" ht="409.5" customHeight="1" x14ac:dyDescent="0.35">
      <c r="A3" s="17">
        <v>2017</v>
      </c>
      <c r="B3" s="18" t="s">
        <v>1017</v>
      </c>
      <c r="C3" s="17">
        <v>6</v>
      </c>
      <c r="D3" s="19" t="s">
        <v>459</v>
      </c>
      <c r="E3" s="19" t="s">
        <v>460</v>
      </c>
      <c r="F3" s="20" t="s">
        <v>175</v>
      </c>
      <c r="G3" s="19" t="s">
        <v>854</v>
      </c>
      <c r="H3" s="19" t="s">
        <v>855</v>
      </c>
      <c r="I3" s="18" t="s">
        <v>461</v>
      </c>
      <c r="J3" s="18" t="s">
        <v>856</v>
      </c>
      <c r="K3" s="18">
        <v>1</v>
      </c>
      <c r="L3" s="21">
        <v>43770</v>
      </c>
      <c r="M3" s="21">
        <v>43921</v>
      </c>
      <c r="N3" s="17">
        <v>1</v>
      </c>
      <c r="O3" s="22">
        <f>+N3/K3</f>
        <v>1</v>
      </c>
      <c r="P3" s="153">
        <f>+AVERAGE(O3:O5)</f>
        <v>1</v>
      </c>
      <c r="Q3" s="153" t="s">
        <v>27</v>
      </c>
      <c r="R3" s="19" t="s">
        <v>1462</v>
      </c>
      <c r="S3" s="144" t="s">
        <v>1463</v>
      </c>
      <c r="T3" s="23" t="s">
        <v>30</v>
      </c>
    </row>
    <row r="4" spans="1:20" s="52" customFormat="1" ht="231" x14ac:dyDescent="0.35">
      <c r="A4" s="17">
        <v>2017</v>
      </c>
      <c r="B4" s="18" t="s">
        <v>1017</v>
      </c>
      <c r="C4" s="17">
        <v>6</v>
      </c>
      <c r="D4" s="19" t="s">
        <v>459</v>
      </c>
      <c r="E4" s="19" t="s">
        <v>460</v>
      </c>
      <c r="F4" s="20" t="s">
        <v>462</v>
      </c>
      <c r="G4" s="19" t="s">
        <v>463</v>
      </c>
      <c r="H4" s="19" t="s">
        <v>857</v>
      </c>
      <c r="I4" s="18" t="s">
        <v>461</v>
      </c>
      <c r="J4" s="18" t="s">
        <v>464</v>
      </c>
      <c r="K4" s="18">
        <v>2</v>
      </c>
      <c r="L4" s="21">
        <v>43770</v>
      </c>
      <c r="M4" s="21">
        <v>44012</v>
      </c>
      <c r="N4" s="17">
        <v>2</v>
      </c>
      <c r="O4" s="22">
        <f>+N4/K4</f>
        <v>1</v>
      </c>
      <c r="P4" s="153"/>
      <c r="Q4" s="153"/>
      <c r="R4" s="19" t="s">
        <v>973</v>
      </c>
      <c r="S4" s="145"/>
      <c r="T4" s="23" t="s">
        <v>30</v>
      </c>
    </row>
    <row r="5" spans="1:20" s="52" customFormat="1" ht="241.5" x14ac:dyDescent="0.35">
      <c r="A5" s="17">
        <v>2017</v>
      </c>
      <c r="B5" s="18" t="s">
        <v>1017</v>
      </c>
      <c r="C5" s="17">
        <v>6</v>
      </c>
      <c r="D5" s="19" t="s">
        <v>459</v>
      </c>
      <c r="E5" s="19" t="s">
        <v>460</v>
      </c>
      <c r="F5" s="20" t="s">
        <v>465</v>
      </c>
      <c r="G5" s="19" t="s">
        <v>466</v>
      </c>
      <c r="H5" s="19" t="s">
        <v>467</v>
      </c>
      <c r="I5" s="18" t="s">
        <v>461</v>
      </c>
      <c r="J5" s="18" t="s">
        <v>468</v>
      </c>
      <c r="K5" s="25">
        <v>1</v>
      </c>
      <c r="L5" s="21">
        <v>43861</v>
      </c>
      <c r="M5" s="21">
        <v>44196</v>
      </c>
      <c r="N5" s="17">
        <v>1</v>
      </c>
      <c r="O5" s="22">
        <f>+N5/K5</f>
        <v>1</v>
      </c>
      <c r="P5" s="153"/>
      <c r="Q5" s="153"/>
      <c r="R5" s="19" t="s">
        <v>1435</v>
      </c>
      <c r="S5" s="146"/>
      <c r="T5" s="23" t="s">
        <v>30</v>
      </c>
    </row>
    <row r="6" spans="1:20" s="52" customFormat="1" ht="231" x14ac:dyDescent="0.35">
      <c r="A6" s="17">
        <v>2018</v>
      </c>
      <c r="B6" s="18" t="s">
        <v>1019</v>
      </c>
      <c r="C6" s="27">
        <v>7</v>
      </c>
      <c r="D6" s="28" t="s">
        <v>557</v>
      </c>
      <c r="E6" s="28" t="s">
        <v>558</v>
      </c>
      <c r="F6" s="20" t="s">
        <v>391</v>
      </c>
      <c r="G6" s="28" t="s">
        <v>1209</v>
      </c>
      <c r="H6" s="28" t="s">
        <v>559</v>
      </c>
      <c r="I6" s="18" t="s">
        <v>536</v>
      </c>
      <c r="J6" s="26" t="s">
        <v>560</v>
      </c>
      <c r="K6" s="27">
        <v>1</v>
      </c>
      <c r="L6" s="21">
        <v>44197</v>
      </c>
      <c r="M6" s="21">
        <v>44255</v>
      </c>
      <c r="N6" s="17">
        <v>1</v>
      </c>
      <c r="O6" s="22">
        <f t="shared" ref="O6:O16" si="0">+N6/K6</f>
        <v>1</v>
      </c>
      <c r="P6" s="25">
        <f>+O6</f>
        <v>1</v>
      </c>
      <c r="Q6" s="25" t="s">
        <v>27</v>
      </c>
      <c r="R6" s="19" t="s">
        <v>1466</v>
      </c>
      <c r="S6" s="19" t="s">
        <v>1467</v>
      </c>
      <c r="T6" s="23" t="s">
        <v>30</v>
      </c>
    </row>
    <row r="7" spans="1:20" ht="409.5" x14ac:dyDescent="0.35">
      <c r="A7" s="17">
        <v>2018</v>
      </c>
      <c r="B7" s="18" t="s">
        <v>1019</v>
      </c>
      <c r="C7" s="27">
        <v>14</v>
      </c>
      <c r="D7" s="28" t="s">
        <v>581</v>
      </c>
      <c r="E7" s="28" t="s">
        <v>582</v>
      </c>
      <c r="F7" s="20" t="s">
        <v>175</v>
      </c>
      <c r="G7" s="28" t="s">
        <v>583</v>
      </c>
      <c r="H7" s="28" t="s">
        <v>584</v>
      </c>
      <c r="I7" s="18" t="s">
        <v>585</v>
      </c>
      <c r="J7" s="26" t="s">
        <v>586</v>
      </c>
      <c r="K7" s="27">
        <v>2</v>
      </c>
      <c r="L7" s="21">
        <v>43678</v>
      </c>
      <c r="M7" s="21">
        <v>43830</v>
      </c>
      <c r="N7" s="17">
        <v>2</v>
      </c>
      <c r="O7" s="22">
        <f t="shared" si="0"/>
        <v>1</v>
      </c>
      <c r="P7" s="153">
        <f>AVERAGE(O7:O9)</f>
        <v>1</v>
      </c>
      <c r="Q7" s="153" t="s">
        <v>27</v>
      </c>
      <c r="R7" s="19" t="s">
        <v>1327</v>
      </c>
      <c r="S7" s="19" t="s">
        <v>1498</v>
      </c>
      <c r="T7" s="19" t="s">
        <v>30</v>
      </c>
    </row>
    <row r="8" spans="1:20" ht="315" x14ac:dyDescent="0.35">
      <c r="A8" s="17">
        <v>2018</v>
      </c>
      <c r="B8" s="18" t="s">
        <v>1019</v>
      </c>
      <c r="C8" s="27">
        <v>14</v>
      </c>
      <c r="D8" s="28" t="s">
        <v>581</v>
      </c>
      <c r="E8" s="28" t="s">
        <v>582</v>
      </c>
      <c r="F8" s="20" t="s">
        <v>48</v>
      </c>
      <c r="G8" s="28" t="s">
        <v>583</v>
      </c>
      <c r="H8" s="28" t="s">
        <v>587</v>
      </c>
      <c r="I8" s="18" t="s">
        <v>585</v>
      </c>
      <c r="J8" s="26" t="s">
        <v>588</v>
      </c>
      <c r="K8" s="27">
        <v>2</v>
      </c>
      <c r="L8" s="21">
        <v>43647</v>
      </c>
      <c r="M8" s="21">
        <v>43830</v>
      </c>
      <c r="N8" s="17">
        <v>2</v>
      </c>
      <c r="O8" s="22">
        <f t="shared" si="0"/>
        <v>1</v>
      </c>
      <c r="P8" s="153"/>
      <c r="Q8" s="153"/>
      <c r="R8" s="19" t="s">
        <v>1263</v>
      </c>
      <c r="S8" s="19" t="s">
        <v>1498</v>
      </c>
      <c r="T8" s="19" t="s">
        <v>30</v>
      </c>
    </row>
    <row r="9" spans="1:20" ht="409.5" x14ac:dyDescent="0.35">
      <c r="A9" s="17">
        <v>2018</v>
      </c>
      <c r="B9" s="18" t="s">
        <v>1019</v>
      </c>
      <c r="C9" s="27">
        <v>14</v>
      </c>
      <c r="D9" s="28" t="s">
        <v>581</v>
      </c>
      <c r="E9" s="28" t="s">
        <v>582</v>
      </c>
      <c r="F9" s="20" t="s">
        <v>52</v>
      </c>
      <c r="G9" s="28" t="s">
        <v>583</v>
      </c>
      <c r="H9" s="28" t="s">
        <v>589</v>
      </c>
      <c r="I9" s="18" t="s">
        <v>585</v>
      </c>
      <c r="J9" s="26" t="s">
        <v>590</v>
      </c>
      <c r="K9" s="27">
        <v>1</v>
      </c>
      <c r="L9" s="21">
        <v>43678</v>
      </c>
      <c r="M9" s="21">
        <v>43830</v>
      </c>
      <c r="N9" s="17">
        <v>1</v>
      </c>
      <c r="O9" s="22">
        <f t="shared" si="0"/>
        <v>1</v>
      </c>
      <c r="P9" s="153"/>
      <c r="Q9" s="153"/>
      <c r="R9" s="19" t="s">
        <v>1328</v>
      </c>
      <c r="S9" s="19" t="s">
        <v>1498</v>
      </c>
      <c r="T9" s="19" t="s">
        <v>30</v>
      </c>
    </row>
    <row r="10" spans="1:20" ht="388.5" x14ac:dyDescent="0.35">
      <c r="A10" s="17">
        <v>2018</v>
      </c>
      <c r="B10" s="18" t="s">
        <v>1019</v>
      </c>
      <c r="C10" s="27">
        <v>28</v>
      </c>
      <c r="D10" s="28" t="s">
        <v>636</v>
      </c>
      <c r="E10" s="28" t="s">
        <v>637</v>
      </c>
      <c r="F10" s="20" t="s">
        <v>638</v>
      </c>
      <c r="G10" s="28" t="s">
        <v>1218</v>
      </c>
      <c r="H10" s="28" t="s">
        <v>639</v>
      </c>
      <c r="I10" s="18" t="s">
        <v>1220</v>
      </c>
      <c r="J10" s="26" t="s">
        <v>640</v>
      </c>
      <c r="K10" s="27">
        <v>1</v>
      </c>
      <c r="L10" s="21" t="s">
        <v>1219</v>
      </c>
      <c r="M10" s="21">
        <v>44227</v>
      </c>
      <c r="N10" s="17">
        <v>1</v>
      </c>
      <c r="O10" s="22">
        <f t="shared" si="0"/>
        <v>1</v>
      </c>
      <c r="P10" s="153">
        <f>AVERAGE(O10:O15)</f>
        <v>1</v>
      </c>
      <c r="Q10" s="161" t="s">
        <v>27</v>
      </c>
      <c r="R10" s="19" t="s">
        <v>1265</v>
      </c>
      <c r="S10" s="19" t="s">
        <v>1471</v>
      </c>
      <c r="T10" s="19" t="s">
        <v>30</v>
      </c>
    </row>
    <row r="11" spans="1:20" ht="126" x14ac:dyDescent="0.35">
      <c r="A11" s="17">
        <v>2018</v>
      </c>
      <c r="B11" s="18" t="s">
        <v>1019</v>
      </c>
      <c r="C11" s="27">
        <v>28</v>
      </c>
      <c r="D11" s="28" t="s">
        <v>641</v>
      </c>
      <c r="E11" s="28" t="s">
        <v>637</v>
      </c>
      <c r="F11" s="20" t="s">
        <v>642</v>
      </c>
      <c r="G11" s="28" t="s">
        <v>643</v>
      </c>
      <c r="H11" s="28" t="s">
        <v>644</v>
      </c>
      <c r="I11" s="18" t="s">
        <v>536</v>
      </c>
      <c r="J11" s="26" t="s">
        <v>645</v>
      </c>
      <c r="K11" s="27">
        <v>1</v>
      </c>
      <c r="L11" s="21">
        <v>43678</v>
      </c>
      <c r="M11" s="21">
        <v>44012</v>
      </c>
      <c r="N11" s="17">
        <v>1</v>
      </c>
      <c r="O11" s="22">
        <f t="shared" si="0"/>
        <v>1</v>
      </c>
      <c r="P11" s="161"/>
      <c r="Q11" s="161"/>
      <c r="R11" s="19" t="s">
        <v>1472</v>
      </c>
      <c r="S11" s="19" t="s">
        <v>1473</v>
      </c>
      <c r="T11" s="19" t="s">
        <v>30</v>
      </c>
    </row>
    <row r="12" spans="1:20" s="52" customFormat="1" ht="210" x14ac:dyDescent="0.35">
      <c r="A12" s="17">
        <v>2018</v>
      </c>
      <c r="B12" s="18" t="s">
        <v>1019</v>
      </c>
      <c r="C12" s="27">
        <v>28</v>
      </c>
      <c r="D12" s="28" t="s">
        <v>641</v>
      </c>
      <c r="E12" s="28" t="s">
        <v>637</v>
      </c>
      <c r="F12" s="20" t="s">
        <v>646</v>
      </c>
      <c r="G12" s="28" t="s">
        <v>647</v>
      </c>
      <c r="H12" s="28" t="s">
        <v>648</v>
      </c>
      <c r="I12" s="18" t="s">
        <v>536</v>
      </c>
      <c r="J12" s="26" t="s">
        <v>632</v>
      </c>
      <c r="K12" s="27">
        <v>1</v>
      </c>
      <c r="L12" s="21">
        <v>43678</v>
      </c>
      <c r="M12" s="21">
        <v>44012</v>
      </c>
      <c r="N12" s="17">
        <v>1</v>
      </c>
      <c r="O12" s="22">
        <f t="shared" si="0"/>
        <v>1</v>
      </c>
      <c r="P12" s="161"/>
      <c r="Q12" s="161"/>
      <c r="R12" s="19" t="s">
        <v>1474</v>
      </c>
      <c r="S12" s="19" t="s">
        <v>1475</v>
      </c>
      <c r="T12" s="19" t="s">
        <v>30</v>
      </c>
    </row>
    <row r="13" spans="1:20" s="52" customFormat="1" ht="315" x14ac:dyDescent="0.35">
      <c r="A13" s="17">
        <v>2018</v>
      </c>
      <c r="B13" s="18" t="s">
        <v>1019</v>
      </c>
      <c r="C13" s="27">
        <v>28</v>
      </c>
      <c r="D13" s="28" t="s">
        <v>641</v>
      </c>
      <c r="E13" s="28" t="s">
        <v>637</v>
      </c>
      <c r="F13" s="20" t="s">
        <v>649</v>
      </c>
      <c r="G13" s="28" t="s">
        <v>650</v>
      </c>
      <c r="H13" s="28" t="s">
        <v>651</v>
      </c>
      <c r="I13" s="18" t="s">
        <v>536</v>
      </c>
      <c r="J13" s="26" t="s">
        <v>652</v>
      </c>
      <c r="K13" s="27">
        <v>1</v>
      </c>
      <c r="L13" s="21">
        <v>43678</v>
      </c>
      <c r="M13" s="21">
        <v>44012</v>
      </c>
      <c r="N13" s="17">
        <v>1</v>
      </c>
      <c r="O13" s="22">
        <f t="shared" si="0"/>
        <v>1</v>
      </c>
      <c r="P13" s="161"/>
      <c r="Q13" s="161"/>
      <c r="R13" s="19" t="s">
        <v>1476</v>
      </c>
      <c r="S13" s="19" t="s">
        <v>1477</v>
      </c>
      <c r="T13" s="19" t="s">
        <v>30</v>
      </c>
    </row>
    <row r="14" spans="1:20" ht="168" x14ac:dyDescent="0.35">
      <c r="A14" s="17">
        <v>2018</v>
      </c>
      <c r="B14" s="18" t="s">
        <v>1019</v>
      </c>
      <c r="C14" s="27">
        <v>28</v>
      </c>
      <c r="D14" s="28" t="s">
        <v>641</v>
      </c>
      <c r="E14" s="28" t="s">
        <v>637</v>
      </c>
      <c r="F14" s="20" t="s">
        <v>653</v>
      </c>
      <c r="G14" s="28" t="s">
        <v>654</v>
      </c>
      <c r="H14" s="28" t="s">
        <v>655</v>
      </c>
      <c r="I14" s="18" t="s">
        <v>536</v>
      </c>
      <c r="J14" s="26" t="s">
        <v>656</v>
      </c>
      <c r="K14" s="27">
        <v>1</v>
      </c>
      <c r="L14" s="21">
        <v>43678</v>
      </c>
      <c r="M14" s="21">
        <v>44012</v>
      </c>
      <c r="N14" s="17">
        <v>1</v>
      </c>
      <c r="O14" s="22">
        <f t="shared" si="0"/>
        <v>1</v>
      </c>
      <c r="P14" s="161"/>
      <c r="Q14" s="161"/>
      <c r="R14" s="19" t="s">
        <v>1478</v>
      </c>
      <c r="S14" s="19" t="s">
        <v>1479</v>
      </c>
      <c r="T14" s="19" t="s">
        <v>30</v>
      </c>
    </row>
    <row r="15" spans="1:20" ht="325.5" customHeight="1" x14ac:dyDescent="0.35">
      <c r="A15" s="17">
        <v>2018</v>
      </c>
      <c r="B15" s="18" t="s">
        <v>1019</v>
      </c>
      <c r="C15" s="27">
        <v>28</v>
      </c>
      <c r="D15" s="28" t="s">
        <v>636</v>
      </c>
      <c r="E15" s="28" t="s">
        <v>637</v>
      </c>
      <c r="F15" s="20" t="s">
        <v>657</v>
      </c>
      <c r="G15" s="28" t="s">
        <v>658</v>
      </c>
      <c r="H15" s="28" t="s">
        <v>659</v>
      </c>
      <c r="I15" s="18" t="s">
        <v>536</v>
      </c>
      <c r="J15" s="26" t="s">
        <v>660</v>
      </c>
      <c r="K15" s="27">
        <v>2</v>
      </c>
      <c r="L15" s="21">
        <v>43678</v>
      </c>
      <c r="M15" s="21">
        <v>44012</v>
      </c>
      <c r="N15" s="17">
        <v>2</v>
      </c>
      <c r="O15" s="22">
        <f t="shared" si="0"/>
        <v>1</v>
      </c>
      <c r="P15" s="161"/>
      <c r="Q15" s="161"/>
      <c r="R15" s="19" t="s">
        <v>1266</v>
      </c>
      <c r="S15" s="19" t="s">
        <v>1480</v>
      </c>
      <c r="T15" s="19" t="s">
        <v>30</v>
      </c>
    </row>
    <row r="16" spans="1:20" ht="168" x14ac:dyDescent="0.35">
      <c r="A16" s="18">
        <v>2019</v>
      </c>
      <c r="B16" s="18" t="s">
        <v>1031</v>
      </c>
      <c r="C16" s="27">
        <v>20</v>
      </c>
      <c r="D16" s="28" t="s">
        <v>1063</v>
      </c>
      <c r="E16" s="28" t="s">
        <v>1064</v>
      </c>
      <c r="F16" s="20" t="s">
        <v>391</v>
      </c>
      <c r="G16" s="19" t="s">
        <v>1120</v>
      </c>
      <c r="H16" s="19" t="s">
        <v>1121</v>
      </c>
      <c r="I16" s="18" t="s">
        <v>327</v>
      </c>
      <c r="J16" s="18" t="s">
        <v>1122</v>
      </c>
      <c r="K16" s="18">
        <v>1</v>
      </c>
      <c r="L16" s="21">
        <v>44044</v>
      </c>
      <c r="M16" s="21">
        <v>44196</v>
      </c>
      <c r="N16" s="17">
        <v>1</v>
      </c>
      <c r="O16" s="22">
        <f t="shared" si="0"/>
        <v>1</v>
      </c>
      <c r="P16" s="25">
        <f>+O16</f>
        <v>1</v>
      </c>
      <c r="Q16" s="25" t="s">
        <v>27</v>
      </c>
      <c r="R16" s="19" t="s">
        <v>1251</v>
      </c>
      <c r="S16" s="19" t="s">
        <v>1491</v>
      </c>
      <c r="T16" s="19" t="s">
        <v>30</v>
      </c>
    </row>
  </sheetData>
  <autoFilter ref="A2:T16" xr:uid="{00000000-0009-0000-0000-000005000000}"/>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xr:uid="{00000000-0002-0000-0500-000000000000}">
      <formula1>1</formula1>
      <formula2>1000</formula2>
    </dataValidation>
    <dataValidation type="date" showInputMessage="1" showErrorMessage="1" prompt="Ingrese dato de fecha DD/MM/AAAA_x000a_" sqref="L6:M6" xr:uid="{00000000-0002-0000-0500-000001000000}">
      <formula1>36161</formula1>
      <formula2>44561</formula2>
    </dataValidation>
    <dataValidation type="textLength" allowBlank="1" showInputMessage="1" showErrorMessage="1" prompt="Cualquier contenido, máximo 390 caracteres_x000a_" sqref="G6:H6 J6" xr:uid="{00000000-0002-0000-0500-000002000000}">
      <formula1>1</formula1>
      <formula2>300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B7"/>
  <sheetViews>
    <sheetView workbookViewId="0">
      <selection activeCell="A7" sqref="A7"/>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59.453125" customWidth="1"/>
    <col min="19" max="19" width="60.1796875" customWidth="1"/>
    <col min="20" max="20" width="39" customWidth="1"/>
  </cols>
  <sheetData>
    <row r="1" spans="1:16382" ht="32.25" customHeight="1" x14ac:dyDescent="0.35">
      <c r="A1" s="185" t="s">
        <v>1500</v>
      </c>
      <c r="B1" s="185"/>
      <c r="C1" s="185"/>
      <c r="D1" s="185"/>
      <c r="E1" s="185"/>
      <c r="F1" s="185"/>
      <c r="G1" s="185"/>
      <c r="H1" s="45"/>
      <c r="I1" s="1"/>
      <c r="J1" s="1"/>
      <c r="K1" s="1"/>
      <c r="L1" s="1"/>
      <c r="M1" s="1"/>
      <c r="N1" s="1"/>
      <c r="O1" s="1"/>
      <c r="P1" s="1"/>
      <c r="Q1" s="1"/>
      <c r="R1" s="1"/>
      <c r="S1" s="1"/>
      <c r="T1" s="1"/>
    </row>
    <row r="2" spans="1:16382"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16382" ht="84" x14ac:dyDescent="0.35">
      <c r="A3" s="3">
        <v>2018</v>
      </c>
      <c r="B3" s="5" t="s">
        <v>1019</v>
      </c>
      <c r="C3" s="3">
        <v>4</v>
      </c>
      <c r="D3" s="50" t="s">
        <v>545</v>
      </c>
      <c r="E3" s="50" t="s">
        <v>546</v>
      </c>
      <c r="F3" s="7" t="s">
        <v>59</v>
      </c>
      <c r="G3" s="50" t="s">
        <v>547</v>
      </c>
      <c r="H3" s="50" t="s">
        <v>548</v>
      </c>
      <c r="I3" s="5" t="s">
        <v>536</v>
      </c>
      <c r="J3" s="10" t="s">
        <v>537</v>
      </c>
      <c r="K3" s="10">
        <v>1</v>
      </c>
      <c r="L3" s="12">
        <v>43654</v>
      </c>
      <c r="M3" s="12">
        <v>43769</v>
      </c>
      <c r="N3" s="3">
        <v>1</v>
      </c>
      <c r="O3" s="46">
        <v>1</v>
      </c>
      <c r="P3" s="187">
        <v>1</v>
      </c>
      <c r="Q3" s="155" t="s">
        <v>27</v>
      </c>
      <c r="R3" s="186" t="s">
        <v>1329</v>
      </c>
      <c r="S3" s="186" t="s">
        <v>1142</v>
      </c>
      <c r="T3" s="23" t="s">
        <v>30</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94.5" x14ac:dyDescent="0.35">
      <c r="A4" s="3">
        <v>2018</v>
      </c>
      <c r="B4" s="5" t="s">
        <v>1019</v>
      </c>
      <c r="C4" s="3">
        <v>4</v>
      </c>
      <c r="D4" s="50" t="s">
        <v>545</v>
      </c>
      <c r="E4" s="50" t="s">
        <v>546</v>
      </c>
      <c r="F4" s="7" t="s">
        <v>66</v>
      </c>
      <c r="G4" s="50" t="s">
        <v>549</v>
      </c>
      <c r="H4" s="50" t="s">
        <v>550</v>
      </c>
      <c r="I4" s="5" t="s">
        <v>536</v>
      </c>
      <c r="J4" s="10" t="s">
        <v>551</v>
      </c>
      <c r="K4" s="10">
        <v>1</v>
      </c>
      <c r="L4" s="12">
        <v>43654</v>
      </c>
      <c r="M4" s="12">
        <v>43769</v>
      </c>
      <c r="N4" s="3">
        <v>1</v>
      </c>
      <c r="O4" s="46">
        <v>1</v>
      </c>
      <c r="P4" s="188"/>
      <c r="Q4" s="157"/>
      <c r="R4" s="186"/>
      <c r="S4" s="186"/>
      <c r="T4" s="23" t="s">
        <v>30</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36.5" x14ac:dyDescent="0.35">
      <c r="A5" s="3">
        <v>2018</v>
      </c>
      <c r="B5" s="5" t="s">
        <v>1019</v>
      </c>
      <c r="C5" s="10">
        <v>27</v>
      </c>
      <c r="D5" s="8" t="s">
        <v>633</v>
      </c>
      <c r="E5" s="8" t="s">
        <v>634</v>
      </c>
      <c r="F5" s="7" t="s">
        <v>391</v>
      </c>
      <c r="G5" s="8" t="s">
        <v>635</v>
      </c>
      <c r="H5" s="8" t="s">
        <v>631</v>
      </c>
      <c r="I5" s="5" t="s">
        <v>536</v>
      </c>
      <c r="J5" s="9" t="s">
        <v>632</v>
      </c>
      <c r="K5" s="10">
        <v>1</v>
      </c>
      <c r="L5" s="12">
        <v>43678</v>
      </c>
      <c r="M5" s="12">
        <v>44012</v>
      </c>
      <c r="N5" s="3">
        <v>1</v>
      </c>
      <c r="O5" s="46">
        <v>1</v>
      </c>
      <c r="P5" s="44">
        <v>1</v>
      </c>
      <c r="Q5" s="25" t="s">
        <v>27</v>
      </c>
      <c r="R5" s="19" t="s">
        <v>1330</v>
      </c>
      <c r="S5" s="53" t="s">
        <v>1141</v>
      </c>
      <c r="T5" s="23" t="s">
        <v>30</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336" x14ac:dyDescent="0.35">
      <c r="A6" s="3" t="s">
        <v>727</v>
      </c>
      <c r="B6" s="5" t="s">
        <v>1020</v>
      </c>
      <c r="C6" s="10" t="s">
        <v>729</v>
      </c>
      <c r="D6" s="8" t="s">
        <v>730</v>
      </c>
      <c r="E6" s="8" t="s">
        <v>731</v>
      </c>
      <c r="F6" s="7">
        <v>1</v>
      </c>
      <c r="G6" s="8" t="s">
        <v>871</v>
      </c>
      <c r="H6" s="8" t="s">
        <v>732</v>
      </c>
      <c r="I6" s="5" t="s">
        <v>733</v>
      </c>
      <c r="J6" s="5" t="s">
        <v>872</v>
      </c>
      <c r="K6" s="9">
        <v>1</v>
      </c>
      <c r="L6" s="12">
        <v>43692</v>
      </c>
      <c r="M6" s="12">
        <v>44043</v>
      </c>
      <c r="N6" s="3">
        <v>1</v>
      </c>
      <c r="O6" s="46">
        <f>+N6/K6</f>
        <v>1</v>
      </c>
      <c r="P6" s="44">
        <f>+O6</f>
        <v>1</v>
      </c>
      <c r="Q6" s="25" t="s">
        <v>27</v>
      </c>
      <c r="R6" s="19" t="s">
        <v>1144</v>
      </c>
      <c r="S6" s="19" t="s">
        <v>1235</v>
      </c>
      <c r="T6" s="19" t="s">
        <v>30</v>
      </c>
    </row>
    <row r="7" spans="1:16382" ht="178.5" x14ac:dyDescent="0.35">
      <c r="A7" s="5" t="s">
        <v>793</v>
      </c>
      <c r="B7" s="5" t="s">
        <v>1021</v>
      </c>
      <c r="C7" s="10">
        <v>14</v>
      </c>
      <c r="D7" s="8" t="s">
        <v>820</v>
      </c>
      <c r="E7" s="8" t="s">
        <v>985</v>
      </c>
      <c r="F7" s="7" t="s">
        <v>391</v>
      </c>
      <c r="G7" s="8" t="s">
        <v>821</v>
      </c>
      <c r="H7" s="8" t="s">
        <v>822</v>
      </c>
      <c r="I7" s="5" t="s">
        <v>69</v>
      </c>
      <c r="J7" s="5" t="s">
        <v>823</v>
      </c>
      <c r="K7" s="9">
        <v>1</v>
      </c>
      <c r="L7" s="12">
        <v>43700</v>
      </c>
      <c r="M7" s="12">
        <v>43769</v>
      </c>
      <c r="N7" s="3">
        <v>1</v>
      </c>
      <c r="O7" s="46">
        <v>1</v>
      </c>
      <c r="P7" s="44">
        <v>1</v>
      </c>
      <c r="Q7" s="25" t="s">
        <v>27</v>
      </c>
      <c r="R7" s="28" t="s">
        <v>1331</v>
      </c>
      <c r="S7" s="19" t="s">
        <v>1139</v>
      </c>
      <c r="T7" s="23" t="s">
        <v>30</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autoFilter ref="A2:XFB7" xr:uid="{00000000-0009-0000-0000-000006000000}"/>
  <mergeCells count="5">
    <mergeCell ref="S3:S4"/>
    <mergeCell ref="P3:P4"/>
    <mergeCell ref="Q3:Q4"/>
    <mergeCell ref="R3:R4"/>
    <mergeCell ref="A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0"/>
  <sheetViews>
    <sheetView topLeftCell="A18" workbookViewId="0">
      <selection activeCell="A19" sqref="A19:XFD19"/>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s>
  <sheetData>
    <row r="1" spans="1:21" ht="32.25" customHeight="1" x14ac:dyDescent="0.35">
      <c r="A1" s="185" t="s">
        <v>1028</v>
      </c>
      <c r="B1" s="185"/>
      <c r="C1" s="185"/>
      <c r="D1" s="185"/>
      <c r="E1" s="185"/>
      <c r="F1" s="185"/>
      <c r="G1" s="185"/>
      <c r="H1" s="45"/>
      <c r="I1" s="1"/>
      <c r="J1" s="1"/>
      <c r="K1" s="1"/>
      <c r="L1" s="1"/>
      <c r="M1" s="1"/>
      <c r="N1" s="1"/>
      <c r="O1" s="1"/>
      <c r="P1" s="1"/>
      <c r="Q1" s="1"/>
      <c r="R1" s="1"/>
      <c r="S1" s="1"/>
      <c r="T1" s="1"/>
    </row>
    <row r="2" spans="1:21"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35">
      <c r="A3" s="17">
        <v>2017</v>
      </c>
      <c r="B3" s="18" t="s">
        <v>426</v>
      </c>
      <c r="C3" s="17">
        <v>9</v>
      </c>
      <c r="D3" s="19" t="s">
        <v>472</v>
      </c>
      <c r="E3" s="19" t="s">
        <v>473</v>
      </c>
      <c r="F3" s="20" t="s">
        <v>59</v>
      </c>
      <c r="G3" s="19" t="s">
        <v>474</v>
      </c>
      <c r="H3" s="19" t="s">
        <v>475</v>
      </c>
      <c r="I3" s="18" t="s">
        <v>327</v>
      </c>
      <c r="J3" s="18" t="s">
        <v>476</v>
      </c>
      <c r="K3" s="17">
        <v>1</v>
      </c>
      <c r="L3" s="21">
        <v>43282</v>
      </c>
      <c r="M3" s="21">
        <v>43465</v>
      </c>
      <c r="N3" s="17">
        <v>1</v>
      </c>
      <c r="O3" s="22">
        <f t="shared" ref="O3:O19" si="0">+N3/K3</f>
        <v>1</v>
      </c>
      <c r="P3" s="153">
        <f>+AVERAGE(O3:O4)</f>
        <v>1</v>
      </c>
      <c r="Q3" s="153" t="s">
        <v>27</v>
      </c>
      <c r="R3" s="6" t="s">
        <v>1027</v>
      </c>
      <c r="S3" s="178" t="s">
        <v>1024</v>
      </c>
      <c r="T3" s="6" t="s">
        <v>30</v>
      </c>
    </row>
    <row r="4" spans="1:21" ht="150" customHeight="1" x14ac:dyDescent="0.35">
      <c r="A4" s="17">
        <v>2017</v>
      </c>
      <c r="B4" s="18" t="s">
        <v>426</v>
      </c>
      <c r="C4" s="17">
        <v>9</v>
      </c>
      <c r="D4" s="19" t="s">
        <v>472</v>
      </c>
      <c r="E4" s="19" t="s">
        <v>473</v>
      </c>
      <c r="F4" s="20" t="s">
        <v>66</v>
      </c>
      <c r="G4" s="19" t="s">
        <v>477</v>
      </c>
      <c r="H4" s="19" t="s">
        <v>478</v>
      </c>
      <c r="I4" s="18" t="s">
        <v>327</v>
      </c>
      <c r="J4" s="18" t="s">
        <v>55</v>
      </c>
      <c r="K4" s="17">
        <v>1</v>
      </c>
      <c r="L4" s="21">
        <v>43282</v>
      </c>
      <c r="M4" s="21">
        <v>43465</v>
      </c>
      <c r="N4" s="17">
        <v>1</v>
      </c>
      <c r="O4" s="22">
        <f t="shared" si="0"/>
        <v>1</v>
      </c>
      <c r="P4" s="153"/>
      <c r="Q4" s="153"/>
      <c r="R4" s="50" t="s">
        <v>479</v>
      </c>
      <c r="S4" s="179"/>
      <c r="T4" s="6" t="s">
        <v>30</v>
      </c>
    </row>
    <row r="5" spans="1:21" s="49" customFormat="1" ht="220.5" x14ac:dyDescent="0.35">
      <c r="A5" s="3">
        <v>2017</v>
      </c>
      <c r="B5" s="5" t="s">
        <v>499</v>
      </c>
      <c r="C5" s="3">
        <v>1</v>
      </c>
      <c r="D5" s="6" t="s">
        <v>500</v>
      </c>
      <c r="E5" s="6" t="s">
        <v>501</v>
      </c>
      <c r="F5" s="7" t="s">
        <v>391</v>
      </c>
      <c r="G5" s="50" t="s">
        <v>859</v>
      </c>
      <c r="H5" s="50" t="s">
        <v>860</v>
      </c>
      <c r="I5" s="5" t="s">
        <v>69</v>
      </c>
      <c r="J5" s="3" t="s">
        <v>502</v>
      </c>
      <c r="K5" s="3">
        <v>2</v>
      </c>
      <c r="L5" s="12">
        <v>43311</v>
      </c>
      <c r="M5" s="12">
        <v>44042</v>
      </c>
      <c r="N5" s="3">
        <v>2</v>
      </c>
      <c r="O5" s="46">
        <f t="shared" si="0"/>
        <v>1</v>
      </c>
      <c r="P5" s="44">
        <f>+O5</f>
        <v>1</v>
      </c>
      <c r="Q5" s="44" t="s">
        <v>27</v>
      </c>
      <c r="R5" s="6" t="s">
        <v>990</v>
      </c>
      <c r="S5" s="6" t="s">
        <v>991</v>
      </c>
      <c r="T5" s="50" t="s">
        <v>30</v>
      </c>
      <c r="U5" s="51"/>
    </row>
    <row r="6" spans="1:21" s="49" customFormat="1" ht="136.5" x14ac:dyDescent="0.35">
      <c r="A6" s="3">
        <v>2018</v>
      </c>
      <c r="B6" s="5" t="s">
        <v>1019</v>
      </c>
      <c r="C6" s="10">
        <v>8</v>
      </c>
      <c r="D6" s="8" t="s">
        <v>561</v>
      </c>
      <c r="E6" s="8" t="s">
        <v>562</v>
      </c>
      <c r="F6" s="7" t="s">
        <v>391</v>
      </c>
      <c r="G6" s="8" t="s">
        <v>563</v>
      </c>
      <c r="H6" s="8" t="s">
        <v>564</v>
      </c>
      <c r="I6" s="5" t="s">
        <v>536</v>
      </c>
      <c r="J6" s="9" t="s">
        <v>565</v>
      </c>
      <c r="K6" s="10">
        <v>1</v>
      </c>
      <c r="L6" s="12">
        <v>43832</v>
      </c>
      <c r="M6" s="12">
        <v>43889</v>
      </c>
      <c r="N6" s="3">
        <v>1</v>
      </c>
      <c r="O6" s="46">
        <f t="shared" si="0"/>
        <v>1</v>
      </c>
      <c r="P6" s="44">
        <f>+O6</f>
        <v>1</v>
      </c>
      <c r="Q6" s="44" t="s">
        <v>27</v>
      </c>
      <c r="R6" s="6" t="s">
        <v>1029</v>
      </c>
      <c r="S6" s="6" t="s">
        <v>1030</v>
      </c>
      <c r="T6" s="50" t="s">
        <v>30</v>
      </c>
    </row>
    <row r="7" spans="1:21" s="47" customFormat="1" ht="273" x14ac:dyDescent="0.35">
      <c r="A7" s="3">
        <v>2018</v>
      </c>
      <c r="B7" s="5" t="s">
        <v>531</v>
      </c>
      <c r="C7" s="10">
        <v>12</v>
      </c>
      <c r="D7" s="8" t="s">
        <v>574</v>
      </c>
      <c r="E7" s="8" t="s">
        <v>575</v>
      </c>
      <c r="F7" s="7" t="s">
        <v>391</v>
      </c>
      <c r="G7" s="8" t="s">
        <v>576</v>
      </c>
      <c r="H7" s="8" t="s">
        <v>577</v>
      </c>
      <c r="I7" s="5" t="s">
        <v>536</v>
      </c>
      <c r="J7" s="9" t="s">
        <v>578</v>
      </c>
      <c r="K7" s="10">
        <v>2</v>
      </c>
      <c r="L7" s="12">
        <v>43678</v>
      </c>
      <c r="M7" s="12">
        <v>43800</v>
      </c>
      <c r="N7" s="3">
        <v>2</v>
      </c>
      <c r="O7" s="46">
        <f t="shared" si="0"/>
        <v>1</v>
      </c>
      <c r="P7" s="44">
        <f>+O7</f>
        <v>1</v>
      </c>
      <c r="Q7" s="44" t="s">
        <v>27</v>
      </c>
      <c r="R7" s="6" t="s">
        <v>992</v>
      </c>
      <c r="S7" s="6" t="s">
        <v>1012</v>
      </c>
      <c r="T7" s="50" t="s">
        <v>30</v>
      </c>
    </row>
    <row r="8" spans="1:21" s="49" customFormat="1" ht="346.5" x14ac:dyDescent="0.35">
      <c r="A8" s="17">
        <v>2018</v>
      </c>
      <c r="B8" s="18" t="s">
        <v>531</v>
      </c>
      <c r="C8" s="27">
        <v>17</v>
      </c>
      <c r="D8" s="28" t="s">
        <v>599</v>
      </c>
      <c r="E8" s="28" t="s">
        <v>600</v>
      </c>
      <c r="F8" s="20" t="s">
        <v>391</v>
      </c>
      <c r="G8" s="28" t="s">
        <v>601</v>
      </c>
      <c r="H8" s="28" t="s">
        <v>589</v>
      </c>
      <c r="I8" s="18" t="s">
        <v>69</v>
      </c>
      <c r="J8" s="26" t="s">
        <v>590</v>
      </c>
      <c r="K8" s="29">
        <v>1</v>
      </c>
      <c r="L8" s="21">
        <v>43678</v>
      </c>
      <c r="M8" s="21">
        <v>43830</v>
      </c>
      <c r="N8" s="17">
        <v>1</v>
      </c>
      <c r="O8" s="22">
        <f t="shared" si="0"/>
        <v>1</v>
      </c>
      <c r="P8" s="25">
        <f>+O8</f>
        <v>1</v>
      </c>
      <c r="Q8" s="25" t="s">
        <v>27</v>
      </c>
      <c r="R8" s="6" t="s">
        <v>993</v>
      </c>
      <c r="S8" s="6" t="s">
        <v>994</v>
      </c>
      <c r="T8" s="6" t="s">
        <v>30</v>
      </c>
    </row>
    <row r="9" spans="1:21" s="49" customFormat="1" ht="294" x14ac:dyDescent="0.35">
      <c r="A9" s="17">
        <v>2018</v>
      </c>
      <c r="B9" s="18" t="s">
        <v>531</v>
      </c>
      <c r="C9" s="27">
        <v>18</v>
      </c>
      <c r="D9" s="28" t="s">
        <v>602</v>
      </c>
      <c r="E9" s="28" t="s">
        <v>603</v>
      </c>
      <c r="F9" s="20" t="s">
        <v>391</v>
      </c>
      <c r="G9" s="28" t="s">
        <v>604</v>
      </c>
      <c r="H9" s="28" t="s">
        <v>605</v>
      </c>
      <c r="I9" s="18" t="s">
        <v>69</v>
      </c>
      <c r="J9" s="26" t="s">
        <v>606</v>
      </c>
      <c r="K9" s="27">
        <v>1</v>
      </c>
      <c r="L9" s="21">
        <v>43678</v>
      </c>
      <c r="M9" s="21">
        <v>43830</v>
      </c>
      <c r="N9" s="17">
        <v>0</v>
      </c>
      <c r="O9" s="22">
        <f t="shared" si="0"/>
        <v>0</v>
      </c>
      <c r="P9" s="25">
        <f>+O9</f>
        <v>0</v>
      </c>
      <c r="Q9" s="25" t="s">
        <v>27</v>
      </c>
      <c r="R9" s="6" t="s">
        <v>975</v>
      </c>
      <c r="S9" s="6" t="s">
        <v>976</v>
      </c>
      <c r="T9" s="6" t="s">
        <v>30</v>
      </c>
    </row>
    <row r="10" spans="1:21" ht="123.75" customHeight="1" x14ac:dyDescent="0.35">
      <c r="A10" s="3">
        <v>2018</v>
      </c>
      <c r="B10" s="5" t="s">
        <v>531</v>
      </c>
      <c r="C10" s="10">
        <v>20</v>
      </c>
      <c r="D10" s="8" t="s">
        <v>608</v>
      </c>
      <c r="E10" s="8" t="s">
        <v>609</v>
      </c>
      <c r="F10" s="7" t="s">
        <v>59</v>
      </c>
      <c r="G10" s="8" t="s">
        <v>610</v>
      </c>
      <c r="H10" s="8" t="s">
        <v>611</v>
      </c>
      <c r="I10" s="5" t="s">
        <v>612</v>
      </c>
      <c r="J10" s="9" t="s">
        <v>613</v>
      </c>
      <c r="K10" s="10">
        <v>1</v>
      </c>
      <c r="L10" s="12">
        <v>43678</v>
      </c>
      <c r="M10" s="12">
        <v>43709</v>
      </c>
      <c r="N10" s="3">
        <v>1</v>
      </c>
      <c r="O10" s="46">
        <f t="shared" si="0"/>
        <v>1</v>
      </c>
      <c r="P10" s="187">
        <f>AVERAGE(O10:O11)</f>
        <v>1</v>
      </c>
      <c r="Q10" s="187" t="s">
        <v>27</v>
      </c>
      <c r="R10" s="6" t="s">
        <v>614</v>
      </c>
      <c r="S10" s="178" t="s">
        <v>1025</v>
      </c>
      <c r="T10" s="6" t="s">
        <v>30</v>
      </c>
    </row>
    <row r="11" spans="1:21" ht="336" x14ac:dyDescent="0.35">
      <c r="A11" s="3">
        <v>2018</v>
      </c>
      <c r="B11" s="5" t="s">
        <v>531</v>
      </c>
      <c r="C11" s="10">
        <v>20</v>
      </c>
      <c r="D11" s="8" t="s">
        <v>608</v>
      </c>
      <c r="E11" s="8" t="s">
        <v>609</v>
      </c>
      <c r="F11" s="7" t="s">
        <v>66</v>
      </c>
      <c r="G11" s="8" t="s">
        <v>615</v>
      </c>
      <c r="H11" s="8" t="s">
        <v>616</v>
      </c>
      <c r="I11" s="5" t="s">
        <v>612</v>
      </c>
      <c r="J11" s="9" t="s">
        <v>617</v>
      </c>
      <c r="K11" s="10">
        <v>500</v>
      </c>
      <c r="L11" s="12">
        <v>43678</v>
      </c>
      <c r="M11" s="12">
        <v>43800</v>
      </c>
      <c r="N11" s="3">
        <v>500</v>
      </c>
      <c r="O11" s="46">
        <f t="shared" si="0"/>
        <v>1</v>
      </c>
      <c r="P11" s="189"/>
      <c r="Q11" s="188"/>
      <c r="R11" s="6" t="s">
        <v>995</v>
      </c>
      <c r="S11" s="179"/>
      <c r="T11" s="6" t="s">
        <v>30</v>
      </c>
    </row>
    <row r="12" spans="1:21" ht="388.5" x14ac:dyDescent="0.35">
      <c r="A12" s="3">
        <v>2018</v>
      </c>
      <c r="B12" s="5" t="s">
        <v>531</v>
      </c>
      <c r="C12" s="10">
        <v>36</v>
      </c>
      <c r="D12" s="8" t="s">
        <v>677</v>
      </c>
      <c r="E12" s="8" t="s">
        <v>678</v>
      </c>
      <c r="F12" s="7" t="s">
        <v>391</v>
      </c>
      <c r="G12" s="8" t="s">
        <v>679</v>
      </c>
      <c r="H12" s="8" t="s">
        <v>867</v>
      </c>
      <c r="I12" s="5" t="s">
        <v>69</v>
      </c>
      <c r="J12" s="9" t="s">
        <v>590</v>
      </c>
      <c r="K12" s="10">
        <v>1</v>
      </c>
      <c r="L12" s="12">
        <v>43678</v>
      </c>
      <c r="M12" s="12">
        <v>43830</v>
      </c>
      <c r="N12" s="3">
        <v>1</v>
      </c>
      <c r="O12" s="46">
        <f t="shared" si="0"/>
        <v>1</v>
      </c>
      <c r="P12" s="44">
        <f>+O12</f>
        <v>1</v>
      </c>
      <c r="Q12" s="44" t="s">
        <v>27</v>
      </c>
      <c r="R12" s="6" t="s">
        <v>996</v>
      </c>
      <c r="S12" s="6" t="s">
        <v>997</v>
      </c>
      <c r="T12" s="6" t="s">
        <v>30</v>
      </c>
    </row>
    <row r="13" spans="1:21" s="49" customFormat="1" ht="294" x14ac:dyDescent="0.35">
      <c r="A13" s="3">
        <v>2018</v>
      </c>
      <c r="B13" s="5" t="s">
        <v>531</v>
      </c>
      <c r="C13" s="10">
        <v>37</v>
      </c>
      <c r="D13" s="8" t="s">
        <v>680</v>
      </c>
      <c r="E13" s="8" t="s">
        <v>681</v>
      </c>
      <c r="F13" s="7" t="s">
        <v>391</v>
      </c>
      <c r="G13" s="8" t="s">
        <v>682</v>
      </c>
      <c r="H13" s="8" t="s">
        <v>683</v>
      </c>
      <c r="I13" s="5" t="s">
        <v>69</v>
      </c>
      <c r="J13" s="9" t="s">
        <v>607</v>
      </c>
      <c r="K13" s="10">
        <v>1</v>
      </c>
      <c r="L13" s="12">
        <v>43678</v>
      </c>
      <c r="M13" s="12">
        <v>43830</v>
      </c>
      <c r="N13" s="3">
        <v>1</v>
      </c>
      <c r="O13" s="46">
        <f>+N13/K13</f>
        <v>1</v>
      </c>
      <c r="P13" s="44">
        <f>+O13</f>
        <v>1</v>
      </c>
      <c r="Q13" s="44" t="s">
        <v>27</v>
      </c>
      <c r="R13" s="11" t="s">
        <v>998</v>
      </c>
      <c r="S13" s="6" t="s">
        <v>999</v>
      </c>
      <c r="T13" s="6" t="s">
        <v>30</v>
      </c>
      <c r="U13" s="51"/>
    </row>
    <row r="14" spans="1:21" ht="409.5" customHeight="1" x14ac:dyDescent="0.35">
      <c r="A14" s="17">
        <v>2018</v>
      </c>
      <c r="B14" s="18" t="s">
        <v>531</v>
      </c>
      <c r="C14" s="27">
        <v>38</v>
      </c>
      <c r="D14" s="28" t="s">
        <v>684</v>
      </c>
      <c r="E14" s="28" t="s">
        <v>685</v>
      </c>
      <c r="F14" s="20" t="s">
        <v>59</v>
      </c>
      <c r="G14" s="28" t="s">
        <v>679</v>
      </c>
      <c r="H14" s="18" t="s">
        <v>686</v>
      </c>
      <c r="I14" s="18" t="s">
        <v>69</v>
      </c>
      <c r="J14" s="26" t="s">
        <v>590</v>
      </c>
      <c r="K14" s="17">
        <v>1</v>
      </c>
      <c r="L14" s="21">
        <v>43678</v>
      </c>
      <c r="M14" s="21">
        <v>43830</v>
      </c>
      <c r="N14" s="17">
        <v>1</v>
      </c>
      <c r="O14" s="22">
        <f>+N14/K14</f>
        <v>1</v>
      </c>
      <c r="P14" s="155">
        <f>AVERAGE(O14:O15)</f>
        <v>1</v>
      </c>
      <c r="Q14" s="155" t="s">
        <v>27</v>
      </c>
      <c r="R14" s="6" t="s">
        <v>978</v>
      </c>
      <c r="S14" s="178" t="s">
        <v>1000</v>
      </c>
      <c r="T14" s="6" t="s">
        <v>30</v>
      </c>
      <c r="U14" s="48"/>
    </row>
    <row r="15" spans="1:21" ht="252" x14ac:dyDescent="0.35">
      <c r="A15" s="17">
        <v>2018</v>
      </c>
      <c r="B15" s="18" t="s">
        <v>1019</v>
      </c>
      <c r="C15" s="27">
        <v>38</v>
      </c>
      <c r="D15" s="28" t="s">
        <v>684</v>
      </c>
      <c r="E15" s="28" t="s">
        <v>685</v>
      </c>
      <c r="F15" s="20" t="s">
        <v>66</v>
      </c>
      <c r="G15" s="28" t="s">
        <v>679</v>
      </c>
      <c r="H15" s="18" t="s">
        <v>687</v>
      </c>
      <c r="I15" s="18" t="s">
        <v>69</v>
      </c>
      <c r="J15" s="26" t="s">
        <v>607</v>
      </c>
      <c r="K15" s="17">
        <v>1</v>
      </c>
      <c r="L15" s="21">
        <v>43678</v>
      </c>
      <c r="M15" s="21">
        <v>43830</v>
      </c>
      <c r="N15" s="17">
        <v>1</v>
      </c>
      <c r="O15" s="22">
        <f>+N15/K15</f>
        <v>1</v>
      </c>
      <c r="P15" s="157"/>
      <c r="Q15" s="157"/>
      <c r="R15" s="6" t="s">
        <v>980</v>
      </c>
      <c r="S15" s="179"/>
      <c r="T15" s="6" t="s">
        <v>30</v>
      </c>
      <c r="U15" s="48"/>
    </row>
    <row r="16" spans="1:21" ht="189" x14ac:dyDescent="0.35">
      <c r="A16" s="17" t="s">
        <v>727</v>
      </c>
      <c r="B16" s="18" t="s">
        <v>728</v>
      </c>
      <c r="C16" s="27" t="s">
        <v>734</v>
      </c>
      <c r="D16" s="28" t="s">
        <v>735</v>
      </c>
      <c r="E16" s="28" t="s">
        <v>873</v>
      </c>
      <c r="F16" s="20">
        <v>1</v>
      </c>
      <c r="G16" s="28" t="s">
        <v>874</v>
      </c>
      <c r="H16" s="28" t="s">
        <v>875</v>
      </c>
      <c r="I16" s="18" t="s">
        <v>733</v>
      </c>
      <c r="J16" s="18" t="s">
        <v>876</v>
      </c>
      <c r="K16" s="26">
        <v>1</v>
      </c>
      <c r="L16" s="21">
        <v>43692</v>
      </c>
      <c r="M16" s="21">
        <v>44043</v>
      </c>
      <c r="N16" s="17">
        <v>1</v>
      </c>
      <c r="O16" s="22">
        <f t="shared" si="0"/>
        <v>1</v>
      </c>
      <c r="P16" s="25">
        <f>+O16</f>
        <v>1</v>
      </c>
      <c r="Q16" s="25" t="s">
        <v>27</v>
      </c>
      <c r="R16" s="6" t="s">
        <v>1013</v>
      </c>
      <c r="S16" s="6" t="s">
        <v>974</v>
      </c>
      <c r="T16" s="50" t="s">
        <v>30</v>
      </c>
    </row>
    <row r="17" spans="1:21" s="49" customFormat="1" ht="135" customHeight="1" x14ac:dyDescent="0.35">
      <c r="A17" s="3" t="s">
        <v>727</v>
      </c>
      <c r="B17" s="5" t="s">
        <v>728</v>
      </c>
      <c r="C17" s="10" t="s">
        <v>776</v>
      </c>
      <c r="D17" s="8" t="s">
        <v>777</v>
      </c>
      <c r="E17" s="8" t="s">
        <v>778</v>
      </c>
      <c r="F17" s="7" t="s">
        <v>59</v>
      </c>
      <c r="G17" s="8" t="s">
        <v>779</v>
      </c>
      <c r="H17" s="8" t="s">
        <v>780</v>
      </c>
      <c r="I17" s="5" t="s">
        <v>69</v>
      </c>
      <c r="J17" s="5" t="s">
        <v>878</v>
      </c>
      <c r="K17" s="9">
        <v>5</v>
      </c>
      <c r="L17" s="12">
        <v>43709</v>
      </c>
      <c r="M17" s="12">
        <v>44012</v>
      </c>
      <c r="N17" s="3">
        <v>5</v>
      </c>
      <c r="O17" s="46">
        <f t="shared" si="0"/>
        <v>1</v>
      </c>
      <c r="P17" s="187">
        <f>AVERAGE(O17:O18)</f>
        <v>1</v>
      </c>
      <c r="Q17" s="187" t="s">
        <v>27</v>
      </c>
      <c r="R17" s="6" t="s">
        <v>1002</v>
      </c>
      <c r="S17" s="178" t="s">
        <v>1003</v>
      </c>
      <c r="T17" s="50" t="s">
        <v>30</v>
      </c>
      <c r="U17" s="51"/>
    </row>
    <row r="18" spans="1:21" s="49" customFormat="1" ht="84" x14ac:dyDescent="0.35">
      <c r="A18" s="3" t="s">
        <v>727</v>
      </c>
      <c r="B18" s="5" t="s">
        <v>728</v>
      </c>
      <c r="C18" s="10" t="s">
        <v>776</v>
      </c>
      <c r="D18" s="8" t="s">
        <v>777</v>
      </c>
      <c r="E18" s="8" t="s">
        <v>778</v>
      </c>
      <c r="F18" s="7" t="s">
        <v>66</v>
      </c>
      <c r="G18" s="8" t="s">
        <v>879</v>
      </c>
      <c r="H18" s="8" t="s">
        <v>880</v>
      </c>
      <c r="I18" s="5" t="s">
        <v>69</v>
      </c>
      <c r="J18" s="5" t="s">
        <v>781</v>
      </c>
      <c r="K18" s="9">
        <v>1</v>
      </c>
      <c r="L18" s="12">
        <v>43692</v>
      </c>
      <c r="M18" s="12">
        <v>44012</v>
      </c>
      <c r="N18" s="3">
        <v>1</v>
      </c>
      <c r="O18" s="46">
        <f t="shared" si="0"/>
        <v>1</v>
      </c>
      <c r="P18" s="188"/>
      <c r="Q18" s="188"/>
      <c r="R18" s="6" t="s">
        <v>979</v>
      </c>
      <c r="S18" s="179"/>
      <c r="T18" s="50" t="s">
        <v>30</v>
      </c>
      <c r="U18" s="51"/>
    </row>
    <row r="19" spans="1:21" ht="325.5" x14ac:dyDescent="0.35">
      <c r="A19" s="18" t="s">
        <v>793</v>
      </c>
      <c r="B19" s="18" t="s">
        <v>794</v>
      </c>
      <c r="C19" s="27">
        <v>8</v>
      </c>
      <c r="D19" s="28" t="s">
        <v>885</v>
      </c>
      <c r="E19" s="28" t="s">
        <v>984</v>
      </c>
      <c r="F19" s="20" t="s">
        <v>391</v>
      </c>
      <c r="G19" s="28" t="s">
        <v>807</v>
      </c>
      <c r="H19" s="28" t="s">
        <v>808</v>
      </c>
      <c r="I19" s="18" t="s">
        <v>69</v>
      </c>
      <c r="J19" s="18" t="s">
        <v>809</v>
      </c>
      <c r="K19" s="26">
        <v>1</v>
      </c>
      <c r="L19" s="21">
        <v>43715</v>
      </c>
      <c r="M19" s="21">
        <v>43830</v>
      </c>
      <c r="N19" s="17">
        <v>1</v>
      </c>
      <c r="O19" s="22">
        <f t="shared" si="0"/>
        <v>1</v>
      </c>
      <c r="P19" s="25">
        <f>+O19</f>
        <v>1</v>
      </c>
      <c r="Q19" s="25" t="s">
        <v>27</v>
      </c>
      <c r="R19" s="6" t="s">
        <v>1026</v>
      </c>
      <c r="S19" s="6" t="s">
        <v>1006</v>
      </c>
      <c r="T19" s="50" t="s">
        <v>30</v>
      </c>
      <c r="U19" s="48"/>
    </row>
    <row r="20" spans="1:21" x14ac:dyDescent="0.35">
      <c r="R20" s="49"/>
      <c r="S20" s="49"/>
      <c r="T20" s="49"/>
    </row>
  </sheetData>
  <autoFilter ref="A2:U19" xr:uid="{00000000-0009-0000-0000-000007000000}"/>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xr:uid="{00000000-0002-0000-07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xr:uid="{00000000-0002-0000-07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xr:uid="{00000000-0002-0000-07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xr:uid="{00000000-0002-0000-07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xr:uid="{00000000-0002-0000-0700-000006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xr:uid="{00000000-0002-0000-07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xr:uid="{00000000-0002-0000-0700-000008000000}">
      <formula1>1900/1/1</formula1>
      <formula2>3000/1/1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
  <sheetViews>
    <sheetView workbookViewId="0">
      <selection activeCell="E3" sqref="E3"/>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s>
  <sheetData>
    <row r="1" spans="1:20" ht="25.5" customHeight="1" x14ac:dyDescent="0.35">
      <c r="A1" s="185" t="s">
        <v>896</v>
      </c>
      <c r="B1" s="185"/>
      <c r="C1" s="185"/>
      <c r="D1" s="185"/>
      <c r="E1" s="185"/>
      <c r="F1" s="185"/>
      <c r="G1" s="185"/>
    </row>
    <row r="2" spans="1:20"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367.5" x14ac:dyDescent="0.35">
      <c r="A3" s="17">
        <v>2016</v>
      </c>
      <c r="B3" s="18" t="s">
        <v>172</v>
      </c>
      <c r="C3" s="17">
        <v>35</v>
      </c>
      <c r="D3" s="19" t="s">
        <v>323</v>
      </c>
      <c r="E3" s="19" t="s">
        <v>324</v>
      </c>
      <c r="F3" s="18">
        <v>1</v>
      </c>
      <c r="G3" s="19" t="s">
        <v>325</v>
      </c>
      <c r="H3" s="19" t="s">
        <v>326</v>
      </c>
      <c r="I3" s="18" t="s">
        <v>327</v>
      </c>
      <c r="J3" s="18" t="s">
        <v>196</v>
      </c>
      <c r="K3" s="17">
        <v>1</v>
      </c>
      <c r="L3" s="21">
        <v>43770</v>
      </c>
      <c r="M3" s="21">
        <v>43830</v>
      </c>
      <c r="N3" s="17">
        <v>1</v>
      </c>
      <c r="O3" s="22">
        <v>1</v>
      </c>
      <c r="P3" s="42">
        <v>1</v>
      </c>
      <c r="Q3" s="42" t="s">
        <v>27</v>
      </c>
      <c r="R3" s="24" t="s">
        <v>958</v>
      </c>
      <c r="S3" s="24" t="s">
        <v>959</v>
      </c>
      <c r="T3" s="23" t="s">
        <v>30</v>
      </c>
    </row>
    <row r="4" spans="1:20" ht="241.5" x14ac:dyDescent="0.35">
      <c r="A4" s="17">
        <v>2018</v>
      </c>
      <c r="B4" s="18" t="s">
        <v>531</v>
      </c>
      <c r="C4" s="17">
        <v>1</v>
      </c>
      <c r="D4" s="19" t="s">
        <v>532</v>
      </c>
      <c r="E4" s="19" t="s">
        <v>533</v>
      </c>
      <c r="F4" s="20" t="s">
        <v>391</v>
      </c>
      <c r="G4" s="19" t="s">
        <v>534</v>
      </c>
      <c r="H4" s="19" t="s">
        <v>535</v>
      </c>
      <c r="I4" s="18" t="s">
        <v>536</v>
      </c>
      <c r="J4" s="23" t="s">
        <v>537</v>
      </c>
      <c r="K4" s="17">
        <v>1</v>
      </c>
      <c r="L4" s="21">
        <v>43654</v>
      </c>
      <c r="M4" s="21">
        <v>43677</v>
      </c>
      <c r="N4" s="17">
        <v>1</v>
      </c>
      <c r="O4" s="22">
        <v>1</v>
      </c>
      <c r="P4" s="25">
        <v>1</v>
      </c>
      <c r="Q4" s="25" t="s">
        <v>27</v>
      </c>
      <c r="R4" s="19" t="s">
        <v>960</v>
      </c>
      <c r="S4" s="19" t="s">
        <v>961</v>
      </c>
      <c r="T4" s="23" t="s">
        <v>30</v>
      </c>
    </row>
    <row r="5" spans="1:20" ht="126" x14ac:dyDescent="0.35">
      <c r="A5" s="17">
        <v>2018</v>
      </c>
      <c r="B5" s="18" t="s">
        <v>531</v>
      </c>
      <c r="C5" s="27">
        <v>6</v>
      </c>
      <c r="D5" s="28" t="s">
        <v>591</v>
      </c>
      <c r="E5" s="28" t="s">
        <v>592</v>
      </c>
      <c r="F5" s="20">
        <v>1</v>
      </c>
      <c r="G5" s="28" t="s">
        <v>593</v>
      </c>
      <c r="H5" s="28" t="s">
        <v>962</v>
      </c>
      <c r="I5" s="18" t="s">
        <v>69</v>
      </c>
      <c r="J5" s="26" t="s">
        <v>594</v>
      </c>
      <c r="K5" s="27">
        <v>1</v>
      </c>
      <c r="L5" s="21">
        <v>43647</v>
      </c>
      <c r="M5" s="21">
        <v>43830</v>
      </c>
      <c r="N5" s="17">
        <v>1</v>
      </c>
      <c r="O5" s="22">
        <v>1</v>
      </c>
      <c r="P5" s="43">
        <v>1</v>
      </c>
      <c r="Q5" s="43" t="s">
        <v>27</v>
      </c>
      <c r="R5" s="19" t="s">
        <v>963</v>
      </c>
      <c r="S5" s="19" t="s">
        <v>964</v>
      </c>
      <c r="T5" s="23" t="s">
        <v>30</v>
      </c>
    </row>
    <row r="6" spans="1:20" ht="126" x14ac:dyDescent="0.35">
      <c r="A6" s="17">
        <v>2018</v>
      </c>
      <c r="B6" s="18" t="s">
        <v>531</v>
      </c>
      <c r="C6" s="27">
        <v>15</v>
      </c>
      <c r="D6" s="28" t="s">
        <v>591</v>
      </c>
      <c r="E6" s="28" t="s">
        <v>592</v>
      </c>
      <c r="F6" s="20" t="s">
        <v>391</v>
      </c>
      <c r="G6" s="28" t="s">
        <v>593</v>
      </c>
      <c r="H6" s="28" t="s">
        <v>962</v>
      </c>
      <c r="I6" s="18" t="s">
        <v>69</v>
      </c>
      <c r="J6" s="26" t="s">
        <v>594</v>
      </c>
      <c r="K6" s="27">
        <v>1</v>
      </c>
      <c r="L6" s="21">
        <v>43647</v>
      </c>
      <c r="M6" s="21">
        <v>43830</v>
      </c>
      <c r="N6" s="17">
        <v>1</v>
      </c>
      <c r="O6" s="22">
        <v>1</v>
      </c>
      <c r="P6" s="43">
        <v>1</v>
      </c>
      <c r="Q6" s="43" t="s">
        <v>27</v>
      </c>
      <c r="R6" s="19" t="s">
        <v>963</v>
      </c>
      <c r="S6" s="19" t="s">
        <v>964</v>
      </c>
      <c r="T6" s="19" t="s">
        <v>30</v>
      </c>
    </row>
    <row r="7" spans="1:20" ht="168" x14ac:dyDescent="0.35">
      <c r="A7" s="17">
        <v>2018</v>
      </c>
      <c r="B7" s="18" t="s">
        <v>531</v>
      </c>
      <c r="C7" s="27">
        <v>16</v>
      </c>
      <c r="D7" s="28" t="s">
        <v>595</v>
      </c>
      <c r="E7" s="28" t="s">
        <v>596</v>
      </c>
      <c r="F7" s="20" t="s">
        <v>391</v>
      </c>
      <c r="G7" s="28" t="s">
        <v>597</v>
      </c>
      <c r="H7" s="28" t="s">
        <v>598</v>
      </c>
      <c r="I7" s="18" t="s">
        <v>69</v>
      </c>
      <c r="J7" s="26" t="s">
        <v>588</v>
      </c>
      <c r="K7" s="27">
        <v>1</v>
      </c>
      <c r="L7" s="21">
        <v>43678</v>
      </c>
      <c r="M7" s="21">
        <v>43830</v>
      </c>
      <c r="N7" s="17">
        <v>1</v>
      </c>
      <c r="O7" s="22">
        <v>1</v>
      </c>
      <c r="P7" s="43">
        <v>1</v>
      </c>
      <c r="Q7" s="43" t="s">
        <v>27</v>
      </c>
      <c r="R7" s="19" t="s">
        <v>965</v>
      </c>
      <c r="S7" s="19" t="s">
        <v>966</v>
      </c>
      <c r="T7" s="1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xr:uid="{00000000-0002-0000-08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xr:uid="{00000000-0002-0000-08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xr:uid="{00000000-0002-0000-0800-000002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xr:uid="{00000000-0002-0000-0800-000003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xr:uid="{00000000-0002-0000-08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xr:uid="{00000000-0002-0000-08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xr:uid="{00000000-0002-0000-0800-000008000000}">
      <formula1>-9223372036854770000</formula1>
      <formula2>9223372036854770000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2"/>
  <sheetViews>
    <sheetView topLeftCell="A80" workbookViewId="0">
      <selection activeCell="D80" sqref="D80"/>
    </sheetView>
  </sheetViews>
  <sheetFormatPr baseColWidth="10" defaultRowHeight="14.5" x14ac:dyDescent="0.35"/>
  <cols>
    <col min="1" max="1" width="8.26953125" customWidth="1"/>
    <col min="2" max="2" width="16.54296875" customWidth="1"/>
    <col min="3" max="3" width="9.7265625" customWidth="1"/>
    <col min="4" max="4" width="38.26953125" customWidth="1"/>
    <col min="5" max="5" width="37.1796875" customWidth="1"/>
    <col min="6" max="6" width="8.26953125" customWidth="1"/>
    <col min="7" max="7" width="38.1796875" customWidth="1"/>
    <col min="8" max="8" width="29.54296875" customWidth="1"/>
    <col min="9" max="9" width="15.7265625" customWidth="1"/>
    <col min="10" max="10" width="16.453125" customWidth="1"/>
    <col min="11" max="11" width="16.54296875" customWidth="1"/>
    <col min="12" max="12" width="14.1796875" customWidth="1"/>
    <col min="13" max="13" width="13.7265625" customWidth="1"/>
    <col min="14" max="14" width="13.54296875" customWidth="1"/>
    <col min="15" max="15" width="16.54296875" customWidth="1"/>
    <col min="16" max="17" width="16" customWidth="1"/>
    <col min="18" max="18" width="47.1796875" customWidth="1"/>
    <col min="19" max="19" width="50" customWidth="1"/>
    <col min="20" max="20" width="39" customWidth="1"/>
    <col min="21" max="21" width="16" hidden="1" customWidth="1"/>
    <col min="22" max="22" width="26.26953125" hidden="1" customWidth="1"/>
    <col min="23" max="23" width="18.7265625" hidden="1" customWidth="1"/>
  </cols>
  <sheetData>
    <row r="1" spans="1:23" ht="28.5" customHeight="1" x14ac:dyDescent="0.35">
      <c r="A1" s="185" t="s">
        <v>896</v>
      </c>
      <c r="B1" s="185"/>
      <c r="C1" s="185"/>
      <c r="D1" s="185"/>
      <c r="E1" s="185"/>
      <c r="F1" s="185"/>
      <c r="G1" s="185"/>
    </row>
    <row r="2" spans="1:23" ht="31.5" x14ac:dyDescent="0.3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14"/>
      <c r="V2" s="14"/>
      <c r="W2" s="15" t="s">
        <v>893</v>
      </c>
    </row>
    <row r="3" spans="1:23" ht="136.5" x14ac:dyDescent="0.35">
      <c r="A3" s="17">
        <v>2015</v>
      </c>
      <c r="B3" s="18" t="s">
        <v>20</v>
      </c>
      <c r="C3" s="17">
        <v>1</v>
      </c>
      <c r="D3" s="19" t="s">
        <v>21</v>
      </c>
      <c r="E3" s="19" t="s">
        <v>22</v>
      </c>
      <c r="F3" s="18">
        <v>1</v>
      </c>
      <c r="G3" s="19" t="s">
        <v>23</v>
      </c>
      <c r="H3" s="19" t="s">
        <v>24</v>
      </c>
      <c r="I3" s="18" t="s">
        <v>25</v>
      </c>
      <c r="J3" s="18" t="s">
        <v>26</v>
      </c>
      <c r="K3" s="17">
        <v>1</v>
      </c>
      <c r="L3" s="31">
        <v>42767</v>
      </c>
      <c r="M3" s="31">
        <v>42826</v>
      </c>
      <c r="N3" s="17">
        <v>1</v>
      </c>
      <c r="O3" s="22">
        <f>+N3/K3</f>
        <v>1</v>
      </c>
      <c r="P3" s="22">
        <f>+O3</f>
        <v>1</v>
      </c>
      <c r="Q3" s="22" t="s">
        <v>27</v>
      </c>
      <c r="R3" s="19" t="s">
        <v>28</v>
      </c>
      <c r="S3" s="23" t="s">
        <v>29</v>
      </c>
      <c r="T3" s="19" t="s">
        <v>30</v>
      </c>
      <c r="U3" s="32"/>
      <c r="V3" s="16" t="s">
        <v>895</v>
      </c>
      <c r="W3" s="33" t="s">
        <v>894</v>
      </c>
    </row>
    <row r="4" spans="1:23" ht="157.5" x14ac:dyDescent="0.35">
      <c r="A4" s="17">
        <v>2015</v>
      </c>
      <c r="B4" s="18" t="s">
        <v>20</v>
      </c>
      <c r="C4" s="17">
        <v>2</v>
      </c>
      <c r="D4" s="24" t="s">
        <v>31</v>
      </c>
      <c r="E4" s="24" t="s">
        <v>32</v>
      </c>
      <c r="F4" s="18">
        <v>1</v>
      </c>
      <c r="G4" s="24" t="s">
        <v>33</v>
      </c>
      <c r="H4" s="24" t="s">
        <v>34</v>
      </c>
      <c r="I4" s="18" t="s">
        <v>35</v>
      </c>
      <c r="J4" s="18" t="s">
        <v>36</v>
      </c>
      <c r="K4" s="17">
        <v>1</v>
      </c>
      <c r="L4" s="31">
        <v>42733</v>
      </c>
      <c r="M4" s="31">
        <v>42750</v>
      </c>
      <c r="N4" s="17">
        <v>1</v>
      </c>
      <c r="O4" s="22">
        <f t="shared" ref="O4:O67" si="0">+N4/K4</f>
        <v>1</v>
      </c>
      <c r="P4" s="22">
        <f>+O4</f>
        <v>1</v>
      </c>
      <c r="Q4" s="22" t="s">
        <v>27</v>
      </c>
      <c r="R4" s="34" t="s">
        <v>37</v>
      </c>
      <c r="S4" s="19" t="s">
        <v>38</v>
      </c>
      <c r="T4" s="19" t="s">
        <v>30</v>
      </c>
      <c r="U4" s="32"/>
      <c r="V4" s="16" t="s">
        <v>895</v>
      </c>
      <c r="W4" s="33" t="s">
        <v>894</v>
      </c>
    </row>
    <row r="5" spans="1:23" ht="147" x14ac:dyDescent="0.35">
      <c r="A5" s="17">
        <v>2015</v>
      </c>
      <c r="B5" s="18" t="s">
        <v>20</v>
      </c>
      <c r="C5" s="17">
        <v>3</v>
      </c>
      <c r="D5" s="19" t="s">
        <v>39</v>
      </c>
      <c r="E5" s="19" t="s">
        <v>40</v>
      </c>
      <c r="F5" s="20" t="s">
        <v>41</v>
      </c>
      <c r="G5" s="19" t="s">
        <v>42</v>
      </c>
      <c r="H5" s="19" t="s">
        <v>43</v>
      </c>
      <c r="I5" s="18" t="s">
        <v>44</v>
      </c>
      <c r="J5" s="18" t="s">
        <v>45</v>
      </c>
      <c r="K5" s="17">
        <v>8</v>
      </c>
      <c r="L5" s="31">
        <v>42558</v>
      </c>
      <c r="M5" s="31">
        <v>42735</v>
      </c>
      <c r="N5" s="17">
        <v>8</v>
      </c>
      <c r="O5" s="22">
        <f t="shared" si="0"/>
        <v>1</v>
      </c>
      <c r="P5" s="165">
        <f>AVERAGE(O5:O7)</f>
        <v>1</v>
      </c>
      <c r="Q5" s="165" t="s">
        <v>27</v>
      </c>
      <c r="R5" s="35" t="s">
        <v>46</v>
      </c>
      <c r="S5" s="24" t="s">
        <v>47</v>
      </c>
      <c r="T5" s="19" t="s">
        <v>30</v>
      </c>
      <c r="U5" s="32"/>
      <c r="V5" s="16" t="s">
        <v>895</v>
      </c>
      <c r="W5" s="33" t="s">
        <v>894</v>
      </c>
    </row>
    <row r="6" spans="1:23" ht="147" x14ac:dyDescent="0.35">
      <c r="A6" s="17">
        <v>2015</v>
      </c>
      <c r="B6" s="18" t="s">
        <v>20</v>
      </c>
      <c r="C6" s="17">
        <v>3</v>
      </c>
      <c r="D6" s="19" t="s">
        <v>39</v>
      </c>
      <c r="E6" s="19" t="s">
        <v>40</v>
      </c>
      <c r="F6" s="20" t="s">
        <v>48</v>
      </c>
      <c r="G6" s="19" t="s">
        <v>49</v>
      </c>
      <c r="H6" s="19" t="s">
        <v>50</v>
      </c>
      <c r="I6" s="18" t="s">
        <v>44</v>
      </c>
      <c r="J6" s="18" t="s">
        <v>36</v>
      </c>
      <c r="K6" s="17">
        <v>1</v>
      </c>
      <c r="L6" s="31">
        <v>42556</v>
      </c>
      <c r="M6" s="31">
        <v>42735</v>
      </c>
      <c r="N6" s="17">
        <v>1</v>
      </c>
      <c r="O6" s="22">
        <f t="shared" si="0"/>
        <v>1</v>
      </c>
      <c r="P6" s="165"/>
      <c r="Q6" s="165"/>
      <c r="R6" s="19" t="s">
        <v>51</v>
      </c>
      <c r="S6" s="24" t="s">
        <v>47</v>
      </c>
      <c r="T6" s="19" t="s">
        <v>30</v>
      </c>
      <c r="U6" s="32"/>
      <c r="V6" s="16" t="s">
        <v>895</v>
      </c>
      <c r="W6" s="33" t="s">
        <v>894</v>
      </c>
    </row>
    <row r="7" spans="1:23" ht="147" x14ac:dyDescent="0.35">
      <c r="A7" s="17">
        <v>2015</v>
      </c>
      <c r="B7" s="18" t="s">
        <v>20</v>
      </c>
      <c r="C7" s="17">
        <v>3</v>
      </c>
      <c r="D7" s="19" t="s">
        <v>39</v>
      </c>
      <c r="E7" s="19" t="s">
        <v>40</v>
      </c>
      <c r="F7" s="20" t="s">
        <v>52</v>
      </c>
      <c r="G7" s="19" t="s">
        <v>53</v>
      </c>
      <c r="H7" s="19" t="s">
        <v>54</v>
      </c>
      <c r="I7" s="18" t="s">
        <v>44</v>
      </c>
      <c r="J7" s="18" t="s">
        <v>55</v>
      </c>
      <c r="K7" s="17">
        <v>2</v>
      </c>
      <c r="L7" s="31">
        <v>42644</v>
      </c>
      <c r="M7" s="31">
        <v>42916</v>
      </c>
      <c r="N7" s="17">
        <v>2</v>
      </c>
      <c r="O7" s="22">
        <f t="shared" si="0"/>
        <v>1</v>
      </c>
      <c r="P7" s="165"/>
      <c r="Q7" s="165"/>
      <c r="R7" s="19" t="s">
        <v>56</v>
      </c>
      <c r="S7" s="24" t="s">
        <v>47</v>
      </c>
      <c r="T7" s="19" t="s">
        <v>30</v>
      </c>
      <c r="U7" s="32"/>
      <c r="V7" s="16" t="s">
        <v>895</v>
      </c>
      <c r="W7" s="33" t="s">
        <v>894</v>
      </c>
    </row>
    <row r="8" spans="1:23" ht="147" x14ac:dyDescent="0.35">
      <c r="A8" s="17">
        <v>2015</v>
      </c>
      <c r="B8" s="18" t="s">
        <v>20</v>
      </c>
      <c r="C8" s="17">
        <v>6</v>
      </c>
      <c r="D8" s="19" t="s">
        <v>70</v>
      </c>
      <c r="E8" s="19" t="s">
        <v>71</v>
      </c>
      <c r="F8" s="18">
        <v>1</v>
      </c>
      <c r="G8" s="19" t="s">
        <v>72</v>
      </c>
      <c r="H8" s="19" t="s">
        <v>73</v>
      </c>
      <c r="I8" s="18" t="s">
        <v>44</v>
      </c>
      <c r="J8" s="18" t="s">
        <v>74</v>
      </c>
      <c r="K8" s="17">
        <v>1</v>
      </c>
      <c r="L8" s="21">
        <v>42644</v>
      </c>
      <c r="M8" s="21">
        <v>42735</v>
      </c>
      <c r="N8" s="17">
        <v>1</v>
      </c>
      <c r="O8" s="22">
        <f t="shared" si="0"/>
        <v>1</v>
      </c>
      <c r="P8" s="22">
        <f>+O8</f>
        <v>1</v>
      </c>
      <c r="Q8" s="22" t="s">
        <v>27</v>
      </c>
      <c r="R8" s="35" t="s">
        <v>75</v>
      </c>
      <c r="S8" s="19" t="s">
        <v>76</v>
      </c>
      <c r="T8" s="19" t="s">
        <v>30</v>
      </c>
      <c r="U8" s="32"/>
      <c r="V8" s="16" t="s">
        <v>895</v>
      </c>
      <c r="W8" s="33" t="s">
        <v>894</v>
      </c>
    </row>
    <row r="9" spans="1:23" ht="147" x14ac:dyDescent="0.35">
      <c r="A9" s="17">
        <v>2015</v>
      </c>
      <c r="B9" s="18" t="s">
        <v>20</v>
      </c>
      <c r="C9" s="17">
        <v>7</v>
      </c>
      <c r="D9" s="19" t="s">
        <v>77</v>
      </c>
      <c r="E9" s="19" t="s">
        <v>78</v>
      </c>
      <c r="F9" s="18">
        <v>1</v>
      </c>
      <c r="G9" s="19" t="s">
        <v>49</v>
      </c>
      <c r="H9" s="19" t="s">
        <v>79</v>
      </c>
      <c r="I9" s="18" t="s">
        <v>44</v>
      </c>
      <c r="J9" s="18" t="s">
        <v>36</v>
      </c>
      <c r="K9" s="17">
        <v>1</v>
      </c>
      <c r="L9" s="21">
        <v>42556</v>
      </c>
      <c r="M9" s="21">
        <v>42735</v>
      </c>
      <c r="N9" s="17">
        <v>1</v>
      </c>
      <c r="O9" s="22">
        <f t="shared" si="0"/>
        <v>1</v>
      </c>
      <c r="P9" s="22">
        <f>+O9</f>
        <v>1</v>
      </c>
      <c r="Q9" s="22" t="s">
        <v>27</v>
      </c>
      <c r="R9" s="19" t="s">
        <v>80</v>
      </c>
      <c r="S9" s="19" t="s">
        <v>847</v>
      </c>
      <c r="T9" s="19" t="s">
        <v>30</v>
      </c>
      <c r="U9" s="32"/>
      <c r="V9" s="16" t="s">
        <v>895</v>
      </c>
      <c r="W9" s="33" t="s">
        <v>894</v>
      </c>
    </row>
    <row r="10" spans="1:23" ht="147" x14ac:dyDescent="0.35">
      <c r="A10" s="17">
        <v>2015</v>
      </c>
      <c r="B10" s="18" t="s">
        <v>20</v>
      </c>
      <c r="C10" s="17">
        <v>8</v>
      </c>
      <c r="D10" s="19" t="s">
        <v>81</v>
      </c>
      <c r="E10" s="19" t="s">
        <v>82</v>
      </c>
      <c r="F10" s="20" t="s">
        <v>59</v>
      </c>
      <c r="G10" s="19" t="s">
        <v>83</v>
      </c>
      <c r="H10" s="19" t="s">
        <v>84</v>
      </c>
      <c r="I10" s="18" t="s">
        <v>44</v>
      </c>
      <c r="J10" s="18" t="s">
        <v>45</v>
      </c>
      <c r="K10" s="17">
        <v>8</v>
      </c>
      <c r="L10" s="21">
        <v>42558</v>
      </c>
      <c r="M10" s="21">
        <v>42735</v>
      </c>
      <c r="N10" s="17">
        <v>8</v>
      </c>
      <c r="O10" s="22">
        <f t="shared" si="0"/>
        <v>1</v>
      </c>
      <c r="P10" s="165">
        <f>AVERAGE(O10:O11)</f>
        <v>1</v>
      </c>
      <c r="Q10" s="165" t="s">
        <v>27</v>
      </c>
      <c r="R10" s="19" t="s">
        <v>85</v>
      </c>
      <c r="S10" s="24" t="s">
        <v>47</v>
      </c>
      <c r="T10" s="19" t="s">
        <v>30</v>
      </c>
      <c r="U10" s="32"/>
      <c r="V10" s="16" t="s">
        <v>895</v>
      </c>
      <c r="W10" s="33" t="s">
        <v>894</v>
      </c>
    </row>
    <row r="11" spans="1:23" ht="147" x14ac:dyDescent="0.35">
      <c r="A11" s="17">
        <v>2015</v>
      </c>
      <c r="B11" s="18" t="s">
        <v>20</v>
      </c>
      <c r="C11" s="17">
        <v>8</v>
      </c>
      <c r="D11" s="19" t="s">
        <v>81</v>
      </c>
      <c r="E11" s="19" t="s">
        <v>82</v>
      </c>
      <c r="F11" s="20" t="s">
        <v>66</v>
      </c>
      <c r="G11" s="19" t="s">
        <v>86</v>
      </c>
      <c r="H11" s="19" t="s">
        <v>87</v>
      </c>
      <c r="I11" s="18" t="s">
        <v>44</v>
      </c>
      <c r="J11" s="18" t="s">
        <v>55</v>
      </c>
      <c r="K11" s="17">
        <v>2</v>
      </c>
      <c r="L11" s="21">
        <v>42644</v>
      </c>
      <c r="M11" s="21">
        <v>42916</v>
      </c>
      <c r="N11" s="17">
        <v>2</v>
      </c>
      <c r="O11" s="22">
        <f t="shared" si="0"/>
        <v>1</v>
      </c>
      <c r="P11" s="165"/>
      <c r="Q11" s="165"/>
      <c r="R11" s="19" t="s">
        <v>88</v>
      </c>
      <c r="S11" s="24" t="s">
        <v>47</v>
      </c>
      <c r="T11" s="19" t="s">
        <v>30</v>
      </c>
      <c r="U11" s="32"/>
      <c r="V11" s="16" t="s">
        <v>895</v>
      </c>
      <c r="W11" s="33" t="s">
        <v>894</v>
      </c>
    </row>
    <row r="12" spans="1:23" ht="147" x14ac:dyDescent="0.35">
      <c r="A12" s="17">
        <v>2015</v>
      </c>
      <c r="B12" s="18" t="s">
        <v>20</v>
      </c>
      <c r="C12" s="17">
        <v>10</v>
      </c>
      <c r="D12" s="19" t="s">
        <v>90</v>
      </c>
      <c r="E12" s="19" t="s">
        <v>91</v>
      </c>
      <c r="F12" s="20" t="s">
        <v>59</v>
      </c>
      <c r="G12" s="19" t="s">
        <v>83</v>
      </c>
      <c r="H12" s="19" t="s">
        <v>84</v>
      </c>
      <c r="I12" s="18" t="s">
        <v>44</v>
      </c>
      <c r="J12" s="18" t="s">
        <v>45</v>
      </c>
      <c r="K12" s="17">
        <v>8</v>
      </c>
      <c r="L12" s="21">
        <v>42558</v>
      </c>
      <c r="M12" s="21">
        <v>42735</v>
      </c>
      <c r="N12" s="17">
        <v>8</v>
      </c>
      <c r="O12" s="22">
        <f t="shared" si="0"/>
        <v>1</v>
      </c>
      <c r="P12" s="165">
        <f>AVERAGE(O12:O13)</f>
        <v>1</v>
      </c>
      <c r="Q12" s="165" t="s">
        <v>27</v>
      </c>
      <c r="R12" s="19" t="s">
        <v>85</v>
      </c>
      <c r="S12" s="19" t="s">
        <v>47</v>
      </c>
      <c r="T12" s="19" t="s">
        <v>30</v>
      </c>
      <c r="U12" s="32"/>
      <c r="V12" s="16" t="s">
        <v>895</v>
      </c>
      <c r="W12" s="33" t="s">
        <v>894</v>
      </c>
    </row>
    <row r="13" spans="1:23" ht="147" x14ac:dyDescent="0.35">
      <c r="A13" s="17">
        <v>2015</v>
      </c>
      <c r="B13" s="18" t="s">
        <v>20</v>
      </c>
      <c r="C13" s="17">
        <v>10</v>
      </c>
      <c r="D13" s="19" t="s">
        <v>90</v>
      </c>
      <c r="E13" s="19" t="s">
        <v>91</v>
      </c>
      <c r="F13" s="20" t="s">
        <v>66</v>
      </c>
      <c r="G13" s="19" t="s">
        <v>86</v>
      </c>
      <c r="H13" s="19" t="s">
        <v>87</v>
      </c>
      <c r="I13" s="18" t="s">
        <v>44</v>
      </c>
      <c r="J13" s="18" t="s">
        <v>55</v>
      </c>
      <c r="K13" s="17">
        <v>2</v>
      </c>
      <c r="L13" s="21">
        <v>42644</v>
      </c>
      <c r="M13" s="21">
        <v>42916</v>
      </c>
      <c r="N13" s="17">
        <v>2</v>
      </c>
      <c r="O13" s="22">
        <f t="shared" si="0"/>
        <v>1</v>
      </c>
      <c r="P13" s="165"/>
      <c r="Q13" s="165"/>
      <c r="R13" s="19" t="s">
        <v>88</v>
      </c>
      <c r="S13" s="19" t="s">
        <v>47</v>
      </c>
      <c r="T13" s="19" t="s">
        <v>30</v>
      </c>
      <c r="U13" s="32"/>
      <c r="V13" s="16" t="s">
        <v>895</v>
      </c>
      <c r="W13" s="33" t="s">
        <v>894</v>
      </c>
    </row>
    <row r="14" spans="1:23" ht="147" x14ac:dyDescent="0.35">
      <c r="A14" s="17">
        <v>2015</v>
      </c>
      <c r="B14" s="18" t="s">
        <v>20</v>
      </c>
      <c r="C14" s="17">
        <v>11</v>
      </c>
      <c r="D14" s="19" t="s">
        <v>92</v>
      </c>
      <c r="E14" s="19" t="s">
        <v>93</v>
      </c>
      <c r="F14" s="20" t="s">
        <v>59</v>
      </c>
      <c r="G14" s="19" t="s">
        <v>83</v>
      </c>
      <c r="H14" s="19" t="s">
        <v>84</v>
      </c>
      <c r="I14" s="18" t="s">
        <v>44</v>
      </c>
      <c r="J14" s="18" t="s">
        <v>45</v>
      </c>
      <c r="K14" s="17">
        <v>8</v>
      </c>
      <c r="L14" s="21">
        <v>42558</v>
      </c>
      <c r="M14" s="21">
        <v>42735</v>
      </c>
      <c r="N14" s="17">
        <v>8</v>
      </c>
      <c r="O14" s="22">
        <f t="shared" si="0"/>
        <v>1</v>
      </c>
      <c r="P14" s="165">
        <f>AVERAGE(O14:O15)</f>
        <v>1</v>
      </c>
      <c r="Q14" s="165" t="s">
        <v>27</v>
      </c>
      <c r="R14" s="19" t="s">
        <v>85</v>
      </c>
      <c r="S14" s="19" t="s">
        <v>47</v>
      </c>
      <c r="T14" s="19" t="s">
        <v>30</v>
      </c>
      <c r="U14" s="32"/>
      <c r="V14" s="16" t="s">
        <v>895</v>
      </c>
      <c r="W14" s="33" t="s">
        <v>894</v>
      </c>
    </row>
    <row r="15" spans="1:23" ht="147" x14ac:dyDescent="0.35">
      <c r="A15" s="17">
        <v>2015</v>
      </c>
      <c r="B15" s="18" t="s">
        <v>20</v>
      </c>
      <c r="C15" s="17">
        <v>11</v>
      </c>
      <c r="D15" s="19" t="s">
        <v>92</v>
      </c>
      <c r="E15" s="19" t="s">
        <v>93</v>
      </c>
      <c r="F15" s="20" t="s">
        <v>66</v>
      </c>
      <c r="G15" s="19" t="s">
        <v>86</v>
      </c>
      <c r="H15" s="19" t="s">
        <v>87</v>
      </c>
      <c r="I15" s="18" t="s">
        <v>44</v>
      </c>
      <c r="J15" s="18" t="s">
        <v>55</v>
      </c>
      <c r="K15" s="17">
        <v>2</v>
      </c>
      <c r="L15" s="21">
        <v>42644</v>
      </c>
      <c r="M15" s="21">
        <v>42916</v>
      </c>
      <c r="N15" s="17">
        <v>2</v>
      </c>
      <c r="O15" s="22">
        <f t="shared" si="0"/>
        <v>1</v>
      </c>
      <c r="P15" s="165"/>
      <c r="Q15" s="165"/>
      <c r="R15" s="19" t="s">
        <v>88</v>
      </c>
      <c r="S15" s="19" t="s">
        <v>47</v>
      </c>
      <c r="T15" s="19" t="s">
        <v>30</v>
      </c>
      <c r="U15" s="32"/>
      <c r="V15" s="16" t="s">
        <v>895</v>
      </c>
      <c r="W15" s="33" t="s">
        <v>894</v>
      </c>
    </row>
    <row r="16" spans="1:23" ht="147" x14ac:dyDescent="0.35">
      <c r="A16" s="17">
        <v>2015</v>
      </c>
      <c r="B16" s="18" t="s">
        <v>20</v>
      </c>
      <c r="C16" s="17">
        <v>12</v>
      </c>
      <c r="D16" s="19" t="s">
        <v>94</v>
      </c>
      <c r="E16" s="19" t="s">
        <v>95</v>
      </c>
      <c r="F16" s="20" t="s">
        <v>59</v>
      </c>
      <c r="G16" s="19" t="s">
        <v>83</v>
      </c>
      <c r="H16" s="19" t="s">
        <v>84</v>
      </c>
      <c r="I16" s="18" t="s">
        <v>44</v>
      </c>
      <c r="J16" s="18" t="s">
        <v>45</v>
      </c>
      <c r="K16" s="17">
        <v>8</v>
      </c>
      <c r="L16" s="21">
        <v>42558</v>
      </c>
      <c r="M16" s="21">
        <v>42735</v>
      </c>
      <c r="N16" s="17">
        <v>8</v>
      </c>
      <c r="O16" s="22">
        <f t="shared" si="0"/>
        <v>1</v>
      </c>
      <c r="P16" s="165">
        <f>AVERAGE(O16:O17)</f>
        <v>1</v>
      </c>
      <c r="Q16" s="165" t="s">
        <v>27</v>
      </c>
      <c r="R16" s="19" t="s">
        <v>85</v>
      </c>
      <c r="S16" s="19" t="s">
        <v>47</v>
      </c>
      <c r="T16" s="19" t="s">
        <v>30</v>
      </c>
      <c r="U16" s="32"/>
      <c r="V16" s="16" t="s">
        <v>895</v>
      </c>
      <c r="W16" s="33" t="s">
        <v>894</v>
      </c>
    </row>
    <row r="17" spans="1:23" ht="147" x14ac:dyDescent="0.35">
      <c r="A17" s="17">
        <v>2015</v>
      </c>
      <c r="B17" s="18" t="s">
        <v>20</v>
      </c>
      <c r="C17" s="17">
        <v>12</v>
      </c>
      <c r="D17" s="19" t="s">
        <v>94</v>
      </c>
      <c r="E17" s="19" t="s">
        <v>95</v>
      </c>
      <c r="F17" s="20" t="s">
        <v>66</v>
      </c>
      <c r="G17" s="19" t="s">
        <v>86</v>
      </c>
      <c r="H17" s="19" t="s">
        <v>87</v>
      </c>
      <c r="I17" s="18" t="s">
        <v>44</v>
      </c>
      <c r="J17" s="18" t="s">
        <v>55</v>
      </c>
      <c r="K17" s="17">
        <v>2</v>
      </c>
      <c r="L17" s="21">
        <v>42644</v>
      </c>
      <c r="M17" s="21">
        <v>42916</v>
      </c>
      <c r="N17" s="17">
        <v>2</v>
      </c>
      <c r="O17" s="22">
        <f t="shared" si="0"/>
        <v>1</v>
      </c>
      <c r="P17" s="165"/>
      <c r="Q17" s="165"/>
      <c r="R17" s="19" t="s">
        <v>88</v>
      </c>
      <c r="S17" s="19" t="s">
        <v>47</v>
      </c>
      <c r="T17" s="19" t="s">
        <v>30</v>
      </c>
      <c r="U17" s="32"/>
      <c r="V17" s="16" t="s">
        <v>895</v>
      </c>
      <c r="W17" s="33" t="s">
        <v>894</v>
      </c>
    </row>
    <row r="18" spans="1:23" ht="147" x14ac:dyDescent="0.35">
      <c r="A18" s="17">
        <v>2015</v>
      </c>
      <c r="B18" s="18" t="s">
        <v>20</v>
      </c>
      <c r="C18" s="17">
        <v>13</v>
      </c>
      <c r="D18" s="19" t="s">
        <v>96</v>
      </c>
      <c r="E18" s="19" t="s">
        <v>97</v>
      </c>
      <c r="F18" s="20" t="s">
        <v>59</v>
      </c>
      <c r="G18" s="19" t="s">
        <v>83</v>
      </c>
      <c r="H18" s="19" t="s">
        <v>84</v>
      </c>
      <c r="I18" s="18" t="s">
        <v>44</v>
      </c>
      <c r="J18" s="18" t="s">
        <v>45</v>
      </c>
      <c r="K18" s="17">
        <v>8</v>
      </c>
      <c r="L18" s="21">
        <v>42558</v>
      </c>
      <c r="M18" s="21">
        <v>42735</v>
      </c>
      <c r="N18" s="17">
        <v>8</v>
      </c>
      <c r="O18" s="22">
        <f t="shared" si="0"/>
        <v>1</v>
      </c>
      <c r="P18" s="165">
        <f>AVERAGE(O18:O19)</f>
        <v>1</v>
      </c>
      <c r="Q18" s="165" t="s">
        <v>27</v>
      </c>
      <c r="R18" s="19" t="s">
        <v>85</v>
      </c>
      <c r="S18" s="19" t="s">
        <v>47</v>
      </c>
      <c r="T18" s="19" t="s">
        <v>30</v>
      </c>
      <c r="U18" s="32"/>
      <c r="V18" s="16" t="s">
        <v>895</v>
      </c>
      <c r="W18" s="33" t="s">
        <v>894</v>
      </c>
    </row>
    <row r="19" spans="1:23" ht="147" x14ac:dyDescent="0.35">
      <c r="A19" s="17">
        <v>2015</v>
      </c>
      <c r="B19" s="18" t="s">
        <v>20</v>
      </c>
      <c r="C19" s="17">
        <v>13</v>
      </c>
      <c r="D19" s="19" t="s">
        <v>96</v>
      </c>
      <c r="E19" s="19" t="s">
        <v>97</v>
      </c>
      <c r="F19" s="20" t="s">
        <v>66</v>
      </c>
      <c r="G19" s="19" t="s">
        <v>86</v>
      </c>
      <c r="H19" s="19" t="s">
        <v>87</v>
      </c>
      <c r="I19" s="18" t="s">
        <v>44</v>
      </c>
      <c r="J19" s="18" t="s">
        <v>55</v>
      </c>
      <c r="K19" s="17">
        <v>2</v>
      </c>
      <c r="L19" s="21">
        <v>42644</v>
      </c>
      <c r="M19" s="21">
        <v>42916</v>
      </c>
      <c r="N19" s="17">
        <v>2</v>
      </c>
      <c r="O19" s="22">
        <f t="shared" si="0"/>
        <v>1</v>
      </c>
      <c r="P19" s="165"/>
      <c r="Q19" s="165"/>
      <c r="R19" s="19" t="s">
        <v>88</v>
      </c>
      <c r="S19" s="19" t="s">
        <v>47</v>
      </c>
      <c r="T19" s="19" t="s">
        <v>30</v>
      </c>
      <c r="U19" s="32"/>
      <c r="V19" s="16" t="s">
        <v>895</v>
      </c>
      <c r="W19" s="33" t="s">
        <v>894</v>
      </c>
    </row>
    <row r="20" spans="1:23" ht="147" x14ac:dyDescent="0.35">
      <c r="A20" s="17">
        <v>2015</v>
      </c>
      <c r="B20" s="18" t="s">
        <v>20</v>
      </c>
      <c r="C20" s="17">
        <v>14</v>
      </c>
      <c r="D20" s="19" t="s">
        <v>98</v>
      </c>
      <c r="E20" s="19" t="s">
        <v>99</v>
      </c>
      <c r="F20" s="20" t="s">
        <v>59</v>
      </c>
      <c r="G20" s="19" t="s">
        <v>83</v>
      </c>
      <c r="H20" s="19" t="s">
        <v>84</v>
      </c>
      <c r="I20" s="18" t="s">
        <v>44</v>
      </c>
      <c r="J20" s="18" t="s">
        <v>45</v>
      </c>
      <c r="K20" s="17">
        <v>8</v>
      </c>
      <c r="L20" s="21">
        <v>42558</v>
      </c>
      <c r="M20" s="21">
        <v>42735</v>
      </c>
      <c r="N20" s="17">
        <v>8</v>
      </c>
      <c r="O20" s="22">
        <f t="shared" si="0"/>
        <v>1</v>
      </c>
      <c r="P20" s="165">
        <f>AVERAGE(O20:O21)</f>
        <v>1</v>
      </c>
      <c r="Q20" s="165" t="s">
        <v>27</v>
      </c>
      <c r="R20" s="19" t="s">
        <v>85</v>
      </c>
      <c r="S20" s="19" t="s">
        <v>47</v>
      </c>
      <c r="T20" s="19" t="s">
        <v>30</v>
      </c>
      <c r="U20" s="32"/>
      <c r="V20" s="16" t="s">
        <v>895</v>
      </c>
      <c r="W20" s="33" t="s">
        <v>894</v>
      </c>
    </row>
    <row r="21" spans="1:23" ht="147" x14ac:dyDescent="0.35">
      <c r="A21" s="17">
        <v>2015</v>
      </c>
      <c r="B21" s="18" t="s">
        <v>20</v>
      </c>
      <c r="C21" s="17">
        <v>14</v>
      </c>
      <c r="D21" s="19" t="s">
        <v>98</v>
      </c>
      <c r="E21" s="19" t="s">
        <v>99</v>
      </c>
      <c r="F21" s="20" t="s">
        <v>66</v>
      </c>
      <c r="G21" s="19" t="s">
        <v>86</v>
      </c>
      <c r="H21" s="19" t="s">
        <v>87</v>
      </c>
      <c r="I21" s="18" t="s">
        <v>44</v>
      </c>
      <c r="J21" s="18" t="s">
        <v>55</v>
      </c>
      <c r="K21" s="17">
        <v>2</v>
      </c>
      <c r="L21" s="21">
        <v>42644</v>
      </c>
      <c r="M21" s="21">
        <v>42916</v>
      </c>
      <c r="N21" s="17">
        <v>2</v>
      </c>
      <c r="O21" s="22">
        <f t="shared" si="0"/>
        <v>1</v>
      </c>
      <c r="P21" s="165"/>
      <c r="Q21" s="165"/>
      <c r="R21" s="19" t="s">
        <v>88</v>
      </c>
      <c r="S21" s="19" t="s">
        <v>47</v>
      </c>
      <c r="T21" s="19" t="s">
        <v>30</v>
      </c>
      <c r="U21" s="32"/>
      <c r="V21" s="16" t="s">
        <v>895</v>
      </c>
      <c r="W21" s="33" t="s">
        <v>894</v>
      </c>
    </row>
    <row r="22" spans="1:23" ht="147" x14ac:dyDescent="0.35">
      <c r="A22" s="17">
        <v>2015</v>
      </c>
      <c r="B22" s="18" t="s">
        <v>20</v>
      </c>
      <c r="C22" s="17">
        <v>15</v>
      </c>
      <c r="D22" s="19" t="s">
        <v>100</v>
      </c>
      <c r="E22" s="19" t="s">
        <v>101</v>
      </c>
      <c r="F22" s="20" t="s">
        <v>59</v>
      </c>
      <c r="G22" s="19" t="s">
        <v>83</v>
      </c>
      <c r="H22" s="19" t="s">
        <v>84</v>
      </c>
      <c r="I22" s="18" t="s">
        <v>44</v>
      </c>
      <c r="J22" s="18" t="s">
        <v>45</v>
      </c>
      <c r="K22" s="17">
        <v>8</v>
      </c>
      <c r="L22" s="21">
        <v>42558</v>
      </c>
      <c r="M22" s="21">
        <v>42735</v>
      </c>
      <c r="N22" s="17">
        <v>8</v>
      </c>
      <c r="O22" s="22">
        <f t="shared" si="0"/>
        <v>1</v>
      </c>
      <c r="P22" s="165">
        <f>AVERAGE(O22:O23)</f>
        <v>1</v>
      </c>
      <c r="Q22" s="165" t="s">
        <v>27</v>
      </c>
      <c r="R22" s="19" t="s">
        <v>85</v>
      </c>
      <c r="S22" s="19" t="s">
        <v>47</v>
      </c>
      <c r="T22" s="19" t="s">
        <v>30</v>
      </c>
      <c r="U22" s="32"/>
      <c r="V22" s="16" t="s">
        <v>895</v>
      </c>
      <c r="W22" s="33" t="s">
        <v>894</v>
      </c>
    </row>
    <row r="23" spans="1:23" ht="147" x14ac:dyDescent="0.35">
      <c r="A23" s="17">
        <v>2015</v>
      </c>
      <c r="B23" s="18" t="s">
        <v>20</v>
      </c>
      <c r="C23" s="17">
        <v>15</v>
      </c>
      <c r="D23" s="19" t="s">
        <v>100</v>
      </c>
      <c r="E23" s="19" t="s">
        <v>101</v>
      </c>
      <c r="F23" s="20" t="s">
        <v>66</v>
      </c>
      <c r="G23" s="19" t="s">
        <v>86</v>
      </c>
      <c r="H23" s="19" t="s">
        <v>87</v>
      </c>
      <c r="I23" s="18" t="s">
        <v>44</v>
      </c>
      <c r="J23" s="18" t="s">
        <v>55</v>
      </c>
      <c r="K23" s="17">
        <v>2</v>
      </c>
      <c r="L23" s="21">
        <v>42644</v>
      </c>
      <c r="M23" s="21">
        <v>42916</v>
      </c>
      <c r="N23" s="17">
        <v>2</v>
      </c>
      <c r="O23" s="22">
        <f t="shared" si="0"/>
        <v>1</v>
      </c>
      <c r="P23" s="165"/>
      <c r="Q23" s="165"/>
      <c r="R23" s="19" t="s">
        <v>88</v>
      </c>
      <c r="S23" s="19" t="s">
        <v>47</v>
      </c>
      <c r="T23" s="19" t="s">
        <v>30</v>
      </c>
      <c r="U23" s="32"/>
      <c r="V23" s="16" t="s">
        <v>895</v>
      </c>
      <c r="W23" s="33" t="s">
        <v>894</v>
      </c>
    </row>
    <row r="24" spans="1:23" ht="147" x14ac:dyDescent="0.35">
      <c r="A24" s="17">
        <v>2015</v>
      </c>
      <c r="B24" s="18" t="s">
        <v>20</v>
      </c>
      <c r="C24" s="17">
        <v>16</v>
      </c>
      <c r="D24" s="19" t="s">
        <v>102</v>
      </c>
      <c r="E24" s="19" t="s">
        <v>103</v>
      </c>
      <c r="F24" s="20" t="s">
        <v>59</v>
      </c>
      <c r="G24" s="19" t="s">
        <v>83</v>
      </c>
      <c r="H24" s="19" t="s">
        <v>84</v>
      </c>
      <c r="I24" s="18" t="s">
        <v>44</v>
      </c>
      <c r="J24" s="18" t="s">
        <v>45</v>
      </c>
      <c r="K24" s="17">
        <v>8</v>
      </c>
      <c r="L24" s="21">
        <v>42558</v>
      </c>
      <c r="M24" s="21">
        <v>42735</v>
      </c>
      <c r="N24" s="17">
        <v>8</v>
      </c>
      <c r="O24" s="22">
        <f t="shared" si="0"/>
        <v>1</v>
      </c>
      <c r="P24" s="165">
        <f>AVERAGE(O24:O25)</f>
        <v>1</v>
      </c>
      <c r="Q24" s="165" t="s">
        <v>27</v>
      </c>
      <c r="R24" s="19" t="s">
        <v>85</v>
      </c>
      <c r="S24" s="19" t="s">
        <v>47</v>
      </c>
      <c r="T24" s="19" t="s">
        <v>30</v>
      </c>
      <c r="U24" s="32"/>
      <c r="V24" s="16" t="s">
        <v>895</v>
      </c>
      <c r="W24" s="33" t="s">
        <v>894</v>
      </c>
    </row>
    <row r="25" spans="1:23" ht="147" x14ac:dyDescent="0.35">
      <c r="A25" s="17">
        <v>2015</v>
      </c>
      <c r="B25" s="18" t="s">
        <v>20</v>
      </c>
      <c r="C25" s="17">
        <v>16</v>
      </c>
      <c r="D25" s="19" t="s">
        <v>102</v>
      </c>
      <c r="E25" s="19" t="s">
        <v>103</v>
      </c>
      <c r="F25" s="20" t="s">
        <v>66</v>
      </c>
      <c r="G25" s="19" t="s">
        <v>86</v>
      </c>
      <c r="H25" s="19" t="s">
        <v>87</v>
      </c>
      <c r="I25" s="18" t="s">
        <v>44</v>
      </c>
      <c r="J25" s="18" t="s">
        <v>55</v>
      </c>
      <c r="K25" s="17">
        <v>2</v>
      </c>
      <c r="L25" s="21">
        <v>42644</v>
      </c>
      <c r="M25" s="21">
        <v>42916</v>
      </c>
      <c r="N25" s="17">
        <v>2</v>
      </c>
      <c r="O25" s="22">
        <f t="shared" si="0"/>
        <v>1</v>
      </c>
      <c r="P25" s="165"/>
      <c r="Q25" s="165"/>
      <c r="R25" s="19" t="s">
        <v>88</v>
      </c>
      <c r="S25" s="19" t="s">
        <v>47</v>
      </c>
      <c r="T25" s="19" t="s">
        <v>30</v>
      </c>
      <c r="U25" s="32"/>
      <c r="V25" s="16" t="s">
        <v>895</v>
      </c>
      <c r="W25" s="33" t="s">
        <v>894</v>
      </c>
    </row>
    <row r="26" spans="1:23" ht="147" x14ac:dyDescent="0.35">
      <c r="A26" s="17">
        <v>2015</v>
      </c>
      <c r="B26" s="18" t="s">
        <v>20</v>
      </c>
      <c r="C26" s="17">
        <v>18</v>
      </c>
      <c r="D26" s="19" t="s">
        <v>105</v>
      </c>
      <c r="E26" s="19" t="s">
        <v>106</v>
      </c>
      <c r="F26" s="20" t="s">
        <v>59</v>
      </c>
      <c r="G26" s="19" t="s">
        <v>83</v>
      </c>
      <c r="H26" s="19" t="s">
        <v>84</v>
      </c>
      <c r="I26" s="18" t="s">
        <v>44</v>
      </c>
      <c r="J26" s="18" t="s">
        <v>45</v>
      </c>
      <c r="K26" s="17">
        <v>8</v>
      </c>
      <c r="L26" s="21">
        <v>42558</v>
      </c>
      <c r="M26" s="21">
        <v>42735</v>
      </c>
      <c r="N26" s="17">
        <v>8</v>
      </c>
      <c r="O26" s="22">
        <f t="shared" si="0"/>
        <v>1</v>
      </c>
      <c r="P26" s="165">
        <f>AVERAGE(O26:O27)</f>
        <v>1</v>
      </c>
      <c r="Q26" s="165" t="s">
        <v>27</v>
      </c>
      <c r="R26" s="19" t="s">
        <v>85</v>
      </c>
      <c r="S26" s="19" t="s">
        <v>47</v>
      </c>
      <c r="T26" s="19" t="s">
        <v>30</v>
      </c>
      <c r="U26" s="32"/>
      <c r="V26" s="16" t="s">
        <v>895</v>
      </c>
      <c r="W26" s="33" t="s">
        <v>894</v>
      </c>
    </row>
    <row r="27" spans="1:23" ht="147" x14ac:dyDescent="0.35">
      <c r="A27" s="17">
        <v>2015</v>
      </c>
      <c r="B27" s="18" t="s">
        <v>20</v>
      </c>
      <c r="C27" s="17">
        <v>18</v>
      </c>
      <c r="D27" s="19" t="s">
        <v>105</v>
      </c>
      <c r="E27" s="19" t="s">
        <v>106</v>
      </c>
      <c r="F27" s="20" t="s">
        <v>66</v>
      </c>
      <c r="G27" s="19" t="s">
        <v>86</v>
      </c>
      <c r="H27" s="19" t="s">
        <v>87</v>
      </c>
      <c r="I27" s="18" t="s">
        <v>44</v>
      </c>
      <c r="J27" s="18" t="s">
        <v>55</v>
      </c>
      <c r="K27" s="17">
        <v>2</v>
      </c>
      <c r="L27" s="21">
        <v>42644</v>
      </c>
      <c r="M27" s="21">
        <v>42916</v>
      </c>
      <c r="N27" s="17">
        <v>2</v>
      </c>
      <c r="O27" s="22">
        <f t="shared" si="0"/>
        <v>1</v>
      </c>
      <c r="P27" s="165"/>
      <c r="Q27" s="165"/>
      <c r="R27" s="19" t="s">
        <v>88</v>
      </c>
      <c r="S27" s="19" t="s">
        <v>47</v>
      </c>
      <c r="T27" s="19" t="s">
        <v>30</v>
      </c>
      <c r="U27" s="32"/>
      <c r="V27" s="16" t="s">
        <v>895</v>
      </c>
      <c r="W27" s="33" t="s">
        <v>894</v>
      </c>
    </row>
    <row r="28" spans="1:23" ht="147" x14ac:dyDescent="0.35">
      <c r="A28" s="17">
        <v>2015</v>
      </c>
      <c r="B28" s="18" t="s">
        <v>20</v>
      </c>
      <c r="C28" s="17">
        <v>19</v>
      </c>
      <c r="D28" s="19" t="s">
        <v>107</v>
      </c>
      <c r="E28" s="19" t="s">
        <v>108</v>
      </c>
      <c r="F28" s="18">
        <v>1</v>
      </c>
      <c r="G28" s="19" t="s">
        <v>53</v>
      </c>
      <c r="H28" s="19" t="s">
        <v>109</v>
      </c>
      <c r="I28" s="18" t="s">
        <v>44</v>
      </c>
      <c r="J28" s="18" t="s">
        <v>55</v>
      </c>
      <c r="K28" s="17">
        <v>2</v>
      </c>
      <c r="L28" s="21">
        <v>42644</v>
      </c>
      <c r="M28" s="21">
        <v>42916</v>
      </c>
      <c r="N28" s="17">
        <v>2</v>
      </c>
      <c r="O28" s="22">
        <f t="shared" si="0"/>
        <v>1</v>
      </c>
      <c r="P28" s="22">
        <f>+O28</f>
        <v>1</v>
      </c>
      <c r="Q28" s="22" t="s">
        <v>27</v>
      </c>
      <c r="R28" s="19" t="s">
        <v>110</v>
      </c>
      <c r="S28" s="19" t="s">
        <v>111</v>
      </c>
      <c r="T28" s="19" t="s">
        <v>30</v>
      </c>
      <c r="U28" s="32"/>
      <c r="V28" s="16" t="s">
        <v>895</v>
      </c>
      <c r="W28" s="33" t="s">
        <v>894</v>
      </c>
    </row>
    <row r="29" spans="1:23" ht="147" x14ac:dyDescent="0.35">
      <c r="A29" s="17">
        <v>2015</v>
      </c>
      <c r="B29" s="18" t="s">
        <v>20</v>
      </c>
      <c r="C29" s="17">
        <v>22</v>
      </c>
      <c r="D29" s="19" t="s">
        <v>113</v>
      </c>
      <c r="E29" s="19" t="s">
        <v>114</v>
      </c>
      <c r="F29" s="18">
        <v>1</v>
      </c>
      <c r="G29" s="19" t="s">
        <v>115</v>
      </c>
      <c r="H29" s="19" t="s">
        <v>109</v>
      </c>
      <c r="I29" s="18" t="s">
        <v>44</v>
      </c>
      <c r="J29" s="18" t="s">
        <v>55</v>
      </c>
      <c r="K29" s="17">
        <v>2</v>
      </c>
      <c r="L29" s="21">
        <v>42644</v>
      </c>
      <c r="M29" s="21">
        <v>42916</v>
      </c>
      <c r="N29" s="17">
        <v>2</v>
      </c>
      <c r="O29" s="22">
        <f t="shared" si="0"/>
        <v>1</v>
      </c>
      <c r="P29" s="22">
        <f>+O29</f>
        <v>1</v>
      </c>
      <c r="Q29" s="22" t="s">
        <v>27</v>
      </c>
      <c r="R29" s="19" t="s">
        <v>116</v>
      </c>
      <c r="S29" s="19" t="s">
        <v>111</v>
      </c>
      <c r="T29" s="19" t="s">
        <v>30</v>
      </c>
      <c r="U29" s="32"/>
      <c r="V29" s="16" t="s">
        <v>895</v>
      </c>
      <c r="W29" s="33" t="s">
        <v>894</v>
      </c>
    </row>
    <row r="30" spans="1:23" ht="115.5" x14ac:dyDescent="0.35">
      <c r="A30" s="17">
        <v>2015</v>
      </c>
      <c r="B30" s="18" t="s">
        <v>20</v>
      </c>
      <c r="C30" s="17">
        <v>23</v>
      </c>
      <c r="D30" s="19" t="s">
        <v>117</v>
      </c>
      <c r="E30" s="19" t="s">
        <v>118</v>
      </c>
      <c r="F30" s="18">
        <v>1</v>
      </c>
      <c r="G30" s="19" t="s">
        <v>119</v>
      </c>
      <c r="H30" s="19" t="s">
        <v>119</v>
      </c>
      <c r="I30" s="18" t="s">
        <v>44</v>
      </c>
      <c r="J30" s="18" t="s">
        <v>36</v>
      </c>
      <c r="K30" s="17">
        <v>1</v>
      </c>
      <c r="L30" s="21">
        <v>42644</v>
      </c>
      <c r="M30" s="21">
        <v>42916</v>
      </c>
      <c r="N30" s="17">
        <v>1</v>
      </c>
      <c r="O30" s="22">
        <f t="shared" si="0"/>
        <v>1</v>
      </c>
      <c r="P30" s="22">
        <f>+O30</f>
        <v>1</v>
      </c>
      <c r="Q30" s="22" t="s">
        <v>27</v>
      </c>
      <c r="R30" s="35" t="s">
        <v>120</v>
      </c>
      <c r="S30" s="19" t="s">
        <v>121</v>
      </c>
      <c r="T30" s="19" t="s">
        <v>30</v>
      </c>
      <c r="U30" s="32"/>
      <c r="V30" s="16" t="s">
        <v>895</v>
      </c>
      <c r="W30" s="33" t="s">
        <v>894</v>
      </c>
    </row>
    <row r="31" spans="1:23" ht="147" x14ac:dyDescent="0.35">
      <c r="A31" s="17">
        <v>2015</v>
      </c>
      <c r="B31" s="18" t="s">
        <v>20</v>
      </c>
      <c r="C31" s="17">
        <v>25</v>
      </c>
      <c r="D31" s="19" t="s">
        <v>124</v>
      </c>
      <c r="E31" s="19" t="s">
        <v>125</v>
      </c>
      <c r="F31" s="20" t="s">
        <v>59</v>
      </c>
      <c r="G31" s="19" t="s">
        <v>83</v>
      </c>
      <c r="H31" s="19" t="s">
        <v>84</v>
      </c>
      <c r="I31" s="18" t="s">
        <v>44</v>
      </c>
      <c r="J31" s="18" t="s">
        <v>45</v>
      </c>
      <c r="K31" s="17">
        <v>8</v>
      </c>
      <c r="L31" s="21">
        <v>42558</v>
      </c>
      <c r="M31" s="21">
        <v>42735</v>
      </c>
      <c r="N31" s="17">
        <v>8</v>
      </c>
      <c r="O31" s="22">
        <f t="shared" si="0"/>
        <v>1</v>
      </c>
      <c r="P31" s="165">
        <f>AVERAGE(O31:O32)</f>
        <v>1</v>
      </c>
      <c r="Q31" s="165" t="s">
        <v>27</v>
      </c>
      <c r="R31" s="19" t="s">
        <v>85</v>
      </c>
      <c r="S31" s="19" t="s">
        <v>47</v>
      </c>
      <c r="T31" s="19" t="s">
        <v>30</v>
      </c>
      <c r="U31" s="32"/>
      <c r="V31" s="16" t="s">
        <v>895</v>
      </c>
      <c r="W31" s="33" t="s">
        <v>894</v>
      </c>
    </row>
    <row r="32" spans="1:23" ht="147" x14ac:dyDescent="0.35">
      <c r="A32" s="17">
        <v>2015</v>
      </c>
      <c r="B32" s="18" t="s">
        <v>20</v>
      </c>
      <c r="C32" s="17">
        <v>25</v>
      </c>
      <c r="D32" s="19" t="s">
        <v>124</v>
      </c>
      <c r="E32" s="19" t="s">
        <v>125</v>
      </c>
      <c r="F32" s="20" t="s">
        <v>66</v>
      </c>
      <c r="G32" s="19" t="s">
        <v>86</v>
      </c>
      <c r="H32" s="19" t="s">
        <v>87</v>
      </c>
      <c r="I32" s="18" t="s">
        <v>44</v>
      </c>
      <c r="J32" s="18" t="s">
        <v>55</v>
      </c>
      <c r="K32" s="17">
        <v>2</v>
      </c>
      <c r="L32" s="21">
        <v>42644</v>
      </c>
      <c r="M32" s="21">
        <v>42916</v>
      </c>
      <c r="N32" s="17">
        <v>2</v>
      </c>
      <c r="O32" s="22">
        <f t="shared" si="0"/>
        <v>1</v>
      </c>
      <c r="P32" s="165"/>
      <c r="Q32" s="165"/>
      <c r="R32" s="19" t="s">
        <v>88</v>
      </c>
      <c r="S32" s="19" t="s">
        <v>47</v>
      </c>
      <c r="T32" s="19" t="s">
        <v>30</v>
      </c>
      <c r="U32" s="32"/>
      <c r="V32" s="16" t="s">
        <v>895</v>
      </c>
      <c r="W32" s="33" t="s">
        <v>894</v>
      </c>
    </row>
    <row r="33" spans="1:23" ht="115.5" x14ac:dyDescent="0.35">
      <c r="A33" s="17">
        <v>2015</v>
      </c>
      <c r="B33" s="18" t="s">
        <v>20</v>
      </c>
      <c r="C33" s="17">
        <v>26</v>
      </c>
      <c r="D33" s="19" t="s">
        <v>126</v>
      </c>
      <c r="E33" s="19" t="s">
        <v>127</v>
      </c>
      <c r="F33" s="20" t="s">
        <v>59</v>
      </c>
      <c r="G33" s="19" t="s">
        <v>72</v>
      </c>
      <c r="H33" s="19" t="s">
        <v>73</v>
      </c>
      <c r="I33" s="18" t="s">
        <v>44</v>
      </c>
      <c r="J33" s="18" t="s">
        <v>74</v>
      </c>
      <c r="K33" s="17">
        <v>1</v>
      </c>
      <c r="L33" s="21">
        <v>42644</v>
      </c>
      <c r="M33" s="21">
        <v>42735</v>
      </c>
      <c r="N33" s="17">
        <v>1</v>
      </c>
      <c r="O33" s="22">
        <f t="shared" si="0"/>
        <v>1</v>
      </c>
      <c r="P33" s="165">
        <f>AVERAGE(O33:O34)</f>
        <v>1</v>
      </c>
      <c r="Q33" s="165" t="s">
        <v>27</v>
      </c>
      <c r="R33" s="35" t="s">
        <v>75</v>
      </c>
      <c r="S33" s="19" t="s">
        <v>128</v>
      </c>
      <c r="T33" s="19" t="s">
        <v>30</v>
      </c>
      <c r="U33" s="32"/>
      <c r="V33" s="16" t="s">
        <v>895</v>
      </c>
      <c r="W33" s="33" t="s">
        <v>894</v>
      </c>
    </row>
    <row r="34" spans="1:23" ht="115.5" x14ac:dyDescent="0.35">
      <c r="A34" s="17">
        <v>2015</v>
      </c>
      <c r="B34" s="18" t="s">
        <v>20</v>
      </c>
      <c r="C34" s="17">
        <v>26</v>
      </c>
      <c r="D34" s="19" t="s">
        <v>126</v>
      </c>
      <c r="E34" s="19" t="s">
        <v>127</v>
      </c>
      <c r="F34" s="20" t="s">
        <v>66</v>
      </c>
      <c r="G34" s="19" t="s">
        <v>115</v>
      </c>
      <c r="H34" s="19" t="s">
        <v>129</v>
      </c>
      <c r="I34" s="18" t="s">
        <v>44</v>
      </c>
      <c r="J34" s="18" t="s">
        <v>55</v>
      </c>
      <c r="K34" s="17">
        <v>2</v>
      </c>
      <c r="L34" s="21">
        <v>42644</v>
      </c>
      <c r="M34" s="21">
        <v>42916</v>
      </c>
      <c r="N34" s="17">
        <v>2</v>
      </c>
      <c r="O34" s="22">
        <f t="shared" si="0"/>
        <v>1</v>
      </c>
      <c r="P34" s="165"/>
      <c r="Q34" s="165"/>
      <c r="R34" s="19" t="s">
        <v>116</v>
      </c>
      <c r="S34" s="19" t="s">
        <v>128</v>
      </c>
      <c r="T34" s="19" t="s">
        <v>30</v>
      </c>
      <c r="U34" s="32"/>
      <c r="V34" s="16" t="s">
        <v>895</v>
      </c>
      <c r="W34" s="33" t="s">
        <v>894</v>
      </c>
    </row>
    <row r="35" spans="1:23" ht="105" x14ac:dyDescent="0.35">
      <c r="A35" s="17">
        <v>2015</v>
      </c>
      <c r="B35" s="18" t="s">
        <v>20</v>
      </c>
      <c r="C35" s="17">
        <v>27</v>
      </c>
      <c r="D35" s="19" t="s">
        <v>130</v>
      </c>
      <c r="E35" s="19" t="s">
        <v>131</v>
      </c>
      <c r="F35" s="18">
        <v>1</v>
      </c>
      <c r="G35" s="19" t="s">
        <v>132</v>
      </c>
      <c r="H35" s="19" t="s">
        <v>133</v>
      </c>
      <c r="I35" s="18" t="s">
        <v>44</v>
      </c>
      <c r="J35" s="18" t="s">
        <v>36</v>
      </c>
      <c r="K35" s="17">
        <v>1</v>
      </c>
      <c r="L35" s="21">
        <v>42644</v>
      </c>
      <c r="M35" s="21">
        <v>42916</v>
      </c>
      <c r="N35" s="17">
        <v>1</v>
      </c>
      <c r="O35" s="22">
        <f t="shared" si="0"/>
        <v>1</v>
      </c>
      <c r="P35" s="22">
        <f t="shared" ref="P35:P42" si="1">+O35</f>
        <v>1</v>
      </c>
      <c r="Q35" s="22" t="s">
        <v>27</v>
      </c>
      <c r="R35" s="35" t="s">
        <v>134</v>
      </c>
      <c r="S35" s="19" t="s">
        <v>135</v>
      </c>
      <c r="T35" s="19" t="s">
        <v>30</v>
      </c>
      <c r="U35" s="32"/>
      <c r="V35" s="16" t="s">
        <v>895</v>
      </c>
      <c r="W35" s="33" t="s">
        <v>894</v>
      </c>
    </row>
    <row r="36" spans="1:23" ht="147" x14ac:dyDescent="0.35">
      <c r="A36" s="17">
        <v>2015</v>
      </c>
      <c r="B36" s="18" t="s">
        <v>20</v>
      </c>
      <c r="C36" s="17">
        <v>28</v>
      </c>
      <c r="D36" s="19" t="s">
        <v>136</v>
      </c>
      <c r="E36" s="19" t="s">
        <v>137</v>
      </c>
      <c r="F36" s="18">
        <v>1</v>
      </c>
      <c r="G36" s="19" t="s">
        <v>115</v>
      </c>
      <c r="H36" s="19" t="s">
        <v>109</v>
      </c>
      <c r="I36" s="18" t="s">
        <v>44</v>
      </c>
      <c r="J36" s="18" t="s">
        <v>55</v>
      </c>
      <c r="K36" s="17">
        <v>2</v>
      </c>
      <c r="L36" s="21">
        <v>42644</v>
      </c>
      <c r="M36" s="21">
        <v>42916</v>
      </c>
      <c r="N36" s="17">
        <v>2</v>
      </c>
      <c r="O36" s="22">
        <f t="shared" si="0"/>
        <v>1</v>
      </c>
      <c r="P36" s="22">
        <f t="shared" si="1"/>
        <v>1</v>
      </c>
      <c r="Q36" s="22" t="s">
        <v>27</v>
      </c>
      <c r="R36" s="19" t="s">
        <v>116</v>
      </c>
      <c r="S36" s="19" t="s">
        <v>111</v>
      </c>
      <c r="T36" s="19" t="s">
        <v>30</v>
      </c>
      <c r="U36" s="32"/>
      <c r="V36" s="16" t="s">
        <v>895</v>
      </c>
      <c r="W36" s="33" t="s">
        <v>894</v>
      </c>
    </row>
    <row r="37" spans="1:23" ht="147" x14ac:dyDescent="0.35">
      <c r="A37" s="17">
        <v>2015</v>
      </c>
      <c r="B37" s="18" t="s">
        <v>20</v>
      </c>
      <c r="C37" s="17">
        <v>29</v>
      </c>
      <c r="D37" s="19" t="s">
        <v>138</v>
      </c>
      <c r="E37" s="19" t="s">
        <v>139</v>
      </c>
      <c r="F37" s="18">
        <v>1</v>
      </c>
      <c r="G37" s="19" t="s">
        <v>86</v>
      </c>
      <c r="H37" s="19" t="s">
        <v>87</v>
      </c>
      <c r="I37" s="18" t="s">
        <v>44</v>
      </c>
      <c r="J37" s="18" t="s">
        <v>55</v>
      </c>
      <c r="K37" s="17">
        <v>2</v>
      </c>
      <c r="L37" s="21">
        <v>42644</v>
      </c>
      <c r="M37" s="21">
        <v>42916</v>
      </c>
      <c r="N37" s="17">
        <v>2</v>
      </c>
      <c r="O37" s="22">
        <f t="shared" si="0"/>
        <v>1</v>
      </c>
      <c r="P37" s="22">
        <f t="shared" si="1"/>
        <v>1</v>
      </c>
      <c r="Q37" s="22" t="s">
        <v>27</v>
      </c>
      <c r="R37" s="19" t="s">
        <v>88</v>
      </c>
      <c r="S37" s="19" t="s">
        <v>111</v>
      </c>
      <c r="T37" s="19" t="s">
        <v>30</v>
      </c>
      <c r="U37" s="32"/>
      <c r="V37" s="16" t="s">
        <v>895</v>
      </c>
      <c r="W37" s="33" t="s">
        <v>894</v>
      </c>
    </row>
    <row r="38" spans="1:23" ht="147" x14ac:dyDescent="0.35">
      <c r="A38" s="17">
        <v>2015</v>
      </c>
      <c r="B38" s="18" t="s">
        <v>20</v>
      </c>
      <c r="C38" s="17">
        <v>30</v>
      </c>
      <c r="D38" s="19" t="s">
        <v>140</v>
      </c>
      <c r="E38" s="19" t="s">
        <v>141</v>
      </c>
      <c r="F38" s="18">
        <v>1</v>
      </c>
      <c r="G38" s="19" t="s">
        <v>86</v>
      </c>
      <c r="H38" s="19" t="s">
        <v>87</v>
      </c>
      <c r="I38" s="18" t="s">
        <v>44</v>
      </c>
      <c r="J38" s="18" t="s">
        <v>55</v>
      </c>
      <c r="K38" s="17">
        <v>2</v>
      </c>
      <c r="L38" s="21">
        <v>42644</v>
      </c>
      <c r="M38" s="21">
        <v>42916</v>
      </c>
      <c r="N38" s="17">
        <v>2</v>
      </c>
      <c r="O38" s="22">
        <f t="shared" si="0"/>
        <v>1</v>
      </c>
      <c r="P38" s="22">
        <f t="shared" si="1"/>
        <v>1</v>
      </c>
      <c r="Q38" s="22" t="s">
        <v>27</v>
      </c>
      <c r="R38" s="19" t="s">
        <v>88</v>
      </c>
      <c r="S38" s="19" t="s">
        <v>111</v>
      </c>
      <c r="T38" s="19" t="s">
        <v>30</v>
      </c>
      <c r="U38" s="32"/>
      <c r="V38" s="16" t="s">
        <v>895</v>
      </c>
      <c r="W38" s="33" t="s">
        <v>894</v>
      </c>
    </row>
    <row r="39" spans="1:23" ht="105" x14ac:dyDescent="0.35">
      <c r="A39" s="17">
        <v>2015</v>
      </c>
      <c r="B39" s="18" t="s">
        <v>20</v>
      </c>
      <c r="C39" s="17">
        <v>31</v>
      </c>
      <c r="D39" s="19" t="s">
        <v>142</v>
      </c>
      <c r="E39" s="19" t="s">
        <v>143</v>
      </c>
      <c r="F39" s="18">
        <v>1</v>
      </c>
      <c r="G39" s="19" t="s">
        <v>132</v>
      </c>
      <c r="H39" s="19" t="s">
        <v>133</v>
      </c>
      <c r="I39" s="18" t="s">
        <v>44</v>
      </c>
      <c r="J39" s="18" t="s">
        <v>36</v>
      </c>
      <c r="K39" s="17">
        <v>1</v>
      </c>
      <c r="L39" s="21">
        <v>42644</v>
      </c>
      <c r="M39" s="21">
        <v>42916</v>
      </c>
      <c r="N39" s="17">
        <v>1</v>
      </c>
      <c r="O39" s="22">
        <f t="shared" si="0"/>
        <v>1</v>
      </c>
      <c r="P39" s="22">
        <f t="shared" si="1"/>
        <v>1</v>
      </c>
      <c r="Q39" s="22" t="s">
        <v>27</v>
      </c>
      <c r="R39" s="35" t="s">
        <v>134</v>
      </c>
      <c r="S39" s="19" t="s">
        <v>135</v>
      </c>
      <c r="T39" s="19" t="s">
        <v>30</v>
      </c>
      <c r="U39" s="32"/>
      <c r="V39" s="16" t="s">
        <v>895</v>
      </c>
      <c r="W39" s="33" t="s">
        <v>894</v>
      </c>
    </row>
    <row r="40" spans="1:23" ht="147" x14ac:dyDescent="0.35">
      <c r="A40" s="17">
        <v>2015</v>
      </c>
      <c r="B40" s="18" t="s">
        <v>20</v>
      </c>
      <c r="C40" s="17">
        <v>32</v>
      </c>
      <c r="D40" s="19" t="s">
        <v>144</v>
      </c>
      <c r="E40" s="19" t="s">
        <v>145</v>
      </c>
      <c r="F40" s="18">
        <v>1</v>
      </c>
      <c r="G40" s="19" t="s">
        <v>115</v>
      </c>
      <c r="H40" s="19" t="s">
        <v>146</v>
      </c>
      <c r="I40" s="18" t="s">
        <v>44</v>
      </c>
      <c r="J40" s="18" t="s">
        <v>55</v>
      </c>
      <c r="K40" s="17">
        <v>2</v>
      </c>
      <c r="L40" s="21">
        <v>42644</v>
      </c>
      <c r="M40" s="21">
        <v>42916</v>
      </c>
      <c r="N40" s="17">
        <v>2</v>
      </c>
      <c r="O40" s="22">
        <f t="shared" si="0"/>
        <v>1</v>
      </c>
      <c r="P40" s="22">
        <f t="shared" si="1"/>
        <v>1</v>
      </c>
      <c r="Q40" s="22" t="s">
        <v>27</v>
      </c>
      <c r="R40" s="19" t="s">
        <v>116</v>
      </c>
      <c r="S40" s="19" t="s">
        <v>111</v>
      </c>
      <c r="T40" s="19" t="s">
        <v>30</v>
      </c>
      <c r="U40" s="32"/>
      <c r="V40" s="16" t="s">
        <v>895</v>
      </c>
      <c r="W40" s="33" t="s">
        <v>894</v>
      </c>
    </row>
    <row r="41" spans="1:23" ht="105" x14ac:dyDescent="0.35">
      <c r="A41" s="17">
        <v>2015</v>
      </c>
      <c r="B41" s="18" t="s">
        <v>20</v>
      </c>
      <c r="C41" s="17">
        <v>37</v>
      </c>
      <c r="D41" s="19" t="s">
        <v>157</v>
      </c>
      <c r="E41" s="19" t="s">
        <v>158</v>
      </c>
      <c r="F41" s="18">
        <v>1</v>
      </c>
      <c r="G41" s="19" t="s">
        <v>132</v>
      </c>
      <c r="H41" s="19" t="s">
        <v>133</v>
      </c>
      <c r="I41" s="18" t="s">
        <v>44</v>
      </c>
      <c r="J41" s="18" t="s">
        <v>36</v>
      </c>
      <c r="K41" s="17">
        <v>1</v>
      </c>
      <c r="L41" s="21">
        <v>42644</v>
      </c>
      <c r="M41" s="21">
        <v>42916</v>
      </c>
      <c r="N41" s="17">
        <v>1</v>
      </c>
      <c r="O41" s="22">
        <f t="shared" si="0"/>
        <v>1</v>
      </c>
      <c r="P41" s="22">
        <f t="shared" si="1"/>
        <v>1</v>
      </c>
      <c r="Q41" s="22" t="s">
        <v>27</v>
      </c>
      <c r="R41" s="19" t="s">
        <v>134</v>
      </c>
      <c r="S41" s="19" t="s">
        <v>135</v>
      </c>
      <c r="T41" s="19" t="s">
        <v>30</v>
      </c>
      <c r="U41" s="32"/>
      <c r="V41" s="16" t="s">
        <v>895</v>
      </c>
      <c r="W41" s="33" t="s">
        <v>894</v>
      </c>
    </row>
    <row r="42" spans="1:23" ht="378" x14ac:dyDescent="0.35">
      <c r="A42" s="17">
        <v>2015</v>
      </c>
      <c r="B42" s="18" t="s">
        <v>20</v>
      </c>
      <c r="C42" s="17">
        <v>54</v>
      </c>
      <c r="D42" s="19" t="s">
        <v>159</v>
      </c>
      <c r="E42" s="19" t="s">
        <v>160</v>
      </c>
      <c r="F42" s="18">
        <v>1</v>
      </c>
      <c r="G42" s="19" t="s">
        <v>161</v>
      </c>
      <c r="H42" s="19" t="s">
        <v>162</v>
      </c>
      <c r="I42" s="18" t="s">
        <v>163</v>
      </c>
      <c r="J42" s="18" t="s">
        <v>36</v>
      </c>
      <c r="K42" s="17">
        <v>1</v>
      </c>
      <c r="L42" s="21">
        <v>42644</v>
      </c>
      <c r="M42" s="21">
        <v>42916</v>
      </c>
      <c r="N42" s="17">
        <v>1</v>
      </c>
      <c r="O42" s="22">
        <f t="shared" si="0"/>
        <v>1</v>
      </c>
      <c r="P42" s="22">
        <f t="shared" si="1"/>
        <v>1</v>
      </c>
      <c r="Q42" s="22" t="s">
        <v>27</v>
      </c>
      <c r="R42" s="36" t="s">
        <v>164</v>
      </c>
      <c r="S42" s="19" t="s">
        <v>165</v>
      </c>
      <c r="T42" s="19" t="s">
        <v>30</v>
      </c>
      <c r="U42" s="32"/>
      <c r="V42" s="16" t="s">
        <v>895</v>
      </c>
      <c r="W42" s="37" t="s">
        <v>894</v>
      </c>
    </row>
    <row r="43" spans="1:23" ht="220.5" x14ac:dyDescent="0.35">
      <c r="A43" s="17">
        <v>2016</v>
      </c>
      <c r="B43" s="18" t="s">
        <v>172</v>
      </c>
      <c r="C43" s="17">
        <v>1</v>
      </c>
      <c r="D43" s="19" t="s">
        <v>173</v>
      </c>
      <c r="E43" s="19" t="s">
        <v>174</v>
      </c>
      <c r="F43" s="20" t="s">
        <v>175</v>
      </c>
      <c r="G43" s="19" t="s">
        <v>176</v>
      </c>
      <c r="H43" s="19" t="s">
        <v>177</v>
      </c>
      <c r="I43" s="18" t="s">
        <v>35</v>
      </c>
      <c r="J43" s="18" t="s">
        <v>36</v>
      </c>
      <c r="K43" s="17">
        <v>1</v>
      </c>
      <c r="L43" s="21">
        <v>42795</v>
      </c>
      <c r="M43" s="21">
        <v>43070</v>
      </c>
      <c r="N43" s="17">
        <v>1</v>
      </c>
      <c r="O43" s="22">
        <f t="shared" si="0"/>
        <v>1</v>
      </c>
      <c r="P43" s="165">
        <f>AVERAGE(O43:O45)</f>
        <v>1</v>
      </c>
      <c r="Q43" s="165" t="s">
        <v>27</v>
      </c>
      <c r="R43" s="34" t="s">
        <v>178</v>
      </c>
      <c r="S43" s="34" t="s">
        <v>179</v>
      </c>
      <c r="T43" s="19" t="s">
        <v>30</v>
      </c>
      <c r="U43" s="32"/>
      <c r="V43" s="16" t="s">
        <v>895</v>
      </c>
      <c r="W43" s="38" t="s">
        <v>894</v>
      </c>
    </row>
    <row r="44" spans="1:23" ht="199.5" x14ac:dyDescent="0.35">
      <c r="A44" s="17">
        <v>2016</v>
      </c>
      <c r="B44" s="18" t="s">
        <v>172</v>
      </c>
      <c r="C44" s="17">
        <v>1</v>
      </c>
      <c r="D44" s="19" t="s">
        <v>173</v>
      </c>
      <c r="E44" s="19" t="s">
        <v>180</v>
      </c>
      <c r="F44" s="20" t="s">
        <v>48</v>
      </c>
      <c r="G44" s="19" t="s">
        <v>181</v>
      </c>
      <c r="H44" s="19" t="s">
        <v>182</v>
      </c>
      <c r="I44" s="18" t="s">
        <v>44</v>
      </c>
      <c r="J44" s="18" t="s">
        <v>183</v>
      </c>
      <c r="K44" s="17">
        <v>1</v>
      </c>
      <c r="L44" s="21">
        <v>42795</v>
      </c>
      <c r="M44" s="21">
        <v>43100</v>
      </c>
      <c r="N44" s="17">
        <v>1</v>
      </c>
      <c r="O44" s="22">
        <f t="shared" si="0"/>
        <v>1</v>
      </c>
      <c r="P44" s="165"/>
      <c r="Q44" s="165"/>
      <c r="R44" s="19" t="s">
        <v>184</v>
      </c>
      <c r="S44" s="19" t="s">
        <v>179</v>
      </c>
      <c r="T44" s="19" t="s">
        <v>30</v>
      </c>
      <c r="U44" s="32"/>
      <c r="V44" s="16" t="s">
        <v>895</v>
      </c>
      <c r="W44" s="38" t="s">
        <v>894</v>
      </c>
    </row>
    <row r="45" spans="1:23" ht="199.5" x14ac:dyDescent="0.35">
      <c r="A45" s="17">
        <v>2016</v>
      </c>
      <c r="B45" s="18" t="s">
        <v>172</v>
      </c>
      <c r="C45" s="17">
        <v>1</v>
      </c>
      <c r="D45" s="19" t="s">
        <v>173</v>
      </c>
      <c r="E45" s="19" t="s">
        <v>180</v>
      </c>
      <c r="F45" s="20" t="s">
        <v>52</v>
      </c>
      <c r="G45" s="19" t="s">
        <v>185</v>
      </c>
      <c r="H45" s="19" t="s">
        <v>186</v>
      </c>
      <c r="I45" s="18" t="s">
        <v>35</v>
      </c>
      <c r="J45" s="18" t="s">
        <v>187</v>
      </c>
      <c r="K45" s="17">
        <v>1</v>
      </c>
      <c r="L45" s="21">
        <v>42795</v>
      </c>
      <c r="M45" s="21">
        <v>43100</v>
      </c>
      <c r="N45" s="17">
        <v>1</v>
      </c>
      <c r="O45" s="22">
        <f t="shared" si="0"/>
        <v>1</v>
      </c>
      <c r="P45" s="165"/>
      <c r="Q45" s="165"/>
      <c r="R45" s="24" t="s">
        <v>188</v>
      </c>
      <c r="S45" s="34" t="s">
        <v>179</v>
      </c>
      <c r="T45" s="19" t="s">
        <v>30</v>
      </c>
      <c r="U45" s="32"/>
      <c r="V45" s="16" t="s">
        <v>895</v>
      </c>
      <c r="W45" s="38" t="s">
        <v>894</v>
      </c>
    </row>
    <row r="46" spans="1:23" ht="168" x14ac:dyDescent="0.35">
      <c r="A46" s="17">
        <v>2016</v>
      </c>
      <c r="B46" s="18" t="s">
        <v>172</v>
      </c>
      <c r="C46" s="17">
        <v>2</v>
      </c>
      <c r="D46" s="19" t="s">
        <v>189</v>
      </c>
      <c r="E46" s="19" t="s">
        <v>190</v>
      </c>
      <c r="F46" s="20" t="s">
        <v>175</v>
      </c>
      <c r="G46" s="19" t="s">
        <v>191</v>
      </c>
      <c r="H46" s="19" t="s">
        <v>182</v>
      </c>
      <c r="I46" s="18" t="s">
        <v>44</v>
      </c>
      <c r="J46" s="18" t="s">
        <v>183</v>
      </c>
      <c r="K46" s="17">
        <v>1</v>
      </c>
      <c r="L46" s="21">
        <v>42795</v>
      </c>
      <c r="M46" s="21">
        <v>43100</v>
      </c>
      <c r="N46" s="17">
        <v>1</v>
      </c>
      <c r="O46" s="22">
        <f t="shared" si="0"/>
        <v>1</v>
      </c>
      <c r="P46" s="165">
        <f>AVERAGE(O46:O48)</f>
        <v>1</v>
      </c>
      <c r="Q46" s="165" t="s">
        <v>27</v>
      </c>
      <c r="R46" s="19" t="s">
        <v>184</v>
      </c>
      <c r="S46" s="19" t="s">
        <v>192</v>
      </c>
      <c r="T46" s="19" t="s">
        <v>30</v>
      </c>
      <c r="U46" s="32"/>
      <c r="V46" s="16" t="s">
        <v>895</v>
      </c>
      <c r="W46" s="38" t="s">
        <v>894</v>
      </c>
    </row>
    <row r="47" spans="1:23" ht="126" x14ac:dyDescent="0.35">
      <c r="A47" s="17">
        <v>2016</v>
      </c>
      <c r="B47" s="18" t="s">
        <v>172</v>
      </c>
      <c r="C47" s="17">
        <v>2</v>
      </c>
      <c r="D47" s="19" t="s">
        <v>193</v>
      </c>
      <c r="E47" s="19" t="s">
        <v>190</v>
      </c>
      <c r="F47" s="20" t="s">
        <v>48</v>
      </c>
      <c r="G47" s="19" t="s">
        <v>194</v>
      </c>
      <c r="H47" s="19" t="s">
        <v>195</v>
      </c>
      <c r="I47" s="18" t="s">
        <v>35</v>
      </c>
      <c r="J47" s="18" t="s">
        <v>196</v>
      </c>
      <c r="K47" s="17">
        <v>1</v>
      </c>
      <c r="L47" s="21">
        <v>42795</v>
      </c>
      <c r="M47" s="21">
        <v>43100</v>
      </c>
      <c r="N47" s="17">
        <v>1</v>
      </c>
      <c r="O47" s="22">
        <f t="shared" si="0"/>
        <v>1</v>
      </c>
      <c r="P47" s="165"/>
      <c r="Q47" s="165"/>
      <c r="R47" s="34" t="s">
        <v>197</v>
      </c>
      <c r="S47" s="34" t="s">
        <v>192</v>
      </c>
      <c r="T47" s="19" t="s">
        <v>30</v>
      </c>
      <c r="U47" s="32"/>
      <c r="V47" s="16" t="s">
        <v>895</v>
      </c>
      <c r="W47" s="38" t="s">
        <v>894</v>
      </c>
    </row>
    <row r="48" spans="1:23" ht="126" x14ac:dyDescent="0.35">
      <c r="A48" s="17">
        <v>2016</v>
      </c>
      <c r="B48" s="18" t="s">
        <v>172</v>
      </c>
      <c r="C48" s="17">
        <v>2</v>
      </c>
      <c r="D48" s="19" t="s">
        <v>193</v>
      </c>
      <c r="E48" s="19" t="s">
        <v>190</v>
      </c>
      <c r="F48" s="20" t="s">
        <v>52</v>
      </c>
      <c r="G48" s="19" t="s">
        <v>185</v>
      </c>
      <c r="H48" s="19" t="s">
        <v>186</v>
      </c>
      <c r="I48" s="18" t="s">
        <v>35</v>
      </c>
      <c r="J48" s="18" t="s">
        <v>187</v>
      </c>
      <c r="K48" s="17">
        <v>1</v>
      </c>
      <c r="L48" s="21">
        <v>42795</v>
      </c>
      <c r="M48" s="21">
        <v>43100</v>
      </c>
      <c r="N48" s="17">
        <v>1</v>
      </c>
      <c r="O48" s="22">
        <f t="shared" si="0"/>
        <v>1</v>
      </c>
      <c r="P48" s="165"/>
      <c r="Q48" s="165"/>
      <c r="R48" s="24" t="s">
        <v>188</v>
      </c>
      <c r="S48" s="24" t="s">
        <v>192</v>
      </c>
      <c r="T48" s="19" t="s">
        <v>30</v>
      </c>
      <c r="U48" s="32"/>
      <c r="V48" s="16" t="s">
        <v>895</v>
      </c>
      <c r="W48" s="38" t="s">
        <v>894</v>
      </c>
    </row>
    <row r="49" spans="1:23" ht="220.5" x14ac:dyDescent="0.35">
      <c r="A49" s="17">
        <v>2016</v>
      </c>
      <c r="B49" s="18" t="s">
        <v>172</v>
      </c>
      <c r="C49" s="17">
        <v>3</v>
      </c>
      <c r="D49" s="19" t="s">
        <v>198</v>
      </c>
      <c r="E49" s="19" t="s">
        <v>199</v>
      </c>
      <c r="F49" s="20" t="s">
        <v>59</v>
      </c>
      <c r="G49" s="19" t="s">
        <v>200</v>
      </c>
      <c r="H49" s="19" t="s">
        <v>201</v>
      </c>
      <c r="I49" s="18" t="s">
        <v>44</v>
      </c>
      <c r="J49" s="18" t="s">
        <v>36</v>
      </c>
      <c r="K49" s="17">
        <v>1</v>
      </c>
      <c r="L49" s="21">
        <v>42795</v>
      </c>
      <c r="M49" s="21">
        <v>43070</v>
      </c>
      <c r="N49" s="17">
        <v>1</v>
      </c>
      <c r="O49" s="22">
        <f t="shared" si="0"/>
        <v>1</v>
      </c>
      <c r="P49" s="165">
        <f>AVERAGE(O49:O50)</f>
        <v>1</v>
      </c>
      <c r="Q49" s="165" t="s">
        <v>27</v>
      </c>
      <c r="R49" s="19" t="s">
        <v>134</v>
      </c>
      <c r="S49" s="19" t="s">
        <v>202</v>
      </c>
      <c r="T49" s="19" t="s">
        <v>30</v>
      </c>
      <c r="U49" s="32"/>
      <c r="V49" s="16" t="s">
        <v>895</v>
      </c>
      <c r="W49" s="38" t="s">
        <v>894</v>
      </c>
    </row>
    <row r="50" spans="1:23" ht="220.5" x14ac:dyDescent="0.35">
      <c r="A50" s="17">
        <v>2016</v>
      </c>
      <c r="B50" s="18" t="s">
        <v>172</v>
      </c>
      <c r="C50" s="17">
        <v>3</v>
      </c>
      <c r="D50" s="19" t="s">
        <v>203</v>
      </c>
      <c r="E50" s="19" t="s">
        <v>199</v>
      </c>
      <c r="F50" s="20" t="s">
        <v>66</v>
      </c>
      <c r="G50" s="19" t="s">
        <v>191</v>
      </c>
      <c r="H50" s="19" t="s">
        <v>204</v>
      </c>
      <c r="I50" s="18" t="s">
        <v>44</v>
      </c>
      <c r="J50" s="18" t="s">
        <v>183</v>
      </c>
      <c r="K50" s="17">
        <v>1</v>
      </c>
      <c r="L50" s="21">
        <v>42795</v>
      </c>
      <c r="M50" s="21">
        <v>43100</v>
      </c>
      <c r="N50" s="17">
        <v>1</v>
      </c>
      <c r="O50" s="22">
        <f t="shared" si="0"/>
        <v>1</v>
      </c>
      <c r="P50" s="165"/>
      <c r="Q50" s="165"/>
      <c r="R50" s="19" t="s">
        <v>184</v>
      </c>
      <c r="S50" s="19" t="s">
        <v>205</v>
      </c>
      <c r="T50" s="19" t="s">
        <v>30</v>
      </c>
      <c r="U50" s="32"/>
      <c r="V50" s="16" t="s">
        <v>895</v>
      </c>
      <c r="W50" s="38" t="s">
        <v>894</v>
      </c>
    </row>
    <row r="51" spans="1:23" ht="105" x14ac:dyDescent="0.35">
      <c r="A51" s="17">
        <v>2016</v>
      </c>
      <c r="B51" s="18" t="s">
        <v>172</v>
      </c>
      <c r="C51" s="17">
        <v>4</v>
      </c>
      <c r="D51" s="19" t="s">
        <v>206</v>
      </c>
      <c r="E51" s="19" t="s">
        <v>207</v>
      </c>
      <c r="F51" s="20" t="s">
        <v>175</v>
      </c>
      <c r="G51" s="19" t="s">
        <v>208</v>
      </c>
      <c r="H51" s="19" t="s">
        <v>87</v>
      </c>
      <c r="I51" s="18" t="s">
        <v>44</v>
      </c>
      <c r="J51" s="18" t="s">
        <v>55</v>
      </c>
      <c r="K51" s="17">
        <v>2</v>
      </c>
      <c r="L51" s="21">
        <v>42795</v>
      </c>
      <c r="M51" s="21">
        <v>42916</v>
      </c>
      <c r="N51" s="17">
        <v>2</v>
      </c>
      <c r="O51" s="22">
        <f t="shared" si="0"/>
        <v>1</v>
      </c>
      <c r="P51" s="165">
        <f>AVERAGE(O51:O53)</f>
        <v>1</v>
      </c>
      <c r="Q51" s="165" t="s">
        <v>27</v>
      </c>
      <c r="R51" s="19" t="s">
        <v>209</v>
      </c>
      <c r="S51" s="19" t="s">
        <v>210</v>
      </c>
      <c r="T51" s="19" t="s">
        <v>30</v>
      </c>
      <c r="U51" s="32"/>
      <c r="V51" s="16" t="s">
        <v>895</v>
      </c>
      <c r="W51" s="38" t="s">
        <v>894</v>
      </c>
    </row>
    <row r="52" spans="1:23" ht="105" x14ac:dyDescent="0.35">
      <c r="A52" s="17">
        <v>2016</v>
      </c>
      <c r="B52" s="18" t="s">
        <v>172</v>
      </c>
      <c r="C52" s="17">
        <v>4</v>
      </c>
      <c r="D52" s="19" t="s">
        <v>211</v>
      </c>
      <c r="E52" s="19" t="s">
        <v>207</v>
      </c>
      <c r="F52" s="20" t="s">
        <v>48</v>
      </c>
      <c r="G52" s="19" t="s">
        <v>194</v>
      </c>
      <c r="H52" s="19" t="s">
        <v>195</v>
      </c>
      <c r="I52" s="18" t="s">
        <v>35</v>
      </c>
      <c r="J52" s="18" t="s">
        <v>196</v>
      </c>
      <c r="K52" s="17">
        <v>1</v>
      </c>
      <c r="L52" s="21">
        <v>42795</v>
      </c>
      <c r="M52" s="21">
        <v>43100</v>
      </c>
      <c r="N52" s="17">
        <v>1</v>
      </c>
      <c r="O52" s="22">
        <f t="shared" si="0"/>
        <v>1</v>
      </c>
      <c r="P52" s="165"/>
      <c r="Q52" s="165"/>
      <c r="R52" s="34" t="s">
        <v>197</v>
      </c>
      <c r="S52" s="34" t="s">
        <v>210</v>
      </c>
      <c r="T52" s="19" t="s">
        <v>30</v>
      </c>
      <c r="U52" s="32"/>
      <c r="V52" s="16" t="s">
        <v>895</v>
      </c>
      <c r="W52" s="38" t="s">
        <v>894</v>
      </c>
    </row>
    <row r="53" spans="1:23" ht="105" x14ac:dyDescent="0.35">
      <c r="A53" s="17">
        <v>2016</v>
      </c>
      <c r="B53" s="18" t="s">
        <v>172</v>
      </c>
      <c r="C53" s="17">
        <v>4</v>
      </c>
      <c r="D53" s="19" t="s">
        <v>206</v>
      </c>
      <c r="E53" s="19" t="s">
        <v>207</v>
      </c>
      <c r="F53" s="20" t="s">
        <v>52</v>
      </c>
      <c r="G53" s="19" t="s">
        <v>212</v>
      </c>
      <c r="H53" s="19" t="s">
        <v>213</v>
      </c>
      <c r="I53" s="18" t="s">
        <v>35</v>
      </c>
      <c r="J53" s="18" t="s">
        <v>214</v>
      </c>
      <c r="K53" s="17">
        <v>1</v>
      </c>
      <c r="L53" s="21">
        <v>42795</v>
      </c>
      <c r="M53" s="21">
        <v>43100</v>
      </c>
      <c r="N53" s="17">
        <v>1</v>
      </c>
      <c r="O53" s="22">
        <f t="shared" si="0"/>
        <v>1</v>
      </c>
      <c r="P53" s="165"/>
      <c r="Q53" s="165"/>
      <c r="R53" s="39" t="s">
        <v>215</v>
      </c>
      <c r="S53" s="34" t="s">
        <v>210</v>
      </c>
      <c r="T53" s="19" t="s">
        <v>30</v>
      </c>
      <c r="U53" s="32"/>
      <c r="V53" s="16" t="s">
        <v>895</v>
      </c>
      <c r="W53" s="38" t="s">
        <v>894</v>
      </c>
    </row>
    <row r="54" spans="1:23" ht="168" x14ac:dyDescent="0.35">
      <c r="A54" s="17">
        <v>2016</v>
      </c>
      <c r="B54" s="18" t="s">
        <v>172</v>
      </c>
      <c r="C54" s="17">
        <v>5</v>
      </c>
      <c r="D54" s="19" t="s">
        <v>216</v>
      </c>
      <c r="E54" s="19" t="s">
        <v>217</v>
      </c>
      <c r="F54" s="20" t="s">
        <v>59</v>
      </c>
      <c r="G54" s="19" t="s">
        <v>191</v>
      </c>
      <c r="H54" s="19" t="s">
        <v>182</v>
      </c>
      <c r="I54" s="18" t="s">
        <v>44</v>
      </c>
      <c r="J54" s="18" t="s">
        <v>183</v>
      </c>
      <c r="K54" s="17">
        <v>1</v>
      </c>
      <c r="L54" s="21">
        <v>42795</v>
      </c>
      <c r="M54" s="21">
        <v>43100</v>
      </c>
      <c r="N54" s="17">
        <v>1</v>
      </c>
      <c r="O54" s="22">
        <f t="shared" si="0"/>
        <v>1</v>
      </c>
      <c r="P54" s="165">
        <f>AVERAGE(O54:O55)</f>
        <v>1</v>
      </c>
      <c r="Q54" s="165" t="s">
        <v>27</v>
      </c>
      <c r="R54" s="19" t="s">
        <v>184</v>
      </c>
      <c r="S54" s="19" t="s">
        <v>218</v>
      </c>
      <c r="T54" s="19" t="s">
        <v>30</v>
      </c>
      <c r="U54" s="32"/>
      <c r="V54" s="16" t="s">
        <v>895</v>
      </c>
      <c r="W54" s="38" t="s">
        <v>894</v>
      </c>
    </row>
    <row r="55" spans="1:23" ht="136.5" x14ac:dyDescent="0.35">
      <c r="A55" s="17">
        <v>2016</v>
      </c>
      <c r="B55" s="18" t="s">
        <v>172</v>
      </c>
      <c r="C55" s="17">
        <v>5</v>
      </c>
      <c r="D55" s="19" t="s">
        <v>216</v>
      </c>
      <c r="E55" s="19" t="s">
        <v>219</v>
      </c>
      <c r="F55" s="20" t="s">
        <v>66</v>
      </c>
      <c r="G55" s="19" t="s">
        <v>220</v>
      </c>
      <c r="H55" s="19" t="s">
        <v>221</v>
      </c>
      <c r="I55" s="18" t="s">
        <v>44</v>
      </c>
      <c r="J55" s="18" t="s">
        <v>222</v>
      </c>
      <c r="K55" s="17">
        <v>1</v>
      </c>
      <c r="L55" s="21">
        <v>42795</v>
      </c>
      <c r="M55" s="21">
        <v>43070</v>
      </c>
      <c r="N55" s="17">
        <v>1</v>
      </c>
      <c r="O55" s="22">
        <f t="shared" si="0"/>
        <v>1</v>
      </c>
      <c r="P55" s="165"/>
      <c r="Q55" s="165"/>
      <c r="R55" s="19" t="s">
        <v>223</v>
      </c>
      <c r="S55" s="19" t="s">
        <v>218</v>
      </c>
      <c r="T55" s="19" t="s">
        <v>30</v>
      </c>
      <c r="U55" s="32"/>
      <c r="V55" s="16" t="s">
        <v>895</v>
      </c>
      <c r="W55" s="38" t="s">
        <v>894</v>
      </c>
    </row>
    <row r="56" spans="1:23" ht="126" x14ac:dyDescent="0.35">
      <c r="A56" s="17">
        <v>2016</v>
      </c>
      <c r="B56" s="18" t="s">
        <v>172</v>
      </c>
      <c r="C56" s="17">
        <v>6</v>
      </c>
      <c r="D56" s="19" t="s">
        <v>224</v>
      </c>
      <c r="E56" s="19" t="s">
        <v>225</v>
      </c>
      <c r="F56" s="20" t="s">
        <v>59</v>
      </c>
      <c r="G56" s="19" t="s">
        <v>208</v>
      </c>
      <c r="H56" s="19" t="s">
        <v>87</v>
      </c>
      <c r="I56" s="18" t="s">
        <v>44</v>
      </c>
      <c r="J56" s="18" t="s">
        <v>55</v>
      </c>
      <c r="K56" s="17">
        <v>2</v>
      </c>
      <c r="L56" s="21">
        <v>42795</v>
      </c>
      <c r="M56" s="21">
        <v>42916</v>
      </c>
      <c r="N56" s="17">
        <v>2</v>
      </c>
      <c r="O56" s="22">
        <f t="shared" si="0"/>
        <v>1</v>
      </c>
      <c r="P56" s="165">
        <f>AVERAGE(O56:O57)</f>
        <v>1</v>
      </c>
      <c r="Q56" s="165" t="s">
        <v>27</v>
      </c>
      <c r="R56" s="19" t="s">
        <v>209</v>
      </c>
      <c r="S56" s="19" t="s">
        <v>226</v>
      </c>
      <c r="T56" s="19" t="s">
        <v>30</v>
      </c>
      <c r="U56" s="32"/>
      <c r="V56" s="16" t="s">
        <v>895</v>
      </c>
      <c r="W56" s="38" t="s">
        <v>894</v>
      </c>
    </row>
    <row r="57" spans="1:23" ht="126" x14ac:dyDescent="0.35">
      <c r="A57" s="17">
        <v>2016</v>
      </c>
      <c r="B57" s="18" t="s">
        <v>172</v>
      </c>
      <c r="C57" s="17">
        <v>6</v>
      </c>
      <c r="D57" s="19" t="s">
        <v>224</v>
      </c>
      <c r="E57" s="19" t="s">
        <v>225</v>
      </c>
      <c r="F57" s="20" t="s">
        <v>66</v>
      </c>
      <c r="G57" s="19" t="s">
        <v>194</v>
      </c>
      <c r="H57" s="19" t="s">
        <v>195</v>
      </c>
      <c r="I57" s="18" t="s">
        <v>35</v>
      </c>
      <c r="J57" s="18" t="s">
        <v>196</v>
      </c>
      <c r="K57" s="17">
        <v>1</v>
      </c>
      <c r="L57" s="21">
        <v>42795</v>
      </c>
      <c r="M57" s="21">
        <v>43100</v>
      </c>
      <c r="N57" s="17">
        <v>1</v>
      </c>
      <c r="O57" s="22">
        <f t="shared" si="0"/>
        <v>1</v>
      </c>
      <c r="P57" s="165"/>
      <c r="Q57" s="165"/>
      <c r="R57" s="34" t="s">
        <v>197</v>
      </c>
      <c r="S57" s="24" t="s">
        <v>226</v>
      </c>
      <c r="T57" s="19" t="s">
        <v>30</v>
      </c>
      <c r="U57" s="32"/>
      <c r="V57" s="16" t="s">
        <v>895</v>
      </c>
      <c r="W57" s="38" t="s">
        <v>894</v>
      </c>
    </row>
    <row r="58" spans="1:23" ht="168" x14ac:dyDescent="0.35">
      <c r="A58" s="17">
        <v>2016</v>
      </c>
      <c r="B58" s="18" t="s">
        <v>172</v>
      </c>
      <c r="C58" s="17">
        <v>7</v>
      </c>
      <c r="D58" s="19" t="s">
        <v>227</v>
      </c>
      <c r="E58" s="19" t="s">
        <v>228</v>
      </c>
      <c r="F58" s="20" t="s">
        <v>59</v>
      </c>
      <c r="G58" s="19" t="s">
        <v>191</v>
      </c>
      <c r="H58" s="19" t="s">
        <v>182</v>
      </c>
      <c r="I58" s="18" t="s">
        <v>44</v>
      </c>
      <c r="J58" s="18" t="s">
        <v>183</v>
      </c>
      <c r="K58" s="17">
        <v>1</v>
      </c>
      <c r="L58" s="21">
        <v>42795</v>
      </c>
      <c r="M58" s="21">
        <v>43100</v>
      </c>
      <c r="N58" s="17">
        <v>1</v>
      </c>
      <c r="O58" s="22">
        <f t="shared" si="0"/>
        <v>1</v>
      </c>
      <c r="P58" s="165">
        <f>AVERAGE(O58:O59)</f>
        <v>1</v>
      </c>
      <c r="Q58" s="165" t="s">
        <v>27</v>
      </c>
      <c r="R58" s="19" t="s">
        <v>184</v>
      </c>
      <c r="S58" s="19" t="s">
        <v>229</v>
      </c>
      <c r="T58" s="19" t="s">
        <v>30</v>
      </c>
      <c r="U58" s="32"/>
      <c r="V58" s="16" t="s">
        <v>895</v>
      </c>
      <c r="W58" s="38" t="s">
        <v>894</v>
      </c>
    </row>
    <row r="59" spans="1:23" ht="115.5" x14ac:dyDescent="0.35">
      <c r="A59" s="17">
        <v>2016</v>
      </c>
      <c r="B59" s="18" t="s">
        <v>172</v>
      </c>
      <c r="C59" s="17">
        <v>7</v>
      </c>
      <c r="D59" s="19" t="s">
        <v>227</v>
      </c>
      <c r="E59" s="19" t="s">
        <v>228</v>
      </c>
      <c r="F59" s="20" t="s">
        <v>66</v>
      </c>
      <c r="G59" s="19" t="s">
        <v>194</v>
      </c>
      <c r="H59" s="19" t="s">
        <v>195</v>
      </c>
      <c r="I59" s="18" t="s">
        <v>35</v>
      </c>
      <c r="J59" s="18" t="s">
        <v>196</v>
      </c>
      <c r="K59" s="17">
        <v>1</v>
      </c>
      <c r="L59" s="21">
        <v>42795</v>
      </c>
      <c r="M59" s="21">
        <v>43100</v>
      </c>
      <c r="N59" s="17">
        <v>1</v>
      </c>
      <c r="O59" s="22">
        <f t="shared" si="0"/>
        <v>1</v>
      </c>
      <c r="P59" s="165"/>
      <c r="Q59" s="165"/>
      <c r="R59" s="34" t="s">
        <v>197</v>
      </c>
      <c r="S59" s="24" t="s">
        <v>229</v>
      </c>
      <c r="T59" s="19" t="s">
        <v>30</v>
      </c>
      <c r="U59" s="32"/>
      <c r="V59" s="16" t="s">
        <v>895</v>
      </c>
      <c r="W59" s="38" t="s">
        <v>894</v>
      </c>
    </row>
    <row r="60" spans="1:23" ht="168" x14ac:dyDescent="0.35">
      <c r="A60" s="17">
        <v>2016</v>
      </c>
      <c r="B60" s="18" t="s">
        <v>172</v>
      </c>
      <c r="C60" s="17">
        <v>8</v>
      </c>
      <c r="D60" s="19" t="s">
        <v>230</v>
      </c>
      <c r="E60" s="19" t="s">
        <v>231</v>
      </c>
      <c r="F60" s="20" t="s">
        <v>59</v>
      </c>
      <c r="G60" s="19" t="s">
        <v>191</v>
      </c>
      <c r="H60" s="19" t="s">
        <v>182</v>
      </c>
      <c r="I60" s="18" t="s">
        <v>44</v>
      </c>
      <c r="J60" s="18" t="s">
        <v>183</v>
      </c>
      <c r="K60" s="17">
        <v>1</v>
      </c>
      <c r="L60" s="21">
        <v>42795</v>
      </c>
      <c r="M60" s="21">
        <v>43100</v>
      </c>
      <c r="N60" s="17">
        <v>1</v>
      </c>
      <c r="O60" s="22">
        <f t="shared" si="0"/>
        <v>1</v>
      </c>
      <c r="P60" s="165">
        <f>AVERAGE(O60:O61)</f>
        <v>1</v>
      </c>
      <c r="Q60" s="165" t="s">
        <v>27</v>
      </c>
      <c r="R60" s="19" t="s">
        <v>184</v>
      </c>
      <c r="S60" s="19" t="s">
        <v>229</v>
      </c>
      <c r="T60" s="19" t="s">
        <v>30</v>
      </c>
      <c r="U60" s="32"/>
      <c r="V60" s="16" t="s">
        <v>895</v>
      </c>
      <c r="W60" s="38" t="s">
        <v>894</v>
      </c>
    </row>
    <row r="61" spans="1:23" ht="115.5" x14ac:dyDescent="0.35">
      <c r="A61" s="17">
        <v>2016</v>
      </c>
      <c r="B61" s="18" t="s">
        <v>172</v>
      </c>
      <c r="C61" s="17">
        <v>8</v>
      </c>
      <c r="D61" s="19" t="s">
        <v>230</v>
      </c>
      <c r="E61" s="19" t="s">
        <v>231</v>
      </c>
      <c r="F61" s="20" t="s">
        <v>66</v>
      </c>
      <c r="G61" s="19" t="s">
        <v>194</v>
      </c>
      <c r="H61" s="19" t="s">
        <v>195</v>
      </c>
      <c r="I61" s="18" t="s">
        <v>35</v>
      </c>
      <c r="J61" s="18" t="s">
        <v>196</v>
      </c>
      <c r="K61" s="17">
        <v>1</v>
      </c>
      <c r="L61" s="21">
        <v>42795</v>
      </c>
      <c r="M61" s="21">
        <v>43100</v>
      </c>
      <c r="N61" s="17">
        <v>1</v>
      </c>
      <c r="O61" s="22">
        <f t="shared" si="0"/>
        <v>1</v>
      </c>
      <c r="P61" s="165"/>
      <c r="Q61" s="165"/>
      <c r="R61" s="34" t="s">
        <v>197</v>
      </c>
      <c r="S61" s="24" t="s">
        <v>229</v>
      </c>
      <c r="T61" s="19" t="s">
        <v>30</v>
      </c>
      <c r="U61" s="32"/>
      <c r="V61" s="16" t="s">
        <v>895</v>
      </c>
      <c r="W61" s="38" t="s">
        <v>894</v>
      </c>
    </row>
    <row r="62" spans="1:23" ht="210" x14ac:dyDescent="0.35">
      <c r="A62" s="17">
        <v>2016</v>
      </c>
      <c r="B62" s="18" t="s">
        <v>172</v>
      </c>
      <c r="C62" s="17">
        <v>9</v>
      </c>
      <c r="D62" s="19" t="s">
        <v>232</v>
      </c>
      <c r="E62" s="19" t="s">
        <v>233</v>
      </c>
      <c r="F62" s="20" t="s">
        <v>59</v>
      </c>
      <c r="G62" s="19" t="s">
        <v>132</v>
      </c>
      <c r="H62" s="19" t="s">
        <v>234</v>
      </c>
      <c r="I62" s="18" t="s">
        <v>44</v>
      </c>
      <c r="J62" s="18" t="s">
        <v>36</v>
      </c>
      <c r="K62" s="17">
        <v>1</v>
      </c>
      <c r="L62" s="21">
        <v>42795</v>
      </c>
      <c r="M62" s="21">
        <v>43070</v>
      </c>
      <c r="N62" s="17">
        <v>1</v>
      </c>
      <c r="O62" s="22">
        <f t="shared" si="0"/>
        <v>1</v>
      </c>
      <c r="P62" s="165">
        <f>AVERAGE(O62:O63)</f>
        <v>1</v>
      </c>
      <c r="Q62" s="165" t="s">
        <v>27</v>
      </c>
      <c r="R62" s="19" t="s">
        <v>134</v>
      </c>
      <c r="S62" s="19" t="s">
        <v>834</v>
      </c>
      <c r="T62" s="19" t="s">
        <v>30</v>
      </c>
      <c r="U62" s="32"/>
      <c r="V62" s="16" t="s">
        <v>895</v>
      </c>
      <c r="W62" s="38" t="s">
        <v>894</v>
      </c>
    </row>
    <row r="63" spans="1:23" ht="210" x14ac:dyDescent="0.35">
      <c r="A63" s="17">
        <v>2016</v>
      </c>
      <c r="B63" s="18" t="s">
        <v>172</v>
      </c>
      <c r="C63" s="17">
        <v>9</v>
      </c>
      <c r="D63" s="19" t="s">
        <v>232</v>
      </c>
      <c r="E63" s="19" t="s">
        <v>233</v>
      </c>
      <c r="F63" s="20" t="s">
        <v>66</v>
      </c>
      <c r="G63" s="19" t="s">
        <v>191</v>
      </c>
      <c r="H63" s="19" t="s">
        <v>235</v>
      </c>
      <c r="I63" s="18" t="s">
        <v>44</v>
      </c>
      <c r="J63" s="18" t="s">
        <v>183</v>
      </c>
      <c r="K63" s="17">
        <v>1</v>
      </c>
      <c r="L63" s="21">
        <v>42795</v>
      </c>
      <c r="M63" s="21">
        <v>43100</v>
      </c>
      <c r="N63" s="17">
        <v>1</v>
      </c>
      <c r="O63" s="22">
        <f t="shared" si="0"/>
        <v>1</v>
      </c>
      <c r="P63" s="165"/>
      <c r="Q63" s="165"/>
      <c r="R63" s="19" t="s">
        <v>184</v>
      </c>
      <c r="S63" s="19" t="s">
        <v>834</v>
      </c>
      <c r="T63" s="19" t="s">
        <v>30</v>
      </c>
      <c r="U63" s="32"/>
      <c r="V63" s="16" t="s">
        <v>895</v>
      </c>
      <c r="W63" s="38" t="s">
        <v>894</v>
      </c>
    </row>
    <row r="64" spans="1:23" ht="210" x14ac:dyDescent="0.35">
      <c r="A64" s="17">
        <v>2016</v>
      </c>
      <c r="B64" s="18" t="s">
        <v>172</v>
      </c>
      <c r="C64" s="17">
        <v>10</v>
      </c>
      <c r="D64" s="19" t="s">
        <v>236</v>
      </c>
      <c r="E64" s="19" t="s">
        <v>237</v>
      </c>
      <c r="F64" s="18">
        <v>1</v>
      </c>
      <c r="G64" s="19" t="s">
        <v>191</v>
      </c>
      <c r="H64" s="19" t="s">
        <v>235</v>
      </c>
      <c r="I64" s="18" t="s">
        <v>44</v>
      </c>
      <c r="J64" s="18" t="s">
        <v>183</v>
      </c>
      <c r="K64" s="17">
        <v>1</v>
      </c>
      <c r="L64" s="21">
        <v>42795</v>
      </c>
      <c r="M64" s="21">
        <v>43100</v>
      </c>
      <c r="N64" s="17">
        <v>1</v>
      </c>
      <c r="O64" s="22">
        <f t="shared" si="0"/>
        <v>1</v>
      </c>
      <c r="P64" s="22">
        <f>+O64</f>
        <v>1</v>
      </c>
      <c r="Q64" s="22" t="s">
        <v>27</v>
      </c>
      <c r="R64" s="19" t="s">
        <v>184</v>
      </c>
      <c r="S64" s="19" t="s">
        <v>238</v>
      </c>
      <c r="T64" s="19" t="s">
        <v>30</v>
      </c>
      <c r="U64" s="32"/>
      <c r="V64" s="16" t="s">
        <v>895</v>
      </c>
      <c r="W64" s="38" t="s">
        <v>894</v>
      </c>
    </row>
    <row r="65" spans="1:23" ht="84" x14ac:dyDescent="0.35">
      <c r="A65" s="17">
        <v>2016</v>
      </c>
      <c r="B65" s="18" t="s">
        <v>172</v>
      </c>
      <c r="C65" s="17">
        <v>11</v>
      </c>
      <c r="D65" s="19" t="s">
        <v>239</v>
      </c>
      <c r="E65" s="19" t="s">
        <v>240</v>
      </c>
      <c r="F65" s="18">
        <v>1</v>
      </c>
      <c r="G65" s="19" t="s">
        <v>241</v>
      </c>
      <c r="H65" s="19" t="s">
        <v>242</v>
      </c>
      <c r="I65" s="18" t="s">
        <v>44</v>
      </c>
      <c r="J65" s="18" t="s">
        <v>36</v>
      </c>
      <c r="K65" s="17">
        <v>1</v>
      </c>
      <c r="L65" s="21">
        <v>42795</v>
      </c>
      <c r="M65" s="21">
        <v>43100</v>
      </c>
      <c r="N65" s="17">
        <v>1</v>
      </c>
      <c r="O65" s="22">
        <f t="shared" si="0"/>
        <v>1</v>
      </c>
      <c r="P65" s="22">
        <f>+O65</f>
        <v>1</v>
      </c>
      <c r="Q65" s="22" t="s">
        <v>27</v>
      </c>
      <c r="R65" s="35" t="s">
        <v>243</v>
      </c>
      <c r="S65" s="36" t="s">
        <v>244</v>
      </c>
      <c r="T65" s="19" t="s">
        <v>30</v>
      </c>
      <c r="U65" s="32"/>
      <c r="V65" s="16" t="s">
        <v>895</v>
      </c>
      <c r="W65" s="38" t="s">
        <v>894</v>
      </c>
    </row>
    <row r="66" spans="1:23" ht="84" x14ac:dyDescent="0.35">
      <c r="A66" s="17">
        <v>2016</v>
      </c>
      <c r="B66" s="18" t="s">
        <v>172</v>
      </c>
      <c r="C66" s="17">
        <v>12</v>
      </c>
      <c r="D66" s="19" t="s">
        <v>245</v>
      </c>
      <c r="E66" s="19" t="s">
        <v>246</v>
      </c>
      <c r="F66" s="18">
        <v>1</v>
      </c>
      <c r="G66" s="19" t="s">
        <v>241</v>
      </c>
      <c r="H66" s="19" t="s">
        <v>242</v>
      </c>
      <c r="I66" s="18" t="s">
        <v>44</v>
      </c>
      <c r="J66" s="18" t="s">
        <v>36</v>
      </c>
      <c r="K66" s="17">
        <v>1</v>
      </c>
      <c r="L66" s="21">
        <v>42795</v>
      </c>
      <c r="M66" s="21">
        <v>43100</v>
      </c>
      <c r="N66" s="17">
        <v>1</v>
      </c>
      <c r="O66" s="22">
        <f t="shared" si="0"/>
        <v>1</v>
      </c>
      <c r="P66" s="22">
        <f>+O66</f>
        <v>1</v>
      </c>
      <c r="Q66" s="22" t="s">
        <v>27</v>
      </c>
      <c r="R66" s="35" t="s">
        <v>247</v>
      </c>
      <c r="S66" s="36" t="s">
        <v>248</v>
      </c>
      <c r="T66" s="19" t="s">
        <v>30</v>
      </c>
      <c r="U66" s="32"/>
      <c r="V66" s="16" t="s">
        <v>895</v>
      </c>
      <c r="W66" s="38" t="s">
        <v>894</v>
      </c>
    </row>
    <row r="67" spans="1:23" ht="210" x14ac:dyDescent="0.35">
      <c r="A67" s="17">
        <v>2016</v>
      </c>
      <c r="B67" s="18" t="s">
        <v>172</v>
      </c>
      <c r="C67" s="17">
        <v>13</v>
      </c>
      <c r="D67" s="19" t="s">
        <v>249</v>
      </c>
      <c r="E67" s="19" t="s">
        <v>250</v>
      </c>
      <c r="F67" s="18">
        <v>1</v>
      </c>
      <c r="G67" s="19" t="s">
        <v>191</v>
      </c>
      <c r="H67" s="19" t="s">
        <v>235</v>
      </c>
      <c r="I67" s="18" t="s">
        <v>44</v>
      </c>
      <c r="J67" s="18" t="s">
        <v>183</v>
      </c>
      <c r="K67" s="17">
        <v>1</v>
      </c>
      <c r="L67" s="21">
        <v>42795</v>
      </c>
      <c r="M67" s="21">
        <v>43100</v>
      </c>
      <c r="N67" s="17">
        <v>1</v>
      </c>
      <c r="O67" s="22">
        <f t="shared" si="0"/>
        <v>1</v>
      </c>
      <c r="P67" s="22">
        <f>+O67</f>
        <v>1</v>
      </c>
      <c r="Q67" s="22" t="s">
        <v>27</v>
      </c>
      <c r="R67" s="19" t="s">
        <v>184</v>
      </c>
      <c r="S67" s="19" t="s">
        <v>251</v>
      </c>
      <c r="T67" s="19" t="s">
        <v>30</v>
      </c>
      <c r="U67" s="32"/>
      <c r="V67" s="16" t="s">
        <v>895</v>
      </c>
      <c r="W67" s="38" t="s">
        <v>894</v>
      </c>
    </row>
    <row r="68" spans="1:23" ht="84" x14ac:dyDescent="0.35">
      <c r="A68" s="17">
        <v>2016</v>
      </c>
      <c r="B68" s="18" t="s">
        <v>172</v>
      </c>
      <c r="C68" s="17">
        <v>14</v>
      </c>
      <c r="D68" s="19" t="s">
        <v>252</v>
      </c>
      <c r="E68" s="19" t="s">
        <v>253</v>
      </c>
      <c r="F68" s="18">
        <v>1</v>
      </c>
      <c r="G68" s="19" t="s">
        <v>241</v>
      </c>
      <c r="H68" s="19" t="s">
        <v>242</v>
      </c>
      <c r="I68" s="18" t="s">
        <v>44</v>
      </c>
      <c r="J68" s="18" t="s">
        <v>36</v>
      </c>
      <c r="K68" s="17">
        <v>1</v>
      </c>
      <c r="L68" s="21">
        <v>42795</v>
      </c>
      <c r="M68" s="21">
        <v>43100</v>
      </c>
      <c r="N68" s="17">
        <v>1</v>
      </c>
      <c r="O68" s="22">
        <f t="shared" ref="O68:O122" si="2">+N68/K68</f>
        <v>1</v>
      </c>
      <c r="P68" s="22">
        <f>+O68</f>
        <v>1</v>
      </c>
      <c r="Q68" s="22" t="s">
        <v>27</v>
      </c>
      <c r="R68" s="35" t="s">
        <v>247</v>
      </c>
      <c r="S68" s="36" t="s">
        <v>248</v>
      </c>
      <c r="T68" s="19" t="s">
        <v>30</v>
      </c>
      <c r="U68" s="32"/>
      <c r="V68" s="16" t="s">
        <v>895</v>
      </c>
      <c r="W68" s="38" t="s">
        <v>894</v>
      </c>
    </row>
    <row r="69" spans="1:23" ht="168" x14ac:dyDescent="0.35">
      <c r="A69" s="17">
        <v>2016</v>
      </c>
      <c r="B69" s="18" t="s">
        <v>172</v>
      </c>
      <c r="C69" s="17">
        <v>15</v>
      </c>
      <c r="D69" s="19" t="s">
        <v>254</v>
      </c>
      <c r="E69" s="19" t="s">
        <v>255</v>
      </c>
      <c r="F69" s="20" t="s">
        <v>175</v>
      </c>
      <c r="G69" s="19" t="s">
        <v>208</v>
      </c>
      <c r="H69" s="19" t="s">
        <v>87</v>
      </c>
      <c r="I69" s="18" t="s">
        <v>44</v>
      </c>
      <c r="J69" s="18" t="s">
        <v>55</v>
      </c>
      <c r="K69" s="17">
        <v>2</v>
      </c>
      <c r="L69" s="21">
        <v>42795</v>
      </c>
      <c r="M69" s="21">
        <v>42916</v>
      </c>
      <c r="N69" s="17">
        <v>2</v>
      </c>
      <c r="O69" s="22">
        <f t="shared" si="2"/>
        <v>1</v>
      </c>
      <c r="P69" s="165">
        <f>AVERAGE(O69:O71)</f>
        <v>1</v>
      </c>
      <c r="Q69" s="165" t="s">
        <v>27</v>
      </c>
      <c r="R69" s="19" t="s">
        <v>209</v>
      </c>
      <c r="S69" s="19" t="s">
        <v>256</v>
      </c>
      <c r="T69" s="19" t="s">
        <v>30</v>
      </c>
      <c r="U69" s="32"/>
      <c r="V69" s="16" t="s">
        <v>895</v>
      </c>
      <c r="W69" s="38" t="s">
        <v>894</v>
      </c>
    </row>
    <row r="70" spans="1:23" ht="199.5" x14ac:dyDescent="0.35">
      <c r="A70" s="17">
        <v>2016</v>
      </c>
      <c r="B70" s="18" t="s">
        <v>172</v>
      </c>
      <c r="C70" s="17">
        <v>15</v>
      </c>
      <c r="D70" s="19" t="s">
        <v>254</v>
      </c>
      <c r="E70" s="19" t="s">
        <v>255</v>
      </c>
      <c r="F70" s="20" t="s">
        <v>48</v>
      </c>
      <c r="G70" s="19" t="s">
        <v>191</v>
      </c>
      <c r="H70" s="19" t="s">
        <v>235</v>
      </c>
      <c r="I70" s="18" t="s">
        <v>44</v>
      </c>
      <c r="J70" s="18" t="s">
        <v>183</v>
      </c>
      <c r="K70" s="17">
        <v>1</v>
      </c>
      <c r="L70" s="21">
        <v>42795</v>
      </c>
      <c r="M70" s="21">
        <v>43100</v>
      </c>
      <c r="N70" s="17">
        <v>1</v>
      </c>
      <c r="O70" s="22">
        <f t="shared" si="2"/>
        <v>1</v>
      </c>
      <c r="P70" s="165"/>
      <c r="Q70" s="165"/>
      <c r="R70" s="19" t="s">
        <v>184</v>
      </c>
      <c r="S70" s="19" t="s">
        <v>257</v>
      </c>
      <c r="T70" s="19" t="s">
        <v>30</v>
      </c>
      <c r="U70" s="32"/>
      <c r="V70" s="16" t="s">
        <v>895</v>
      </c>
      <c r="W70" s="38" t="s">
        <v>894</v>
      </c>
    </row>
    <row r="71" spans="1:23" ht="168" x14ac:dyDescent="0.35">
      <c r="A71" s="17">
        <v>2016</v>
      </c>
      <c r="B71" s="18" t="s">
        <v>172</v>
      </c>
      <c r="C71" s="17">
        <v>15</v>
      </c>
      <c r="D71" s="19" t="s">
        <v>254</v>
      </c>
      <c r="E71" s="19" t="s">
        <v>255</v>
      </c>
      <c r="F71" s="20" t="s">
        <v>52</v>
      </c>
      <c r="G71" s="19" t="s">
        <v>258</v>
      </c>
      <c r="H71" s="19" t="s">
        <v>259</v>
      </c>
      <c r="I71" s="18" t="s">
        <v>35</v>
      </c>
      <c r="J71" s="18" t="s">
        <v>196</v>
      </c>
      <c r="K71" s="17">
        <v>1</v>
      </c>
      <c r="L71" s="21">
        <v>42795</v>
      </c>
      <c r="M71" s="21">
        <v>43070</v>
      </c>
      <c r="N71" s="17">
        <v>1</v>
      </c>
      <c r="O71" s="22">
        <f t="shared" si="2"/>
        <v>1</v>
      </c>
      <c r="P71" s="165"/>
      <c r="Q71" s="165"/>
      <c r="R71" s="34" t="s">
        <v>260</v>
      </c>
      <c r="S71" s="34" t="s">
        <v>256</v>
      </c>
      <c r="T71" s="19" t="s">
        <v>30</v>
      </c>
      <c r="U71" s="32"/>
      <c r="V71" s="16" t="s">
        <v>895</v>
      </c>
      <c r="W71" s="38" t="s">
        <v>894</v>
      </c>
    </row>
    <row r="72" spans="1:23" ht="126" x14ac:dyDescent="0.35">
      <c r="A72" s="17">
        <v>2016</v>
      </c>
      <c r="B72" s="18" t="s">
        <v>172</v>
      </c>
      <c r="C72" s="17">
        <v>17</v>
      </c>
      <c r="D72" s="19" t="s">
        <v>266</v>
      </c>
      <c r="E72" s="19" t="s">
        <v>267</v>
      </c>
      <c r="F72" s="20" t="s">
        <v>59</v>
      </c>
      <c r="G72" s="19" t="s">
        <v>208</v>
      </c>
      <c r="H72" s="19" t="s">
        <v>87</v>
      </c>
      <c r="I72" s="18" t="s">
        <v>44</v>
      </c>
      <c r="J72" s="18" t="s">
        <v>55</v>
      </c>
      <c r="K72" s="17">
        <v>2</v>
      </c>
      <c r="L72" s="21">
        <v>42795</v>
      </c>
      <c r="M72" s="21">
        <v>42916</v>
      </c>
      <c r="N72" s="17">
        <v>2</v>
      </c>
      <c r="O72" s="22">
        <f t="shared" si="2"/>
        <v>1</v>
      </c>
      <c r="P72" s="165">
        <f>AVERAGE(O72:O73)</f>
        <v>1</v>
      </c>
      <c r="Q72" s="165" t="s">
        <v>27</v>
      </c>
      <c r="R72" s="19" t="s">
        <v>209</v>
      </c>
      <c r="S72" s="19" t="s">
        <v>226</v>
      </c>
      <c r="T72" s="19" t="s">
        <v>30</v>
      </c>
      <c r="U72" s="32"/>
      <c r="V72" s="16" t="s">
        <v>895</v>
      </c>
      <c r="W72" s="38" t="s">
        <v>894</v>
      </c>
    </row>
    <row r="73" spans="1:23" ht="126" x14ac:dyDescent="0.35">
      <c r="A73" s="17">
        <v>2016</v>
      </c>
      <c r="B73" s="18" t="s">
        <v>172</v>
      </c>
      <c r="C73" s="17">
        <v>17</v>
      </c>
      <c r="D73" s="19" t="s">
        <v>266</v>
      </c>
      <c r="E73" s="19" t="s">
        <v>267</v>
      </c>
      <c r="F73" s="20" t="s">
        <v>66</v>
      </c>
      <c r="G73" s="19" t="s">
        <v>194</v>
      </c>
      <c r="H73" s="19" t="s">
        <v>195</v>
      </c>
      <c r="I73" s="18" t="s">
        <v>35</v>
      </c>
      <c r="J73" s="18" t="s">
        <v>196</v>
      </c>
      <c r="K73" s="17">
        <v>1</v>
      </c>
      <c r="L73" s="21">
        <v>42795</v>
      </c>
      <c r="M73" s="21">
        <v>43100</v>
      </c>
      <c r="N73" s="17">
        <v>1</v>
      </c>
      <c r="O73" s="22">
        <f t="shared" si="2"/>
        <v>1</v>
      </c>
      <c r="P73" s="165"/>
      <c r="Q73" s="165"/>
      <c r="R73" s="34" t="s">
        <v>197</v>
      </c>
      <c r="S73" s="24" t="s">
        <v>226</v>
      </c>
      <c r="T73" s="19" t="s">
        <v>30</v>
      </c>
      <c r="U73" s="32"/>
      <c r="V73" s="16" t="s">
        <v>895</v>
      </c>
      <c r="W73" s="38" t="s">
        <v>894</v>
      </c>
    </row>
    <row r="74" spans="1:23" ht="273" x14ac:dyDescent="0.35">
      <c r="A74" s="17">
        <v>2016</v>
      </c>
      <c r="B74" s="18" t="s">
        <v>172</v>
      </c>
      <c r="C74" s="17">
        <v>18</v>
      </c>
      <c r="D74" s="19" t="s">
        <v>268</v>
      </c>
      <c r="E74" s="19" t="s">
        <v>269</v>
      </c>
      <c r="F74" s="20" t="s">
        <v>59</v>
      </c>
      <c r="G74" s="19" t="s">
        <v>191</v>
      </c>
      <c r="H74" s="19" t="s">
        <v>204</v>
      </c>
      <c r="I74" s="18" t="s">
        <v>44</v>
      </c>
      <c r="J74" s="18" t="s">
        <v>183</v>
      </c>
      <c r="K74" s="17">
        <v>1</v>
      </c>
      <c r="L74" s="21">
        <v>42795</v>
      </c>
      <c r="M74" s="21">
        <v>43100</v>
      </c>
      <c r="N74" s="17">
        <v>1</v>
      </c>
      <c r="O74" s="22">
        <f t="shared" si="2"/>
        <v>1</v>
      </c>
      <c r="P74" s="165">
        <f>AVERAGE(O74:O75)</f>
        <v>1</v>
      </c>
      <c r="Q74" s="165" t="s">
        <v>27</v>
      </c>
      <c r="R74" s="19" t="s">
        <v>184</v>
      </c>
      <c r="S74" s="36" t="s">
        <v>835</v>
      </c>
      <c r="T74" s="19" t="s">
        <v>30</v>
      </c>
      <c r="U74" s="32"/>
      <c r="V74" s="16" t="s">
        <v>895</v>
      </c>
      <c r="W74" s="38" t="s">
        <v>894</v>
      </c>
    </row>
    <row r="75" spans="1:23" ht="273" x14ac:dyDescent="0.35">
      <c r="A75" s="17">
        <v>2016</v>
      </c>
      <c r="B75" s="18" t="s">
        <v>172</v>
      </c>
      <c r="C75" s="17">
        <v>18</v>
      </c>
      <c r="D75" s="19" t="s">
        <v>268</v>
      </c>
      <c r="E75" s="19" t="s">
        <v>269</v>
      </c>
      <c r="F75" s="20" t="s">
        <v>66</v>
      </c>
      <c r="G75" s="19" t="s">
        <v>194</v>
      </c>
      <c r="H75" s="19" t="s">
        <v>195</v>
      </c>
      <c r="I75" s="18" t="s">
        <v>35</v>
      </c>
      <c r="J75" s="18" t="s">
        <v>196</v>
      </c>
      <c r="K75" s="17">
        <v>1</v>
      </c>
      <c r="L75" s="21">
        <v>42795</v>
      </c>
      <c r="M75" s="21">
        <v>43100</v>
      </c>
      <c r="N75" s="17">
        <v>1</v>
      </c>
      <c r="O75" s="22">
        <f t="shared" si="2"/>
        <v>1</v>
      </c>
      <c r="P75" s="165"/>
      <c r="Q75" s="165"/>
      <c r="R75" s="34" t="s">
        <v>270</v>
      </c>
      <c r="S75" s="36" t="s">
        <v>836</v>
      </c>
      <c r="T75" s="19" t="s">
        <v>30</v>
      </c>
      <c r="U75" s="32"/>
      <c r="V75" s="16" t="s">
        <v>895</v>
      </c>
      <c r="W75" s="38" t="s">
        <v>894</v>
      </c>
    </row>
    <row r="76" spans="1:23" ht="220.5" x14ac:dyDescent="0.35">
      <c r="A76" s="17">
        <v>2016</v>
      </c>
      <c r="B76" s="18" t="s">
        <v>172</v>
      </c>
      <c r="C76" s="17">
        <v>19</v>
      </c>
      <c r="D76" s="19" t="s">
        <v>271</v>
      </c>
      <c r="E76" s="19" t="s">
        <v>272</v>
      </c>
      <c r="F76" s="18">
        <v>1</v>
      </c>
      <c r="G76" s="19" t="s">
        <v>191</v>
      </c>
      <c r="H76" s="19" t="s">
        <v>204</v>
      </c>
      <c r="I76" s="18" t="s">
        <v>44</v>
      </c>
      <c r="J76" s="18" t="s">
        <v>183</v>
      </c>
      <c r="K76" s="17">
        <v>1</v>
      </c>
      <c r="L76" s="21">
        <v>42795</v>
      </c>
      <c r="M76" s="21">
        <v>43100</v>
      </c>
      <c r="N76" s="17">
        <v>1</v>
      </c>
      <c r="O76" s="22">
        <f t="shared" si="2"/>
        <v>1</v>
      </c>
      <c r="P76" s="22">
        <f>+O76</f>
        <v>1</v>
      </c>
      <c r="Q76" s="22" t="s">
        <v>27</v>
      </c>
      <c r="R76" s="19" t="s">
        <v>184</v>
      </c>
      <c r="S76" s="19" t="s">
        <v>837</v>
      </c>
      <c r="T76" s="19" t="s">
        <v>30</v>
      </c>
      <c r="U76" s="32"/>
      <c r="V76" s="16" t="s">
        <v>895</v>
      </c>
      <c r="W76" s="38" t="s">
        <v>894</v>
      </c>
    </row>
    <row r="77" spans="1:23" ht="178.5" x14ac:dyDescent="0.35">
      <c r="A77" s="17">
        <v>2016</v>
      </c>
      <c r="B77" s="18" t="s">
        <v>172</v>
      </c>
      <c r="C77" s="17">
        <v>20</v>
      </c>
      <c r="D77" s="19" t="s">
        <v>273</v>
      </c>
      <c r="E77" s="19" t="s">
        <v>274</v>
      </c>
      <c r="F77" s="20" t="s">
        <v>175</v>
      </c>
      <c r="G77" s="19" t="s">
        <v>208</v>
      </c>
      <c r="H77" s="19" t="s">
        <v>87</v>
      </c>
      <c r="I77" s="18" t="s">
        <v>44</v>
      </c>
      <c r="J77" s="18" t="s">
        <v>55</v>
      </c>
      <c r="K77" s="17">
        <v>2</v>
      </c>
      <c r="L77" s="21">
        <v>42795</v>
      </c>
      <c r="M77" s="21">
        <v>42916</v>
      </c>
      <c r="N77" s="17">
        <v>2</v>
      </c>
      <c r="O77" s="22">
        <f t="shared" si="2"/>
        <v>1</v>
      </c>
      <c r="P77" s="165">
        <f>AVERAGE(O77:O79)</f>
        <v>1</v>
      </c>
      <c r="Q77" s="165" t="s">
        <v>27</v>
      </c>
      <c r="R77" s="19" t="s">
        <v>209</v>
      </c>
      <c r="S77" s="36" t="s">
        <v>275</v>
      </c>
      <c r="T77" s="19" t="s">
        <v>30</v>
      </c>
      <c r="U77" s="32"/>
      <c r="V77" s="16" t="s">
        <v>895</v>
      </c>
      <c r="W77" s="38" t="s">
        <v>894</v>
      </c>
    </row>
    <row r="78" spans="1:23" ht="178.5" x14ac:dyDescent="0.35">
      <c r="A78" s="17">
        <v>2016</v>
      </c>
      <c r="B78" s="18" t="s">
        <v>172</v>
      </c>
      <c r="C78" s="17">
        <v>20</v>
      </c>
      <c r="D78" s="19" t="s">
        <v>276</v>
      </c>
      <c r="E78" s="19" t="s">
        <v>277</v>
      </c>
      <c r="F78" s="20" t="s">
        <v>48</v>
      </c>
      <c r="G78" s="19" t="s">
        <v>220</v>
      </c>
      <c r="H78" s="19" t="s">
        <v>221</v>
      </c>
      <c r="I78" s="18" t="s">
        <v>44</v>
      </c>
      <c r="J78" s="18" t="s">
        <v>222</v>
      </c>
      <c r="K78" s="17">
        <v>1</v>
      </c>
      <c r="L78" s="21">
        <v>42795</v>
      </c>
      <c r="M78" s="21">
        <v>43070</v>
      </c>
      <c r="N78" s="17">
        <v>1</v>
      </c>
      <c r="O78" s="22">
        <f t="shared" si="2"/>
        <v>1</v>
      </c>
      <c r="P78" s="165"/>
      <c r="Q78" s="165"/>
      <c r="R78" s="19" t="s">
        <v>223</v>
      </c>
      <c r="S78" s="36" t="s">
        <v>275</v>
      </c>
      <c r="T78" s="19" t="s">
        <v>30</v>
      </c>
      <c r="U78" s="32"/>
      <c r="V78" s="16" t="s">
        <v>895</v>
      </c>
      <c r="W78" s="38" t="s">
        <v>894</v>
      </c>
    </row>
    <row r="79" spans="1:23" ht="178.5" x14ac:dyDescent="0.35">
      <c r="A79" s="17">
        <v>2016</v>
      </c>
      <c r="B79" s="18" t="s">
        <v>172</v>
      </c>
      <c r="C79" s="17">
        <v>20</v>
      </c>
      <c r="D79" s="19" t="s">
        <v>276</v>
      </c>
      <c r="E79" s="19" t="s">
        <v>274</v>
      </c>
      <c r="F79" s="20" t="s">
        <v>52</v>
      </c>
      <c r="G79" s="19" t="s">
        <v>194</v>
      </c>
      <c r="H79" s="19" t="s">
        <v>195</v>
      </c>
      <c r="I79" s="18" t="s">
        <v>35</v>
      </c>
      <c r="J79" s="18" t="s">
        <v>196</v>
      </c>
      <c r="K79" s="17">
        <v>1</v>
      </c>
      <c r="L79" s="21">
        <v>42795</v>
      </c>
      <c r="M79" s="21">
        <v>43100</v>
      </c>
      <c r="N79" s="17">
        <v>1</v>
      </c>
      <c r="O79" s="22">
        <f t="shared" si="2"/>
        <v>1</v>
      </c>
      <c r="P79" s="165"/>
      <c r="Q79" s="165"/>
      <c r="R79" s="34" t="s">
        <v>197</v>
      </c>
      <c r="S79" s="36" t="s">
        <v>275</v>
      </c>
      <c r="T79" s="19" t="s">
        <v>30</v>
      </c>
      <c r="U79" s="32"/>
      <c r="V79" s="16" t="s">
        <v>895</v>
      </c>
      <c r="W79" s="38" t="s">
        <v>894</v>
      </c>
    </row>
    <row r="80" spans="1:23" ht="189" x14ac:dyDescent="0.35">
      <c r="A80" s="17">
        <v>2016</v>
      </c>
      <c r="B80" s="18" t="s">
        <v>172</v>
      </c>
      <c r="C80" s="17">
        <v>21</v>
      </c>
      <c r="D80" s="19" t="s">
        <v>278</v>
      </c>
      <c r="E80" s="19" t="s">
        <v>279</v>
      </c>
      <c r="F80" s="18">
        <v>1</v>
      </c>
      <c r="G80" s="19" t="s">
        <v>191</v>
      </c>
      <c r="H80" s="19" t="s">
        <v>204</v>
      </c>
      <c r="I80" s="18" t="s">
        <v>44</v>
      </c>
      <c r="J80" s="18" t="s">
        <v>183</v>
      </c>
      <c r="K80" s="17">
        <v>1</v>
      </c>
      <c r="L80" s="21">
        <v>42795</v>
      </c>
      <c r="M80" s="21">
        <v>43100</v>
      </c>
      <c r="N80" s="17">
        <v>1</v>
      </c>
      <c r="O80" s="22">
        <f t="shared" si="2"/>
        <v>1</v>
      </c>
      <c r="P80" s="22">
        <f>+O80</f>
        <v>1</v>
      </c>
      <c r="Q80" s="22" t="s">
        <v>27</v>
      </c>
      <c r="R80" s="19" t="s">
        <v>184</v>
      </c>
      <c r="S80" s="19" t="s">
        <v>280</v>
      </c>
      <c r="T80" s="19" t="s">
        <v>30</v>
      </c>
      <c r="U80" s="32"/>
      <c r="V80" s="16" t="s">
        <v>895</v>
      </c>
      <c r="W80" s="38" t="s">
        <v>894</v>
      </c>
    </row>
    <row r="81" spans="1:23" ht="136.5" x14ac:dyDescent="0.35">
      <c r="A81" s="17">
        <v>2016</v>
      </c>
      <c r="B81" s="18" t="s">
        <v>172</v>
      </c>
      <c r="C81" s="17">
        <v>22</v>
      </c>
      <c r="D81" s="19" t="s">
        <v>281</v>
      </c>
      <c r="E81" s="19" t="s">
        <v>274</v>
      </c>
      <c r="F81" s="20" t="s">
        <v>59</v>
      </c>
      <c r="G81" s="19" t="s">
        <v>208</v>
      </c>
      <c r="H81" s="19" t="s">
        <v>87</v>
      </c>
      <c r="I81" s="18" t="s">
        <v>44</v>
      </c>
      <c r="J81" s="18" t="s">
        <v>55</v>
      </c>
      <c r="K81" s="17">
        <v>2</v>
      </c>
      <c r="L81" s="21">
        <v>42795</v>
      </c>
      <c r="M81" s="21">
        <v>42916</v>
      </c>
      <c r="N81" s="17">
        <v>2</v>
      </c>
      <c r="O81" s="22">
        <f t="shared" si="2"/>
        <v>1</v>
      </c>
      <c r="P81" s="165">
        <f>AVERAGE(O81:O82)</f>
        <v>1</v>
      </c>
      <c r="Q81" s="165" t="s">
        <v>27</v>
      </c>
      <c r="R81" s="19" t="s">
        <v>209</v>
      </c>
      <c r="S81" s="19" t="s">
        <v>282</v>
      </c>
      <c r="T81" s="19" t="s">
        <v>30</v>
      </c>
      <c r="U81" s="32"/>
      <c r="V81" s="16" t="s">
        <v>895</v>
      </c>
      <c r="W81" s="38" t="s">
        <v>894</v>
      </c>
    </row>
    <row r="82" spans="1:23" ht="168" x14ac:dyDescent="0.35">
      <c r="A82" s="17">
        <v>2016</v>
      </c>
      <c r="B82" s="18" t="s">
        <v>172</v>
      </c>
      <c r="C82" s="17">
        <v>22</v>
      </c>
      <c r="D82" s="19" t="s">
        <v>281</v>
      </c>
      <c r="E82" s="19" t="s">
        <v>279</v>
      </c>
      <c r="F82" s="20" t="s">
        <v>66</v>
      </c>
      <c r="G82" s="19" t="s">
        <v>191</v>
      </c>
      <c r="H82" s="19" t="s">
        <v>204</v>
      </c>
      <c r="I82" s="18" t="s">
        <v>44</v>
      </c>
      <c r="J82" s="18" t="s">
        <v>183</v>
      </c>
      <c r="K82" s="17">
        <v>1</v>
      </c>
      <c r="L82" s="21">
        <v>42795</v>
      </c>
      <c r="M82" s="21">
        <v>43100</v>
      </c>
      <c r="N82" s="17">
        <v>1</v>
      </c>
      <c r="O82" s="22">
        <f t="shared" si="2"/>
        <v>1</v>
      </c>
      <c r="P82" s="165"/>
      <c r="Q82" s="165"/>
      <c r="R82" s="19" t="s">
        <v>184</v>
      </c>
      <c r="S82" s="19" t="s">
        <v>282</v>
      </c>
      <c r="T82" s="19" t="s">
        <v>30</v>
      </c>
      <c r="U82" s="32"/>
      <c r="V82" s="16" t="s">
        <v>895</v>
      </c>
      <c r="W82" s="38" t="s">
        <v>894</v>
      </c>
    </row>
    <row r="83" spans="1:23" ht="126" x14ac:dyDescent="0.35">
      <c r="A83" s="17">
        <v>2016</v>
      </c>
      <c r="B83" s="18" t="s">
        <v>172</v>
      </c>
      <c r="C83" s="17">
        <v>23</v>
      </c>
      <c r="D83" s="19" t="s">
        <v>283</v>
      </c>
      <c r="E83" s="19" t="s">
        <v>284</v>
      </c>
      <c r="F83" s="20" t="s">
        <v>59</v>
      </c>
      <c r="G83" s="19" t="s">
        <v>285</v>
      </c>
      <c r="H83" s="19" t="s">
        <v>286</v>
      </c>
      <c r="I83" s="18" t="s">
        <v>44</v>
      </c>
      <c r="J83" s="18" t="s">
        <v>55</v>
      </c>
      <c r="K83" s="17">
        <v>1</v>
      </c>
      <c r="L83" s="21">
        <v>42795</v>
      </c>
      <c r="M83" s="21">
        <v>42916</v>
      </c>
      <c r="N83" s="17">
        <v>1</v>
      </c>
      <c r="O83" s="22">
        <f t="shared" si="2"/>
        <v>1</v>
      </c>
      <c r="P83" s="165">
        <f>AVERAGE(O83:O84)</f>
        <v>1</v>
      </c>
      <c r="Q83" s="165" t="s">
        <v>27</v>
      </c>
      <c r="R83" s="19" t="s">
        <v>209</v>
      </c>
      <c r="S83" s="19" t="s">
        <v>226</v>
      </c>
      <c r="T83" s="19" t="s">
        <v>30</v>
      </c>
      <c r="U83" s="32"/>
      <c r="V83" s="16" t="s">
        <v>895</v>
      </c>
      <c r="W83" s="38" t="s">
        <v>894</v>
      </c>
    </row>
    <row r="84" spans="1:23" ht="126" x14ac:dyDescent="0.35">
      <c r="A84" s="17">
        <v>2016</v>
      </c>
      <c r="B84" s="18" t="s">
        <v>172</v>
      </c>
      <c r="C84" s="17">
        <v>23</v>
      </c>
      <c r="D84" s="19" t="s">
        <v>283</v>
      </c>
      <c r="E84" s="19" t="s">
        <v>284</v>
      </c>
      <c r="F84" s="20" t="s">
        <v>66</v>
      </c>
      <c r="G84" s="19" t="s">
        <v>194</v>
      </c>
      <c r="H84" s="19" t="s">
        <v>195</v>
      </c>
      <c r="I84" s="18" t="s">
        <v>35</v>
      </c>
      <c r="J84" s="18" t="s">
        <v>196</v>
      </c>
      <c r="K84" s="17">
        <v>1</v>
      </c>
      <c r="L84" s="21">
        <v>42795</v>
      </c>
      <c r="M84" s="21">
        <v>43100</v>
      </c>
      <c r="N84" s="17">
        <v>1</v>
      </c>
      <c r="O84" s="22">
        <f t="shared" si="2"/>
        <v>1</v>
      </c>
      <c r="P84" s="165"/>
      <c r="Q84" s="165"/>
      <c r="R84" s="34" t="s">
        <v>197</v>
      </c>
      <c r="S84" s="24" t="s">
        <v>226</v>
      </c>
      <c r="T84" s="19" t="s">
        <v>30</v>
      </c>
      <c r="U84" s="32"/>
      <c r="V84" s="16" t="s">
        <v>895</v>
      </c>
      <c r="W84" s="38" t="s">
        <v>894</v>
      </c>
    </row>
    <row r="85" spans="1:23" ht="115.5" x14ac:dyDescent="0.35">
      <c r="A85" s="17">
        <v>2016</v>
      </c>
      <c r="B85" s="18" t="s">
        <v>172</v>
      </c>
      <c r="C85" s="17">
        <v>24</v>
      </c>
      <c r="D85" s="19" t="s">
        <v>287</v>
      </c>
      <c r="E85" s="19" t="s">
        <v>288</v>
      </c>
      <c r="F85" s="20" t="s">
        <v>59</v>
      </c>
      <c r="G85" s="19" t="s">
        <v>289</v>
      </c>
      <c r="H85" s="19" t="s">
        <v>290</v>
      </c>
      <c r="I85" s="18" t="s">
        <v>44</v>
      </c>
      <c r="J85" s="18" t="s">
        <v>291</v>
      </c>
      <c r="K85" s="17">
        <v>1</v>
      </c>
      <c r="L85" s="21">
        <v>42795</v>
      </c>
      <c r="M85" s="21">
        <v>43100</v>
      </c>
      <c r="N85" s="17">
        <v>1</v>
      </c>
      <c r="O85" s="22">
        <f t="shared" si="2"/>
        <v>1</v>
      </c>
      <c r="P85" s="165">
        <f>AVERAGE(O85:O86)</f>
        <v>1</v>
      </c>
      <c r="Q85" s="165" t="s">
        <v>27</v>
      </c>
      <c r="R85" s="19" t="s">
        <v>292</v>
      </c>
      <c r="S85" s="19" t="s">
        <v>293</v>
      </c>
      <c r="T85" s="19" t="s">
        <v>30</v>
      </c>
      <c r="U85" s="32"/>
      <c r="V85" s="16" t="s">
        <v>895</v>
      </c>
      <c r="W85" s="38" t="s">
        <v>894</v>
      </c>
    </row>
    <row r="86" spans="1:23" ht="115.5" x14ac:dyDescent="0.35">
      <c r="A86" s="17">
        <v>2016</v>
      </c>
      <c r="B86" s="18" t="s">
        <v>172</v>
      </c>
      <c r="C86" s="17">
        <v>24</v>
      </c>
      <c r="D86" s="19" t="s">
        <v>294</v>
      </c>
      <c r="E86" s="19" t="s">
        <v>288</v>
      </c>
      <c r="F86" s="20" t="s">
        <v>66</v>
      </c>
      <c r="G86" s="19" t="s">
        <v>295</v>
      </c>
      <c r="H86" s="19" t="s">
        <v>296</v>
      </c>
      <c r="I86" s="18" t="s">
        <v>44</v>
      </c>
      <c r="J86" s="18" t="s">
        <v>55</v>
      </c>
      <c r="K86" s="17">
        <v>1</v>
      </c>
      <c r="L86" s="21">
        <v>42795</v>
      </c>
      <c r="M86" s="21">
        <v>42916</v>
      </c>
      <c r="N86" s="17">
        <v>1</v>
      </c>
      <c r="O86" s="22">
        <f t="shared" si="2"/>
        <v>1</v>
      </c>
      <c r="P86" s="165"/>
      <c r="Q86" s="165"/>
      <c r="R86" s="19" t="s">
        <v>209</v>
      </c>
      <c r="S86" s="19" t="s">
        <v>293</v>
      </c>
      <c r="T86" s="19" t="s">
        <v>30</v>
      </c>
      <c r="U86" s="32"/>
      <c r="V86" s="16" t="s">
        <v>895</v>
      </c>
      <c r="W86" s="38" t="s">
        <v>894</v>
      </c>
    </row>
    <row r="87" spans="1:23" ht="168" x14ac:dyDescent="0.35">
      <c r="A87" s="17">
        <v>2016</v>
      </c>
      <c r="B87" s="18" t="s">
        <v>172</v>
      </c>
      <c r="C87" s="17">
        <v>28</v>
      </c>
      <c r="D87" s="19" t="s">
        <v>297</v>
      </c>
      <c r="E87" s="19" t="s">
        <v>298</v>
      </c>
      <c r="F87" s="20" t="s">
        <v>59</v>
      </c>
      <c r="G87" s="19" t="s">
        <v>299</v>
      </c>
      <c r="H87" s="19" t="s">
        <v>300</v>
      </c>
      <c r="I87" s="18" t="s">
        <v>44</v>
      </c>
      <c r="J87" s="18" t="s">
        <v>36</v>
      </c>
      <c r="K87" s="17">
        <v>1</v>
      </c>
      <c r="L87" s="21">
        <v>42795</v>
      </c>
      <c r="M87" s="21">
        <v>43100</v>
      </c>
      <c r="N87" s="17">
        <v>1</v>
      </c>
      <c r="O87" s="22">
        <f t="shared" si="2"/>
        <v>1</v>
      </c>
      <c r="P87" s="165">
        <f>AVERAGE(O87:O88)</f>
        <v>1</v>
      </c>
      <c r="Q87" s="165" t="s">
        <v>27</v>
      </c>
      <c r="R87" s="36" t="s">
        <v>301</v>
      </c>
      <c r="S87" s="19" t="s">
        <v>838</v>
      </c>
      <c r="T87" s="19" t="s">
        <v>30</v>
      </c>
      <c r="U87" s="32"/>
      <c r="V87" s="16" t="s">
        <v>895</v>
      </c>
      <c r="W87" s="38" t="s">
        <v>894</v>
      </c>
    </row>
    <row r="88" spans="1:23" ht="178.5" x14ac:dyDescent="0.35">
      <c r="A88" s="17">
        <v>2016</v>
      </c>
      <c r="B88" s="18" t="s">
        <v>172</v>
      </c>
      <c r="C88" s="17">
        <v>28</v>
      </c>
      <c r="D88" s="19" t="s">
        <v>302</v>
      </c>
      <c r="E88" s="19" t="s">
        <v>298</v>
      </c>
      <c r="F88" s="20" t="s">
        <v>66</v>
      </c>
      <c r="G88" s="19" t="s">
        <v>303</v>
      </c>
      <c r="H88" s="19" t="s">
        <v>304</v>
      </c>
      <c r="I88" s="18" t="s">
        <v>44</v>
      </c>
      <c r="J88" s="18" t="s">
        <v>55</v>
      </c>
      <c r="K88" s="17">
        <v>1</v>
      </c>
      <c r="L88" s="21">
        <v>42795</v>
      </c>
      <c r="M88" s="21">
        <v>42916</v>
      </c>
      <c r="N88" s="17">
        <v>1</v>
      </c>
      <c r="O88" s="22">
        <f t="shared" si="2"/>
        <v>1</v>
      </c>
      <c r="P88" s="165"/>
      <c r="Q88" s="165"/>
      <c r="R88" s="19" t="s">
        <v>209</v>
      </c>
      <c r="S88" s="19" t="s">
        <v>839</v>
      </c>
      <c r="T88" s="19" t="s">
        <v>30</v>
      </c>
      <c r="U88" s="32"/>
      <c r="V88" s="16" t="s">
        <v>895</v>
      </c>
      <c r="W88" s="38" t="s">
        <v>894</v>
      </c>
    </row>
    <row r="89" spans="1:23" ht="126" x14ac:dyDescent="0.35">
      <c r="A89" s="17">
        <v>2016</v>
      </c>
      <c r="B89" s="18" t="s">
        <v>172</v>
      </c>
      <c r="C89" s="17">
        <v>31</v>
      </c>
      <c r="D89" s="19" t="s">
        <v>309</v>
      </c>
      <c r="E89" s="19" t="s">
        <v>310</v>
      </c>
      <c r="F89" s="20" t="s">
        <v>59</v>
      </c>
      <c r="G89" s="19" t="s">
        <v>285</v>
      </c>
      <c r="H89" s="19" t="s">
        <v>286</v>
      </c>
      <c r="I89" s="18" t="s">
        <v>44</v>
      </c>
      <c r="J89" s="18" t="s">
        <v>55</v>
      </c>
      <c r="K89" s="17">
        <v>1</v>
      </c>
      <c r="L89" s="21">
        <v>42795</v>
      </c>
      <c r="M89" s="21">
        <v>42916</v>
      </c>
      <c r="N89" s="17">
        <v>1</v>
      </c>
      <c r="O89" s="22">
        <f t="shared" si="2"/>
        <v>1</v>
      </c>
      <c r="P89" s="165">
        <f>AVERAGE(O89:O90)</f>
        <v>1</v>
      </c>
      <c r="Q89" s="165" t="s">
        <v>27</v>
      </c>
      <c r="R89" s="19" t="s">
        <v>209</v>
      </c>
      <c r="S89" s="19" t="s">
        <v>226</v>
      </c>
      <c r="T89" s="19" t="s">
        <v>30</v>
      </c>
      <c r="U89" s="32"/>
      <c r="V89" s="16" t="s">
        <v>895</v>
      </c>
      <c r="W89" s="38" t="s">
        <v>894</v>
      </c>
    </row>
    <row r="90" spans="1:23" ht="126" x14ac:dyDescent="0.35">
      <c r="A90" s="17">
        <v>2016</v>
      </c>
      <c r="B90" s="18" t="s">
        <v>172</v>
      </c>
      <c r="C90" s="17">
        <v>31</v>
      </c>
      <c r="D90" s="19" t="s">
        <v>311</v>
      </c>
      <c r="E90" s="19" t="s">
        <v>310</v>
      </c>
      <c r="F90" s="20" t="s">
        <v>66</v>
      </c>
      <c r="G90" s="19" t="s">
        <v>194</v>
      </c>
      <c r="H90" s="19" t="s">
        <v>195</v>
      </c>
      <c r="I90" s="18" t="s">
        <v>35</v>
      </c>
      <c r="J90" s="18" t="s">
        <v>196</v>
      </c>
      <c r="K90" s="17">
        <v>1</v>
      </c>
      <c r="L90" s="21">
        <v>42795</v>
      </c>
      <c r="M90" s="21">
        <v>43100</v>
      </c>
      <c r="N90" s="17">
        <v>1</v>
      </c>
      <c r="O90" s="22">
        <f t="shared" si="2"/>
        <v>1</v>
      </c>
      <c r="P90" s="165"/>
      <c r="Q90" s="165"/>
      <c r="R90" s="34" t="s">
        <v>197</v>
      </c>
      <c r="S90" s="24" t="s">
        <v>226</v>
      </c>
      <c r="T90" s="19" t="s">
        <v>30</v>
      </c>
      <c r="U90" s="32"/>
      <c r="V90" s="16" t="s">
        <v>895</v>
      </c>
      <c r="W90" s="38" t="s">
        <v>894</v>
      </c>
    </row>
    <row r="91" spans="1:23" ht="126" x14ac:dyDescent="0.35">
      <c r="A91" s="17">
        <v>2016</v>
      </c>
      <c r="B91" s="18" t="s">
        <v>172</v>
      </c>
      <c r="C91" s="17">
        <v>32</v>
      </c>
      <c r="D91" s="19" t="s">
        <v>312</v>
      </c>
      <c r="E91" s="19" t="s">
        <v>313</v>
      </c>
      <c r="F91" s="20" t="s">
        <v>175</v>
      </c>
      <c r="G91" s="19" t="s">
        <v>314</v>
      </c>
      <c r="H91" s="19" t="s">
        <v>315</v>
      </c>
      <c r="I91" s="18" t="s">
        <v>44</v>
      </c>
      <c r="J91" s="18" t="s">
        <v>316</v>
      </c>
      <c r="K91" s="17">
        <v>1</v>
      </c>
      <c r="L91" s="21">
        <v>42795</v>
      </c>
      <c r="M91" s="21">
        <v>43100</v>
      </c>
      <c r="N91" s="17">
        <v>1</v>
      </c>
      <c r="O91" s="22">
        <f t="shared" si="2"/>
        <v>1</v>
      </c>
      <c r="P91" s="165">
        <f>AVERAGE(O91:O93)</f>
        <v>1</v>
      </c>
      <c r="Q91" s="165" t="s">
        <v>27</v>
      </c>
      <c r="R91" s="19" t="s">
        <v>317</v>
      </c>
      <c r="S91" s="19" t="s">
        <v>318</v>
      </c>
      <c r="T91" s="19" t="s">
        <v>30</v>
      </c>
      <c r="U91" s="32"/>
      <c r="V91" s="16" t="s">
        <v>895</v>
      </c>
      <c r="W91" s="38" t="s">
        <v>894</v>
      </c>
    </row>
    <row r="92" spans="1:23" ht="126" x14ac:dyDescent="0.35">
      <c r="A92" s="17">
        <v>2016</v>
      </c>
      <c r="B92" s="18" t="s">
        <v>172</v>
      </c>
      <c r="C92" s="17">
        <v>32</v>
      </c>
      <c r="D92" s="19" t="s">
        <v>312</v>
      </c>
      <c r="E92" s="19" t="s">
        <v>313</v>
      </c>
      <c r="F92" s="20" t="s">
        <v>48</v>
      </c>
      <c r="G92" s="19" t="s">
        <v>285</v>
      </c>
      <c r="H92" s="19" t="s">
        <v>286</v>
      </c>
      <c r="I92" s="18" t="s">
        <v>44</v>
      </c>
      <c r="J92" s="18" t="s">
        <v>55</v>
      </c>
      <c r="K92" s="17">
        <v>1</v>
      </c>
      <c r="L92" s="21">
        <v>42795</v>
      </c>
      <c r="M92" s="21">
        <v>42916</v>
      </c>
      <c r="N92" s="17">
        <v>1</v>
      </c>
      <c r="O92" s="22">
        <f t="shared" si="2"/>
        <v>1</v>
      </c>
      <c r="P92" s="165"/>
      <c r="Q92" s="165"/>
      <c r="R92" s="19" t="s">
        <v>209</v>
      </c>
      <c r="S92" s="19" t="s">
        <v>318</v>
      </c>
      <c r="T92" s="19" t="s">
        <v>30</v>
      </c>
      <c r="U92" s="32"/>
      <c r="V92" s="16" t="s">
        <v>895</v>
      </c>
      <c r="W92" s="38" t="s">
        <v>894</v>
      </c>
    </row>
    <row r="93" spans="1:23" ht="126" x14ac:dyDescent="0.35">
      <c r="A93" s="17">
        <v>2016</v>
      </c>
      <c r="B93" s="18" t="s">
        <v>172</v>
      </c>
      <c r="C93" s="17">
        <v>32</v>
      </c>
      <c r="D93" s="19" t="s">
        <v>312</v>
      </c>
      <c r="E93" s="19" t="s">
        <v>313</v>
      </c>
      <c r="F93" s="20" t="s">
        <v>52</v>
      </c>
      <c r="G93" s="19" t="s">
        <v>194</v>
      </c>
      <c r="H93" s="19" t="s">
        <v>195</v>
      </c>
      <c r="I93" s="18" t="s">
        <v>35</v>
      </c>
      <c r="J93" s="18" t="s">
        <v>196</v>
      </c>
      <c r="K93" s="17">
        <v>1</v>
      </c>
      <c r="L93" s="21">
        <v>42795</v>
      </c>
      <c r="M93" s="21">
        <v>43100</v>
      </c>
      <c r="N93" s="17">
        <v>1</v>
      </c>
      <c r="O93" s="22">
        <f t="shared" si="2"/>
        <v>1</v>
      </c>
      <c r="P93" s="165"/>
      <c r="Q93" s="165"/>
      <c r="R93" s="34" t="s">
        <v>197</v>
      </c>
      <c r="S93" s="24" t="s">
        <v>318</v>
      </c>
      <c r="T93" s="19" t="s">
        <v>30</v>
      </c>
      <c r="U93" s="32"/>
      <c r="V93" s="16" t="s">
        <v>895</v>
      </c>
      <c r="W93" s="38" t="s">
        <v>894</v>
      </c>
    </row>
    <row r="94" spans="1:23" ht="126" x14ac:dyDescent="0.35">
      <c r="A94" s="17">
        <v>2016</v>
      </c>
      <c r="B94" s="18" t="s">
        <v>172</v>
      </c>
      <c r="C94" s="17">
        <v>33</v>
      </c>
      <c r="D94" s="19" t="s">
        <v>319</v>
      </c>
      <c r="E94" s="19" t="s">
        <v>320</v>
      </c>
      <c r="F94" s="20" t="s">
        <v>59</v>
      </c>
      <c r="G94" s="19" t="s">
        <v>285</v>
      </c>
      <c r="H94" s="19" t="s">
        <v>286</v>
      </c>
      <c r="I94" s="18" t="s">
        <v>44</v>
      </c>
      <c r="J94" s="18" t="s">
        <v>55</v>
      </c>
      <c r="K94" s="17">
        <v>1</v>
      </c>
      <c r="L94" s="21">
        <v>42795</v>
      </c>
      <c r="M94" s="21">
        <v>42916</v>
      </c>
      <c r="N94" s="17">
        <v>1</v>
      </c>
      <c r="O94" s="22">
        <f t="shared" si="2"/>
        <v>1</v>
      </c>
      <c r="P94" s="165">
        <f>AVERAGE(O94:O95)</f>
        <v>1</v>
      </c>
      <c r="Q94" s="165" t="s">
        <v>27</v>
      </c>
      <c r="R94" s="19" t="s">
        <v>209</v>
      </c>
      <c r="S94" s="19" t="s">
        <v>318</v>
      </c>
      <c r="T94" s="19" t="s">
        <v>30</v>
      </c>
      <c r="U94" s="32"/>
      <c r="V94" s="16" t="s">
        <v>895</v>
      </c>
      <c r="W94" s="38" t="s">
        <v>894</v>
      </c>
    </row>
    <row r="95" spans="1:23" ht="126" x14ac:dyDescent="0.35">
      <c r="A95" s="17">
        <v>2016</v>
      </c>
      <c r="B95" s="18" t="s">
        <v>172</v>
      </c>
      <c r="C95" s="17">
        <v>33</v>
      </c>
      <c r="D95" s="19" t="s">
        <v>319</v>
      </c>
      <c r="E95" s="19" t="s">
        <v>320</v>
      </c>
      <c r="F95" s="20" t="s">
        <v>66</v>
      </c>
      <c r="G95" s="19" t="s">
        <v>194</v>
      </c>
      <c r="H95" s="19" t="s">
        <v>195</v>
      </c>
      <c r="I95" s="18" t="s">
        <v>35</v>
      </c>
      <c r="J95" s="18" t="s">
        <v>196</v>
      </c>
      <c r="K95" s="17">
        <v>1</v>
      </c>
      <c r="L95" s="21">
        <v>42795</v>
      </c>
      <c r="M95" s="21">
        <v>43100</v>
      </c>
      <c r="N95" s="17">
        <v>1</v>
      </c>
      <c r="O95" s="22">
        <f t="shared" si="2"/>
        <v>1</v>
      </c>
      <c r="P95" s="165"/>
      <c r="Q95" s="165"/>
      <c r="R95" s="34" t="s">
        <v>197</v>
      </c>
      <c r="S95" s="24" t="s">
        <v>318</v>
      </c>
      <c r="T95" s="19" t="s">
        <v>30</v>
      </c>
      <c r="U95" s="32"/>
      <c r="V95" s="16" t="s">
        <v>895</v>
      </c>
      <c r="W95" s="38" t="s">
        <v>894</v>
      </c>
    </row>
    <row r="96" spans="1:23" ht="126" x14ac:dyDescent="0.35">
      <c r="A96" s="17">
        <v>2016</v>
      </c>
      <c r="B96" s="18" t="s">
        <v>172</v>
      </c>
      <c r="C96" s="17">
        <v>34</v>
      </c>
      <c r="D96" s="19" t="s">
        <v>321</v>
      </c>
      <c r="E96" s="19" t="s">
        <v>322</v>
      </c>
      <c r="F96" s="20" t="s">
        <v>59</v>
      </c>
      <c r="G96" s="19" t="s">
        <v>285</v>
      </c>
      <c r="H96" s="19" t="s">
        <v>286</v>
      </c>
      <c r="I96" s="18" t="s">
        <v>44</v>
      </c>
      <c r="J96" s="18" t="s">
        <v>55</v>
      </c>
      <c r="K96" s="17">
        <v>1</v>
      </c>
      <c r="L96" s="21">
        <v>42795</v>
      </c>
      <c r="M96" s="21">
        <v>42916</v>
      </c>
      <c r="N96" s="17">
        <v>1</v>
      </c>
      <c r="O96" s="22">
        <f t="shared" si="2"/>
        <v>1</v>
      </c>
      <c r="P96" s="165">
        <f>AVERAGE(O96:O97)</f>
        <v>1</v>
      </c>
      <c r="Q96" s="165" t="s">
        <v>27</v>
      </c>
      <c r="R96" s="19" t="s">
        <v>209</v>
      </c>
      <c r="S96" s="19" t="s">
        <v>226</v>
      </c>
      <c r="T96" s="19" t="s">
        <v>30</v>
      </c>
      <c r="U96" s="32"/>
      <c r="V96" s="16" t="s">
        <v>895</v>
      </c>
      <c r="W96" s="38" t="s">
        <v>894</v>
      </c>
    </row>
    <row r="97" spans="1:23" ht="126" x14ac:dyDescent="0.35">
      <c r="A97" s="17">
        <v>2016</v>
      </c>
      <c r="B97" s="18" t="s">
        <v>172</v>
      </c>
      <c r="C97" s="17">
        <v>34</v>
      </c>
      <c r="D97" s="19" t="s">
        <v>321</v>
      </c>
      <c r="E97" s="19" t="s">
        <v>322</v>
      </c>
      <c r="F97" s="20" t="s">
        <v>66</v>
      </c>
      <c r="G97" s="19" t="s">
        <v>194</v>
      </c>
      <c r="H97" s="19" t="s">
        <v>195</v>
      </c>
      <c r="I97" s="18" t="s">
        <v>35</v>
      </c>
      <c r="J97" s="18" t="s">
        <v>196</v>
      </c>
      <c r="K97" s="17">
        <v>1</v>
      </c>
      <c r="L97" s="21">
        <v>42795</v>
      </c>
      <c r="M97" s="21">
        <v>43100</v>
      </c>
      <c r="N97" s="17">
        <v>1</v>
      </c>
      <c r="O97" s="22">
        <f t="shared" si="2"/>
        <v>1</v>
      </c>
      <c r="P97" s="165"/>
      <c r="Q97" s="165"/>
      <c r="R97" s="34" t="s">
        <v>197</v>
      </c>
      <c r="S97" s="24" t="s">
        <v>226</v>
      </c>
      <c r="T97" s="19" t="s">
        <v>30</v>
      </c>
      <c r="U97" s="32"/>
      <c r="V97" s="16" t="s">
        <v>895</v>
      </c>
      <c r="W97" s="38" t="s">
        <v>894</v>
      </c>
    </row>
    <row r="98" spans="1:23" ht="157.5" x14ac:dyDescent="0.35">
      <c r="A98" s="17">
        <v>2016</v>
      </c>
      <c r="B98" s="18" t="s">
        <v>172</v>
      </c>
      <c r="C98" s="17">
        <v>38</v>
      </c>
      <c r="D98" s="19" t="s">
        <v>332</v>
      </c>
      <c r="E98" s="19" t="s">
        <v>333</v>
      </c>
      <c r="F98" s="18">
        <v>1</v>
      </c>
      <c r="G98" s="19" t="s">
        <v>334</v>
      </c>
      <c r="H98" s="19" t="s">
        <v>335</v>
      </c>
      <c r="I98" s="18" t="s">
        <v>44</v>
      </c>
      <c r="J98" s="18" t="s">
        <v>55</v>
      </c>
      <c r="K98" s="17">
        <v>1</v>
      </c>
      <c r="L98" s="21">
        <v>42795</v>
      </c>
      <c r="M98" s="21">
        <v>42916</v>
      </c>
      <c r="N98" s="17">
        <v>1</v>
      </c>
      <c r="O98" s="22">
        <f t="shared" si="2"/>
        <v>1</v>
      </c>
      <c r="P98" s="22">
        <f>+O98</f>
        <v>1</v>
      </c>
      <c r="Q98" s="22" t="s">
        <v>27</v>
      </c>
      <c r="R98" s="19" t="s">
        <v>209</v>
      </c>
      <c r="S98" s="19" t="s">
        <v>336</v>
      </c>
      <c r="T98" s="19" t="s">
        <v>30</v>
      </c>
      <c r="U98" s="32"/>
      <c r="V98" s="16" t="s">
        <v>895</v>
      </c>
      <c r="W98" s="38" t="s">
        <v>894</v>
      </c>
    </row>
    <row r="99" spans="1:23" ht="178.5" x14ac:dyDescent="0.35">
      <c r="A99" s="17">
        <v>2016</v>
      </c>
      <c r="B99" s="18" t="s">
        <v>172</v>
      </c>
      <c r="C99" s="17">
        <v>39</v>
      </c>
      <c r="D99" s="19" t="s">
        <v>337</v>
      </c>
      <c r="E99" s="19" t="s">
        <v>338</v>
      </c>
      <c r="F99" s="20" t="s">
        <v>59</v>
      </c>
      <c r="G99" s="19" t="s">
        <v>339</v>
      </c>
      <c r="H99" s="19" t="s">
        <v>340</v>
      </c>
      <c r="I99" s="18" t="s">
        <v>327</v>
      </c>
      <c r="J99" s="18" t="s">
        <v>316</v>
      </c>
      <c r="K99" s="17">
        <v>1</v>
      </c>
      <c r="L99" s="21">
        <v>42795</v>
      </c>
      <c r="M99" s="21">
        <v>43100</v>
      </c>
      <c r="N99" s="17">
        <v>1</v>
      </c>
      <c r="O99" s="22">
        <f t="shared" si="2"/>
        <v>1</v>
      </c>
      <c r="P99" s="165">
        <f>AVERAGE(O99:O100)</f>
        <v>1</v>
      </c>
      <c r="Q99" s="165" t="s">
        <v>27</v>
      </c>
      <c r="R99" s="19" t="s">
        <v>317</v>
      </c>
      <c r="S99" s="19" t="s">
        <v>840</v>
      </c>
      <c r="T99" s="19" t="s">
        <v>30</v>
      </c>
      <c r="U99" s="32"/>
      <c r="V99" s="16" t="s">
        <v>895</v>
      </c>
      <c r="W99" s="38" t="s">
        <v>894</v>
      </c>
    </row>
    <row r="100" spans="1:23" ht="178.5" x14ac:dyDescent="0.35">
      <c r="A100" s="17">
        <v>2016</v>
      </c>
      <c r="B100" s="18" t="s">
        <v>172</v>
      </c>
      <c r="C100" s="17">
        <v>39</v>
      </c>
      <c r="D100" s="19" t="s">
        <v>337</v>
      </c>
      <c r="E100" s="19" t="s">
        <v>338</v>
      </c>
      <c r="F100" s="20" t="s">
        <v>66</v>
      </c>
      <c r="G100" s="19" t="s">
        <v>200</v>
      </c>
      <c r="H100" s="19" t="s">
        <v>201</v>
      </c>
      <c r="I100" s="18" t="s">
        <v>44</v>
      </c>
      <c r="J100" s="18" t="s">
        <v>36</v>
      </c>
      <c r="K100" s="17">
        <v>1</v>
      </c>
      <c r="L100" s="21">
        <v>42795</v>
      </c>
      <c r="M100" s="21">
        <v>43070</v>
      </c>
      <c r="N100" s="17">
        <v>1</v>
      </c>
      <c r="O100" s="22">
        <f t="shared" si="2"/>
        <v>1</v>
      </c>
      <c r="P100" s="165"/>
      <c r="Q100" s="165"/>
      <c r="R100" s="35" t="s">
        <v>134</v>
      </c>
      <c r="S100" s="19" t="s">
        <v>840</v>
      </c>
      <c r="T100" s="19" t="s">
        <v>30</v>
      </c>
      <c r="U100" s="32"/>
      <c r="V100" s="16" t="s">
        <v>895</v>
      </c>
      <c r="W100" s="38" t="s">
        <v>894</v>
      </c>
    </row>
    <row r="101" spans="1:23" ht="147" x14ac:dyDescent="0.35">
      <c r="A101" s="17">
        <v>2016</v>
      </c>
      <c r="B101" s="18" t="s">
        <v>172</v>
      </c>
      <c r="C101" s="17">
        <v>40</v>
      </c>
      <c r="D101" s="19" t="s">
        <v>341</v>
      </c>
      <c r="E101" s="19" t="s">
        <v>342</v>
      </c>
      <c r="F101" s="18">
        <v>1</v>
      </c>
      <c r="G101" s="19" t="s">
        <v>343</v>
      </c>
      <c r="H101" s="19" t="s">
        <v>344</v>
      </c>
      <c r="I101" s="18" t="s">
        <v>44</v>
      </c>
      <c r="J101" s="18" t="s">
        <v>345</v>
      </c>
      <c r="K101" s="17">
        <v>1</v>
      </c>
      <c r="L101" s="21">
        <v>42795</v>
      </c>
      <c r="M101" s="21">
        <v>43100</v>
      </c>
      <c r="N101" s="17">
        <v>1</v>
      </c>
      <c r="O101" s="22">
        <f t="shared" si="2"/>
        <v>1</v>
      </c>
      <c r="P101" s="22">
        <f>+O101</f>
        <v>1</v>
      </c>
      <c r="Q101" s="22" t="s">
        <v>27</v>
      </c>
      <c r="R101" s="35" t="s">
        <v>346</v>
      </c>
      <c r="S101" s="36" t="s">
        <v>347</v>
      </c>
      <c r="T101" s="19" t="s">
        <v>30</v>
      </c>
      <c r="U101" s="32"/>
      <c r="V101" s="16" t="s">
        <v>895</v>
      </c>
      <c r="W101" s="38" t="s">
        <v>894</v>
      </c>
    </row>
    <row r="102" spans="1:23" ht="84" x14ac:dyDescent="0.35">
      <c r="A102" s="17">
        <v>2016</v>
      </c>
      <c r="B102" s="18" t="s">
        <v>172</v>
      </c>
      <c r="C102" s="17">
        <v>41</v>
      </c>
      <c r="D102" s="19" t="s">
        <v>348</v>
      </c>
      <c r="E102" s="19" t="s">
        <v>342</v>
      </c>
      <c r="F102" s="18">
        <v>1</v>
      </c>
      <c r="G102" s="19" t="s">
        <v>343</v>
      </c>
      <c r="H102" s="19" t="s">
        <v>344</v>
      </c>
      <c r="I102" s="18" t="s">
        <v>44</v>
      </c>
      <c r="J102" s="18" t="s">
        <v>345</v>
      </c>
      <c r="K102" s="17">
        <v>1</v>
      </c>
      <c r="L102" s="21">
        <v>42795</v>
      </c>
      <c r="M102" s="21">
        <v>43100</v>
      </c>
      <c r="N102" s="17">
        <v>1</v>
      </c>
      <c r="O102" s="22">
        <f t="shared" si="2"/>
        <v>1</v>
      </c>
      <c r="P102" s="22">
        <f>+O102</f>
        <v>1</v>
      </c>
      <c r="Q102" s="22" t="s">
        <v>27</v>
      </c>
      <c r="R102" s="35" t="s">
        <v>346</v>
      </c>
      <c r="S102" s="23" t="s">
        <v>349</v>
      </c>
      <c r="T102" s="23" t="s">
        <v>30</v>
      </c>
      <c r="U102" s="40"/>
      <c r="V102" s="16" t="s">
        <v>895</v>
      </c>
      <c r="W102" s="38" t="s">
        <v>894</v>
      </c>
    </row>
    <row r="103" spans="1:23" ht="210" x14ac:dyDescent="0.35">
      <c r="A103" s="17">
        <v>2016</v>
      </c>
      <c r="B103" s="18" t="s">
        <v>172</v>
      </c>
      <c r="C103" s="17">
        <v>42</v>
      </c>
      <c r="D103" s="19" t="s">
        <v>350</v>
      </c>
      <c r="E103" s="19" t="s">
        <v>351</v>
      </c>
      <c r="F103" s="18">
        <v>1</v>
      </c>
      <c r="G103" s="19" t="s">
        <v>191</v>
      </c>
      <c r="H103" s="19" t="s">
        <v>182</v>
      </c>
      <c r="I103" s="18" t="s">
        <v>44</v>
      </c>
      <c r="J103" s="18" t="s">
        <v>183</v>
      </c>
      <c r="K103" s="17">
        <v>1</v>
      </c>
      <c r="L103" s="21">
        <v>42795</v>
      </c>
      <c r="M103" s="21">
        <v>43100</v>
      </c>
      <c r="N103" s="17">
        <v>1</v>
      </c>
      <c r="O103" s="22">
        <f t="shared" si="2"/>
        <v>1</v>
      </c>
      <c r="P103" s="22">
        <f>+O103</f>
        <v>1</v>
      </c>
      <c r="Q103" s="22" t="s">
        <v>27</v>
      </c>
      <c r="R103" s="19" t="s">
        <v>184</v>
      </c>
      <c r="S103" s="19" t="s">
        <v>238</v>
      </c>
      <c r="T103" s="19" t="s">
        <v>30</v>
      </c>
      <c r="U103" s="32"/>
      <c r="V103" s="16" t="s">
        <v>895</v>
      </c>
      <c r="W103" s="38" t="s">
        <v>894</v>
      </c>
    </row>
    <row r="104" spans="1:23" ht="94.5" x14ac:dyDescent="0.35">
      <c r="A104" s="17">
        <v>2016</v>
      </c>
      <c r="B104" s="18" t="s">
        <v>352</v>
      </c>
      <c r="C104" s="17">
        <v>5</v>
      </c>
      <c r="D104" s="19" t="s">
        <v>353</v>
      </c>
      <c r="E104" s="19" t="s">
        <v>354</v>
      </c>
      <c r="F104" s="20" t="s">
        <v>175</v>
      </c>
      <c r="G104" s="19" t="s">
        <v>355</v>
      </c>
      <c r="H104" s="19" t="s">
        <v>356</v>
      </c>
      <c r="I104" s="18" t="s">
        <v>163</v>
      </c>
      <c r="J104" s="18" t="s">
        <v>357</v>
      </c>
      <c r="K104" s="17">
        <v>1</v>
      </c>
      <c r="L104" s="21">
        <v>42948</v>
      </c>
      <c r="M104" s="21">
        <v>42962</v>
      </c>
      <c r="N104" s="17">
        <v>1</v>
      </c>
      <c r="O104" s="22">
        <f t="shared" si="2"/>
        <v>1</v>
      </c>
      <c r="P104" s="165">
        <f>AVERAGE(O104:O106)</f>
        <v>1</v>
      </c>
      <c r="Q104" s="165" t="s">
        <v>27</v>
      </c>
      <c r="R104" s="19" t="s">
        <v>358</v>
      </c>
      <c r="S104" s="19" t="s">
        <v>849</v>
      </c>
      <c r="T104" s="19" t="s">
        <v>30</v>
      </c>
      <c r="U104" s="32"/>
      <c r="V104" s="16" t="s">
        <v>895</v>
      </c>
      <c r="W104" s="38" t="s">
        <v>894</v>
      </c>
    </row>
    <row r="105" spans="1:23" ht="168" x14ac:dyDescent="0.35">
      <c r="A105" s="17">
        <v>2016</v>
      </c>
      <c r="B105" s="18" t="s">
        <v>352</v>
      </c>
      <c r="C105" s="17">
        <v>5</v>
      </c>
      <c r="D105" s="19" t="s">
        <v>353</v>
      </c>
      <c r="E105" s="19" t="s">
        <v>354</v>
      </c>
      <c r="F105" s="20" t="s">
        <v>48</v>
      </c>
      <c r="G105" s="19" t="s">
        <v>355</v>
      </c>
      <c r="H105" s="19" t="s">
        <v>359</v>
      </c>
      <c r="I105" s="18" t="s">
        <v>163</v>
      </c>
      <c r="J105" s="18" t="s">
        <v>360</v>
      </c>
      <c r="K105" s="17">
        <v>12</v>
      </c>
      <c r="L105" s="21">
        <v>42948</v>
      </c>
      <c r="M105" s="21">
        <v>43312</v>
      </c>
      <c r="N105" s="17">
        <v>12</v>
      </c>
      <c r="O105" s="22">
        <f t="shared" si="2"/>
        <v>1</v>
      </c>
      <c r="P105" s="165"/>
      <c r="Q105" s="165"/>
      <c r="R105" s="36" t="s">
        <v>361</v>
      </c>
      <c r="S105" s="30" t="s">
        <v>849</v>
      </c>
      <c r="T105" s="19" t="s">
        <v>30</v>
      </c>
      <c r="U105" s="32"/>
      <c r="V105" s="16" t="s">
        <v>895</v>
      </c>
      <c r="W105" s="38" t="s">
        <v>894</v>
      </c>
    </row>
    <row r="106" spans="1:23" ht="220.5" x14ac:dyDescent="0.35">
      <c r="A106" s="17">
        <v>2016</v>
      </c>
      <c r="B106" s="18" t="s">
        <v>352</v>
      </c>
      <c r="C106" s="17">
        <v>5</v>
      </c>
      <c r="D106" s="19" t="s">
        <v>353</v>
      </c>
      <c r="E106" s="19" t="s">
        <v>354</v>
      </c>
      <c r="F106" s="20" t="s">
        <v>52</v>
      </c>
      <c r="G106" s="19" t="s">
        <v>355</v>
      </c>
      <c r="H106" s="19" t="s">
        <v>362</v>
      </c>
      <c r="I106" s="18" t="s">
        <v>163</v>
      </c>
      <c r="J106" s="18" t="s">
        <v>363</v>
      </c>
      <c r="K106" s="17">
        <v>6</v>
      </c>
      <c r="L106" s="21">
        <v>42948</v>
      </c>
      <c r="M106" s="21">
        <v>43312</v>
      </c>
      <c r="N106" s="17">
        <v>6</v>
      </c>
      <c r="O106" s="22">
        <f t="shared" si="2"/>
        <v>1</v>
      </c>
      <c r="P106" s="165"/>
      <c r="Q106" s="165"/>
      <c r="R106" s="19" t="s">
        <v>364</v>
      </c>
      <c r="S106" s="19" t="s">
        <v>849</v>
      </c>
      <c r="T106" s="19" t="s">
        <v>30</v>
      </c>
      <c r="U106" s="32"/>
      <c r="V106" s="16" t="s">
        <v>895</v>
      </c>
      <c r="W106" s="38" t="s">
        <v>894</v>
      </c>
    </row>
    <row r="107" spans="1:23" ht="105" x14ac:dyDescent="0.35">
      <c r="A107" s="17">
        <v>2016</v>
      </c>
      <c r="B107" s="18" t="s">
        <v>352</v>
      </c>
      <c r="C107" s="17">
        <v>6</v>
      </c>
      <c r="D107" s="19" t="s">
        <v>365</v>
      </c>
      <c r="E107" s="19" t="s">
        <v>366</v>
      </c>
      <c r="F107" s="18">
        <v>1</v>
      </c>
      <c r="G107" s="19" t="s">
        <v>367</v>
      </c>
      <c r="H107" s="19" t="s">
        <v>368</v>
      </c>
      <c r="I107" s="18" t="s">
        <v>163</v>
      </c>
      <c r="J107" s="18" t="s">
        <v>369</v>
      </c>
      <c r="K107" s="17">
        <v>1</v>
      </c>
      <c r="L107" s="21">
        <v>42948</v>
      </c>
      <c r="M107" s="21">
        <v>43008</v>
      </c>
      <c r="N107" s="17">
        <v>1</v>
      </c>
      <c r="O107" s="22">
        <f t="shared" si="2"/>
        <v>1</v>
      </c>
      <c r="P107" s="22">
        <f>+O107</f>
        <v>1</v>
      </c>
      <c r="Q107" s="22" t="s">
        <v>27</v>
      </c>
      <c r="R107" s="36" t="s">
        <v>370</v>
      </c>
      <c r="S107" s="30" t="s">
        <v>371</v>
      </c>
      <c r="T107" s="19" t="s">
        <v>30</v>
      </c>
      <c r="U107" s="32"/>
      <c r="V107" s="16" t="s">
        <v>895</v>
      </c>
      <c r="W107" s="38" t="s">
        <v>894</v>
      </c>
    </row>
    <row r="108" spans="1:23" ht="105" x14ac:dyDescent="0.35">
      <c r="A108" s="17">
        <v>2016</v>
      </c>
      <c r="B108" s="18" t="s">
        <v>352</v>
      </c>
      <c r="C108" s="17">
        <v>7</v>
      </c>
      <c r="D108" s="19" t="s">
        <v>372</v>
      </c>
      <c r="E108" s="19" t="s">
        <v>373</v>
      </c>
      <c r="F108" s="18">
        <v>1</v>
      </c>
      <c r="G108" s="19" t="s">
        <v>374</v>
      </c>
      <c r="H108" s="19" t="s">
        <v>368</v>
      </c>
      <c r="I108" s="18" t="s">
        <v>163</v>
      </c>
      <c r="J108" s="18" t="s">
        <v>369</v>
      </c>
      <c r="K108" s="17">
        <v>1</v>
      </c>
      <c r="L108" s="21">
        <v>42948</v>
      </c>
      <c r="M108" s="21">
        <v>43008</v>
      </c>
      <c r="N108" s="17">
        <v>1</v>
      </c>
      <c r="O108" s="22">
        <f t="shared" si="2"/>
        <v>1</v>
      </c>
      <c r="P108" s="22">
        <f>+O108</f>
        <v>1</v>
      </c>
      <c r="Q108" s="22" t="s">
        <v>27</v>
      </c>
      <c r="R108" s="36" t="s">
        <v>370</v>
      </c>
      <c r="S108" s="30" t="s">
        <v>371</v>
      </c>
      <c r="T108" s="19" t="s">
        <v>30</v>
      </c>
      <c r="U108" s="32"/>
      <c r="V108" s="16" t="s">
        <v>895</v>
      </c>
      <c r="W108" s="38" t="s">
        <v>894</v>
      </c>
    </row>
    <row r="109" spans="1:23" ht="94.5" x14ac:dyDescent="0.35">
      <c r="A109" s="17">
        <v>2016</v>
      </c>
      <c r="B109" s="18" t="s">
        <v>352</v>
      </c>
      <c r="C109" s="17">
        <v>8</v>
      </c>
      <c r="D109" s="19" t="s">
        <v>375</v>
      </c>
      <c r="E109" s="19" t="s">
        <v>376</v>
      </c>
      <c r="F109" s="20" t="s">
        <v>175</v>
      </c>
      <c r="G109" s="19" t="s">
        <v>377</v>
      </c>
      <c r="H109" s="19" t="s">
        <v>378</v>
      </c>
      <c r="I109" s="18" t="s">
        <v>163</v>
      </c>
      <c r="J109" s="18" t="s">
        <v>379</v>
      </c>
      <c r="K109" s="17">
        <v>3</v>
      </c>
      <c r="L109" s="21">
        <v>42948</v>
      </c>
      <c r="M109" s="21">
        <v>43008</v>
      </c>
      <c r="N109" s="17">
        <v>3</v>
      </c>
      <c r="O109" s="22">
        <f t="shared" si="2"/>
        <v>1</v>
      </c>
      <c r="P109" s="165">
        <f>AVERAGE(O109:O111)</f>
        <v>1</v>
      </c>
      <c r="Q109" s="165" t="s">
        <v>27</v>
      </c>
      <c r="R109" s="36" t="s">
        <v>380</v>
      </c>
      <c r="S109" s="30" t="s">
        <v>381</v>
      </c>
      <c r="T109" s="19" t="s">
        <v>30</v>
      </c>
      <c r="U109" s="32"/>
      <c r="V109" s="16" t="s">
        <v>895</v>
      </c>
      <c r="W109" s="38" t="s">
        <v>894</v>
      </c>
    </row>
    <row r="110" spans="1:23" ht="94.5" x14ac:dyDescent="0.35">
      <c r="A110" s="17">
        <v>2016</v>
      </c>
      <c r="B110" s="18" t="s">
        <v>352</v>
      </c>
      <c r="C110" s="17">
        <v>8</v>
      </c>
      <c r="D110" s="19" t="s">
        <v>375</v>
      </c>
      <c r="E110" s="19" t="s">
        <v>376</v>
      </c>
      <c r="F110" s="20" t="s">
        <v>48</v>
      </c>
      <c r="G110" s="19" t="s">
        <v>377</v>
      </c>
      <c r="H110" s="19" t="s">
        <v>382</v>
      </c>
      <c r="I110" s="18" t="s">
        <v>163</v>
      </c>
      <c r="J110" s="18" t="s">
        <v>383</v>
      </c>
      <c r="K110" s="17">
        <v>1</v>
      </c>
      <c r="L110" s="21">
        <v>42948</v>
      </c>
      <c r="M110" s="21">
        <v>42978</v>
      </c>
      <c r="N110" s="17">
        <v>1</v>
      </c>
      <c r="O110" s="22">
        <f t="shared" si="2"/>
        <v>1</v>
      </c>
      <c r="P110" s="165"/>
      <c r="Q110" s="165"/>
      <c r="R110" s="36" t="s">
        <v>384</v>
      </c>
      <c r="S110" s="36" t="s">
        <v>381</v>
      </c>
      <c r="T110" s="19" t="s">
        <v>30</v>
      </c>
      <c r="U110" s="32"/>
      <c r="V110" s="16" t="s">
        <v>895</v>
      </c>
      <c r="W110" s="38" t="s">
        <v>894</v>
      </c>
    </row>
    <row r="111" spans="1:23" ht="95.5" x14ac:dyDescent="0.35">
      <c r="A111" s="17">
        <v>2016</v>
      </c>
      <c r="B111" s="18" t="s">
        <v>352</v>
      </c>
      <c r="C111" s="17">
        <v>8</v>
      </c>
      <c r="D111" s="19" t="s">
        <v>375</v>
      </c>
      <c r="E111" s="19" t="s">
        <v>376</v>
      </c>
      <c r="F111" s="20" t="s">
        <v>52</v>
      </c>
      <c r="G111" s="19" t="s">
        <v>377</v>
      </c>
      <c r="H111" s="19" t="s">
        <v>385</v>
      </c>
      <c r="I111" s="18" t="s">
        <v>163</v>
      </c>
      <c r="J111" s="18" t="s">
        <v>386</v>
      </c>
      <c r="K111" s="17">
        <v>1</v>
      </c>
      <c r="L111" s="21">
        <v>42948</v>
      </c>
      <c r="M111" s="21">
        <v>43312</v>
      </c>
      <c r="N111" s="17">
        <v>1</v>
      </c>
      <c r="O111" s="22">
        <f t="shared" si="2"/>
        <v>1</v>
      </c>
      <c r="P111" s="165"/>
      <c r="Q111" s="165"/>
      <c r="R111" s="19" t="s">
        <v>387</v>
      </c>
      <c r="S111" s="41" t="s">
        <v>381</v>
      </c>
      <c r="T111" s="19" t="s">
        <v>30</v>
      </c>
      <c r="U111" s="32"/>
      <c r="V111" s="16" t="s">
        <v>895</v>
      </c>
      <c r="W111" s="38" t="s">
        <v>894</v>
      </c>
    </row>
    <row r="112" spans="1:23" ht="147" x14ac:dyDescent="0.35">
      <c r="A112" s="17">
        <v>2016</v>
      </c>
      <c r="B112" s="18" t="s">
        <v>388</v>
      </c>
      <c r="C112" s="17">
        <v>3</v>
      </c>
      <c r="D112" s="19" t="s">
        <v>394</v>
      </c>
      <c r="E112" s="19" t="s">
        <v>395</v>
      </c>
      <c r="F112" s="20" t="s">
        <v>391</v>
      </c>
      <c r="G112" s="19" t="s">
        <v>396</v>
      </c>
      <c r="H112" s="19" t="s">
        <v>397</v>
      </c>
      <c r="I112" s="18" t="s">
        <v>327</v>
      </c>
      <c r="J112" s="18" t="s">
        <v>398</v>
      </c>
      <c r="K112" s="17">
        <v>1</v>
      </c>
      <c r="L112" s="21">
        <v>43160</v>
      </c>
      <c r="M112" s="21">
        <v>43404</v>
      </c>
      <c r="N112" s="17">
        <v>1</v>
      </c>
      <c r="O112" s="22">
        <f t="shared" si="2"/>
        <v>1</v>
      </c>
      <c r="P112" s="22">
        <f>+O112</f>
        <v>1</v>
      </c>
      <c r="Q112" s="22" t="s">
        <v>27</v>
      </c>
      <c r="R112" s="19" t="s">
        <v>399</v>
      </c>
      <c r="S112" s="19" t="s">
        <v>841</v>
      </c>
      <c r="T112" s="19" t="s">
        <v>30</v>
      </c>
      <c r="U112" s="32"/>
      <c r="V112" s="16" t="s">
        <v>895</v>
      </c>
      <c r="W112" s="38" t="s">
        <v>894</v>
      </c>
    </row>
    <row r="113" spans="1:23" ht="199.5" x14ac:dyDescent="0.35">
      <c r="A113" s="17">
        <v>2016</v>
      </c>
      <c r="B113" s="18" t="s">
        <v>388</v>
      </c>
      <c r="C113" s="17">
        <v>8</v>
      </c>
      <c r="D113" s="19" t="s">
        <v>408</v>
      </c>
      <c r="E113" s="19" t="s">
        <v>409</v>
      </c>
      <c r="F113" s="20" t="s">
        <v>391</v>
      </c>
      <c r="G113" s="19" t="s">
        <v>410</v>
      </c>
      <c r="H113" s="19" t="s">
        <v>411</v>
      </c>
      <c r="I113" s="18" t="s">
        <v>327</v>
      </c>
      <c r="J113" s="18" t="s">
        <v>55</v>
      </c>
      <c r="K113" s="17">
        <v>2</v>
      </c>
      <c r="L113" s="21">
        <v>43132</v>
      </c>
      <c r="M113" s="21">
        <v>43281</v>
      </c>
      <c r="N113" s="17">
        <v>2</v>
      </c>
      <c r="O113" s="22">
        <f t="shared" si="2"/>
        <v>1</v>
      </c>
      <c r="P113" s="25">
        <f>+O113</f>
        <v>1</v>
      </c>
      <c r="Q113" s="25" t="s">
        <v>27</v>
      </c>
      <c r="R113" s="19" t="s">
        <v>412</v>
      </c>
      <c r="S113" s="19" t="s">
        <v>842</v>
      </c>
      <c r="T113" s="19" t="s">
        <v>30</v>
      </c>
      <c r="U113" s="32"/>
      <c r="V113" s="16" t="s">
        <v>895</v>
      </c>
      <c r="W113" s="38" t="s">
        <v>894</v>
      </c>
    </row>
    <row r="114" spans="1:23" ht="168" x14ac:dyDescent="0.35">
      <c r="A114" s="17">
        <v>2016</v>
      </c>
      <c r="B114" s="18" t="s">
        <v>388</v>
      </c>
      <c r="C114" s="17">
        <v>9</v>
      </c>
      <c r="D114" s="19" t="s">
        <v>413</v>
      </c>
      <c r="E114" s="19" t="s">
        <v>414</v>
      </c>
      <c r="F114" s="20" t="s">
        <v>391</v>
      </c>
      <c r="G114" s="19" t="s">
        <v>415</v>
      </c>
      <c r="H114" s="19" t="s">
        <v>416</v>
      </c>
      <c r="I114" s="18" t="s">
        <v>417</v>
      </c>
      <c r="J114" s="18" t="s">
        <v>418</v>
      </c>
      <c r="K114" s="17">
        <v>1</v>
      </c>
      <c r="L114" s="21">
        <v>43132</v>
      </c>
      <c r="M114" s="21">
        <v>43281</v>
      </c>
      <c r="N114" s="17">
        <v>1</v>
      </c>
      <c r="O114" s="22">
        <f t="shared" si="2"/>
        <v>1</v>
      </c>
      <c r="P114" s="25">
        <f>+O114</f>
        <v>1</v>
      </c>
      <c r="Q114" s="25" t="s">
        <v>27</v>
      </c>
      <c r="R114" s="19" t="s">
        <v>419</v>
      </c>
      <c r="S114" s="19" t="s">
        <v>843</v>
      </c>
      <c r="T114" s="19" t="s">
        <v>30</v>
      </c>
      <c r="U114" s="32"/>
      <c r="V114" s="16" t="s">
        <v>895</v>
      </c>
      <c r="W114" s="38" t="s">
        <v>894</v>
      </c>
    </row>
    <row r="115" spans="1:23" ht="189" x14ac:dyDescent="0.35">
      <c r="A115" s="17">
        <v>2017</v>
      </c>
      <c r="B115" s="18" t="s">
        <v>426</v>
      </c>
      <c r="C115" s="17">
        <v>10</v>
      </c>
      <c r="D115" s="19" t="s">
        <v>480</v>
      </c>
      <c r="E115" s="19" t="s">
        <v>481</v>
      </c>
      <c r="F115" s="20" t="s">
        <v>175</v>
      </c>
      <c r="G115" s="19" t="s">
        <v>482</v>
      </c>
      <c r="H115" s="19" t="s">
        <v>483</v>
      </c>
      <c r="I115" s="18" t="s">
        <v>484</v>
      </c>
      <c r="J115" s="18" t="s">
        <v>485</v>
      </c>
      <c r="K115" s="17">
        <v>1</v>
      </c>
      <c r="L115" s="21">
        <v>43374</v>
      </c>
      <c r="M115" s="21">
        <v>43434</v>
      </c>
      <c r="N115" s="17">
        <v>1</v>
      </c>
      <c r="O115" s="22">
        <f t="shared" si="2"/>
        <v>1</v>
      </c>
      <c r="P115" s="153">
        <f>+AVERAGE(O115:O117)</f>
        <v>1</v>
      </c>
      <c r="Q115" s="153" t="s">
        <v>27</v>
      </c>
      <c r="R115" s="23" t="s">
        <v>486</v>
      </c>
      <c r="S115" s="19" t="s">
        <v>844</v>
      </c>
      <c r="T115" s="19" t="s">
        <v>30</v>
      </c>
      <c r="U115" s="32"/>
      <c r="V115" s="16" t="s">
        <v>895</v>
      </c>
      <c r="W115" s="38" t="s">
        <v>894</v>
      </c>
    </row>
    <row r="116" spans="1:23" ht="189" x14ac:dyDescent="0.35">
      <c r="A116" s="17">
        <v>2017</v>
      </c>
      <c r="B116" s="18" t="s">
        <v>426</v>
      </c>
      <c r="C116" s="17">
        <v>10</v>
      </c>
      <c r="D116" s="19" t="s">
        <v>480</v>
      </c>
      <c r="E116" s="19" t="s">
        <v>481</v>
      </c>
      <c r="F116" s="20" t="s">
        <v>48</v>
      </c>
      <c r="G116" s="19" t="s">
        <v>487</v>
      </c>
      <c r="H116" s="19" t="s">
        <v>488</v>
      </c>
      <c r="I116" s="18" t="s">
        <v>489</v>
      </c>
      <c r="J116" s="18" t="s">
        <v>490</v>
      </c>
      <c r="K116" s="17">
        <v>1</v>
      </c>
      <c r="L116" s="21">
        <v>43405</v>
      </c>
      <c r="M116" s="21">
        <v>43465</v>
      </c>
      <c r="N116" s="17">
        <v>1</v>
      </c>
      <c r="O116" s="22">
        <f t="shared" si="2"/>
        <v>1</v>
      </c>
      <c r="P116" s="153"/>
      <c r="Q116" s="153"/>
      <c r="R116" s="19" t="s">
        <v>491</v>
      </c>
      <c r="S116" s="19" t="s">
        <v>858</v>
      </c>
      <c r="T116" s="19" t="s">
        <v>30</v>
      </c>
      <c r="U116" s="32"/>
      <c r="V116" s="16" t="s">
        <v>895</v>
      </c>
      <c r="W116" s="38" t="s">
        <v>894</v>
      </c>
    </row>
    <row r="117" spans="1:23" ht="189" x14ac:dyDescent="0.35">
      <c r="A117" s="17">
        <v>2017</v>
      </c>
      <c r="B117" s="18" t="s">
        <v>426</v>
      </c>
      <c r="C117" s="17">
        <v>10</v>
      </c>
      <c r="D117" s="19" t="s">
        <v>480</v>
      </c>
      <c r="E117" s="19" t="s">
        <v>481</v>
      </c>
      <c r="F117" s="20" t="s">
        <v>52</v>
      </c>
      <c r="G117" s="19" t="s">
        <v>492</v>
      </c>
      <c r="H117" s="19" t="s">
        <v>493</v>
      </c>
      <c r="I117" s="18" t="s">
        <v>489</v>
      </c>
      <c r="J117" s="18" t="s">
        <v>494</v>
      </c>
      <c r="K117" s="17">
        <v>1</v>
      </c>
      <c r="L117" s="21">
        <v>43437</v>
      </c>
      <c r="M117" s="21">
        <v>43465</v>
      </c>
      <c r="N117" s="17">
        <v>1</v>
      </c>
      <c r="O117" s="22">
        <f t="shared" si="2"/>
        <v>1</v>
      </c>
      <c r="P117" s="153"/>
      <c r="Q117" s="153"/>
      <c r="R117" s="19" t="s">
        <v>495</v>
      </c>
      <c r="S117" s="19" t="s">
        <v>858</v>
      </c>
      <c r="T117" s="19" t="s">
        <v>30</v>
      </c>
      <c r="U117" s="32"/>
      <c r="V117" s="16" t="s">
        <v>895</v>
      </c>
      <c r="W117" s="38" t="s">
        <v>894</v>
      </c>
    </row>
    <row r="118" spans="1:23" ht="304.5" x14ac:dyDescent="0.35">
      <c r="A118" s="17">
        <v>2017</v>
      </c>
      <c r="B118" s="18" t="s">
        <v>499</v>
      </c>
      <c r="C118" s="17">
        <v>3</v>
      </c>
      <c r="D118" s="19" t="s">
        <v>506</v>
      </c>
      <c r="E118" s="19" t="s">
        <v>507</v>
      </c>
      <c r="F118" s="20" t="s">
        <v>458</v>
      </c>
      <c r="G118" s="19" t="s">
        <v>508</v>
      </c>
      <c r="H118" s="19" t="s">
        <v>509</v>
      </c>
      <c r="I118" s="18" t="s">
        <v>510</v>
      </c>
      <c r="J118" s="18" t="s">
        <v>511</v>
      </c>
      <c r="K118" s="17">
        <v>1</v>
      </c>
      <c r="L118" s="21">
        <v>43313</v>
      </c>
      <c r="M118" s="21">
        <v>43444</v>
      </c>
      <c r="N118" s="17">
        <v>1</v>
      </c>
      <c r="O118" s="22">
        <f t="shared" si="2"/>
        <v>1</v>
      </c>
      <c r="P118" s="153">
        <f>+AVERAGE(O118:O122)</f>
        <v>1</v>
      </c>
      <c r="Q118" s="153" t="s">
        <v>27</v>
      </c>
      <c r="R118" s="19" t="s">
        <v>861</v>
      </c>
      <c r="S118" s="19" t="s">
        <v>512</v>
      </c>
      <c r="T118" s="19" t="s">
        <v>30</v>
      </c>
      <c r="U118" s="32"/>
      <c r="V118" s="16" t="s">
        <v>895</v>
      </c>
      <c r="W118" s="38" t="s">
        <v>894</v>
      </c>
    </row>
    <row r="119" spans="1:23" ht="304.5" x14ac:dyDescent="0.35">
      <c r="A119" s="17">
        <v>2017</v>
      </c>
      <c r="B119" s="18" t="s">
        <v>499</v>
      </c>
      <c r="C119" s="17">
        <v>3</v>
      </c>
      <c r="D119" s="19" t="s">
        <v>506</v>
      </c>
      <c r="E119" s="19" t="s">
        <v>507</v>
      </c>
      <c r="F119" s="20" t="s">
        <v>513</v>
      </c>
      <c r="G119" s="19" t="s">
        <v>508</v>
      </c>
      <c r="H119" s="19" t="s">
        <v>514</v>
      </c>
      <c r="I119" s="18" t="s">
        <v>510</v>
      </c>
      <c r="J119" s="18" t="s">
        <v>515</v>
      </c>
      <c r="K119" s="17">
        <v>1</v>
      </c>
      <c r="L119" s="21">
        <v>43294</v>
      </c>
      <c r="M119" s="21">
        <v>43444</v>
      </c>
      <c r="N119" s="17">
        <v>1</v>
      </c>
      <c r="O119" s="22">
        <f t="shared" si="2"/>
        <v>1</v>
      </c>
      <c r="P119" s="153"/>
      <c r="Q119" s="153"/>
      <c r="R119" s="19" t="s">
        <v>516</v>
      </c>
      <c r="S119" s="19" t="s">
        <v>512</v>
      </c>
      <c r="T119" s="19" t="s">
        <v>30</v>
      </c>
      <c r="U119" s="32"/>
      <c r="V119" s="16" t="s">
        <v>895</v>
      </c>
      <c r="W119" s="38" t="s">
        <v>894</v>
      </c>
    </row>
    <row r="120" spans="1:23" ht="304.5" x14ac:dyDescent="0.35">
      <c r="A120" s="17">
        <v>2017</v>
      </c>
      <c r="B120" s="18" t="s">
        <v>499</v>
      </c>
      <c r="C120" s="17">
        <v>3</v>
      </c>
      <c r="D120" s="19" t="s">
        <v>506</v>
      </c>
      <c r="E120" s="19" t="s">
        <v>517</v>
      </c>
      <c r="F120" s="20" t="s">
        <v>518</v>
      </c>
      <c r="G120" s="19" t="s">
        <v>508</v>
      </c>
      <c r="H120" s="19" t="s">
        <v>519</v>
      </c>
      <c r="I120" s="18" t="s">
        <v>510</v>
      </c>
      <c r="J120" s="18" t="s">
        <v>515</v>
      </c>
      <c r="K120" s="17">
        <v>1</v>
      </c>
      <c r="L120" s="21">
        <v>43313</v>
      </c>
      <c r="M120" s="21">
        <v>43444</v>
      </c>
      <c r="N120" s="17">
        <v>1</v>
      </c>
      <c r="O120" s="22">
        <f t="shared" si="2"/>
        <v>1</v>
      </c>
      <c r="P120" s="153"/>
      <c r="Q120" s="153"/>
      <c r="R120" s="19" t="s">
        <v>520</v>
      </c>
      <c r="S120" s="19" t="s">
        <v>512</v>
      </c>
      <c r="T120" s="19" t="s">
        <v>30</v>
      </c>
      <c r="U120" s="32"/>
      <c r="V120" s="16" t="s">
        <v>895</v>
      </c>
      <c r="W120" s="38" t="s">
        <v>894</v>
      </c>
    </row>
    <row r="121" spans="1:23" ht="304.5" x14ac:dyDescent="0.35">
      <c r="A121" s="17">
        <v>2017</v>
      </c>
      <c r="B121" s="18" t="s">
        <v>499</v>
      </c>
      <c r="C121" s="17">
        <v>3</v>
      </c>
      <c r="D121" s="19" t="s">
        <v>521</v>
      </c>
      <c r="E121" s="19" t="s">
        <v>517</v>
      </c>
      <c r="F121" s="20" t="s">
        <v>522</v>
      </c>
      <c r="G121" s="19" t="s">
        <v>508</v>
      </c>
      <c r="H121" s="19" t="s">
        <v>523</v>
      </c>
      <c r="I121" s="18" t="s">
        <v>510</v>
      </c>
      <c r="J121" s="18" t="s">
        <v>524</v>
      </c>
      <c r="K121" s="17">
        <v>1</v>
      </c>
      <c r="L121" s="21">
        <v>43445</v>
      </c>
      <c r="M121" s="21">
        <v>43670</v>
      </c>
      <c r="N121" s="17">
        <v>1</v>
      </c>
      <c r="O121" s="22">
        <f t="shared" si="2"/>
        <v>1</v>
      </c>
      <c r="P121" s="153"/>
      <c r="Q121" s="153"/>
      <c r="R121" s="19" t="s">
        <v>525</v>
      </c>
      <c r="S121" s="19" t="s">
        <v>512</v>
      </c>
      <c r="T121" s="19" t="s">
        <v>30</v>
      </c>
      <c r="U121" s="32"/>
      <c r="V121" s="16" t="s">
        <v>895</v>
      </c>
      <c r="W121" s="38" t="s">
        <v>894</v>
      </c>
    </row>
    <row r="122" spans="1:23" ht="304.5" x14ac:dyDescent="0.35">
      <c r="A122" s="17">
        <v>2017</v>
      </c>
      <c r="B122" s="18" t="s">
        <v>499</v>
      </c>
      <c r="C122" s="17">
        <v>3</v>
      </c>
      <c r="D122" s="19" t="s">
        <v>506</v>
      </c>
      <c r="E122" s="19" t="s">
        <v>526</v>
      </c>
      <c r="F122" s="20" t="s">
        <v>527</v>
      </c>
      <c r="G122" s="19" t="s">
        <v>508</v>
      </c>
      <c r="H122" s="19" t="s">
        <v>528</v>
      </c>
      <c r="I122" s="18" t="s">
        <v>489</v>
      </c>
      <c r="J122" s="18" t="s">
        <v>529</v>
      </c>
      <c r="K122" s="17">
        <v>1</v>
      </c>
      <c r="L122" s="21">
        <v>43460</v>
      </c>
      <c r="M122" s="21">
        <v>43131</v>
      </c>
      <c r="N122" s="17">
        <v>1</v>
      </c>
      <c r="O122" s="22">
        <f t="shared" si="2"/>
        <v>1</v>
      </c>
      <c r="P122" s="153"/>
      <c r="Q122" s="153"/>
      <c r="R122" s="19" t="s">
        <v>530</v>
      </c>
      <c r="S122" s="19" t="s">
        <v>512</v>
      </c>
      <c r="T122" s="19" t="s">
        <v>30</v>
      </c>
      <c r="U122" s="32"/>
      <c r="V122" s="16" t="s">
        <v>895</v>
      </c>
      <c r="W122" s="38" t="s">
        <v>894</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xr:uid="{00000000-0002-0000-09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xr:uid="{00000000-0002-0000-0900-00000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xr:uid="{00000000-0002-0000-09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xr:uid="{00000000-0002-0000-09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xr:uid="{00000000-0002-0000-09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xr:uid="{00000000-0002-0000-09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xr:uid="{00000000-0002-0000-09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xr:uid="{00000000-0002-0000-0900-000008000000}">
      <formula1>0</formula1>
      <formula2>390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Hallazgos ADR</vt:lpstr>
      <vt:lpstr>PM CGR - (ADR)</vt:lpstr>
      <vt:lpstr>Cierre 31-dic-2022</vt:lpstr>
      <vt:lpstr>Cierre 30-jun-2022</vt:lpstr>
      <vt:lpstr>Cierre 31-dic-2021</vt:lpstr>
      <vt:lpstr>Cierre 30-jun-2021</vt:lpstr>
      <vt:lpstr>Cierre 31-dic-2020</vt:lpstr>
      <vt:lpstr>Cierre 30-jun-2020</vt:lpstr>
      <vt:lpstr>Cierre 31-dic-2019</vt:lpstr>
      <vt:lpstr>Cierre 30-jun-2019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steven z.m</cp:lastModifiedBy>
  <dcterms:created xsi:type="dcterms:W3CDTF">2019-12-30T15:54:56Z</dcterms:created>
  <dcterms:modified xsi:type="dcterms:W3CDTF">2023-01-26T17:45:44Z</dcterms:modified>
</cp:coreProperties>
</file>