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ODC CÓDOBA SUCRE 2\Informes Financieros\MA 360 RES 372_ASOAPICOL\1er Informe Técnico MA 360_Sol Desembolso\MV_13_Acta CTL TDR Bienes Agrop\Invitación  Licitar 01 MA 360 ASOAPICOL\"/>
    </mc:Choice>
  </mc:AlternateContent>
  <xr:revisionPtr revIDLastSave="0" documentId="13_ncr:1_{51892293-9B49-405F-9704-2D118D2A72D8}" xr6:coauthVersionLast="47" xr6:coauthVersionMax="47" xr10:uidLastSave="{00000000-0000-0000-0000-000000000000}"/>
  <bookViews>
    <workbookView xWindow="-120" yWindow="-120" windowWidth="20730" windowHeight="11160" activeTab="2" xr2:uid="{248C91EC-95FA-49A4-849C-AC8D958CBB23}"/>
  </bookViews>
  <sheets>
    <sheet name="Entregas B1" sheetId="1" r:id="rId1"/>
    <sheet name="Entregas B2" sheetId="2" r:id="rId2"/>
    <sheet name="Entregas B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" l="1"/>
  <c r="F27" i="3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4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4" i="2"/>
  <c r="E27" i="1"/>
  <c r="F28" i="2" l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K27" i="1"/>
  <c r="J27" i="1"/>
  <c r="I27" i="1"/>
  <c r="H27" i="1"/>
  <c r="G27" i="1"/>
  <c r="F27" i="1"/>
  <c r="L27" i="1" l="1"/>
</calcChain>
</file>

<file path=xl/sharedStrings.xml><?xml version="1.0" encoding="utf-8"?>
<sst xmlns="http://schemas.openxmlformats.org/spreadsheetml/2006/main" count="194" uniqueCount="91">
  <si>
    <t>DEPARTAMENTO</t>
  </si>
  <si>
    <t>MUNICIPIO</t>
  </si>
  <si>
    <t>DIRECCION DE ENTREGA (VEREDAS)</t>
  </si>
  <si>
    <t>SUCRE</t>
  </si>
  <si>
    <t>TOTALES</t>
  </si>
  <si>
    <t>COLOSÓ</t>
  </si>
  <si>
    <t>Limas</t>
  </si>
  <si>
    <t>Machetes</t>
  </si>
  <si>
    <t>Serrucho</t>
  </si>
  <si>
    <t>Tijeras Podadoras</t>
  </si>
  <si>
    <t>Grapas</t>
  </si>
  <si>
    <t>Alambre con pua</t>
  </si>
  <si>
    <t>Canastillas Carulleras</t>
  </si>
  <si>
    <t>Tubo de 2"</t>
  </si>
  <si>
    <t>Codo de 2"</t>
  </si>
  <si>
    <t>Filtor de 2"</t>
  </si>
  <si>
    <t>Válvula de 2"</t>
  </si>
  <si>
    <t>Tee de 2"</t>
  </si>
  <si>
    <t>Tapones roscados de 2"</t>
  </si>
  <si>
    <t>Cinta de goteo</t>
  </si>
  <si>
    <t>Manguera 2" tipo minero</t>
  </si>
  <si>
    <t>Motoboma de  2" x 2" 5hp</t>
  </si>
  <si>
    <t>Conectores para vigote de 12 MM</t>
  </si>
  <si>
    <t>Unión tuerca de 12 MM</t>
  </si>
  <si>
    <t xml:space="preserve"> Silleta de 12 MM</t>
  </si>
  <si>
    <t>Unión universal rápida 2" Lisa</t>
  </si>
  <si>
    <t>Adaptador hembra de 2"</t>
  </si>
  <si>
    <t>Adaptador macho de 2"</t>
  </si>
  <si>
    <t>Soldarura Líquida 1/4 de galón</t>
  </si>
  <si>
    <t>Limpiadora de PVC 1/4 de Galón</t>
  </si>
  <si>
    <t>Cheque de 2"</t>
  </si>
  <si>
    <t>Fibra plastica (pita)*750 metros</t>
  </si>
  <si>
    <t>Canasto de recolección</t>
  </si>
  <si>
    <t>Empaque (costal)</t>
  </si>
  <si>
    <t>Semilla de Maiz Hibrido (Cultivo de cobertura)</t>
  </si>
  <si>
    <t>Micorrizas</t>
  </si>
  <si>
    <t>Abono orgánico</t>
  </si>
  <si>
    <t>Urea al 46%</t>
  </si>
  <si>
    <t>Fosfato Diamónico (DAP) 18-46-0</t>
  </si>
  <si>
    <t>Cloruro de potacio KCL al 60% (0-0-60)</t>
  </si>
  <si>
    <t>Insecticidas Biologico - (Beauveria bassiana ó Metarhizium anisopliae )</t>
  </si>
  <si>
    <t xml:space="preserve">Insecticida Biológico -Bioextracto Botánico </t>
  </si>
  <si>
    <t>Fertilizante 15-15-15</t>
  </si>
  <si>
    <t>Fungicida -Oxicloruro de cobre al 58%</t>
  </si>
  <si>
    <t xml:space="preserve">Fungicida- Mancozeb 80% </t>
  </si>
  <si>
    <t>Herbicida - Diuron 80%</t>
  </si>
  <si>
    <t>Herbicida - Metalocloro</t>
  </si>
  <si>
    <t>Nutrifoliar Completo</t>
  </si>
  <si>
    <t>Insecticida Combinado - Tipo Inhibidor de Quitina</t>
  </si>
  <si>
    <t xml:space="preserve">Fosfato Diamónico (DAP) 18-46-0 </t>
  </si>
  <si>
    <t xml:space="preserve">Cloruro de potacio KCL al 60% </t>
  </si>
  <si>
    <t xml:space="preserve"> 8-5-0 con elementos menores </t>
  </si>
  <si>
    <t xml:space="preserve">Trampa - Monitoreo de moscas </t>
  </si>
  <si>
    <t xml:space="preserve">Proteina hidrolizada del 10% </t>
  </si>
  <si>
    <t>Hidrogel Agricola - Hidroretenedor</t>
  </si>
  <si>
    <t>ARENITA</t>
  </si>
  <si>
    <t>BAJO DON JUAN</t>
  </si>
  <si>
    <t>VILLA MARIA</t>
  </si>
  <si>
    <t>CALLE LARGA</t>
  </si>
  <si>
    <t>CEIBA</t>
  </si>
  <si>
    <t>EL CERRO</t>
  </si>
  <si>
    <t>CHINULITO</t>
  </si>
  <si>
    <t>SAN ANTONIO</t>
  </si>
  <si>
    <t>CORAZA</t>
  </si>
  <si>
    <t>DESBARRANCADO</t>
  </si>
  <si>
    <t>EL ENCANTO</t>
  </si>
  <si>
    <t>EL OJITO</t>
  </si>
  <si>
    <t>PARAISO</t>
  </si>
  <si>
    <t>PARAISO DOS</t>
  </si>
  <si>
    <t>VIJAGUAL</t>
  </si>
  <si>
    <t>ESMERALDA</t>
  </si>
  <si>
    <t>ESTACION</t>
  </si>
  <si>
    <t>ESTAMBUL</t>
  </si>
  <si>
    <t>LAS CRUCES</t>
  </si>
  <si>
    <t>MARATON</t>
  </si>
  <si>
    <t>MEBRILLAL</t>
  </si>
  <si>
    <t>PAJARITO</t>
  </si>
  <si>
    <t>RIO BAMBA</t>
  </si>
  <si>
    <t>CT</t>
  </si>
  <si>
    <t>UND</t>
  </si>
  <si>
    <t>Bomba de Espalda              (20 litros)</t>
  </si>
  <si>
    <t>KG</t>
  </si>
  <si>
    <t>ROLLO</t>
  </si>
  <si>
    <t>ML</t>
  </si>
  <si>
    <t>UN</t>
  </si>
  <si>
    <t>BULTO</t>
  </si>
  <si>
    <t>KILO</t>
  </si>
  <si>
    <t>LITRO</t>
  </si>
  <si>
    <t>GALON</t>
  </si>
  <si>
    <t>Semilla de Ñame Diamante Bulto x 50 kg</t>
  </si>
  <si>
    <t xml:space="preserve">Material Vegetal (Plántulas Limón)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</si>
</sst>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/>
    <xf numFmtId="4" fontId="6" fillId="3" borderId="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/>
    <xf numFmtId="4" fontId="3" fillId="5" borderId="1" xfId="1" applyNumberFormat="1" applyFont="1" applyFill="1" applyBorder="1" applyAlignment="1" applyProtection="1">
      <alignment horizontal="left" vertical="center" wrapText="1"/>
      <protection locked="0"/>
    </xf>
    <xf numFmtId="1" fontId="8" fillId="2" borderId="1" xfId="0" applyNumberFormat="1" applyFont="1" applyFill="1" applyBorder="1" applyAlignment="1">
      <alignment horizontal="center"/>
    </xf>
    <xf numFmtId="0" fontId="1" fillId="0" borderId="0" xfId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0" xfId="0" applyFill="1"/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9" xfId="1" xr:uid="{23E920AA-7B62-46D1-BB58-DCA180D8E5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701B6-7EA4-4C80-8590-A62EEB78117C}">
  <dimension ref="B2:AH54"/>
  <sheetViews>
    <sheetView workbookViewId="0">
      <selection activeCell="D33" sqref="D33"/>
    </sheetView>
  </sheetViews>
  <sheetFormatPr baseColWidth="10" defaultColWidth="11.42578125" defaultRowHeight="15" x14ac:dyDescent="0.25"/>
  <cols>
    <col min="1" max="1" width="3.28515625" style="2" customWidth="1"/>
    <col min="2" max="2" width="12.140625" style="2" customWidth="1"/>
    <col min="3" max="3" width="11.42578125" style="2"/>
    <col min="4" max="4" width="14.28515625" style="2" customWidth="1"/>
    <col min="5" max="5" width="5.28515625" style="2" customWidth="1"/>
    <col min="6" max="16384" width="11.42578125" style="2"/>
  </cols>
  <sheetData>
    <row r="2" spans="2:34" ht="38.25" x14ac:dyDescent="0.25">
      <c r="B2" s="1" t="s">
        <v>0</v>
      </c>
      <c r="C2" s="1" t="s">
        <v>1</v>
      </c>
      <c r="D2" s="1" t="s">
        <v>2</v>
      </c>
      <c r="E2" s="10" t="s">
        <v>78</v>
      </c>
      <c r="F2" s="13" t="s">
        <v>80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23</v>
      </c>
      <c r="Y2" s="13" t="s">
        <v>24</v>
      </c>
      <c r="Z2" s="13" t="s">
        <v>25</v>
      </c>
      <c r="AA2" s="13" t="s">
        <v>26</v>
      </c>
      <c r="AB2" s="13" t="s">
        <v>27</v>
      </c>
      <c r="AC2" s="13" t="s">
        <v>28</v>
      </c>
      <c r="AD2" s="13" t="s">
        <v>29</v>
      </c>
      <c r="AE2" s="13" t="s">
        <v>30</v>
      </c>
      <c r="AF2" s="13" t="s">
        <v>31</v>
      </c>
      <c r="AG2" s="13" t="s">
        <v>32</v>
      </c>
      <c r="AH2" s="13" t="s">
        <v>33</v>
      </c>
    </row>
    <row r="3" spans="2:34" ht="13.9" x14ac:dyDescent="0.25">
      <c r="B3" s="20"/>
      <c r="C3" s="21"/>
      <c r="D3" s="21"/>
      <c r="E3" s="22"/>
      <c r="F3" s="12" t="s">
        <v>79</v>
      </c>
      <c r="G3" s="12" t="s">
        <v>79</v>
      </c>
      <c r="H3" s="12" t="s">
        <v>79</v>
      </c>
      <c r="I3" s="12" t="s">
        <v>79</v>
      </c>
      <c r="J3" s="12" t="s">
        <v>79</v>
      </c>
      <c r="K3" s="12" t="s">
        <v>81</v>
      </c>
      <c r="L3" s="12" t="s">
        <v>82</v>
      </c>
      <c r="M3" s="12" t="s">
        <v>79</v>
      </c>
      <c r="N3" s="12" t="s">
        <v>83</v>
      </c>
      <c r="O3" s="12" t="s">
        <v>79</v>
      </c>
      <c r="P3" s="12" t="s">
        <v>79</v>
      </c>
      <c r="Q3" s="12" t="s">
        <v>79</v>
      </c>
      <c r="R3" s="12" t="s">
        <v>79</v>
      </c>
      <c r="S3" s="12" t="s">
        <v>79</v>
      </c>
      <c r="T3" s="12" t="s">
        <v>83</v>
      </c>
      <c r="U3" s="12" t="s">
        <v>83</v>
      </c>
      <c r="V3" s="12" t="s">
        <v>79</v>
      </c>
      <c r="W3" s="12" t="s">
        <v>79</v>
      </c>
      <c r="X3" s="12" t="s">
        <v>79</v>
      </c>
      <c r="Y3" s="12" t="s">
        <v>79</v>
      </c>
      <c r="Z3" s="12" t="s">
        <v>79</v>
      </c>
      <c r="AA3" s="12" t="s">
        <v>79</v>
      </c>
      <c r="AB3" s="12" t="s">
        <v>79</v>
      </c>
      <c r="AC3" s="12" t="s">
        <v>79</v>
      </c>
      <c r="AD3" s="12" t="s">
        <v>84</v>
      </c>
      <c r="AE3" s="12" t="s">
        <v>79</v>
      </c>
      <c r="AF3" s="12" t="s">
        <v>79</v>
      </c>
      <c r="AG3" s="12" t="s">
        <v>79</v>
      </c>
      <c r="AH3" s="12" t="s">
        <v>79</v>
      </c>
    </row>
    <row r="4" spans="2:34" ht="11.45" customHeight="1" x14ac:dyDescent="0.25">
      <c r="B4" s="19" t="s">
        <v>3</v>
      </c>
      <c r="C4" s="19" t="s">
        <v>5</v>
      </c>
      <c r="D4" s="11" t="s">
        <v>55</v>
      </c>
      <c r="E4" s="11">
        <v>7</v>
      </c>
      <c r="F4" s="3">
        <v>7</v>
      </c>
      <c r="G4" s="3">
        <v>7</v>
      </c>
      <c r="H4" s="3">
        <v>7</v>
      </c>
      <c r="I4" s="3">
        <v>7</v>
      </c>
      <c r="J4" s="3">
        <v>7</v>
      </c>
      <c r="K4" s="8">
        <v>11.666666666666668</v>
      </c>
      <c r="L4" s="7">
        <v>2.333333333333333</v>
      </c>
      <c r="M4" s="3">
        <v>70</v>
      </c>
      <c r="N4" s="8">
        <v>1881.6000000000001</v>
      </c>
      <c r="O4" s="8">
        <v>22.05</v>
      </c>
      <c r="P4" s="8">
        <v>7.3500000000000005</v>
      </c>
      <c r="Q4" s="8">
        <v>36.75</v>
      </c>
      <c r="R4" s="8">
        <v>29.400000000000002</v>
      </c>
      <c r="S4" s="8">
        <v>36.75</v>
      </c>
      <c r="T4" s="8">
        <v>35000</v>
      </c>
      <c r="U4" s="3">
        <v>5600</v>
      </c>
      <c r="V4" s="3">
        <v>7</v>
      </c>
      <c r="W4" s="3">
        <v>882</v>
      </c>
      <c r="X4" s="3">
        <v>882</v>
      </c>
      <c r="Y4" s="3">
        <v>882</v>
      </c>
      <c r="Z4" s="3">
        <v>14.700000000000001</v>
      </c>
      <c r="AA4" s="8">
        <v>7.3500000000000005</v>
      </c>
      <c r="AB4" s="8">
        <v>7.3500000000000005</v>
      </c>
      <c r="AC4" s="8">
        <v>7.3500000000000005</v>
      </c>
      <c r="AD4" s="8">
        <v>7.3500000000000005</v>
      </c>
      <c r="AE4" s="8">
        <v>7.3500000000000005</v>
      </c>
      <c r="AF4" s="8">
        <v>4.6666666666666661</v>
      </c>
      <c r="AG4" s="3">
        <v>14</v>
      </c>
      <c r="AH4" s="3">
        <v>98</v>
      </c>
    </row>
    <row r="5" spans="2:34" ht="11.45" customHeight="1" x14ac:dyDescent="0.25">
      <c r="B5" s="19"/>
      <c r="C5" s="19"/>
      <c r="D5" s="11" t="s">
        <v>56</v>
      </c>
      <c r="E5" s="11">
        <v>26</v>
      </c>
      <c r="F5" s="3">
        <v>26</v>
      </c>
      <c r="G5" s="3">
        <v>26</v>
      </c>
      <c r="H5" s="3">
        <v>26</v>
      </c>
      <c r="I5" s="3">
        <v>26</v>
      </c>
      <c r="J5" s="3">
        <v>26</v>
      </c>
      <c r="K5" s="8">
        <v>43.333333333333336</v>
      </c>
      <c r="L5" s="7">
        <v>8.6666666666666661</v>
      </c>
      <c r="M5" s="3">
        <v>260</v>
      </c>
      <c r="N5" s="8">
        <v>6988.8</v>
      </c>
      <c r="O5" s="8">
        <v>81.899999999999991</v>
      </c>
      <c r="P5" s="8">
        <v>27.3</v>
      </c>
      <c r="Q5" s="8">
        <v>136.5</v>
      </c>
      <c r="R5" s="8">
        <v>109.2</v>
      </c>
      <c r="S5" s="8">
        <v>136.5</v>
      </c>
      <c r="T5" s="8">
        <v>130000</v>
      </c>
      <c r="U5" s="3">
        <v>20800</v>
      </c>
      <c r="V5" s="3">
        <v>26</v>
      </c>
      <c r="W5" s="3">
        <v>3276</v>
      </c>
      <c r="X5" s="3">
        <v>3276</v>
      </c>
      <c r="Y5" s="3">
        <v>3276</v>
      </c>
      <c r="Z5" s="3">
        <v>54.6</v>
      </c>
      <c r="AA5" s="8">
        <v>27.3</v>
      </c>
      <c r="AB5" s="8">
        <v>27.3</v>
      </c>
      <c r="AC5" s="8">
        <v>27.3</v>
      </c>
      <c r="AD5" s="8">
        <v>27.3</v>
      </c>
      <c r="AE5" s="8">
        <v>27.3</v>
      </c>
      <c r="AF5" s="8">
        <v>17.333333333333332</v>
      </c>
      <c r="AG5" s="3">
        <v>52</v>
      </c>
      <c r="AH5" s="3">
        <v>364</v>
      </c>
    </row>
    <row r="6" spans="2:34" ht="11.45" customHeight="1" x14ac:dyDescent="0.25">
      <c r="B6" s="19"/>
      <c r="C6" s="19"/>
      <c r="D6" s="11" t="s">
        <v>57</v>
      </c>
      <c r="E6" s="11">
        <v>3</v>
      </c>
      <c r="F6" s="3">
        <v>3</v>
      </c>
      <c r="G6" s="3">
        <v>3</v>
      </c>
      <c r="H6" s="3">
        <v>3</v>
      </c>
      <c r="I6" s="3">
        <v>3</v>
      </c>
      <c r="J6" s="3">
        <v>3</v>
      </c>
      <c r="K6" s="8">
        <v>5</v>
      </c>
      <c r="L6" s="7">
        <v>1</v>
      </c>
      <c r="M6" s="3">
        <v>30</v>
      </c>
      <c r="N6" s="8">
        <v>806.40000000000009</v>
      </c>
      <c r="O6" s="8">
        <v>9.4499999999999993</v>
      </c>
      <c r="P6" s="8">
        <v>3.1500000000000004</v>
      </c>
      <c r="Q6" s="8">
        <v>15.75</v>
      </c>
      <c r="R6" s="8">
        <v>12.600000000000001</v>
      </c>
      <c r="S6" s="8">
        <v>15.75</v>
      </c>
      <c r="T6" s="8">
        <v>15000</v>
      </c>
      <c r="U6" s="3">
        <v>2400</v>
      </c>
      <c r="V6" s="3">
        <v>3</v>
      </c>
      <c r="W6" s="3">
        <v>378</v>
      </c>
      <c r="X6" s="3">
        <v>378</v>
      </c>
      <c r="Y6" s="3">
        <v>378</v>
      </c>
      <c r="Z6" s="3">
        <v>6.3000000000000007</v>
      </c>
      <c r="AA6" s="8">
        <v>3.1500000000000004</v>
      </c>
      <c r="AB6" s="8">
        <v>3.1500000000000004</v>
      </c>
      <c r="AC6" s="8">
        <v>3.1500000000000004</v>
      </c>
      <c r="AD6" s="8">
        <v>3.1500000000000004</v>
      </c>
      <c r="AE6" s="8">
        <v>3.1500000000000004</v>
      </c>
      <c r="AF6" s="8">
        <v>2</v>
      </c>
      <c r="AG6" s="3">
        <v>6</v>
      </c>
      <c r="AH6" s="3">
        <v>42</v>
      </c>
    </row>
    <row r="7" spans="2:34" ht="11.45" customHeight="1" x14ac:dyDescent="0.25">
      <c r="B7" s="19"/>
      <c r="C7" s="19"/>
      <c r="D7" s="11" t="s">
        <v>58</v>
      </c>
      <c r="E7" s="11">
        <v>19</v>
      </c>
      <c r="F7" s="3">
        <v>19</v>
      </c>
      <c r="G7" s="3">
        <v>19</v>
      </c>
      <c r="H7" s="3">
        <v>19</v>
      </c>
      <c r="I7" s="3">
        <v>19</v>
      </c>
      <c r="J7" s="3">
        <v>19</v>
      </c>
      <c r="K7" s="8">
        <v>31.666666666666668</v>
      </c>
      <c r="L7" s="7">
        <v>6.333333333333333</v>
      </c>
      <c r="M7" s="3">
        <v>190</v>
      </c>
      <c r="N7" s="8">
        <v>5107.2</v>
      </c>
      <c r="O7" s="8">
        <v>59.85</v>
      </c>
      <c r="P7" s="8">
        <v>19.95</v>
      </c>
      <c r="Q7" s="8">
        <v>99.75</v>
      </c>
      <c r="R7" s="8">
        <v>79.8</v>
      </c>
      <c r="S7" s="8">
        <v>99.75</v>
      </c>
      <c r="T7" s="8">
        <v>95000</v>
      </c>
      <c r="U7" s="3">
        <v>15200</v>
      </c>
      <c r="V7" s="3">
        <v>19</v>
      </c>
      <c r="W7" s="3">
        <v>2394</v>
      </c>
      <c r="X7" s="3">
        <v>2394</v>
      </c>
      <c r="Y7" s="3">
        <v>2394</v>
      </c>
      <c r="Z7" s="3">
        <v>39.9</v>
      </c>
      <c r="AA7" s="8">
        <v>19.95</v>
      </c>
      <c r="AB7" s="8">
        <v>19.95</v>
      </c>
      <c r="AC7" s="8">
        <v>19.95</v>
      </c>
      <c r="AD7" s="8">
        <v>19.95</v>
      </c>
      <c r="AE7" s="8">
        <v>19.95</v>
      </c>
      <c r="AF7" s="8">
        <v>12.666666666666666</v>
      </c>
      <c r="AG7" s="3">
        <v>38</v>
      </c>
      <c r="AH7" s="3">
        <v>266</v>
      </c>
    </row>
    <row r="8" spans="2:34" ht="11.45" customHeight="1" x14ac:dyDescent="0.25">
      <c r="B8" s="19"/>
      <c r="C8" s="19"/>
      <c r="D8" s="11" t="s">
        <v>59</v>
      </c>
      <c r="E8" s="11">
        <v>9</v>
      </c>
      <c r="F8" s="3">
        <v>9</v>
      </c>
      <c r="G8" s="3">
        <v>9</v>
      </c>
      <c r="H8" s="3">
        <v>9</v>
      </c>
      <c r="I8" s="3">
        <v>9</v>
      </c>
      <c r="J8" s="3">
        <v>9</v>
      </c>
      <c r="K8" s="8">
        <v>15</v>
      </c>
      <c r="L8" s="7">
        <v>3</v>
      </c>
      <c r="M8" s="3">
        <v>90</v>
      </c>
      <c r="N8" s="8">
        <v>2419.2000000000003</v>
      </c>
      <c r="O8" s="8">
        <v>28.349999999999998</v>
      </c>
      <c r="P8" s="8">
        <v>9.4500000000000011</v>
      </c>
      <c r="Q8" s="8">
        <v>47.25</v>
      </c>
      <c r="R8" s="8">
        <v>37.800000000000004</v>
      </c>
      <c r="S8" s="8">
        <v>47.25</v>
      </c>
      <c r="T8" s="8">
        <v>45000</v>
      </c>
      <c r="U8" s="3">
        <v>7200</v>
      </c>
      <c r="V8" s="3">
        <v>9</v>
      </c>
      <c r="W8" s="3">
        <v>1134</v>
      </c>
      <c r="X8" s="3">
        <v>1134</v>
      </c>
      <c r="Y8" s="3">
        <v>1134</v>
      </c>
      <c r="Z8" s="3">
        <v>18.900000000000002</v>
      </c>
      <c r="AA8" s="8">
        <v>9.4500000000000011</v>
      </c>
      <c r="AB8" s="8">
        <v>9.4500000000000011</v>
      </c>
      <c r="AC8" s="8">
        <v>9.4500000000000011</v>
      </c>
      <c r="AD8" s="8">
        <v>9.4500000000000011</v>
      </c>
      <c r="AE8" s="8">
        <v>9.4500000000000011</v>
      </c>
      <c r="AF8" s="8">
        <v>6</v>
      </c>
      <c r="AG8" s="3">
        <v>18</v>
      </c>
      <c r="AH8" s="3">
        <v>126</v>
      </c>
    </row>
    <row r="9" spans="2:34" ht="11.45" customHeight="1" x14ac:dyDescent="0.25">
      <c r="B9" s="19"/>
      <c r="C9" s="19"/>
      <c r="D9" s="11" t="s">
        <v>60</v>
      </c>
      <c r="E9" s="11">
        <v>16</v>
      </c>
      <c r="F9" s="3">
        <v>16</v>
      </c>
      <c r="G9" s="3">
        <v>16</v>
      </c>
      <c r="H9" s="3">
        <v>16</v>
      </c>
      <c r="I9" s="3">
        <v>16</v>
      </c>
      <c r="J9" s="3">
        <v>16</v>
      </c>
      <c r="K9" s="8">
        <v>26.666666666666668</v>
      </c>
      <c r="L9" s="7">
        <v>5.333333333333333</v>
      </c>
      <c r="M9" s="3">
        <v>160</v>
      </c>
      <c r="N9" s="8">
        <v>4300.8</v>
      </c>
      <c r="O9" s="8">
        <v>50.4</v>
      </c>
      <c r="P9" s="8">
        <v>16.8</v>
      </c>
      <c r="Q9" s="8">
        <v>84</v>
      </c>
      <c r="R9" s="8">
        <v>67.2</v>
      </c>
      <c r="S9" s="8">
        <v>84</v>
      </c>
      <c r="T9" s="8">
        <v>80000</v>
      </c>
      <c r="U9" s="3">
        <v>12800</v>
      </c>
      <c r="V9" s="3">
        <v>16</v>
      </c>
      <c r="W9" s="3">
        <v>2016</v>
      </c>
      <c r="X9" s="3">
        <v>2016</v>
      </c>
      <c r="Y9" s="3">
        <v>2016</v>
      </c>
      <c r="Z9" s="3">
        <v>33.6</v>
      </c>
      <c r="AA9" s="8">
        <v>16.8</v>
      </c>
      <c r="AB9" s="8">
        <v>16.8</v>
      </c>
      <c r="AC9" s="8">
        <v>16.8</v>
      </c>
      <c r="AD9" s="8">
        <v>16.8</v>
      </c>
      <c r="AE9" s="8">
        <v>16.8</v>
      </c>
      <c r="AF9" s="8">
        <v>10.666666666666666</v>
      </c>
      <c r="AG9" s="3">
        <v>32</v>
      </c>
      <c r="AH9" s="3">
        <v>224</v>
      </c>
    </row>
    <row r="10" spans="2:34" ht="11.45" customHeight="1" x14ac:dyDescent="0.25">
      <c r="B10" s="19"/>
      <c r="C10" s="19"/>
      <c r="D10" s="11" t="s">
        <v>61</v>
      </c>
      <c r="E10" s="11">
        <v>11</v>
      </c>
      <c r="F10" s="3">
        <v>11</v>
      </c>
      <c r="G10" s="3">
        <v>11</v>
      </c>
      <c r="H10" s="3">
        <v>11</v>
      </c>
      <c r="I10" s="3">
        <v>11</v>
      </c>
      <c r="J10" s="3">
        <v>11</v>
      </c>
      <c r="K10" s="8">
        <v>18.333333333333336</v>
      </c>
      <c r="L10" s="7">
        <v>3.6666666666666665</v>
      </c>
      <c r="M10" s="3">
        <v>110</v>
      </c>
      <c r="N10" s="8">
        <v>2956.8</v>
      </c>
      <c r="O10" s="8">
        <v>34.65</v>
      </c>
      <c r="P10" s="8">
        <v>11.55</v>
      </c>
      <c r="Q10" s="8">
        <v>57.75</v>
      </c>
      <c r="R10" s="8">
        <v>46.2</v>
      </c>
      <c r="S10" s="8">
        <v>57.75</v>
      </c>
      <c r="T10" s="8">
        <v>55000</v>
      </c>
      <c r="U10" s="3">
        <v>8800</v>
      </c>
      <c r="V10" s="3">
        <v>11</v>
      </c>
      <c r="W10" s="3">
        <v>1386</v>
      </c>
      <c r="X10" s="3">
        <v>1386</v>
      </c>
      <c r="Y10" s="3">
        <v>1386</v>
      </c>
      <c r="Z10" s="3">
        <v>23.1</v>
      </c>
      <c r="AA10" s="8">
        <v>11.55</v>
      </c>
      <c r="AB10" s="8">
        <v>11.55</v>
      </c>
      <c r="AC10" s="8">
        <v>11.55</v>
      </c>
      <c r="AD10" s="8">
        <v>11.55</v>
      </c>
      <c r="AE10" s="8">
        <v>11.55</v>
      </c>
      <c r="AF10" s="8">
        <v>7.333333333333333</v>
      </c>
      <c r="AG10" s="3">
        <v>22</v>
      </c>
      <c r="AH10" s="3">
        <v>154</v>
      </c>
    </row>
    <row r="11" spans="2:34" ht="11.45" customHeight="1" x14ac:dyDescent="0.25">
      <c r="B11" s="19"/>
      <c r="C11" s="19"/>
      <c r="D11" s="11" t="s">
        <v>62</v>
      </c>
      <c r="E11" s="11">
        <v>8</v>
      </c>
      <c r="F11" s="3">
        <v>8</v>
      </c>
      <c r="G11" s="3">
        <v>8</v>
      </c>
      <c r="H11" s="3">
        <v>8</v>
      </c>
      <c r="I11" s="3">
        <v>8</v>
      </c>
      <c r="J11" s="3">
        <v>8</v>
      </c>
      <c r="K11" s="8">
        <v>13.333333333333334</v>
      </c>
      <c r="L11" s="7">
        <v>2.6666666666666665</v>
      </c>
      <c r="M11" s="3">
        <v>80</v>
      </c>
      <c r="N11" s="8">
        <v>2150.4</v>
      </c>
      <c r="O11" s="8">
        <v>25.2</v>
      </c>
      <c r="P11" s="8">
        <v>8.4</v>
      </c>
      <c r="Q11" s="8">
        <v>42</v>
      </c>
      <c r="R11" s="8">
        <v>33.6</v>
      </c>
      <c r="S11" s="8">
        <v>42</v>
      </c>
      <c r="T11" s="8">
        <v>40000</v>
      </c>
      <c r="U11" s="3">
        <v>6400</v>
      </c>
      <c r="V11" s="3">
        <v>8</v>
      </c>
      <c r="W11" s="3">
        <v>1008</v>
      </c>
      <c r="X11" s="3">
        <v>1008</v>
      </c>
      <c r="Y11" s="3">
        <v>1008</v>
      </c>
      <c r="Z11" s="3">
        <v>16.8</v>
      </c>
      <c r="AA11" s="8">
        <v>8.4</v>
      </c>
      <c r="AB11" s="8">
        <v>8.4</v>
      </c>
      <c r="AC11" s="8">
        <v>8.4</v>
      </c>
      <c r="AD11" s="8">
        <v>8.4</v>
      </c>
      <c r="AE11" s="8">
        <v>8.4</v>
      </c>
      <c r="AF11" s="8">
        <v>5.333333333333333</v>
      </c>
      <c r="AG11" s="3">
        <v>16</v>
      </c>
      <c r="AH11" s="3">
        <v>112</v>
      </c>
    </row>
    <row r="12" spans="2:34" ht="11.45" customHeight="1" x14ac:dyDescent="0.25">
      <c r="B12" s="19"/>
      <c r="C12" s="19"/>
      <c r="D12" s="11" t="s">
        <v>63</v>
      </c>
      <c r="E12" s="11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8">
        <v>5</v>
      </c>
      <c r="L12" s="7">
        <v>1</v>
      </c>
      <c r="M12" s="3">
        <v>30</v>
      </c>
      <c r="N12" s="8">
        <v>806.40000000000009</v>
      </c>
      <c r="O12" s="8">
        <v>9.4499999999999993</v>
      </c>
      <c r="P12" s="8">
        <v>3.1500000000000004</v>
      </c>
      <c r="Q12" s="8">
        <v>15.75</v>
      </c>
      <c r="R12" s="8">
        <v>12.600000000000001</v>
      </c>
      <c r="S12" s="8">
        <v>15.75</v>
      </c>
      <c r="T12" s="8">
        <v>15000</v>
      </c>
      <c r="U12" s="3">
        <v>2400</v>
      </c>
      <c r="V12" s="3">
        <v>3</v>
      </c>
      <c r="W12" s="3">
        <v>378</v>
      </c>
      <c r="X12" s="3">
        <v>378</v>
      </c>
      <c r="Y12" s="3">
        <v>378</v>
      </c>
      <c r="Z12" s="3">
        <v>6.3000000000000007</v>
      </c>
      <c r="AA12" s="8">
        <v>3.1500000000000004</v>
      </c>
      <c r="AB12" s="8">
        <v>3.1500000000000004</v>
      </c>
      <c r="AC12" s="8">
        <v>3.1500000000000004</v>
      </c>
      <c r="AD12" s="8">
        <v>3.1500000000000004</v>
      </c>
      <c r="AE12" s="8">
        <v>3.1500000000000004</v>
      </c>
      <c r="AF12" s="8">
        <v>2</v>
      </c>
      <c r="AG12" s="3">
        <v>6</v>
      </c>
      <c r="AH12" s="3">
        <v>42</v>
      </c>
    </row>
    <row r="13" spans="2:34" ht="11.45" customHeight="1" x14ac:dyDescent="0.25">
      <c r="B13" s="19"/>
      <c r="C13" s="19"/>
      <c r="D13" s="11" t="s">
        <v>64</v>
      </c>
      <c r="E13" s="11">
        <v>6</v>
      </c>
      <c r="F13" s="3">
        <v>6</v>
      </c>
      <c r="G13" s="3">
        <v>6</v>
      </c>
      <c r="H13" s="3">
        <v>6</v>
      </c>
      <c r="I13" s="3">
        <v>6</v>
      </c>
      <c r="J13" s="3">
        <v>6</v>
      </c>
      <c r="K13" s="8">
        <v>10</v>
      </c>
      <c r="L13" s="7">
        <v>2</v>
      </c>
      <c r="M13" s="3">
        <v>60</v>
      </c>
      <c r="N13" s="8">
        <v>1612.8000000000002</v>
      </c>
      <c r="O13" s="8">
        <v>18.899999999999999</v>
      </c>
      <c r="P13" s="8">
        <v>6.3000000000000007</v>
      </c>
      <c r="Q13" s="8">
        <v>31.5</v>
      </c>
      <c r="R13" s="8">
        <v>25.200000000000003</v>
      </c>
      <c r="S13" s="8">
        <v>31.5</v>
      </c>
      <c r="T13" s="8">
        <v>30000</v>
      </c>
      <c r="U13" s="3">
        <v>4800</v>
      </c>
      <c r="V13" s="3">
        <v>6</v>
      </c>
      <c r="W13" s="3">
        <v>756</v>
      </c>
      <c r="X13" s="3">
        <v>756</v>
      </c>
      <c r="Y13" s="3">
        <v>756</v>
      </c>
      <c r="Z13" s="3">
        <v>12.600000000000001</v>
      </c>
      <c r="AA13" s="8">
        <v>6.3000000000000007</v>
      </c>
      <c r="AB13" s="8">
        <v>6.3000000000000007</v>
      </c>
      <c r="AC13" s="8">
        <v>6.3000000000000007</v>
      </c>
      <c r="AD13" s="8">
        <v>6.3000000000000007</v>
      </c>
      <c r="AE13" s="8">
        <v>6.3000000000000007</v>
      </c>
      <c r="AF13" s="8">
        <v>4</v>
      </c>
      <c r="AG13" s="3">
        <v>12</v>
      </c>
      <c r="AH13" s="3">
        <v>84</v>
      </c>
    </row>
    <row r="14" spans="2:34" ht="11.45" customHeight="1" x14ac:dyDescent="0.25">
      <c r="B14" s="19"/>
      <c r="C14" s="19"/>
      <c r="D14" s="11" t="s">
        <v>65</v>
      </c>
      <c r="E14" s="11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8">
        <v>3.3333333333333335</v>
      </c>
      <c r="L14" s="7">
        <v>0.66666666666666663</v>
      </c>
      <c r="M14" s="3">
        <v>20</v>
      </c>
      <c r="N14" s="8">
        <v>537.6</v>
      </c>
      <c r="O14" s="8">
        <v>6.3</v>
      </c>
      <c r="P14" s="8">
        <v>2.1</v>
      </c>
      <c r="Q14" s="8">
        <v>10.5</v>
      </c>
      <c r="R14" s="8">
        <v>8.4</v>
      </c>
      <c r="S14" s="8">
        <v>10.5</v>
      </c>
      <c r="T14" s="8">
        <v>10000</v>
      </c>
      <c r="U14" s="3">
        <v>1600</v>
      </c>
      <c r="V14" s="3">
        <v>2</v>
      </c>
      <c r="W14" s="3">
        <v>252</v>
      </c>
      <c r="X14" s="3">
        <v>252</v>
      </c>
      <c r="Y14" s="3">
        <v>252</v>
      </c>
      <c r="Z14" s="3">
        <v>4.2</v>
      </c>
      <c r="AA14" s="8">
        <v>2.1</v>
      </c>
      <c r="AB14" s="8">
        <v>2.1</v>
      </c>
      <c r="AC14" s="8">
        <v>2.1</v>
      </c>
      <c r="AD14" s="8">
        <v>2.1</v>
      </c>
      <c r="AE14" s="8">
        <v>2.1</v>
      </c>
      <c r="AF14" s="8">
        <v>1.3333333333333333</v>
      </c>
      <c r="AG14" s="3">
        <v>4</v>
      </c>
      <c r="AH14" s="3">
        <v>28</v>
      </c>
    </row>
    <row r="15" spans="2:34" ht="11.45" customHeight="1" x14ac:dyDescent="0.25">
      <c r="B15" s="19"/>
      <c r="C15" s="19"/>
      <c r="D15" s="11" t="s">
        <v>66</v>
      </c>
      <c r="E15" s="11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8">
        <v>1.6666666666666667</v>
      </c>
      <c r="L15" s="7">
        <v>0.33333333333333331</v>
      </c>
      <c r="M15" s="3">
        <v>10</v>
      </c>
      <c r="N15" s="8">
        <v>268.8</v>
      </c>
      <c r="O15" s="8">
        <v>3.15</v>
      </c>
      <c r="P15" s="8">
        <v>1.05</v>
      </c>
      <c r="Q15" s="8">
        <v>5.25</v>
      </c>
      <c r="R15" s="8">
        <v>4.2</v>
      </c>
      <c r="S15" s="8">
        <v>5.25</v>
      </c>
      <c r="T15" s="8">
        <v>5000</v>
      </c>
      <c r="U15" s="3">
        <v>800</v>
      </c>
      <c r="V15" s="3">
        <v>1</v>
      </c>
      <c r="W15" s="3">
        <v>126</v>
      </c>
      <c r="X15" s="3">
        <v>126</v>
      </c>
      <c r="Y15" s="3">
        <v>126</v>
      </c>
      <c r="Z15" s="3">
        <v>2.1</v>
      </c>
      <c r="AA15" s="8">
        <v>1.05</v>
      </c>
      <c r="AB15" s="8">
        <v>1.05</v>
      </c>
      <c r="AC15" s="8">
        <v>1.05</v>
      </c>
      <c r="AD15" s="8">
        <v>1.05</v>
      </c>
      <c r="AE15" s="8">
        <v>1.05</v>
      </c>
      <c r="AF15" s="8">
        <v>0.66666666666666663</v>
      </c>
      <c r="AG15" s="3">
        <v>2</v>
      </c>
      <c r="AH15" s="3">
        <v>14</v>
      </c>
    </row>
    <row r="16" spans="2:34" ht="11.45" customHeight="1" x14ac:dyDescent="0.25">
      <c r="B16" s="19"/>
      <c r="C16" s="19"/>
      <c r="D16" s="11" t="s">
        <v>67</v>
      </c>
      <c r="E16" s="11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8">
        <v>3.3333333333333335</v>
      </c>
      <c r="L16" s="7">
        <v>0.66666666666666663</v>
      </c>
      <c r="M16" s="3">
        <v>20</v>
      </c>
      <c r="N16" s="8">
        <v>537.6</v>
      </c>
      <c r="O16" s="8">
        <v>6.3</v>
      </c>
      <c r="P16" s="8">
        <v>2.1</v>
      </c>
      <c r="Q16" s="8">
        <v>10.5</v>
      </c>
      <c r="R16" s="8">
        <v>8.4</v>
      </c>
      <c r="S16" s="8">
        <v>10.5</v>
      </c>
      <c r="T16" s="8">
        <v>10000</v>
      </c>
      <c r="U16" s="3">
        <v>1600</v>
      </c>
      <c r="V16" s="3">
        <v>2</v>
      </c>
      <c r="W16" s="3">
        <v>252</v>
      </c>
      <c r="X16" s="3">
        <v>252</v>
      </c>
      <c r="Y16" s="3">
        <v>252</v>
      </c>
      <c r="Z16" s="3">
        <v>4.2</v>
      </c>
      <c r="AA16" s="8">
        <v>2.1</v>
      </c>
      <c r="AB16" s="8">
        <v>2.1</v>
      </c>
      <c r="AC16" s="8">
        <v>2.1</v>
      </c>
      <c r="AD16" s="8">
        <v>2.1</v>
      </c>
      <c r="AE16" s="8">
        <v>2.1</v>
      </c>
      <c r="AF16" s="8">
        <v>1.3333333333333333</v>
      </c>
      <c r="AG16" s="3">
        <v>4</v>
      </c>
      <c r="AH16" s="3">
        <v>28</v>
      </c>
    </row>
    <row r="17" spans="2:34" ht="11.45" customHeight="1" x14ac:dyDescent="0.25">
      <c r="B17" s="19"/>
      <c r="C17" s="19"/>
      <c r="D17" s="11" t="s">
        <v>68</v>
      </c>
      <c r="E17" s="11">
        <v>6</v>
      </c>
      <c r="F17" s="3">
        <v>6</v>
      </c>
      <c r="G17" s="3">
        <v>6</v>
      </c>
      <c r="H17" s="3">
        <v>6</v>
      </c>
      <c r="I17" s="3">
        <v>6</v>
      </c>
      <c r="J17" s="3">
        <v>6</v>
      </c>
      <c r="K17" s="8">
        <v>10</v>
      </c>
      <c r="L17" s="7">
        <v>2</v>
      </c>
      <c r="M17" s="3">
        <v>60</v>
      </c>
      <c r="N17" s="8">
        <v>1612.8000000000002</v>
      </c>
      <c r="O17" s="8">
        <v>18.899999999999999</v>
      </c>
      <c r="P17" s="8">
        <v>6.3000000000000007</v>
      </c>
      <c r="Q17" s="8">
        <v>31.5</v>
      </c>
      <c r="R17" s="8">
        <v>25.200000000000003</v>
      </c>
      <c r="S17" s="8">
        <v>31.5</v>
      </c>
      <c r="T17" s="8">
        <v>30000</v>
      </c>
      <c r="U17" s="3">
        <v>4800</v>
      </c>
      <c r="V17" s="3">
        <v>6</v>
      </c>
      <c r="W17" s="3">
        <v>756</v>
      </c>
      <c r="X17" s="3">
        <v>756</v>
      </c>
      <c r="Y17" s="3">
        <v>756</v>
      </c>
      <c r="Z17" s="3">
        <v>12.600000000000001</v>
      </c>
      <c r="AA17" s="8">
        <v>6.3000000000000007</v>
      </c>
      <c r="AB17" s="8">
        <v>6.3000000000000007</v>
      </c>
      <c r="AC17" s="8">
        <v>6.3000000000000007</v>
      </c>
      <c r="AD17" s="8">
        <v>6.3000000000000007</v>
      </c>
      <c r="AE17" s="8">
        <v>6.3000000000000007</v>
      </c>
      <c r="AF17" s="8">
        <v>4</v>
      </c>
      <c r="AG17" s="3">
        <v>12</v>
      </c>
      <c r="AH17" s="3">
        <v>84</v>
      </c>
    </row>
    <row r="18" spans="2:34" ht="11.45" customHeight="1" x14ac:dyDescent="0.25">
      <c r="B18" s="19"/>
      <c r="C18" s="19"/>
      <c r="D18" s="11" t="s">
        <v>69</v>
      </c>
      <c r="E18" s="11">
        <v>11</v>
      </c>
      <c r="F18" s="3">
        <v>11</v>
      </c>
      <c r="G18" s="3">
        <v>11</v>
      </c>
      <c r="H18" s="3">
        <v>11</v>
      </c>
      <c r="I18" s="3">
        <v>11</v>
      </c>
      <c r="J18" s="3">
        <v>11</v>
      </c>
      <c r="K18" s="8">
        <v>18.333333333333336</v>
      </c>
      <c r="L18" s="7">
        <v>3.6666666666666665</v>
      </c>
      <c r="M18" s="3">
        <v>110</v>
      </c>
      <c r="N18" s="8">
        <v>2956.8</v>
      </c>
      <c r="O18" s="8">
        <v>34.65</v>
      </c>
      <c r="P18" s="8">
        <v>11.55</v>
      </c>
      <c r="Q18" s="8">
        <v>57.75</v>
      </c>
      <c r="R18" s="8">
        <v>46.2</v>
      </c>
      <c r="S18" s="8">
        <v>57.75</v>
      </c>
      <c r="T18" s="8">
        <v>55000</v>
      </c>
      <c r="U18" s="3">
        <v>8800</v>
      </c>
      <c r="V18" s="3">
        <v>11</v>
      </c>
      <c r="W18" s="3">
        <v>1386</v>
      </c>
      <c r="X18" s="3">
        <v>1386</v>
      </c>
      <c r="Y18" s="3">
        <v>1386</v>
      </c>
      <c r="Z18" s="3">
        <v>23.1</v>
      </c>
      <c r="AA18" s="8">
        <v>11.55</v>
      </c>
      <c r="AB18" s="8">
        <v>11.55</v>
      </c>
      <c r="AC18" s="8">
        <v>11.55</v>
      </c>
      <c r="AD18" s="8">
        <v>11.55</v>
      </c>
      <c r="AE18" s="8">
        <v>11.55</v>
      </c>
      <c r="AF18" s="8">
        <v>7.333333333333333</v>
      </c>
      <c r="AG18" s="3">
        <v>22</v>
      </c>
      <c r="AH18" s="3">
        <v>154</v>
      </c>
    </row>
    <row r="19" spans="2:34" ht="11.45" customHeight="1" x14ac:dyDescent="0.25">
      <c r="B19" s="19"/>
      <c r="C19" s="19"/>
      <c r="D19" s="11" t="s">
        <v>70</v>
      </c>
      <c r="E19" s="11">
        <v>15</v>
      </c>
      <c r="F19" s="3">
        <v>15</v>
      </c>
      <c r="G19" s="3">
        <v>15</v>
      </c>
      <c r="H19" s="3">
        <v>15</v>
      </c>
      <c r="I19" s="3">
        <v>15</v>
      </c>
      <c r="J19" s="3">
        <v>15</v>
      </c>
      <c r="K19" s="8">
        <v>25</v>
      </c>
      <c r="L19" s="7">
        <v>5</v>
      </c>
      <c r="M19" s="3">
        <v>150</v>
      </c>
      <c r="N19" s="8">
        <v>4032</v>
      </c>
      <c r="O19" s="8">
        <v>47.25</v>
      </c>
      <c r="P19" s="8">
        <v>15.75</v>
      </c>
      <c r="Q19" s="8">
        <v>78.75</v>
      </c>
      <c r="R19" s="8">
        <v>63</v>
      </c>
      <c r="S19" s="8">
        <v>78.75</v>
      </c>
      <c r="T19" s="8">
        <v>75000</v>
      </c>
      <c r="U19" s="3">
        <v>12000</v>
      </c>
      <c r="V19" s="3">
        <v>15</v>
      </c>
      <c r="W19" s="3">
        <v>1890</v>
      </c>
      <c r="X19" s="3">
        <v>1890</v>
      </c>
      <c r="Y19" s="3">
        <v>1890</v>
      </c>
      <c r="Z19" s="3">
        <v>31.5</v>
      </c>
      <c r="AA19" s="8">
        <v>15.75</v>
      </c>
      <c r="AB19" s="8">
        <v>15.75</v>
      </c>
      <c r="AC19" s="8">
        <v>15.75</v>
      </c>
      <c r="AD19" s="8">
        <v>15.75</v>
      </c>
      <c r="AE19" s="8">
        <v>15.75</v>
      </c>
      <c r="AF19" s="8">
        <v>10</v>
      </c>
      <c r="AG19" s="3">
        <v>30</v>
      </c>
      <c r="AH19" s="3">
        <v>210</v>
      </c>
    </row>
    <row r="20" spans="2:34" ht="11.45" customHeight="1" x14ac:dyDescent="0.25">
      <c r="B20" s="19"/>
      <c r="C20" s="19"/>
      <c r="D20" s="11" t="s">
        <v>71</v>
      </c>
      <c r="E20" s="11">
        <v>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8">
        <v>8.3333333333333339</v>
      </c>
      <c r="L20" s="7">
        <v>1.6666666666666665</v>
      </c>
      <c r="M20" s="3">
        <v>50</v>
      </c>
      <c r="N20" s="8">
        <v>1344</v>
      </c>
      <c r="O20" s="8">
        <v>15.75</v>
      </c>
      <c r="P20" s="8">
        <v>5.25</v>
      </c>
      <c r="Q20" s="8">
        <v>26.25</v>
      </c>
      <c r="R20" s="8">
        <v>21</v>
      </c>
      <c r="S20" s="8">
        <v>26.25</v>
      </c>
      <c r="T20" s="8">
        <v>25000</v>
      </c>
      <c r="U20" s="3">
        <v>4000</v>
      </c>
      <c r="V20" s="3">
        <v>5</v>
      </c>
      <c r="W20" s="3">
        <v>630</v>
      </c>
      <c r="X20" s="3">
        <v>630</v>
      </c>
      <c r="Y20" s="3">
        <v>630</v>
      </c>
      <c r="Z20" s="3">
        <v>10.5</v>
      </c>
      <c r="AA20" s="8">
        <v>5.25</v>
      </c>
      <c r="AB20" s="8">
        <v>5.25</v>
      </c>
      <c r="AC20" s="8">
        <v>5.25</v>
      </c>
      <c r="AD20" s="8">
        <v>5.25</v>
      </c>
      <c r="AE20" s="8">
        <v>5.25</v>
      </c>
      <c r="AF20" s="8">
        <v>3.333333333333333</v>
      </c>
      <c r="AG20" s="3">
        <v>10</v>
      </c>
      <c r="AH20" s="3">
        <v>70</v>
      </c>
    </row>
    <row r="21" spans="2:34" ht="11.45" customHeight="1" x14ac:dyDescent="0.25">
      <c r="B21" s="19"/>
      <c r="C21" s="19"/>
      <c r="D21" s="11" t="s">
        <v>72</v>
      </c>
      <c r="E21" s="11">
        <v>6</v>
      </c>
      <c r="F21" s="3">
        <v>6</v>
      </c>
      <c r="G21" s="3">
        <v>6</v>
      </c>
      <c r="H21" s="3">
        <v>6</v>
      </c>
      <c r="I21" s="3">
        <v>6</v>
      </c>
      <c r="J21" s="3">
        <v>6</v>
      </c>
      <c r="K21" s="8">
        <v>10</v>
      </c>
      <c r="L21" s="7">
        <v>2</v>
      </c>
      <c r="M21" s="3">
        <v>60</v>
      </c>
      <c r="N21" s="8">
        <v>1612.8000000000002</v>
      </c>
      <c r="O21" s="8">
        <v>18.899999999999999</v>
      </c>
      <c r="P21" s="8">
        <v>6.3000000000000007</v>
      </c>
      <c r="Q21" s="8">
        <v>31.5</v>
      </c>
      <c r="R21" s="8">
        <v>25.200000000000003</v>
      </c>
      <c r="S21" s="8">
        <v>31.5</v>
      </c>
      <c r="T21" s="8">
        <v>30000</v>
      </c>
      <c r="U21" s="3">
        <v>4800</v>
      </c>
      <c r="V21" s="3">
        <v>6</v>
      </c>
      <c r="W21" s="3">
        <v>756</v>
      </c>
      <c r="X21" s="3">
        <v>756</v>
      </c>
      <c r="Y21" s="3">
        <v>756</v>
      </c>
      <c r="Z21" s="3">
        <v>12.600000000000001</v>
      </c>
      <c r="AA21" s="8">
        <v>6.3000000000000007</v>
      </c>
      <c r="AB21" s="8">
        <v>6.3000000000000007</v>
      </c>
      <c r="AC21" s="8">
        <v>6.3000000000000007</v>
      </c>
      <c r="AD21" s="8">
        <v>6.3000000000000007</v>
      </c>
      <c r="AE21" s="8">
        <v>6.3000000000000007</v>
      </c>
      <c r="AF21" s="8">
        <v>4</v>
      </c>
      <c r="AG21" s="3">
        <v>12</v>
      </c>
      <c r="AH21" s="3">
        <v>84</v>
      </c>
    </row>
    <row r="22" spans="2:34" ht="11.45" customHeight="1" x14ac:dyDescent="0.25">
      <c r="B22" s="19"/>
      <c r="C22" s="19"/>
      <c r="D22" s="11" t="s">
        <v>73</v>
      </c>
      <c r="E22" s="11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8">
        <v>6.666666666666667</v>
      </c>
      <c r="L22" s="7">
        <v>1.3333333333333333</v>
      </c>
      <c r="M22" s="3">
        <v>40</v>
      </c>
      <c r="N22" s="8">
        <v>1075.2</v>
      </c>
      <c r="O22" s="8">
        <v>12.6</v>
      </c>
      <c r="P22" s="8">
        <v>4.2</v>
      </c>
      <c r="Q22" s="8">
        <v>21</v>
      </c>
      <c r="R22" s="8">
        <v>16.8</v>
      </c>
      <c r="S22" s="8">
        <v>21</v>
      </c>
      <c r="T22" s="8">
        <v>20000</v>
      </c>
      <c r="U22" s="3">
        <v>3200</v>
      </c>
      <c r="V22" s="3">
        <v>4</v>
      </c>
      <c r="W22" s="3">
        <v>504</v>
      </c>
      <c r="X22" s="3">
        <v>504</v>
      </c>
      <c r="Y22" s="3">
        <v>504</v>
      </c>
      <c r="Z22" s="3">
        <v>8.4</v>
      </c>
      <c r="AA22" s="8">
        <v>4.2</v>
      </c>
      <c r="AB22" s="8">
        <v>4.2</v>
      </c>
      <c r="AC22" s="8">
        <v>4.2</v>
      </c>
      <c r="AD22" s="8">
        <v>4.2</v>
      </c>
      <c r="AE22" s="8">
        <v>4.2</v>
      </c>
      <c r="AF22" s="8">
        <v>2.6666666666666665</v>
      </c>
      <c r="AG22" s="3">
        <v>8</v>
      </c>
      <c r="AH22" s="3">
        <v>56</v>
      </c>
    </row>
    <row r="23" spans="2:34" ht="11.45" customHeight="1" x14ac:dyDescent="0.25">
      <c r="B23" s="19"/>
      <c r="C23" s="19"/>
      <c r="D23" s="11" t="s">
        <v>74</v>
      </c>
      <c r="E23" s="11">
        <v>7</v>
      </c>
      <c r="F23" s="3">
        <v>7</v>
      </c>
      <c r="G23" s="3">
        <v>7</v>
      </c>
      <c r="H23" s="3">
        <v>7</v>
      </c>
      <c r="I23" s="3">
        <v>7</v>
      </c>
      <c r="J23" s="3">
        <v>7</v>
      </c>
      <c r="K23" s="8">
        <v>11.666666666666668</v>
      </c>
      <c r="L23" s="7">
        <v>2.333333333333333</v>
      </c>
      <c r="M23" s="3">
        <v>70</v>
      </c>
      <c r="N23" s="8">
        <v>1881.6000000000001</v>
      </c>
      <c r="O23" s="8">
        <v>22.05</v>
      </c>
      <c r="P23" s="8">
        <v>7.3500000000000005</v>
      </c>
      <c r="Q23" s="8">
        <v>36.75</v>
      </c>
      <c r="R23" s="8">
        <v>29.400000000000002</v>
      </c>
      <c r="S23" s="8">
        <v>36.75</v>
      </c>
      <c r="T23" s="8">
        <v>35000</v>
      </c>
      <c r="U23" s="3">
        <v>5600</v>
      </c>
      <c r="V23" s="3">
        <v>7</v>
      </c>
      <c r="W23" s="3">
        <v>882</v>
      </c>
      <c r="X23" s="3">
        <v>882</v>
      </c>
      <c r="Y23" s="3">
        <v>882</v>
      </c>
      <c r="Z23" s="3">
        <v>14.700000000000001</v>
      </c>
      <c r="AA23" s="8">
        <v>7.3500000000000005</v>
      </c>
      <c r="AB23" s="8">
        <v>7.3500000000000005</v>
      </c>
      <c r="AC23" s="8">
        <v>7.3500000000000005</v>
      </c>
      <c r="AD23" s="8">
        <v>7.3500000000000005</v>
      </c>
      <c r="AE23" s="8">
        <v>7.3500000000000005</v>
      </c>
      <c r="AF23" s="8">
        <v>4.6666666666666661</v>
      </c>
      <c r="AG23" s="3">
        <v>14</v>
      </c>
      <c r="AH23" s="3">
        <v>98</v>
      </c>
    </row>
    <row r="24" spans="2:34" ht="11.45" customHeight="1" x14ac:dyDescent="0.25">
      <c r="B24" s="19"/>
      <c r="C24" s="19"/>
      <c r="D24" s="11" t="s">
        <v>75</v>
      </c>
      <c r="E24" s="11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8">
        <v>3.3333333333333335</v>
      </c>
      <c r="L24" s="7">
        <v>0.66666666666666663</v>
      </c>
      <c r="M24" s="3">
        <v>20</v>
      </c>
      <c r="N24" s="8">
        <v>537.6</v>
      </c>
      <c r="O24" s="8">
        <v>6.3</v>
      </c>
      <c r="P24" s="8">
        <v>2.1</v>
      </c>
      <c r="Q24" s="8">
        <v>10.5</v>
      </c>
      <c r="R24" s="8">
        <v>8.4</v>
      </c>
      <c r="S24" s="8">
        <v>10.5</v>
      </c>
      <c r="T24" s="8">
        <v>10000</v>
      </c>
      <c r="U24" s="3">
        <v>1600</v>
      </c>
      <c r="V24" s="3">
        <v>2</v>
      </c>
      <c r="W24" s="3">
        <v>252</v>
      </c>
      <c r="X24" s="3">
        <v>252</v>
      </c>
      <c r="Y24" s="3">
        <v>252</v>
      </c>
      <c r="Z24" s="3">
        <v>4.2</v>
      </c>
      <c r="AA24" s="8">
        <v>2.1</v>
      </c>
      <c r="AB24" s="8">
        <v>2.1</v>
      </c>
      <c r="AC24" s="8">
        <v>2.1</v>
      </c>
      <c r="AD24" s="8">
        <v>2.1</v>
      </c>
      <c r="AE24" s="8">
        <v>2.1</v>
      </c>
      <c r="AF24" s="8">
        <v>1.3333333333333333</v>
      </c>
      <c r="AG24" s="3">
        <v>4</v>
      </c>
      <c r="AH24" s="3">
        <v>28</v>
      </c>
    </row>
    <row r="25" spans="2:34" ht="11.45" customHeight="1" x14ac:dyDescent="0.25">
      <c r="B25" s="19"/>
      <c r="C25" s="19"/>
      <c r="D25" s="11" t="s">
        <v>76</v>
      </c>
      <c r="E25" s="11">
        <v>6</v>
      </c>
      <c r="F25" s="3">
        <v>6</v>
      </c>
      <c r="G25" s="3">
        <v>6</v>
      </c>
      <c r="H25" s="3">
        <v>6</v>
      </c>
      <c r="I25" s="3">
        <v>6</v>
      </c>
      <c r="J25" s="3">
        <v>6</v>
      </c>
      <c r="K25" s="8">
        <v>10</v>
      </c>
      <c r="L25" s="7">
        <v>2</v>
      </c>
      <c r="M25" s="3">
        <v>60</v>
      </c>
      <c r="N25" s="8">
        <v>1612.8000000000002</v>
      </c>
      <c r="O25" s="8">
        <v>18.899999999999999</v>
      </c>
      <c r="P25" s="8">
        <v>6.3000000000000007</v>
      </c>
      <c r="Q25" s="8">
        <v>31.5</v>
      </c>
      <c r="R25" s="8">
        <v>25.200000000000003</v>
      </c>
      <c r="S25" s="8">
        <v>31.5</v>
      </c>
      <c r="T25" s="8">
        <v>30000</v>
      </c>
      <c r="U25" s="3">
        <v>4800</v>
      </c>
      <c r="V25" s="3">
        <v>6</v>
      </c>
      <c r="W25" s="3">
        <v>756</v>
      </c>
      <c r="X25" s="3">
        <v>756</v>
      </c>
      <c r="Y25" s="3">
        <v>756</v>
      </c>
      <c r="Z25" s="3">
        <v>12.600000000000001</v>
      </c>
      <c r="AA25" s="8">
        <v>6.3000000000000007</v>
      </c>
      <c r="AB25" s="8">
        <v>6.3000000000000007</v>
      </c>
      <c r="AC25" s="8">
        <v>6.3000000000000007</v>
      </c>
      <c r="AD25" s="8">
        <v>6.3000000000000007</v>
      </c>
      <c r="AE25" s="8">
        <v>6.3000000000000007</v>
      </c>
      <c r="AF25" s="8">
        <v>4</v>
      </c>
      <c r="AG25" s="3">
        <v>12</v>
      </c>
      <c r="AH25" s="3">
        <v>84</v>
      </c>
    </row>
    <row r="26" spans="2:34" ht="11.45" customHeight="1" x14ac:dyDescent="0.25">
      <c r="B26" s="19"/>
      <c r="C26" s="19"/>
      <c r="D26" s="11" t="s">
        <v>77</v>
      </c>
      <c r="E26" s="11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8">
        <v>8.3333333333333339</v>
      </c>
      <c r="L26" s="7">
        <v>1.6666666666666665</v>
      </c>
      <c r="M26" s="3">
        <v>50</v>
      </c>
      <c r="N26" s="8">
        <v>1344</v>
      </c>
      <c r="O26" s="8">
        <v>15.75</v>
      </c>
      <c r="P26" s="8">
        <v>5.25</v>
      </c>
      <c r="Q26" s="8">
        <v>26.25</v>
      </c>
      <c r="R26" s="8">
        <v>21</v>
      </c>
      <c r="S26" s="8">
        <v>26.25</v>
      </c>
      <c r="T26" s="8">
        <v>25000</v>
      </c>
      <c r="U26" s="3">
        <v>4000</v>
      </c>
      <c r="V26" s="3">
        <v>5</v>
      </c>
      <c r="W26" s="3">
        <v>630</v>
      </c>
      <c r="X26" s="3">
        <v>630</v>
      </c>
      <c r="Y26" s="3">
        <v>630</v>
      </c>
      <c r="Z26" s="3">
        <v>10.5</v>
      </c>
      <c r="AA26" s="8">
        <v>5.25</v>
      </c>
      <c r="AB26" s="8">
        <v>5.25</v>
      </c>
      <c r="AC26" s="8">
        <v>5.25</v>
      </c>
      <c r="AD26" s="8">
        <v>5.25</v>
      </c>
      <c r="AE26" s="8">
        <v>5.25</v>
      </c>
      <c r="AF26" s="8">
        <v>3.333333333333333</v>
      </c>
      <c r="AG26" s="3">
        <v>10</v>
      </c>
      <c r="AH26" s="3">
        <v>70</v>
      </c>
    </row>
    <row r="27" spans="2:34" ht="13.9" x14ac:dyDescent="0.25">
      <c r="B27" s="18" t="s">
        <v>4</v>
      </c>
      <c r="C27" s="18"/>
      <c r="D27" s="18"/>
      <c r="E27" s="5">
        <f t="shared" ref="E27:AH27" si="0">SUM(E4:E26)</f>
        <v>180</v>
      </c>
      <c r="F27" s="5">
        <f t="shared" si="0"/>
        <v>180</v>
      </c>
      <c r="G27" s="5">
        <f t="shared" si="0"/>
        <v>180</v>
      </c>
      <c r="H27" s="5">
        <f t="shared" si="0"/>
        <v>180</v>
      </c>
      <c r="I27" s="5">
        <f t="shared" si="0"/>
        <v>180</v>
      </c>
      <c r="J27" s="5">
        <f t="shared" si="0"/>
        <v>180</v>
      </c>
      <c r="K27" s="5">
        <f t="shared" si="0"/>
        <v>300.00000000000006</v>
      </c>
      <c r="L27" s="5">
        <f t="shared" si="0"/>
        <v>59.999999999999993</v>
      </c>
      <c r="M27" s="5">
        <f t="shared" si="0"/>
        <v>1800</v>
      </c>
      <c r="N27" s="5">
        <f t="shared" si="0"/>
        <v>48384</v>
      </c>
      <c r="O27" s="5">
        <f t="shared" si="0"/>
        <v>566.99999999999977</v>
      </c>
      <c r="P27" s="5">
        <f t="shared" si="0"/>
        <v>189</v>
      </c>
      <c r="Q27" s="5">
        <f t="shared" si="0"/>
        <v>945</v>
      </c>
      <c r="R27" s="5">
        <f t="shared" si="0"/>
        <v>756</v>
      </c>
      <c r="S27" s="5">
        <f t="shared" si="0"/>
        <v>945</v>
      </c>
      <c r="T27" s="5">
        <f t="shared" si="0"/>
        <v>900000</v>
      </c>
      <c r="U27" s="5">
        <f t="shared" si="0"/>
        <v>144000</v>
      </c>
      <c r="V27" s="5">
        <f t="shared" si="0"/>
        <v>180</v>
      </c>
      <c r="W27" s="5">
        <f t="shared" si="0"/>
        <v>22680</v>
      </c>
      <c r="X27" s="5">
        <f t="shared" si="0"/>
        <v>22680</v>
      </c>
      <c r="Y27" s="5">
        <f t="shared" si="0"/>
        <v>22680</v>
      </c>
      <c r="Z27" s="5">
        <f t="shared" si="0"/>
        <v>378</v>
      </c>
      <c r="AA27" s="5">
        <f t="shared" si="0"/>
        <v>189</v>
      </c>
      <c r="AB27" s="5">
        <f t="shared" si="0"/>
        <v>189</v>
      </c>
      <c r="AC27" s="5">
        <f t="shared" si="0"/>
        <v>189</v>
      </c>
      <c r="AD27" s="5">
        <f t="shared" si="0"/>
        <v>189</v>
      </c>
      <c r="AE27" s="5">
        <f t="shared" si="0"/>
        <v>189</v>
      </c>
      <c r="AF27" s="5">
        <f t="shared" si="0"/>
        <v>119.99999999999999</v>
      </c>
      <c r="AG27" s="5">
        <f t="shared" si="0"/>
        <v>360</v>
      </c>
      <c r="AH27" s="5">
        <f t="shared" si="0"/>
        <v>2520</v>
      </c>
    </row>
    <row r="28" spans="2:34" x14ac:dyDescent="0.25">
      <c r="K28" s="14"/>
    </row>
    <row r="31" spans="2:34" x14ac:dyDescent="0.25">
      <c r="L31" s="9"/>
    </row>
    <row r="32" spans="2:34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</sheetData>
  <mergeCells count="4">
    <mergeCell ref="B27:D27"/>
    <mergeCell ref="B4:B26"/>
    <mergeCell ref="C4:C26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DF70-D1A5-4BD1-9168-031A9C8F67FD}">
  <dimension ref="B2:AP28"/>
  <sheetViews>
    <sheetView zoomScale="85" zoomScaleNormal="85" workbookViewId="0">
      <selection activeCell="A2" sqref="A2"/>
    </sheetView>
  </sheetViews>
  <sheetFormatPr baseColWidth="10" defaultColWidth="11.42578125" defaultRowHeight="15" x14ac:dyDescent="0.25"/>
  <cols>
    <col min="1" max="1" width="3.28515625" style="2" customWidth="1"/>
    <col min="2" max="2" width="12.140625" style="2" customWidth="1"/>
    <col min="3" max="4" width="11.42578125" style="2"/>
    <col min="5" max="5" width="7.7109375" style="2" customWidth="1"/>
    <col min="6" max="16384" width="11.42578125" style="2"/>
  </cols>
  <sheetData>
    <row r="2" spans="2:42" ht="76.5" x14ac:dyDescent="0.25">
      <c r="B2" s="1" t="s">
        <v>0</v>
      </c>
      <c r="C2" s="1" t="s">
        <v>1</v>
      </c>
      <c r="D2" s="1" t="s">
        <v>2</v>
      </c>
      <c r="E2" s="1" t="s">
        <v>78</v>
      </c>
      <c r="F2" s="15" t="s">
        <v>34</v>
      </c>
      <c r="G2" s="15" t="s">
        <v>35</v>
      </c>
      <c r="H2" s="15" t="s">
        <v>36</v>
      </c>
      <c r="I2" s="15" t="s">
        <v>37</v>
      </c>
      <c r="J2" s="15" t="s">
        <v>38</v>
      </c>
      <c r="K2" s="15" t="s">
        <v>39</v>
      </c>
      <c r="L2" s="15" t="s">
        <v>40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45</v>
      </c>
      <c r="R2" s="15" t="s">
        <v>46</v>
      </c>
      <c r="S2" s="15" t="s">
        <v>47</v>
      </c>
      <c r="T2" s="15" t="s">
        <v>48</v>
      </c>
      <c r="U2" s="15" t="s">
        <v>49</v>
      </c>
      <c r="V2" s="15" t="s">
        <v>50</v>
      </c>
      <c r="W2" s="15" t="s">
        <v>51</v>
      </c>
      <c r="X2" s="15" t="s">
        <v>52</v>
      </c>
      <c r="Y2" s="15" t="s">
        <v>53</v>
      </c>
      <c r="Z2" s="15" t="s">
        <v>54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2:42" ht="13.9" x14ac:dyDescent="0.25">
      <c r="B3" s="20"/>
      <c r="C3" s="21"/>
      <c r="D3" s="21"/>
      <c r="E3" s="22"/>
      <c r="F3" s="12" t="s">
        <v>81</v>
      </c>
      <c r="G3" s="12" t="s">
        <v>85</v>
      </c>
      <c r="H3" s="12" t="s">
        <v>85</v>
      </c>
      <c r="I3" s="12" t="s">
        <v>85</v>
      </c>
      <c r="J3" s="12" t="s">
        <v>85</v>
      </c>
      <c r="K3" s="12" t="s">
        <v>85</v>
      </c>
      <c r="L3" s="12" t="s">
        <v>86</v>
      </c>
      <c r="M3" s="12" t="s">
        <v>87</v>
      </c>
      <c r="N3" s="12" t="s">
        <v>85</v>
      </c>
      <c r="O3" s="12" t="s">
        <v>86</v>
      </c>
      <c r="P3" s="12" t="s">
        <v>86</v>
      </c>
      <c r="Q3" s="12" t="s">
        <v>86</v>
      </c>
      <c r="R3" s="12" t="s">
        <v>88</v>
      </c>
      <c r="S3" s="12" t="s">
        <v>87</v>
      </c>
      <c r="T3" s="12" t="s">
        <v>87</v>
      </c>
      <c r="U3" s="12" t="s">
        <v>85</v>
      </c>
      <c r="V3" s="12" t="s">
        <v>85</v>
      </c>
      <c r="W3" s="12" t="s">
        <v>85</v>
      </c>
      <c r="X3" s="12" t="s">
        <v>79</v>
      </c>
      <c r="Y3" s="12" t="s">
        <v>87</v>
      </c>
      <c r="Z3" s="12" t="s">
        <v>86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2:42" x14ac:dyDescent="0.25">
      <c r="B4" s="19" t="s">
        <v>3</v>
      </c>
      <c r="C4" s="19" t="s">
        <v>5</v>
      </c>
      <c r="D4" s="3" t="s">
        <v>55</v>
      </c>
      <c r="E4" s="11">
        <v>7</v>
      </c>
      <c r="F4" s="3">
        <f>(540/180)*$E$4</f>
        <v>21</v>
      </c>
      <c r="G4" s="8">
        <f>(60/180)*E4</f>
        <v>2.333333333333333</v>
      </c>
      <c r="H4" s="8">
        <f>(450/180)*E4</f>
        <v>17.5</v>
      </c>
      <c r="I4" s="8">
        <f>(60/180)*E4</f>
        <v>2.333333333333333</v>
      </c>
      <c r="J4" s="8">
        <f>(120/180)*E4</f>
        <v>4.6666666666666661</v>
      </c>
      <c r="K4" s="8">
        <f>(60/180)*E4</f>
        <v>2.333333333333333</v>
      </c>
      <c r="L4" s="8">
        <v>2.333333333333333</v>
      </c>
      <c r="M4" s="8">
        <v>2.333333333333333</v>
      </c>
      <c r="N4" s="8">
        <f>(120/180)*E4</f>
        <v>4.6666666666666661</v>
      </c>
      <c r="O4" s="8">
        <f>(60/180)*E4</f>
        <v>2.333333333333333</v>
      </c>
      <c r="P4" s="8">
        <v>2.333333333333333</v>
      </c>
      <c r="Q4" s="8">
        <v>2.333333333333333</v>
      </c>
      <c r="R4" s="16">
        <v>2.333333333333333</v>
      </c>
      <c r="S4" s="16">
        <v>4.6666666666666661</v>
      </c>
      <c r="T4" s="16">
        <v>2.333333333333333</v>
      </c>
      <c r="U4" s="16">
        <f>(360/180)*E4</f>
        <v>14</v>
      </c>
      <c r="V4" s="16">
        <v>14</v>
      </c>
      <c r="W4" s="16">
        <f>(90/180)*E4</f>
        <v>3.5</v>
      </c>
      <c r="X4" s="16">
        <f>(360/180)*E4</f>
        <v>14</v>
      </c>
      <c r="Y4" s="16">
        <f>(720/180)*E4</f>
        <v>28</v>
      </c>
      <c r="Z4" s="16">
        <f>(540/180)*E4</f>
        <v>21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2:42" ht="22.5" x14ac:dyDescent="0.25">
      <c r="B5" s="19"/>
      <c r="C5" s="19"/>
      <c r="D5" s="3" t="s">
        <v>56</v>
      </c>
      <c r="E5" s="11">
        <v>26</v>
      </c>
      <c r="F5" s="3">
        <f t="shared" ref="F5:F26" si="0">(540/180)*E5</f>
        <v>78</v>
      </c>
      <c r="G5" s="8">
        <f t="shared" ref="G5:G26" si="1">(60/180)*E5</f>
        <v>8.6666666666666661</v>
      </c>
      <c r="H5" s="8">
        <f t="shared" ref="H5:H26" si="2">(450/180)*E5</f>
        <v>65</v>
      </c>
      <c r="I5" s="8">
        <f t="shared" ref="I5:I26" si="3">(60/180)*E5</f>
        <v>8.6666666666666661</v>
      </c>
      <c r="J5" s="8">
        <f t="shared" ref="J5:J26" si="4">(120/180)*E5</f>
        <v>17.333333333333332</v>
      </c>
      <c r="K5" s="8">
        <f t="shared" ref="K5:K26" si="5">(60/180)*E5</f>
        <v>8.6666666666666661</v>
      </c>
      <c r="L5" s="8">
        <v>8.6666666666666661</v>
      </c>
      <c r="M5" s="8">
        <v>8.6666666666666661</v>
      </c>
      <c r="N5" s="8">
        <f t="shared" ref="N5:N26" si="6">(120/180)*E5</f>
        <v>17.333333333333332</v>
      </c>
      <c r="O5" s="8">
        <f t="shared" ref="O5:O26" si="7">(60/180)*E5</f>
        <v>8.6666666666666661</v>
      </c>
      <c r="P5" s="8">
        <v>8.6666666666666661</v>
      </c>
      <c r="Q5" s="8">
        <v>8.6666666666666661</v>
      </c>
      <c r="R5" s="16">
        <v>8.6666666666666661</v>
      </c>
      <c r="S5" s="16">
        <v>17.333333333333332</v>
      </c>
      <c r="T5" s="16">
        <v>8.6666666666666661</v>
      </c>
      <c r="U5" s="16">
        <f t="shared" ref="U5:U26" si="8">(360/180)*E5</f>
        <v>52</v>
      </c>
      <c r="V5" s="16">
        <v>52</v>
      </c>
      <c r="W5" s="16">
        <f t="shared" ref="W5:W26" si="9">(90/180)*E5</f>
        <v>13</v>
      </c>
      <c r="X5" s="16">
        <f t="shared" ref="X5:X26" si="10">(360/180)*E5</f>
        <v>52</v>
      </c>
      <c r="Y5" s="16">
        <f t="shared" ref="Y5:Y26" si="11">(720/180)*E5</f>
        <v>104</v>
      </c>
      <c r="Z5" s="16">
        <f t="shared" ref="Z5:Z26" si="12">(540/180)*E5</f>
        <v>78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2:42" x14ac:dyDescent="0.25">
      <c r="B6" s="19"/>
      <c r="C6" s="19"/>
      <c r="D6" s="3" t="s">
        <v>57</v>
      </c>
      <c r="E6" s="11">
        <v>3</v>
      </c>
      <c r="F6" s="3">
        <f t="shared" si="0"/>
        <v>9</v>
      </c>
      <c r="G6" s="8">
        <f t="shared" si="1"/>
        <v>1</v>
      </c>
      <c r="H6" s="8">
        <f t="shared" si="2"/>
        <v>7.5</v>
      </c>
      <c r="I6" s="8">
        <f t="shared" si="3"/>
        <v>1</v>
      </c>
      <c r="J6" s="8">
        <f t="shared" si="4"/>
        <v>2</v>
      </c>
      <c r="K6" s="8">
        <f t="shared" si="5"/>
        <v>1</v>
      </c>
      <c r="L6" s="8">
        <v>1</v>
      </c>
      <c r="M6" s="8">
        <v>1</v>
      </c>
      <c r="N6" s="8">
        <f t="shared" si="6"/>
        <v>2</v>
      </c>
      <c r="O6" s="8">
        <f t="shared" si="7"/>
        <v>1</v>
      </c>
      <c r="P6" s="8">
        <v>1</v>
      </c>
      <c r="Q6" s="8">
        <v>1</v>
      </c>
      <c r="R6" s="16">
        <v>1</v>
      </c>
      <c r="S6" s="16">
        <v>2</v>
      </c>
      <c r="T6" s="16">
        <v>1</v>
      </c>
      <c r="U6" s="16">
        <f t="shared" si="8"/>
        <v>6</v>
      </c>
      <c r="V6" s="16">
        <v>6</v>
      </c>
      <c r="W6" s="16">
        <f t="shared" si="9"/>
        <v>1.5</v>
      </c>
      <c r="X6" s="16">
        <f t="shared" si="10"/>
        <v>6</v>
      </c>
      <c r="Y6" s="16">
        <f t="shared" si="11"/>
        <v>12</v>
      </c>
      <c r="Z6" s="16">
        <f t="shared" si="12"/>
        <v>9</v>
      </c>
    </row>
    <row r="7" spans="2:42" ht="22.5" x14ac:dyDescent="0.25">
      <c r="B7" s="19"/>
      <c r="C7" s="19"/>
      <c r="D7" s="3" t="s">
        <v>58</v>
      </c>
      <c r="E7" s="11">
        <v>19</v>
      </c>
      <c r="F7" s="3">
        <f t="shared" si="0"/>
        <v>57</v>
      </c>
      <c r="G7" s="8">
        <f t="shared" si="1"/>
        <v>6.333333333333333</v>
      </c>
      <c r="H7" s="8">
        <f t="shared" si="2"/>
        <v>47.5</v>
      </c>
      <c r="I7" s="8">
        <f t="shared" si="3"/>
        <v>6.333333333333333</v>
      </c>
      <c r="J7" s="8">
        <f t="shared" si="4"/>
        <v>12.666666666666666</v>
      </c>
      <c r="K7" s="8">
        <f t="shared" si="5"/>
        <v>6.333333333333333</v>
      </c>
      <c r="L7" s="8">
        <v>6.333333333333333</v>
      </c>
      <c r="M7" s="8">
        <v>6.333333333333333</v>
      </c>
      <c r="N7" s="8">
        <f t="shared" si="6"/>
        <v>12.666666666666666</v>
      </c>
      <c r="O7" s="8">
        <f t="shared" si="7"/>
        <v>6.333333333333333</v>
      </c>
      <c r="P7" s="8">
        <v>6.333333333333333</v>
      </c>
      <c r="Q7" s="8">
        <v>6.333333333333333</v>
      </c>
      <c r="R7" s="16">
        <v>6.333333333333333</v>
      </c>
      <c r="S7" s="16">
        <v>12.666666666666666</v>
      </c>
      <c r="T7" s="16">
        <v>6.333333333333333</v>
      </c>
      <c r="U7" s="16">
        <f t="shared" si="8"/>
        <v>38</v>
      </c>
      <c r="V7" s="16">
        <v>38</v>
      </c>
      <c r="W7" s="16">
        <f t="shared" si="9"/>
        <v>9.5</v>
      </c>
      <c r="X7" s="16">
        <f t="shared" si="10"/>
        <v>38</v>
      </c>
      <c r="Y7" s="16">
        <f t="shared" si="11"/>
        <v>76</v>
      </c>
      <c r="Z7" s="16">
        <f t="shared" si="12"/>
        <v>57</v>
      </c>
    </row>
    <row r="8" spans="2:42" x14ac:dyDescent="0.25">
      <c r="B8" s="19"/>
      <c r="C8" s="19"/>
      <c r="D8" s="3" t="s">
        <v>59</v>
      </c>
      <c r="E8" s="11">
        <v>9</v>
      </c>
      <c r="F8" s="3">
        <f t="shared" si="0"/>
        <v>27</v>
      </c>
      <c r="G8" s="8">
        <f t="shared" si="1"/>
        <v>3</v>
      </c>
      <c r="H8" s="8">
        <f t="shared" si="2"/>
        <v>22.5</v>
      </c>
      <c r="I8" s="8">
        <f t="shared" si="3"/>
        <v>3</v>
      </c>
      <c r="J8" s="8">
        <f t="shared" si="4"/>
        <v>6</v>
      </c>
      <c r="K8" s="8">
        <f t="shared" si="5"/>
        <v>3</v>
      </c>
      <c r="L8" s="8">
        <v>3</v>
      </c>
      <c r="M8" s="8">
        <v>3</v>
      </c>
      <c r="N8" s="8">
        <f t="shared" si="6"/>
        <v>6</v>
      </c>
      <c r="O8" s="8">
        <f t="shared" si="7"/>
        <v>3</v>
      </c>
      <c r="P8" s="8">
        <v>3</v>
      </c>
      <c r="Q8" s="8">
        <v>3</v>
      </c>
      <c r="R8" s="16">
        <v>3</v>
      </c>
      <c r="S8" s="16">
        <v>6</v>
      </c>
      <c r="T8" s="16">
        <v>3</v>
      </c>
      <c r="U8" s="16">
        <f t="shared" si="8"/>
        <v>18</v>
      </c>
      <c r="V8" s="16">
        <v>18</v>
      </c>
      <c r="W8" s="16">
        <f t="shared" si="9"/>
        <v>4.5</v>
      </c>
      <c r="X8" s="16">
        <f t="shared" si="10"/>
        <v>18</v>
      </c>
      <c r="Y8" s="16">
        <f t="shared" si="11"/>
        <v>36</v>
      </c>
      <c r="Z8" s="16">
        <f t="shared" si="12"/>
        <v>27</v>
      </c>
    </row>
    <row r="9" spans="2:42" x14ac:dyDescent="0.25">
      <c r="B9" s="19"/>
      <c r="C9" s="19"/>
      <c r="D9" s="3" t="s">
        <v>60</v>
      </c>
      <c r="E9" s="11">
        <v>16</v>
      </c>
      <c r="F9" s="3">
        <f t="shared" si="0"/>
        <v>48</v>
      </c>
      <c r="G9" s="8">
        <f t="shared" si="1"/>
        <v>5.333333333333333</v>
      </c>
      <c r="H9" s="8">
        <f t="shared" si="2"/>
        <v>40</v>
      </c>
      <c r="I9" s="8">
        <f t="shared" si="3"/>
        <v>5.333333333333333</v>
      </c>
      <c r="J9" s="8">
        <f t="shared" si="4"/>
        <v>10.666666666666666</v>
      </c>
      <c r="K9" s="8">
        <f t="shared" si="5"/>
        <v>5.333333333333333</v>
      </c>
      <c r="L9" s="8">
        <v>5.333333333333333</v>
      </c>
      <c r="M9" s="8">
        <v>5.333333333333333</v>
      </c>
      <c r="N9" s="8">
        <f t="shared" si="6"/>
        <v>10.666666666666666</v>
      </c>
      <c r="O9" s="8">
        <f t="shared" si="7"/>
        <v>5.333333333333333</v>
      </c>
      <c r="P9" s="8">
        <v>5.333333333333333</v>
      </c>
      <c r="Q9" s="8">
        <v>5.333333333333333</v>
      </c>
      <c r="R9" s="16">
        <v>5.333333333333333</v>
      </c>
      <c r="S9" s="16">
        <v>10.666666666666666</v>
      </c>
      <c r="T9" s="16">
        <v>5.333333333333333</v>
      </c>
      <c r="U9" s="16">
        <f t="shared" si="8"/>
        <v>32</v>
      </c>
      <c r="V9" s="16">
        <v>32</v>
      </c>
      <c r="W9" s="16">
        <f t="shared" si="9"/>
        <v>8</v>
      </c>
      <c r="X9" s="16">
        <f t="shared" si="10"/>
        <v>32</v>
      </c>
      <c r="Y9" s="16">
        <f t="shared" si="11"/>
        <v>64</v>
      </c>
      <c r="Z9" s="16">
        <f t="shared" si="12"/>
        <v>48</v>
      </c>
    </row>
    <row r="10" spans="2:42" x14ac:dyDescent="0.25">
      <c r="B10" s="19"/>
      <c r="C10" s="19"/>
      <c r="D10" s="3" t="s">
        <v>61</v>
      </c>
      <c r="E10" s="11">
        <v>11</v>
      </c>
      <c r="F10" s="3">
        <f t="shared" si="0"/>
        <v>33</v>
      </c>
      <c r="G10" s="8">
        <f t="shared" si="1"/>
        <v>3.6666666666666665</v>
      </c>
      <c r="H10" s="8">
        <f t="shared" si="2"/>
        <v>27.5</v>
      </c>
      <c r="I10" s="8">
        <f t="shared" si="3"/>
        <v>3.6666666666666665</v>
      </c>
      <c r="J10" s="8">
        <f t="shared" si="4"/>
        <v>7.333333333333333</v>
      </c>
      <c r="K10" s="8">
        <f t="shared" si="5"/>
        <v>3.6666666666666665</v>
      </c>
      <c r="L10" s="8">
        <v>3.6666666666666665</v>
      </c>
      <c r="M10" s="8">
        <v>3.6666666666666665</v>
      </c>
      <c r="N10" s="8">
        <f t="shared" si="6"/>
        <v>7.333333333333333</v>
      </c>
      <c r="O10" s="8">
        <f t="shared" si="7"/>
        <v>3.6666666666666665</v>
      </c>
      <c r="P10" s="8">
        <v>3.6666666666666665</v>
      </c>
      <c r="Q10" s="8">
        <v>3.6666666666666665</v>
      </c>
      <c r="R10" s="16">
        <v>3.6666666666666665</v>
      </c>
      <c r="S10" s="16">
        <v>7.333333333333333</v>
      </c>
      <c r="T10" s="16">
        <v>3.6666666666666665</v>
      </c>
      <c r="U10" s="16">
        <f t="shared" si="8"/>
        <v>22</v>
      </c>
      <c r="V10" s="16">
        <v>22</v>
      </c>
      <c r="W10" s="16">
        <f t="shared" si="9"/>
        <v>5.5</v>
      </c>
      <c r="X10" s="16">
        <f t="shared" si="10"/>
        <v>22</v>
      </c>
      <c r="Y10" s="16">
        <f t="shared" si="11"/>
        <v>44</v>
      </c>
      <c r="Z10" s="16">
        <f t="shared" si="12"/>
        <v>33</v>
      </c>
    </row>
    <row r="11" spans="2:42" ht="22.5" x14ac:dyDescent="0.25">
      <c r="B11" s="19"/>
      <c r="C11" s="19"/>
      <c r="D11" s="3" t="s">
        <v>62</v>
      </c>
      <c r="E11" s="11">
        <v>8</v>
      </c>
      <c r="F11" s="3">
        <f t="shared" si="0"/>
        <v>24</v>
      </c>
      <c r="G11" s="8">
        <f t="shared" si="1"/>
        <v>2.6666666666666665</v>
      </c>
      <c r="H11" s="8">
        <f t="shared" si="2"/>
        <v>20</v>
      </c>
      <c r="I11" s="8">
        <f t="shared" si="3"/>
        <v>2.6666666666666665</v>
      </c>
      <c r="J11" s="8">
        <f t="shared" si="4"/>
        <v>5.333333333333333</v>
      </c>
      <c r="K11" s="8">
        <f t="shared" si="5"/>
        <v>2.6666666666666665</v>
      </c>
      <c r="L11" s="8">
        <v>2.6666666666666665</v>
      </c>
      <c r="M11" s="8">
        <v>2.6666666666666665</v>
      </c>
      <c r="N11" s="8">
        <f t="shared" si="6"/>
        <v>5.333333333333333</v>
      </c>
      <c r="O11" s="8">
        <f t="shared" si="7"/>
        <v>2.6666666666666665</v>
      </c>
      <c r="P11" s="8">
        <v>2.6666666666666665</v>
      </c>
      <c r="Q11" s="8">
        <v>2.6666666666666665</v>
      </c>
      <c r="R11" s="16">
        <v>2.6666666666666665</v>
      </c>
      <c r="S11" s="16">
        <v>5.333333333333333</v>
      </c>
      <c r="T11" s="16">
        <v>2.6666666666666665</v>
      </c>
      <c r="U11" s="16">
        <f t="shared" si="8"/>
        <v>16</v>
      </c>
      <c r="V11" s="16">
        <v>16</v>
      </c>
      <c r="W11" s="16">
        <f t="shared" si="9"/>
        <v>4</v>
      </c>
      <c r="X11" s="16">
        <f t="shared" si="10"/>
        <v>16</v>
      </c>
      <c r="Y11" s="16">
        <f t="shared" si="11"/>
        <v>32</v>
      </c>
      <c r="Z11" s="16">
        <f t="shared" si="12"/>
        <v>24</v>
      </c>
    </row>
    <row r="12" spans="2:42" x14ac:dyDescent="0.25">
      <c r="B12" s="19"/>
      <c r="C12" s="19"/>
      <c r="D12" s="3" t="s">
        <v>63</v>
      </c>
      <c r="E12" s="11">
        <v>3</v>
      </c>
      <c r="F12" s="3">
        <f t="shared" si="0"/>
        <v>9</v>
      </c>
      <c r="G12" s="8">
        <f t="shared" si="1"/>
        <v>1</v>
      </c>
      <c r="H12" s="8">
        <f t="shared" si="2"/>
        <v>7.5</v>
      </c>
      <c r="I12" s="8">
        <f t="shared" si="3"/>
        <v>1</v>
      </c>
      <c r="J12" s="8">
        <f t="shared" si="4"/>
        <v>2</v>
      </c>
      <c r="K12" s="8">
        <f t="shared" si="5"/>
        <v>1</v>
      </c>
      <c r="L12" s="8">
        <v>1</v>
      </c>
      <c r="M12" s="8">
        <v>1</v>
      </c>
      <c r="N12" s="8">
        <f t="shared" si="6"/>
        <v>2</v>
      </c>
      <c r="O12" s="8">
        <f t="shared" si="7"/>
        <v>1</v>
      </c>
      <c r="P12" s="8">
        <v>1</v>
      </c>
      <c r="Q12" s="8">
        <v>1</v>
      </c>
      <c r="R12" s="16">
        <v>1</v>
      </c>
      <c r="S12" s="16">
        <v>2</v>
      </c>
      <c r="T12" s="16">
        <v>1</v>
      </c>
      <c r="U12" s="16">
        <f t="shared" si="8"/>
        <v>6</v>
      </c>
      <c r="V12" s="16">
        <v>6</v>
      </c>
      <c r="W12" s="16">
        <f t="shared" si="9"/>
        <v>1.5</v>
      </c>
      <c r="X12" s="16">
        <f t="shared" si="10"/>
        <v>6</v>
      </c>
      <c r="Y12" s="16">
        <f t="shared" si="11"/>
        <v>12</v>
      </c>
      <c r="Z12" s="16">
        <f t="shared" si="12"/>
        <v>9</v>
      </c>
    </row>
    <row r="13" spans="2:42" ht="22.5" x14ac:dyDescent="0.25">
      <c r="B13" s="19"/>
      <c r="C13" s="19"/>
      <c r="D13" s="3" t="s">
        <v>64</v>
      </c>
      <c r="E13" s="11">
        <v>6</v>
      </c>
      <c r="F13" s="3">
        <f t="shared" si="0"/>
        <v>18</v>
      </c>
      <c r="G13" s="8">
        <f t="shared" si="1"/>
        <v>2</v>
      </c>
      <c r="H13" s="8">
        <f t="shared" si="2"/>
        <v>15</v>
      </c>
      <c r="I13" s="8">
        <f t="shared" si="3"/>
        <v>2</v>
      </c>
      <c r="J13" s="8">
        <f t="shared" si="4"/>
        <v>4</v>
      </c>
      <c r="K13" s="8">
        <f t="shared" si="5"/>
        <v>2</v>
      </c>
      <c r="L13" s="8">
        <v>2</v>
      </c>
      <c r="M13" s="8">
        <v>2</v>
      </c>
      <c r="N13" s="8">
        <f t="shared" si="6"/>
        <v>4</v>
      </c>
      <c r="O13" s="8">
        <f t="shared" si="7"/>
        <v>2</v>
      </c>
      <c r="P13" s="8">
        <v>2</v>
      </c>
      <c r="Q13" s="8">
        <v>2</v>
      </c>
      <c r="R13" s="16">
        <v>2</v>
      </c>
      <c r="S13" s="16">
        <v>4</v>
      </c>
      <c r="T13" s="16">
        <v>2</v>
      </c>
      <c r="U13" s="16">
        <f t="shared" si="8"/>
        <v>12</v>
      </c>
      <c r="V13" s="16">
        <v>12</v>
      </c>
      <c r="W13" s="16">
        <f t="shared" si="9"/>
        <v>3</v>
      </c>
      <c r="X13" s="16">
        <f t="shared" si="10"/>
        <v>12</v>
      </c>
      <c r="Y13" s="16">
        <f t="shared" si="11"/>
        <v>24</v>
      </c>
      <c r="Z13" s="16">
        <f t="shared" si="12"/>
        <v>18</v>
      </c>
    </row>
    <row r="14" spans="2:42" x14ac:dyDescent="0.25">
      <c r="B14" s="19"/>
      <c r="C14" s="19"/>
      <c r="D14" s="3" t="s">
        <v>65</v>
      </c>
      <c r="E14" s="11">
        <v>2</v>
      </c>
      <c r="F14" s="3">
        <f t="shared" si="0"/>
        <v>6</v>
      </c>
      <c r="G14" s="8">
        <f t="shared" si="1"/>
        <v>0.66666666666666663</v>
      </c>
      <c r="H14" s="8">
        <f t="shared" si="2"/>
        <v>5</v>
      </c>
      <c r="I14" s="8">
        <f t="shared" si="3"/>
        <v>0.66666666666666663</v>
      </c>
      <c r="J14" s="8">
        <f t="shared" si="4"/>
        <v>1.3333333333333333</v>
      </c>
      <c r="K14" s="8">
        <f t="shared" si="5"/>
        <v>0.66666666666666663</v>
      </c>
      <c r="L14" s="8">
        <v>0.66666666666666663</v>
      </c>
      <c r="M14" s="8">
        <v>0.66666666666666663</v>
      </c>
      <c r="N14" s="8">
        <f t="shared" si="6"/>
        <v>1.3333333333333333</v>
      </c>
      <c r="O14" s="8">
        <f t="shared" si="7"/>
        <v>0.66666666666666663</v>
      </c>
      <c r="P14" s="8">
        <v>0.66666666666666663</v>
      </c>
      <c r="Q14" s="8">
        <v>0.66666666666666663</v>
      </c>
      <c r="R14" s="16">
        <v>0.66666666666666663</v>
      </c>
      <c r="S14" s="16">
        <v>1.3333333333333333</v>
      </c>
      <c r="T14" s="16">
        <v>0.66666666666666663</v>
      </c>
      <c r="U14" s="16">
        <f t="shared" si="8"/>
        <v>4</v>
      </c>
      <c r="V14" s="16">
        <v>4</v>
      </c>
      <c r="W14" s="16">
        <f t="shared" si="9"/>
        <v>1</v>
      </c>
      <c r="X14" s="16">
        <f t="shared" si="10"/>
        <v>4</v>
      </c>
      <c r="Y14" s="16">
        <f t="shared" si="11"/>
        <v>8</v>
      </c>
      <c r="Z14" s="16">
        <f t="shared" si="12"/>
        <v>6</v>
      </c>
    </row>
    <row r="15" spans="2:42" x14ac:dyDescent="0.25">
      <c r="B15" s="19"/>
      <c r="C15" s="19"/>
      <c r="D15" s="3" t="s">
        <v>66</v>
      </c>
      <c r="E15" s="11">
        <v>1</v>
      </c>
      <c r="F15" s="3">
        <f t="shared" si="0"/>
        <v>3</v>
      </c>
      <c r="G15" s="8">
        <f t="shared" si="1"/>
        <v>0.33333333333333331</v>
      </c>
      <c r="H15" s="8">
        <f t="shared" si="2"/>
        <v>2.5</v>
      </c>
      <c r="I15" s="8">
        <f t="shared" si="3"/>
        <v>0.33333333333333331</v>
      </c>
      <c r="J15" s="8">
        <f t="shared" si="4"/>
        <v>0.66666666666666663</v>
      </c>
      <c r="K15" s="8">
        <f t="shared" si="5"/>
        <v>0.33333333333333331</v>
      </c>
      <c r="L15" s="8">
        <v>0.33333333333333331</v>
      </c>
      <c r="M15" s="8">
        <v>0.33333333333333331</v>
      </c>
      <c r="N15" s="8">
        <f t="shared" si="6"/>
        <v>0.66666666666666663</v>
      </c>
      <c r="O15" s="8">
        <f t="shared" si="7"/>
        <v>0.33333333333333331</v>
      </c>
      <c r="P15" s="8">
        <v>0.33333333333333331</v>
      </c>
      <c r="Q15" s="8">
        <v>0.33333333333333331</v>
      </c>
      <c r="R15" s="16">
        <v>0.33333333333333331</v>
      </c>
      <c r="S15" s="16">
        <v>0.66666666666666663</v>
      </c>
      <c r="T15" s="16">
        <v>0.33333333333333331</v>
      </c>
      <c r="U15" s="16">
        <f t="shared" si="8"/>
        <v>2</v>
      </c>
      <c r="V15" s="16">
        <v>2</v>
      </c>
      <c r="W15" s="16">
        <f t="shared" si="9"/>
        <v>0.5</v>
      </c>
      <c r="X15" s="16">
        <f t="shared" si="10"/>
        <v>2</v>
      </c>
      <c r="Y15" s="16">
        <f t="shared" si="11"/>
        <v>4</v>
      </c>
      <c r="Z15" s="16">
        <f t="shared" si="12"/>
        <v>3</v>
      </c>
    </row>
    <row r="16" spans="2:42" x14ac:dyDescent="0.25">
      <c r="B16" s="19"/>
      <c r="C16" s="19"/>
      <c r="D16" s="3" t="s">
        <v>67</v>
      </c>
      <c r="E16" s="11">
        <v>2</v>
      </c>
      <c r="F16" s="3">
        <f t="shared" si="0"/>
        <v>6</v>
      </c>
      <c r="G16" s="8">
        <f t="shared" si="1"/>
        <v>0.66666666666666663</v>
      </c>
      <c r="H16" s="8">
        <f t="shared" si="2"/>
        <v>5</v>
      </c>
      <c r="I16" s="8">
        <f t="shared" si="3"/>
        <v>0.66666666666666663</v>
      </c>
      <c r="J16" s="8">
        <f t="shared" si="4"/>
        <v>1.3333333333333333</v>
      </c>
      <c r="K16" s="8">
        <f t="shared" si="5"/>
        <v>0.66666666666666663</v>
      </c>
      <c r="L16" s="8">
        <v>0.66666666666666663</v>
      </c>
      <c r="M16" s="8">
        <v>0.66666666666666663</v>
      </c>
      <c r="N16" s="8">
        <f t="shared" si="6"/>
        <v>1.3333333333333333</v>
      </c>
      <c r="O16" s="8">
        <f t="shared" si="7"/>
        <v>0.66666666666666663</v>
      </c>
      <c r="P16" s="8">
        <v>0.66666666666666663</v>
      </c>
      <c r="Q16" s="8">
        <v>0.66666666666666663</v>
      </c>
      <c r="R16" s="16">
        <v>0.66666666666666663</v>
      </c>
      <c r="S16" s="16">
        <v>1.3333333333333333</v>
      </c>
      <c r="T16" s="16">
        <v>0.66666666666666663</v>
      </c>
      <c r="U16" s="16">
        <f t="shared" si="8"/>
        <v>4</v>
      </c>
      <c r="V16" s="16">
        <v>4</v>
      </c>
      <c r="W16" s="16">
        <f t="shared" si="9"/>
        <v>1</v>
      </c>
      <c r="X16" s="16">
        <f t="shared" si="10"/>
        <v>4</v>
      </c>
      <c r="Y16" s="16">
        <f t="shared" si="11"/>
        <v>8</v>
      </c>
      <c r="Z16" s="16">
        <f t="shared" si="12"/>
        <v>6</v>
      </c>
    </row>
    <row r="17" spans="2:26" x14ac:dyDescent="0.25">
      <c r="B17" s="19"/>
      <c r="C17" s="19"/>
      <c r="D17" s="3" t="s">
        <v>68</v>
      </c>
      <c r="E17" s="11">
        <v>6</v>
      </c>
      <c r="F17" s="3">
        <f t="shared" si="0"/>
        <v>18</v>
      </c>
      <c r="G17" s="8">
        <f t="shared" si="1"/>
        <v>2</v>
      </c>
      <c r="H17" s="8">
        <f t="shared" si="2"/>
        <v>15</v>
      </c>
      <c r="I17" s="8">
        <f t="shared" si="3"/>
        <v>2</v>
      </c>
      <c r="J17" s="8">
        <f t="shared" si="4"/>
        <v>4</v>
      </c>
      <c r="K17" s="8">
        <f t="shared" si="5"/>
        <v>2</v>
      </c>
      <c r="L17" s="8">
        <v>2</v>
      </c>
      <c r="M17" s="8">
        <v>2</v>
      </c>
      <c r="N17" s="8">
        <f t="shared" si="6"/>
        <v>4</v>
      </c>
      <c r="O17" s="8">
        <f t="shared" si="7"/>
        <v>2</v>
      </c>
      <c r="P17" s="8">
        <v>2</v>
      </c>
      <c r="Q17" s="8">
        <v>2</v>
      </c>
      <c r="R17" s="16">
        <v>2</v>
      </c>
      <c r="S17" s="16">
        <v>4</v>
      </c>
      <c r="T17" s="16">
        <v>2</v>
      </c>
      <c r="U17" s="16">
        <f t="shared" si="8"/>
        <v>12</v>
      </c>
      <c r="V17" s="16">
        <v>12</v>
      </c>
      <c r="W17" s="16">
        <f t="shared" si="9"/>
        <v>3</v>
      </c>
      <c r="X17" s="16">
        <f t="shared" si="10"/>
        <v>12</v>
      </c>
      <c r="Y17" s="16">
        <f t="shared" si="11"/>
        <v>24</v>
      </c>
      <c r="Z17" s="16">
        <f t="shared" si="12"/>
        <v>18</v>
      </c>
    </row>
    <row r="18" spans="2:26" x14ac:dyDescent="0.25">
      <c r="B18" s="19"/>
      <c r="C18" s="19"/>
      <c r="D18" s="3" t="s">
        <v>69</v>
      </c>
      <c r="E18" s="11">
        <v>11</v>
      </c>
      <c r="F18" s="3">
        <f t="shared" si="0"/>
        <v>33</v>
      </c>
      <c r="G18" s="8">
        <f t="shared" si="1"/>
        <v>3.6666666666666665</v>
      </c>
      <c r="H18" s="8">
        <f t="shared" si="2"/>
        <v>27.5</v>
      </c>
      <c r="I18" s="8">
        <f t="shared" si="3"/>
        <v>3.6666666666666665</v>
      </c>
      <c r="J18" s="8">
        <f t="shared" si="4"/>
        <v>7.333333333333333</v>
      </c>
      <c r="K18" s="8">
        <f t="shared" si="5"/>
        <v>3.6666666666666665</v>
      </c>
      <c r="L18" s="8">
        <v>3.6666666666666665</v>
      </c>
      <c r="M18" s="8">
        <v>3.6666666666666665</v>
      </c>
      <c r="N18" s="8">
        <f t="shared" si="6"/>
        <v>7.333333333333333</v>
      </c>
      <c r="O18" s="8">
        <f t="shared" si="7"/>
        <v>3.6666666666666665</v>
      </c>
      <c r="P18" s="8">
        <v>3.6666666666666665</v>
      </c>
      <c r="Q18" s="8">
        <v>3.6666666666666665</v>
      </c>
      <c r="R18" s="16">
        <v>3.6666666666666665</v>
      </c>
      <c r="S18" s="16">
        <v>7.333333333333333</v>
      </c>
      <c r="T18" s="16">
        <v>3.6666666666666665</v>
      </c>
      <c r="U18" s="16">
        <f t="shared" si="8"/>
        <v>22</v>
      </c>
      <c r="V18" s="16">
        <v>22</v>
      </c>
      <c r="W18" s="16">
        <f t="shared" si="9"/>
        <v>5.5</v>
      </c>
      <c r="X18" s="16">
        <f t="shared" si="10"/>
        <v>22</v>
      </c>
      <c r="Y18" s="16">
        <f t="shared" si="11"/>
        <v>44</v>
      </c>
      <c r="Z18" s="16">
        <f t="shared" si="12"/>
        <v>33</v>
      </c>
    </row>
    <row r="19" spans="2:26" x14ac:dyDescent="0.25">
      <c r="B19" s="19"/>
      <c r="C19" s="19"/>
      <c r="D19" s="3" t="s">
        <v>70</v>
      </c>
      <c r="E19" s="11">
        <v>15</v>
      </c>
      <c r="F19" s="3">
        <f t="shared" si="0"/>
        <v>45</v>
      </c>
      <c r="G19" s="8">
        <f t="shared" si="1"/>
        <v>5</v>
      </c>
      <c r="H19" s="8">
        <f t="shared" si="2"/>
        <v>37.5</v>
      </c>
      <c r="I19" s="8">
        <f t="shared" si="3"/>
        <v>5</v>
      </c>
      <c r="J19" s="8">
        <f t="shared" si="4"/>
        <v>10</v>
      </c>
      <c r="K19" s="8">
        <f t="shared" si="5"/>
        <v>5</v>
      </c>
      <c r="L19" s="8">
        <v>5</v>
      </c>
      <c r="M19" s="8">
        <v>5</v>
      </c>
      <c r="N19" s="8">
        <f t="shared" si="6"/>
        <v>10</v>
      </c>
      <c r="O19" s="8">
        <f t="shared" si="7"/>
        <v>5</v>
      </c>
      <c r="P19" s="8">
        <v>5</v>
      </c>
      <c r="Q19" s="8">
        <v>5</v>
      </c>
      <c r="R19" s="16">
        <v>5</v>
      </c>
      <c r="S19" s="16">
        <v>10</v>
      </c>
      <c r="T19" s="16">
        <v>5</v>
      </c>
      <c r="U19" s="16">
        <f t="shared" si="8"/>
        <v>30</v>
      </c>
      <c r="V19" s="16">
        <v>30</v>
      </c>
      <c r="W19" s="16">
        <f t="shared" si="9"/>
        <v>7.5</v>
      </c>
      <c r="X19" s="16">
        <f t="shared" si="10"/>
        <v>30</v>
      </c>
      <c r="Y19" s="16">
        <f t="shared" si="11"/>
        <v>60</v>
      </c>
      <c r="Z19" s="16">
        <f t="shared" si="12"/>
        <v>45</v>
      </c>
    </row>
    <row r="20" spans="2:26" x14ac:dyDescent="0.25">
      <c r="B20" s="19"/>
      <c r="C20" s="19"/>
      <c r="D20" s="3" t="s">
        <v>71</v>
      </c>
      <c r="E20" s="11">
        <v>5</v>
      </c>
      <c r="F20" s="3">
        <f t="shared" si="0"/>
        <v>15</v>
      </c>
      <c r="G20" s="8">
        <f t="shared" si="1"/>
        <v>1.6666666666666665</v>
      </c>
      <c r="H20" s="8">
        <f t="shared" si="2"/>
        <v>12.5</v>
      </c>
      <c r="I20" s="8">
        <f t="shared" si="3"/>
        <v>1.6666666666666665</v>
      </c>
      <c r="J20" s="8">
        <f t="shared" si="4"/>
        <v>3.333333333333333</v>
      </c>
      <c r="K20" s="8">
        <f t="shared" si="5"/>
        <v>1.6666666666666665</v>
      </c>
      <c r="L20" s="8">
        <v>1.6666666666666665</v>
      </c>
      <c r="M20" s="8">
        <v>1.6666666666666665</v>
      </c>
      <c r="N20" s="8">
        <f t="shared" si="6"/>
        <v>3.333333333333333</v>
      </c>
      <c r="O20" s="8">
        <f t="shared" si="7"/>
        <v>1.6666666666666665</v>
      </c>
      <c r="P20" s="8">
        <v>1.6666666666666665</v>
      </c>
      <c r="Q20" s="8">
        <v>1.6666666666666665</v>
      </c>
      <c r="R20" s="16">
        <v>1.6666666666666665</v>
      </c>
      <c r="S20" s="16">
        <v>3.333333333333333</v>
      </c>
      <c r="T20" s="16">
        <v>1.6666666666666665</v>
      </c>
      <c r="U20" s="16">
        <f t="shared" si="8"/>
        <v>10</v>
      </c>
      <c r="V20" s="16">
        <v>10</v>
      </c>
      <c r="W20" s="16">
        <f t="shared" si="9"/>
        <v>2.5</v>
      </c>
      <c r="X20" s="16">
        <f t="shared" si="10"/>
        <v>10</v>
      </c>
      <c r="Y20" s="16">
        <f t="shared" si="11"/>
        <v>20</v>
      </c>
      <c r="Z20" s="16">
        <f t="shared" si="12"/>
        <v>15</v>
      </c>
    </row>
    <row r="21" spans="2:26" x14ac:dyDescent="0.25">
      <c r="B21" s="19"/>
      <c r="C21" s="19"/>
      <c r="D21" s="3" t="s">
        <v>72</v>
      </c>
      <c r="E21" s="11">
        <v>6</v>
      </c>
      <c r="F21" s="3">
        <f t="shared" si="0"/>
        <v>18</v>
      </c>
      <c r="G21" s="8">
        <f t="shared" si="1"/>
        <v>2</v>
      </c>
      <c r="H21" s="8">
        <f t="shared" si="2"/>
        <v>15</v>
      </c>
      <c r="I21" s="8">
        <f t="shared" si="3"/>
        <v>2</v>
      </c>
      <c r="J21" s="8">
        <f t="shared" si="4"/>
        <v>4</v>
      </c>
      <c r="K21" s="8">
        <f t="shared" si="5"/>
        <v>2</v>
      </c>
      <c r="L21" s="8">
        <v>2</v>
      </c>
      <c r="M21" s="8">
        <v>2</v>
      </c>
      <c r="N21" s="8">
        <f t="shared" si="6"/>
        <v>4</v>
      </c>
      <c r="O21" s="8">
        <f t="shared" si="7"/>
        <v>2</v>
      </c>
      <c r="P21" s="8">
        <v>2</v>
      </c>
      <c r="Q21" s="8">
        <v>2</v>
      </c>
      <c r="R21" s="16">
        <v>2</v>
      </c>
      <c r="S21" s="16">
        <v>4</v>
      </c>
      <c r="T21" s="16">
        <v>2</v>
      </c>
      <c r="U21" s="16">
        <f t="shared" si="8"/>
        <v>12</v>
      </c>
      <c r="V21" s="16">
        <v>12</v>
      </c>
      <c r="W21" s="16">
        <f t="shared" si="9"/>
        <v>3</v>
      </c>
      <c r="X21" s="16">
        <f t="shared" si="10"/>
        <v>12</v>
      </c>
      <c r="Y21" s="16">
        <f t="shared" si="11"/>
        <v>24</v>
      </c>
      <c r="Z21" s="16">
        <f t="shared" si="12"/>
        <v>18</v>
      </c>
    </row>
    <row r="22" spans="2:26" x14ac:dyDescent="0.25">
      <c r="B22" s="19"/>
      <c r="C22" s="19"/>
      <c r="D22" s="3" t="s">
        <v>73</v>
      </c>
      <c r="E22" s="11">
        <v>4</v>
      </c>
      <c r="F22" s="3">
        <f t="shared" si="0"/>
        <v>12</v>
      </c>
      <c r="G22" s="8">
        <f t="shared" si="1"/>
        <v>1.3333333333333333</v>
      </c>
      <c r="H22" s="8">
        <f t="shared" si="2"/>
        <v>10</v>
      </c>
      <c r="I22" s="8">
        <f t="shared" si="3"/>
        <v>1.3333333333333333</v>
      </c>
      <c r="J22" s="8">
        <f t="shared" si="4"/>
        <v>2.6666666666666665</v>
      </c>
      <c r="K22" s="8">
        <f t="shared" si="5"/>
        <v>1.3333333333333333</v>
      </c>
      <c r="L22" s="8">
        <v>1.3333333333333333</v>
      </c>
      <c r="M22" s="8">
        <v>1.3333333333333333</v>
      </c>
      <c r="N22" s="8">
        <f t="shared" si="6"/>
        <v>2.6666666666666665</v>
      </c>
      <c r="O22" s="8">
        <f t="shared" si="7"/>
        <v>1.3333333333333333</v>
      </c>
      <c r="P22" s="8">
        <v>1.3333333333333333</v>
      </c>
      <c r="Q22" s="8">
        <v>1.3333333333333333</v>
      </c>
      <c r="R22" s="16">
        <v>1.3333333333333333</v>
      </c>
      <c r="S22" s="16">
        <v>2.6666666666666665</v>
      </c>
      <c r="T22" s="16">
        <v>1.3333333333333333</v>
      </c>
      <c r="U22" s="16">
        <f t="shared" si="8"/>
        <v>8</v>
      </c>
      <c r="V22" s="16">
        <v>8</v>
      </c>
      <c r="W22" s="16">
        <f t="shared" si="9"/>
        <v>2</v>
      </c>
      <c r="X22" s="16">
        <f t="shared" si="10"/>
        <v>8</v>
      </c>
      <c r="Y22" s="16">
        <f t="shared" si="11"/>
        <v>16</v>
      </c>
      <c r="Z22" s="16">
        <f t="shared" si="12"/>
        <v>12</v>
      </c>
    </row>
    <row r="23" spans="2:26" x14ac:dyDescent="0.25">
      <c r="B23" s="19"/>
      <c r="C23" s="19"/>
      <c r="D23" s="3" t="s">
        <v>74</v>
      </c>
      <c r="E23" s="11">
        <v>7</v>
      </c>
      <c r="F23" s="3">
        <f t="shared" si="0"/>
        <v>21</v>
      </c>
      <c r="G23" s="8">
        <f t="shared" si="1"/>
        <v>2.333333333333333</v>
      </c>
      <c r="H23" s="8">
        <f t="shared" si="2"/>
        <v>17.5</v>
      </c>
      <c r="I23" s="8">
        <f t="shared" si="3"/>
        <v>2.333333333333333</v>
      </c>
      <c r="J23" s="8">
        <f t="shared" si="4"/>
        <v>4.6666666666666661</v>
      </c>
      <c r="K23" s="8">
        <f t="shared" si="5"/>
        <v>2.333333333333333</v>
      </c>
      <c r="L23" s="8">
        <v>2.333333333333333</v>
      </c>
      <c r="M23" s="8">
        <v>2.333333333333333</v>
      </c>
      <c r="N23" s="8">
        <f t="shared" si="6"/>
        <v>4.6666666666666661</v>
      </c>
      <c r="O23" s="8">
        <f t="shared" si="7"/>
        <v>2.333333333333333</v>
      </c>
      <c r="P23" s="8">
        <v>2.333333333333333</v>
      </c>
      <c r="Q23" s="8">
        <v>2.333333333333333</v>
      </c>
      <c r="R23" s="16">
        <v>2.333333333333333</v>
      </c>
      <c r="S23" s="16">
        <v>4.6666666666666661</v>
      </c>
      <c r="T23" s="16">
        <v>2.333333333333333</v>
      </c>
      <c r="U23" s="16">
        <f t="shared" si="8"/>
        <v>14</v>
      </c>
      <c r="V23" s="16">
        <v>14</v>
      </c>
      <c r="W23" s="16">
        <f t="shared" si="9"/>
        <v>3.5</v>
      </c>
      <c r="X23" s="16">
        <f t="shared" si="10"/>
        <v>14</v>
      </c>
      <c r="Y23" s="16">
        <f t="shared" si="11"/>
        <v>28</v>
      </c>
      <c r="Z23" s="16">
        <f t="shared" si="12"/>
        <v>21</v>
      </c>
    </row>
    <row r="24" spans="2:26" x14ac:dyDescent="0.25">
      <c r="B24" s="19"/>
      <c r="C24" s="19"/>
      <c r="D24" s="3" t="s">
        <v>75</v>
      </c>
      <c r="E24" s="11">
        <v>2</v>
      </c>
      <c r="F24" s="3">
        <f t="shared" si="0"/>
        <v>6</v>
      </c>
      <c r="G24" s="8">
        <f t="shared" si="1"/>
        <v>0.66666666666666663</v>
      </c>
      <c r="H24" s="8">
        <f t="shared" si="2"/>
        <v>5</v>
      </c>
      <c r="I24" s="8">
        <f t="shared" si="3"/>
        <v>0.66666666666666663</v>
      </c>
      <c r="J24" s="8">
        <f t="shared" si="4"/>
        <v>1.3333333333333333</v>
      </c>
      <c r="K24" s="8">
        <f t="shared" si="5"/>
        <v>0.66666666666666663</v>
      </c>
      <c r="L24" s="8">
        <v>0.66666666666666663</v>
      </c>
      <c r="M24" s="8">
        <v>0.66666666666666663</v>
      </c>
      <c r="N24" s="8">
        <f t="shared" si="6"/>
        <v>1.3333333333333333</v>
      </c>
      <c r="O24" s="8">
        <f t="shared" si="7"/>
        <v>0.66666666666666663</v>
      </c>
      <c r="P24" s="8">
        <v>0.66666666666666663</v>
      </c>
      <c r="Q24" s="8">
        <v>0.66666666666666663</v>
      </c>
      <c r="R24" s="16">
        <v>0.66666666666666663</v>
      </c>
      <c r="S24" s="16">
        <v>1.3333333333333333</v>
      </c>
      <c r="T24" s="16">
        <v>0.66666666666666663</v>
      </c>
      <c r="U24" s="16">
        <f t="shared" si="8"/>
        <v>4</v>
      </c>
      <c r="V24" s="16">
        <v>4</v>
      </c>
      <c r="W24" s="16">
        <f t="shared" si="9"/>
        <v>1</v>
      </c>
      <c r="X24" s="16">
        <f t="shared" si="10"/>
        <v>4</v>
      </c>
      <c r="Y24" s="16">
        <f t="shared" si="11"/>
        <v>8</v>
      </c>
      <c r="Z24" s="16">
        <f t="shared" si="12"/>
        <v>6</v>
      </c>
    </row>
    <row r="25" spans="2:26" x14ac:dyDescent="0.25">
      <c r="B25" s="19"/>
      <c r="C25" s="19"/>
      <c r="D25" s="3" t="s">
        <v>76</v>
      </c>
      <c r="E25" s="11">
        <v>6</v>
      </c>
      <c r="F25" s="3">
        <f t="shared" si="0"/>
        <v>18</v>
      </c>
      <c r="G25" s="8">
        <f t="shared" si="1"/>
        <v>2</v>
      </c>
      <c r="H25" s="8">
        <f t="shared" si="2"/>
        <v>15</v>
      </c>
      <c r="I25" s="8">
        <f t="shared" si="3"/>
        <v>2</v>
      </c>
      <c r="J25" s="8">
        <f t="shared" si="4"/>
        <v>4</v>
      </c>
      <c r="K25" s="8">
        <f t="shared" si="5"/>
        <v>2</v>
      </c>
      <c r="L25" s="8">
        <v>2</v>
      </c>
      <c r="M25" s="8">
        <v>2</v>
      </c>
      <c r="N25" s="8">
        <f t="shared" si="6"/>
        <v>4</v>
      </c>
      <c r="O25" s="8">
        <f t="shared" si="7"/>
        <v>2</v>
      </c>
      <c r="P25" s="8">
        <v>2</v>
      </c>
      <c r="Q25" s="8">
        <v>2</v>
      </c>
      <c r="R25" s="16">
        <v>2</v>
      </c>
      <c r="S25" s="16">
        <v>4</v>
      </c>
      <c r="T25" s="16">
        <v>2</v>
      </c>
      <c r="U25" s="16">
        <f t="shared" si="8"/>
        <v>12</v>
      </c>
      <c r="V25" s="16">
        <v>12</v>
      </c>
      <c r="W25" s="16">
        <f t="shared" si="9"/>
        <v>3</v>
      </c>
      <c r="X25" s="16">
        <f t="shared" si="10"/>
        <v>12</v>
      </c>
      <c r="Y25" s="16">
        <f t="shared" si="11"/>
        <v>24</v>
      </c>
      <c r="Z25" s="16">
        <f t="shared" si="12"/>
        <v>18</v>
      </c>
    </row>
    <row r="26" spans="2:26" x14ac:dyDescent="0.25">
      <c r="B26" s="19"/>
      <c r="C26" s="19"/>
      <c r="D26" s="3" t="s">
        <v>77</v>
      </c>
      <c r="E26" s="11">
        <v>5</v>
      </c>
      <c r="F26" s="3">
        <f t="shared" si="0"/>
        <v>15</v>
      </c>
      <c r="G26" s="8">
        <f t="shared" si="1"/>
        <v>1.6666666666666665</v>
      </c>
      <c r="H26" s="8">
        <f t="shared" si="2"/>
        <v>12.5</v>
      </c>
      <c r="I26" s="8">
        <f t="shared" si="3"/>
        <v>1.6666666666666665</v>
      </c>
      <c r="J26" s="8">
        <f t="shared" si="4"/>
        <v>3.333333333333333</v>
      </c>
      <c r="K26" s="8">
        <f t="shared" si="5"/>
        <v>1.6666666666666665</v>
      </c>
      <c r="L26" s="8">
        <v>1.6666666666666665</v>
      </c>
      <c r="M26" s="8">
        <v>1.6666666666666665</v>
      </c>
      <c r="N26" s="8">
        <f t="shared" si="6"/>
        <v>3.333333333333333</v>
      </c>
      <c r="O26" s="8">
        <f t="shared" si="7"/>
        <v>1.6666666666666665</v>
      </c>
      <c r="P26" s="8">
        <v>1.6666666666666665</v>
      </c>
      <c r="Q26" s="8">
        <v>1.6666666666666665</v>
      </c>
      <c r="R26" s="16">
        <v>1.6666666666666665</v>
      </c>
      <c r="S26" s="16">
        <v>3.333333333333333</v>
      </c>
      <c r="T26" s="16">
        <v>1.6666666666666665</v>
      </c>
      <c r="U26" s="16">
        <f t="shared" si="8"/>
        <v>10</v>
      </c>
      <c r="V26" s="16">
        <v>10</v>
      </c>
      <c r="W26" s="16">
        <f t="shared" si="9"/>
        <v>2.5</v>
      </c>
      <c r="X26" s="16">
        <f t="shared" si="10"/>
        <v>10</v>
      </c>
      <c r="Y26" s="16">
        <f t="shared" si="11"/>
        <v>20</v>
      </c>
      <c r="Z26" s="16">
        <f t="shared" si="12"/>
        <v>15</v>
      </c>
    </row>
    <row r="27" spans="2:26" x14ac:dyDescent="0.25">
      <c r="B27" s="19"/>
      <c r="C27" s="1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  <c r="Y27" s="4"/>
      <c r="Z27" s="4"/>
    </row>
    <row r="28" spans="2:26" x14ac:dyDescent="0.25">
      <c r="B28" s="18" t="s">
        <v>4</v>
      </c>
      <c r="C28" s="18"/>
      <c r="D28" s="18"/>
      <c r="E28" s="1"/>
      <c r="F28" s="5">
        <f t="shared" ref="F28:Z28" si="13">SUM(F4:F27)</f>
        <v>540</v>
      </c>
      <c r="G28" s="5">
        <f t="shared" si="13"/>
        <v>59.999999999999993</v>
      </c>
      <c r="H28" s="5">
        <f t="shared" si="13"/>
        <v>450</v>
      </c>
      <c r="I28" s="5">
        <f t="shared" si="13"/>
        <v>59.999999999999993</v>
      </c>
      <c r="J28" s="5">
        <f t="shared" si="13"/>
        <v>119.99999999999999</v>
      </c>
      <c r="K28" s="5">
        <f t="shared" si="13"/>
        <v>59.999999999999993</v>
      </c>
      <c r="L28" s="5">
        <f t="shared" si="13"/>
        <v>59.999999999999993</v>
      </c>
      <c r="M28" s="5">
        <f t="shared" si="13"/>
        <v>59.999999999999993</v>
      </c>
      <c r="N28" s="5">
        <f t="shared" si="13"/>
        <v>119.99999999999999</v>
      </c>
      <c r="O28" s="5">
        <f t="shared" si="13"/>
        <v>59.999999999999993</v>
      </c>
      <c r="P28" s="5">
        <f t="shared" si="13"/>
        <v>59.999999999999993</v>
      </c>
      <c r="Q28" s="5">
        <f t="shared" si="13"/>
        <v>59.999999999999993</v>
      </c>
      <c r="R28" s="5">
        <f t="shared" si="13"/>
        <v>59.999999999999993</v>
      </c>
      <c r="S28" s="5">
        <f t="shared" si="13"/>
        <v>119.99999999999999</v>
      </c>
      <c r="T28" s="5">
        <f t="shared" si="13"/>
        <v>59.999999999999993</v>
      </c>
      <c r="U28" s="5">
        <f t="shared" si="13"/>
        <v>360</v>
      </c>
      <c r="V28" s="5">
        <f t="shared" si="13"/>
        <v>360</v>
      </c>
      <c r="W28" s="5">
        <f t="shared" si="13"/>
        <v>90</v>
      </c>
      <c r="X28" s="5">
        <f t="shared" si="13"/>
        <v>360</v>
      </c>
      <c r="Y28" s="5">
        <f t="shared" si="13"/>
        <v>720</v>
      </c>
      <c r="Z28" s="5">
        <f t="shared" si="13"/>
        <v>540</v>
      </c>
    </row>
  </sheetData>
  <mergeCells count="4">
    <mergeCell ref="B4:B27"/>
    <mergeCell ref="C4:C27"/>
    <mergeCell ref="B28:D28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2200-B7BD-48AF-B7F6-1AFBA1E802FA}">
  <dimension ref="B1:G27"/>
  <sheetViews>
    <sheetView tabSelected="1" topLeftCell="A8" workbookViewId="0">
      <selection activeCell="I21" sqref="I21"/>
    </sheetView>
  </sheetViews>
  <sheetFormatPr baseColWidth="10" defaultRowHeight="15" x14ac:dyDescent="0.25"/>
  <cols>
    <col min="1" max="5" width="11.42578125" style="23"/>
    <col min="6" max="6" width="20.28515625" style="23" customWidth="1"/>
    <col min="7" max="7" width="18" style="23" customWidth="1"/>
    <col min="8" max="16384" width="11.42578125" style="23"/>
  </cols>
  <sheetData>
    <row r="1" spans="2:7" ht="15.75" thickBot="1" x14ac:dyDescent="0.3"/>
    <row r="2" spans="2:7" ht="64.5" thickBot="1" x14ac:dyDescent="0.3">
      <c r="B2" s="24" t="s">
        <v>0</v>
      </c>
      <c r="C2" s="25" t="s">
        <v>1</v>
      </c>
      <c r="D2" s="25" t="s">
        <v>2</v>
      </c>
      <c r="E2" s="25" t="s">
        <v>78</v>
      </c>
      <c r="F2" s="26" t="s">
        <v>89</v>
      </c>
      <c r="G2" s="26" t="s">
        <v>90</v>
      </c>
    </row>
    <row r="3" spans="2:7" ht="15.75" thickBot="1" x14ac:dyDescent="0.3">
      <c r="B3" s="31"/>
      <c r="C3" s="32"/>
      <c r="D3" s="32"/>
      <c r="E3" s="33"/>
      <c r="F3" s="27" t="s">
        <v>85</v>
      </c>
      <c r="G3" s="27" t="s">
        <v>79</v>
      </c>
    </row>
    <row r="4" spans="2:7" ht="15.75" thickBot="1" x14ac:dyDescent="0.3">
      <c r="B4" s="35" t="s">
        <v>3</v>
      </c>
      <c r="C4" s="35" t="s">
        <v>5</v>
      </c>
      <c r="D4" s="28" t="s">
        <v>55</v>
      </c>
      <c r="E4" s="28">
        <v>7</v>
      </c>
      <c r="F4" s="28">
        <v>42</v>
      </c>
      <c r="G4" s="28">
        <v>546</v>
      </c>
    </row>
    <row r="5" spans="2:7" ht="23.25" thickBot="1" x14ac:dyDescent="0.3">
      <c r="B5" s="34"/>
      <c r="C5" s="34"/>
      <c r="D5" s="28" t="s">
        <v>56</v>
      </c>
      <c r="E5" s="28">
        <v>26</v>
      </c>
      <c r="F5" s="28">
        <v>156</v>
      </c>
      <c r="G5" s="28">
        <v>2028</v>
      </c>
    </row>
    <row r="6" spans="2:7" ht="15.75" thickBot="1" x14ac:dyDescent="0.3">
      <c r="B6" s="34"/>
      <c r="C6" s="34"/>
      <c r="D6" s="28" t="s">
        <v>57</v>
      </c>
      <c r="E6" s="28">
        <v>3</v>
      </c>
      <c r="F6" s="28">
        <v>18</v>
      </c>
      <c r="G6" s="28">
        <v>234</v>
      </c>
    </row>
    <row r="7" spans="2:7" ht="15.75" thickBot="1" x14ac:dyDescent="0.3">
      <c r="B7" s="34"/>
      <c r="C7" s="34"/>
      <c r="D7" s="28" t="s">
        <v>58</v>
      </c>
      <c r="E7" s="28">
        <v>19</v>
      </c>
      <c r="F7" s="28">
        <v>114</v>
      </c>
      <c r="G7" s="28">
        <v>1482</v>
      </c>
    </row>
    <row r="8" spans="2:7" ht="15.75" thickBot="1" x14ac:dyDescent="0.3">
      <c r="B8" s="34"/>
      <c r="C8" s="34"/>
      <c r="D8" s="28" t="s">
        <v>59</v>
      </c>
      <c r="E8" s="28">
        <v>9</v>
      </c>
      <c r="F8" s="28">
        <v>54</v>
      </c>
      <c r="G8" s="28">
        <v>702</v>
      </c>
    </row>
    <row r="9" spans="2:7" ht="15.75" thickBot="1" x14ac:dyDescent="0.3">
      <c r="B9" s="34"/>
      <c r="C9" s="34"/>
      <c r="D9" s="28" t="s">
        <v>60</v>
      </c>
      <c r="E9" s="28">
        <v>16</v>
      </c>
      <c r="F9" s="28">
        <v>96</v>
      </c>
      <c r="G9" s="28">
        <v>1248</v>
      </c>
    </row>
    <row r="10" spans="2:7" ht="15.75" thickBot="1" x14ac:dyDescent="0.3">
      <c r="B10" s="34"/>
      <c r="C10" s="34"/>
      <c r="D10" s="28" t="s">
        <v>61</v>
      </c>
      <c r="E10" s="28">
        <v>11</v>
      </c>
      <c r="F10" s="28">
        <v>66</v>
      </c>
      <c r="G10" s="28">
        <v>858</v>
      </c>
    </row>
    <row r="11" spans="2:7" ht="15.75" thickBot="1" x14ac:dyDescent="0.3">
      <c r="B11" s="34"/>
      <c r="C11" s="34"/>
      <c r="D11" s="28" t="s">
        <v>62</v>
      </c>
      <c r="E11" s="28">
        <v>8</v>
      </c>
      <c r="F11" s="28">
        <v>48</v>
      </c>
      <c r="G11" s="28">
        <v>624</v>
      </c>
    </row>
    <row r="12" spans="2:7" ht="15.75" thickBot="1" x14ac:dyDescent="0.3">
      <c r="B12" s="34"/>
      <c r="C12" s="34"/>
      <c r="D12" s="28" t="s">
        <v>63</v>
      </c>
      <c r="E12" s="28">
        <v>3</v>
      </c>
      <c r="F12" s="28">
        <v>18</v>
      </c>
      <c r="G12" s="28">
        <v>234</v>
      </c>
    </row>
    <row r="13" spans="2:7" ht="23.25" thickBot="1" x14ac:dyDescent="0.3">
      <c r="B13" s="34"/>
      <c r="C13" s="34"/>
      <c r="D13" s="28" t="s">
        <v>64</v>
      </c>
      <c r="E13" s="28">
        <v>6</v>
      </c>
      <c r="F13" s="28">
        <v>36</v>
      </c>
      <c r="G13" s="28">
        <v>468</v>
      </c>
    </row>
    <row r="14" spans="2:7" ht="15.75" thickBot="1" x14ac:dyDescent="0.3">
      <c r="B14" s="34"/>
      <c r="C14" s="34"/>
      <c r="D14" s="28" t="s">
        <v>65</v>
      </c>
      <c r="E14" s="28">
        <v>2</v>
      </c>
      <c r="F14" s="28">
        <v>12</v>
      </c>
      <c r="G14" s="28">
        <v>156</v>
      </c>
    </row>
    <row r="15" spans="2:7" ht="15.75" thickBot="1" x14ac:dyDescent="0.3">
      <c r="B15" s="34"/>
      <c r="C15" s="34"/>
      <c r="D15" s="28" t="s">
        <v>66</v>
      </c>
      <c r="E15" s="28">
        <v>1</v>
      </c>
      <c r="F15" s="28">
        <v>6</v>
      </c>
      <c r="G15" s="28">
        <v>78</v>
      </c>
    </row>
    <row r="16" spans="2:7" ht="15.75" thickBot="1" x14ac:dyDescent="0.3">
      <c r="B16" s="34"/>
      <c r="C16" s="34"/>
      <c r="D16" s="28" t="s">
        <v>67</v>
      </c>
      <c r="E16" s="28">
        <v>2</v>
      </c>
      <c r="F16" s="28">
        <v>12</v>
      </c>
      <c r="G16" s="28">
        <v>156</v>
      </c>
    </row>
    <row r="17" spans="2:7" ht="15.75" thickBot="1" x14ac:dyDescent="0.3">
      <c r="B17" s="34"/>
      <c r="C17" s="34"/>
      <c r="D17" s="28" t="s">
        <v>68</v>
      </c>
      <c r="E17" s="28">
        <v>6</v>
      </c>
      <c r="F17" s="28">
        <v>36</v>
      </c>
      <c r="G17" s="28">
        <v>468</v>
      </c>
    </row>
    <row r="18" spans="2:7" ht="15.75" thickBot="1" x14ac:dyDescent="0.3">
      <c r="B18" s="34"/>
      <c r="C18" s="34"/>
      <c r="D18" s="28" t="s">
        <v>69</v>
      </c>
      <c r="E18" s="28">
        <v>11</v>
      </c>
      <c r="F18" s="28">
        <v>66</v>
      </c>
      <c r="G18" s="28">
        <v>858</v>
      </c>
    </row>
    <row r="19" spans="2:7" ht="15.75" thickBot="1" x14ac:dyDescent="0.3">
      <c r="B19" s="34"/>
      <c r="C19" s="34"/>
      <c r="D19" s="28" t="s">
        <v>70</v>
      </c>
      <c r="E19" s="28">
        <v>15</v>
      </c>
      <c r="F19" s="28">
        <v>90</v>
      </c>
      <c r="G19" s="28">
        <v>1170</v>
      </c>
    </row>
    <row r="20" spans="2:7" ht="15.75" thickBot="1" x14ac:dyDescent="0.3">
      <c r="B20" s="34"/>
      <c r="C20" s="34"/>
      <c r="D20" s="28" t="s">
        <v>71</v>
      </c>
      <c r="E20" s="28">
        <v>5</v>
      </c>
      <c r="F20" s="28">
        <v>30</v>
      </c>
      <c r="G20" s="28">
        <v>390</v>
      </c>
    </row>
    <row r="21" spans="2:7" ht="15.75" thickBot="1" x14ac:dyDescent="0.3">
      <c r="B21" s="34"/>
      <c r="C21" s="34"/>
      <c r="D21" s="28" t="s">
        <v>72</v>
      </c>
      <c r="E21" s="28">
        <v>6</v>
      </c>
      <c r="F21" s="28">
        <v>36</v>
      </c>
      <c r="G21" s="28">
        <v>468</v>
      </c>
    </row>
    <row r="22" spans="2:7" ht="15.75" thickBot="1" x14ac:dyDescent="0.3">
      <c r="B22" s="34"/>
      <c r="C22" s="34"/>
      <c r="D22" s="28" t="s">
        <v>73</v>
      </c>
      <c r="E22" s="28">
        <v>4</v>
      </c>
      <c r="F22" s="28">
        <v>24</v>
      </c>
      <c r="G22" s="28">
        <v>312</v>
      </c>
    </row>
    <row r="23" spans="2:7" ht="15.75" thickBot="1" x14ac:dyDescent="0.3">
      <c r="B23" s="34"/>
      <c r="C23" s="34"/>
      <c r="D23" s="28" t="s">
        <v>74</v>
      </c>
      <c r="E23" s="28">
        <v>7</v>
      </c>
      <c r="F23" s="28">
        <v>42</v>
      </c>
      <c r="G23" s="28">
        <v>546</v>
      </c>
    </row>
    <row r="24" spans="2:7" ht="15.75" thickBot="1" x14ac:dyDescent="0.3">
      <c r="B24" s="34"/>
      <c r="C24" s="34"/>
      <c r="D24" s="28" t="s">
        <v>75</v>
      </c>
      <c r="E24" s="28">
        <v>2</v>
      </c>
      <c r="F24" s="28">
        <v>12</v>
      </c>
      <c r="G24" s="28">
        <v>156</v>
      </c>
    </row>
    <row r="25" spans="2:7" ht="15.75" thickBot="1" x14ac:dyDescent="0.3">
      <c r="B25" s="34"/>
      <c r="C25" s="34"/>
      <c r="D25" s="28" t="s">
        <v>76</v>
      </c>
      <c r="E25" s="28">
        <v>6</v>
      </c>
      <c r="F25" s="28">
        <v>36</v>
      </c>
      <c r="G25" s="28">
        <v>468</v>
      </c>
    </row>
    <row r="26" spans="2:7" ht="15.75" thickBot="1" x14ac:dyDescent="0.3">
      <c r="B26" s="36"/>
      <c r="C26" s="36"/>
      <c r="D26" s="28" t="s">
        <v>77</v>
      </c>
      <c r="E26" s="28">
        <v>5</v>
      </c>
      <c r="F26" s="28">
        <v>30</v>
      </c>
      <c r="G26" s="28">
        <v>390</v>
      </c>
    </row>
    <row r="27" spans="2:7" ht="15.75" thickBot="1" x14ac:dyDescent="0.3">
      <c r="B27" s="31" t="s">
        <v>4</v>
      </c>
      <c r="C27" s="32"/>
      <c r="D27" s="33"/>
      <c r="E27" s="29">
        <v>180</v>
      </c>
      <c r="F27" s="30">
        <f>SUM(F4:F26)</f>
        <v>1080</v>
      </c>
      <c r="G27" s="30">
        <f>SUM(G4:G26)</f>
        <v>14040</v>
      </c>
    </row>
  </sheetData>
  <mergeCells count="4">
    <mergeCell ref="B3:E3"/>
    <mergeCell ref="B4:B26"/>
    <mergeCell ref="C4:C26"/>
    <mergeCell ref="B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Entregas B1</vt:lpstr>
      <vt:lpstr>Entregas B2</vt:lpstr>
      <vt:lpstr>Entregas 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Escobar</dc:creator>
  <cp:lastModifiedBy>EMMANUEL ESCOBAR</cp:lastModifiedBy>
  <dcterms:created xsi:type="dcterms:W3CDTF">2021-12-07T14:15:27Z</dcterms:created>
  <dcterms:modified xsi:type="dcterms:W3CDTF">2022-02-07T14:46:15Z</dcterms:modified>
</cp:coreProperties>
</file>