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harts/chart19.xml" ContentType="application/vnd.openxmlformats-officedocument.drawingml.chart+xml"/>
  <Override PartName="/xl/charts/chart20.xml" ContentType="application/vnd.openxmlformats-officedocument.drawingml.chart+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harts/chart21.xml" ContentType="application/vnd.openxmlformats-officedocument.drawingml.chart+xml"/>
  <Override PartName="/xl/charts/chart22.xml" ContentType="application/vnd.openxmlformats-officedocument.drawingml.chart+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2.xml" ContentType="application/vnd.openxmlformats-officedocument.drawing+xml"/>
  <Override PartName="/xl/ctrlProps/ctrlProp23.xml" ContentType="application/vnd.ms-excel.controlproperties+xml"/>
  <Override PartName="/xl/ctrlProps/ctrlProp24.xml" ContentType="application/vnd.ms-excel.controlproperties+xml"/>
  <Override PartName="/xl/charts/chart43.xml" ContentType="application/vnd.openxmlformats-officedocument.drawingml.chart+xml"/>
  <Override PartName="/xl/charts/chart44.xml" ContentType="application/vnd.openxmlformats-officedocument.drawingml.chart+xml"/>
  <Override PartName="/xl/drawings/drawing13.xml" ContentType="application/vnd.openxmlformats-officedocument.drawing+xml"/>
  <Override PartName="/xl/charts/chart45.xml" ContentType="application/vnd.openxmlformats-officedocument.drawingml.chart+xml"/>
  <Override PartName="/xl/charts/style1.xml" ContentType="application/vnd.ms-office.chartstyle+xml"/>
  <Override PartName="/xl/charts/colors1.xml" ContentType="application/vnd.ms-office.chartcolorstyle+xml"/>
  <Override PartName="/xl/charts/chart46.xml" ContentType="application/vnd.openxmlformats-officedocument.drawingml.chart+xml"/>
  <Override PartName="/xl/charts/style2.xml" ContentType="application/vnd.ms-office.chartstyle+xml"/>
  <Override PartName="/xl/charts/colors2.xml" ContentType="application/vnd.ms-office.chartcolorstyle+xml"/>
  <Override PartName="/xl/charts/chart47.xml" ContentType="application/vnd.openxmlformats-officedocument.drawingml.chart+xml"/>
  <Override PartName="/xl/charts/style3.xml" ContentType="application/vnd.ms-office.chartstyle+xml"/>
  <Override PartName="/xl/charts/colors3.xml" ContentType="application/vnd.ms-office.chartcolorstyle+xml"/>
  <Override PartName="/xl/charts/chart4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D:\ADR\POLÍTICAS - PLANES DE ACCION\PLANES GESTION TALENTO HUMANO\2022\Planes GTH 2022\"/>
    </mc:Choice>
  </mc:AlternateContent>
  <xr:revisionPtr revIDLastSave="0" documentId="8_{9495B83E-8F65-4030-9CF1-72852E31C457}" xr6:coauthVersionLast="47" xr6:coauthVersionMax="47" xr10:uidLastSave="{00000000-0000-0000-0000-000000000000}"/>
  <bookViews>
    <workbookView xWindow="-120" yWindow="-120" windowWidth="20730" windowHeight="11160" tabRatio="758" xr2:uid="{00000000-000D-0000-FFFF-FFFF00000000}"/>
  </bookViews>
  <sheets>
    <sheet name="Actividades SST" sheetId="43" r:id="rId1"/>
    <sheet name="H&amp;S" sheetId="42" r:id="rId2"/>
    <sheet name="Inspecciones" sheetId="39" r:id="rId3"/>
    <sheet name="Seguridad vial" sheetId="33" state="hidden" r:id="rId4"/>
    <sheet name="PESV" sheetId="45" r:id="rId5"/>
    <sheet name="COPASST " sheetId="50" r:id="rId6"/>
    <sheet name="CCL" sheetId="47" r:id="rId7"/>
    <sheet name="Psicosocial" sheetId="48" r:id="rId8"/>
    <sheet name="Emergencias " sheetId="41" r:id="rId9"/>
    <sheet name="Osteomuscular" sheetId="51" r:id="rId10"/>
    <sheet name="MP - MT" sheetId="52" r:id="rId11"/>
    <sheet name="Capac y Sensi" sheetId="46" r:id="rId12"/>
    <sheet name="Cumplimiento" sheetId="53" r:id="rId13"/>
    <sheet name="Hoja1" sheetId="4" state="hidden" r:id="rId14"/>
  </sheets>
  <definedNames>
    <definedName name="_xlnm.Print_Area" localSheetId="3">'Seguridad vial'!$A$4:$AE$37</definedName>
    <definedName name="_xlnm.Print_Titles" localSheetId="3">'Seguridad vial'!$4:$21</definedName>
    <definedName name="Z_46D06AD0_CA2C_4348_862B_647ABAE149BA_.wvu.PrintArea" localSheetId="3" hidden="1">'Seguridad vial'!$A$4:$AA$37</definedName>
    <definedName name="Z_46D06AD0_CA2C_4348_862B_647ABAE149BA_.wvu.PrintTitles" localSheetId="3" hidden="1">'Seguridad vial'!$4:$6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7" i="45" l="1"/>
  <c r="AA67" i="45"/>
  <c r="Y67" i="45"/>
  <c r="W67" i="45"/>
  <c r="U67" i="45"/>
  <c r="S67" i="45"/>
  <c r="Q67" i="45"/>
  <c r="O67" i="45"/>
  <c r="M67" i="45"/>
  <c r="K67" i="45"/>
  <c r="I67" i="45"/>
  <c r="G67" i="45"/>
  <c r="F67" i="45"/>
  <c r="E110" i="45" s="1"/>
  <c r="AB67" i="45"/>
  <c r="Z67" i="45"/>
  <c r="X67" i="45"/>
  <c r="V67" i="45"/>
  <c r="T67" i="45"/>
  <c r="R67" i="45"/>
  <c r="P67" i="45"/>
  <c r="N67" i="45"/>
  <c r="L67" i="45"/>
  <c r="J67" i="45"/>
  <c r="H67" i="45"/>
  <c r="E110" i="46"/>
  <c r="AC94" i="46"/>
  <c r="AA94" i="46"/>
  <c r="Y94" i="46"/>
  <c r="W94" i="46"/>
  <c r="U94" i="46"/>
  <c r="S94" i="46"/>
  <c r="Q94" i="46"/>
  <c r="O94" i="46"/>
  <c r="M94" i="46"/>
  <c r="K94" i="46"/>
  <c r="I94" i="46"/>
  <c r="G94" i="46"/>
  <c r="E111" i="46" s="1"/>
  <c r="AC43" i="52"/>
  <c r="AA43" i="52"/>
  <c r="Y43" i="52"/>
  <c r="W43" i="52"/>
  <c r="U43" i="52"/>
  <c r="S43" i="52"/>
  <c r="Q43" i="52"/>
  <c r="O43" i="52"/>
  <c r="M43" i="52"/>
  <c r="K43" i="52"/>
  <c r="I43" i="52"/>
  <c r="AB43" i="52"/>
  <c r="Z43" i="52"/>
  <c r="X43" i="52"/>
  <c r="V43" i="52"/>
  <c r="T43" i="52"/>
  <c r="R43" i="52"/>
  <c r="P43" i="52"/>
  <c r="N43" i="52"/>
  <c r="L43" i="52"/>
  <c r="J43" i="52"/>
  <c r="H43" i="52"/>
  <c r="G43" i="52"/>
  <c r="E86" i="52" s="1"/>
  <c r="F43" i="52"/>
  <c r="E85" i="52" s="1"/>
  <c r="AC31" i="51"/>
  <c r="AA31" i="51"/>
  <c r="Y31" i="51"/>
  <c r="W31" i="51"/>
  <c r="U31" i="51"/>
  <c r="S31" i="51"/>
  <c r="Q31" i="51"/>
  <c r="O31" i="51"/>
  <c r="M31" i="51"/>
  <c r="K31" i="51"/>
  <c r="I31" i="51"/>
  <c r="AB31" i="51"/>
  <c r="Z31" i="51"/>
  <c r="X31" i="51"/>
  <c r="V31" i="51"/>
  <c r="T31" i="51"/>
  <c r="R31" i="51"/>
  <c r="P31" i="51"/>
  <c r="N31" i="51"/>
  <c r="L31" i="51"/>
  <c r="J31" i="51"/>
  <c r="H31" i="51"/>
  <c r="G31" i="51"/>
  <c r="E74" i="51" s="1"/>
  <c r="F31" i="51"/>
  <c r="E73" i="51" s="1"/>
  <c r="AC35" i="41"/>
  <c r="AA35" i="41"/>
  <c r="Y35" i="41"/>
  <c r="W35" i="41"/>
  <c r="U35" i="41"/>
  <c r="S35" i="41"/>
  <c r="Q35" i="41"/>
  <c r="O35" i="41"/>
  <c r="M35" i="41"/>
  <c r="K35" i="41"/>
  <c r="I35" i="41"/>
  <c r="AB35" i="41"/>
  <c r="Z35" i="41"/>
  <c r="X35" i="41"/>
  <c r="V35" i="41"/>
  <c r="T35" i="41"/>
  <c r="R35" i="41"/>
  <c r="P35" i="41"/>
  <c r="N35" i="41"/>
  <c r="L35" i="41"/>
  <c r="J35" i="41"/>
  <c r="H35" i="41"/>
  <c r="G35" i="41"/>
  <c r="F35" i="41"/>
  <c r="AC29" i="48"/>
  <c r="AA29" i="48"/>
  <c r="Y29" i="48"/>
  <c r="W29" i="48"/>
  <c r="U29" i="48"/>
  <c r="S29" i="48"/>
  <c r="Q29" i="48"/>
  <c r="O29" i="48"/>
  <c r="M29" i="48"/>
  <c r="K29" i="48"/>
  <c r="I29" i="48"/>
  <c r="AB29" i="48"/>
  <c r="Z29" i="48"/>
  <c r="X29" i="48"/>
  <c r="V29" i="48"/>
  <c r="T29" i="48"/>
  <c r="R29" i="48"/>
  <c r="P29" i="48"/>
  <c r="N29" i="48"/>
  <c r="L29" i="48"/>
  <c r="J29" i="48"/>
  <c r="H29" i="48"/>
  <c r="G29" i="48"/>
  <c r="E44" i="48" s="1"/>
  <c r="F29" i="48"/>
  <c r="E43" i="48" s="1"/>
  <c r="AD30" i="47"/>
  <c r="AB30" i="47"/>
  <c r="Z30" i="47"/>
  <c r="X30" i="47"/>
  <c r="V30" i="47"/>
  <c r="T30" i="47"/>
  <c r="R30" i="47"/>
  <c r="P30" i="47"/>
  <c r="N30" i="47"/>
  <c r="L30" i="47"/>
  <c r="J30" i="47"/>
  <c r="AC30" i="47"/>
  <c r="AA30" i="47"/>
  <c r="Y30" i="47"/>
  <c r="W30" i="47"/>
  <c r="U30" i="47"/>
  <c r="S30" i="47"/>
  <c r="Q30" i="47"/>
  <c r="O30" i="47"/>
  <c r="M30" i="47"/>
  <c r="K30" i="47"/>
  <c r="I30" i="47"/>
  <c r="H30" i="47"/>
  <c r="F45" i="47" s="1"/>
  <c r="G30" i="47"/>
  <c r="F44" i="47" s="1"/>
  <c r="E44" i="50"/>
  <c r="AB29" i="50"/>
  <c r="Z29" i="50"/>
  <c r="X29" i="50"/>
  <c r="V29" i="50"/>
  <c r="T29" i="50"/>
  <c r="R29" i="50"/>
  <c r="P29" i="50"/>
  <c r="N29" i="50"/>
  <c r="L29" i="50"/>
  <c r="J29" i="50"/>
  <c r="H29" i="50"/>
  <c r="F29" i="50"/>
  <c r="E43" i="50" s="1"/>
  <c r="F30" i="50"/>
  <c r="H30" i="50"/>
  <c r="J30" i="50"/>
  <c r="L30" i="50"/>
  <c r="N30" i="50"/>
  <c r="P30" i="50"/>
  <c r="R30" i="50"/>
  <c r="T30" i="50"/>
  <c r="V30" i="50"/>
  <c r="X30" i="50"/>
  <c r="Z30" i="50"/>
  <c r="AB30" i="50"/>
  <c r="AC38" i="39"/>
  <c r="AA38" i="39"/>
  <c r="Y38" i="39"/>
  <c r="W38" i="39"/>
  <c r="U38" i="39"/>
  <c r="S38" i="39"/>
  <c r="Q38" i="39"/>
  <c r="O38" i="39"/>
  <c r="M38" i="39"/>
  <c r="K38" i="39"/>
  <c r="I38" i="39"/>
  <c r="AB38" i="39"/>
  <c r="Z38" i="39"/>
  <c r="X38" i="39"/>
  <c r="V38" i="39"/>
  <c r="T38" i="39"/>
  <c r="R38" i="39"/>
  <c r="P38" i="39"/>
  <c r="N38" i="39"/>
  <c r="L38" i="39"/>
  <c r="J38" i="39"/>
  <c r="H38" i="39"/>
  <c r="G38" i="39"/>
  <c r="E81" i="39" s="1"/>
  <c r="F38" i="39"/>
  <c r="E80" i="39" s="1"/>
  <c r="AC42" i="42"/>
  <c r="AA42" i="42"/>
  <c r="Y42" i="42"/>
  <c r="W42" i="42"/>
  <c r="U42" i="42"/>
  <c r="S42" i="42"/>
  <c r="Q42" i="42"/>
  <c r="O42" i="42"/>
  <c r="M42" i="42"/>
  <c r="K42" i="42"/>
  <c r="I42" i="42"/>
  <c r="AB42" i="42"/>
  <c r="Z42" i="42"/>
  <c r="X42" i="42"/>
  <c r="V42" i="42"/>
  <c r="T42" i="42"/>
  <c r="R42" i="42"/>
  <c r="P42" i="42"/>
  <c r="N42" i="42"/>
  <c r="L42" i="42"/>
  <c r="J42" i="42"/>
  <c r="H42" i="42"/>
  <c r="G42" i="42"/>
  <c r="D59" i="42" s="1"/>
  <c r="F42" i="42"/>
  <c r="D58" i="42" s="1"/>
  <c r="AD45" i="43"/>
  <c r="AB45" i="43"/>
  <c r="Z45" i="43"/>
  <c r="X45" i="43"/>
  <c r="V45" i="43"/>
  <c r="T45" i="43"/>
  <c r="R45" i="43"/>
  <c r="P45" i="43"/>
  <c r="N45" i="43"/>
  <c r="L45" i="43"/>
  <c r="J45" i="43"/>
  <c r="AC45" i="43"/>
  <c r="AA45" i="43"/>
  <c r="Y45" i="43"/>
  <c r="W45" i="43"/>
  <c r="U45" i="43"/>
  <c r="S45" i="43"/>
  <c r="Q45" i="43"/>
  <c r="O45" i="43"/>
  <c r="M45" i="43"/>
  <c r="K45" i="43"/>
  <c r="I45" i="43"/>
  <c r="H45" i="43"/>
  <c r="E61" i="43" s="1"/>
  <c r="G45" i="43"/>
  <c r="E60" i="43" s="1"/>
  <c r="E111" i="45" l="1"/>
  <c r="E78" i="41"/>
  <c r="E77" i="41"/>
  <c r="D108" i="53" s="1"/>
  <c r="D109" i="53" l="1"/>
  <c r="D110" i="53" s="1"/>
  <c r="F95" i="46"/>
  <c r="F93" i="46"/>
  <c r="F44" i="52"/>
  <c r="F42" i="52"/>
  <c r="H66" i="45" l="1"/>
  <c r="J66" i="45"/>
  <c r="L66" i="45"/>
  <c r="N66" i="45"/>
  <c r="P66" i="45"/>
  <c r="R66" i="45"/>
  <c r="T66" i="45"/>
  <c r="V66" i="45"/>
  <c r="X66" i="45"/>
  <c r="Z66" i="45"/>
  <c r="AB66" i="45"/>
  <c r="H68" i="45"/>
  <c r="J68" i="45"/>
  <c r="L68" i="45"/>
  <c r="N68" i="45"/>
  <c r="P68" i="45"/>
  <c r="R68" i="45"/>
  <c r="T68" i="45"/>
  <c r="V68" i="45"/>
  <c r="X68" i="45"/>
  <c r="Z68" i="45"/>
  <c r="AB68" i="45"/>
  <c r="F68" i="45"/>
  <c r="F66" i="45"/>
  <c r="H37" i="39" l="1"/>
  <c r="J37" i="39"/>
  <c r="L37" i="39"/>
  <c r="N37" i="39"/>
  <c r="P37" i="39"/>
  <c r="R37" i="39"/>
  <c r="T37" i="39"/>
  <c r="V37" i="39"/>
  <c r="X37" i="39"/>
  <c r="Z37" i="39"/>
  <c r="AB37" i="39"/>
  <c r="H39" i="39"/>
  <c r="J39" i="39"/>
  <c r="L39" i="39"/>
  <c r="N39" i="39"/>
  <c r="P39" i="39"/>
  <c r="R39" i="39"/>
  <c r="T39" i="39"/>
  <c r="V39" i="39"/>
  <c r="X39" i="39"/>
  <c r="Z39" i="39"/>
  <c r="AB39" i="39"/>
  <c r="F39" i="39"/>
  <c r="F37" i="39"/>
  <c r="F43" i="42"/>
  <c r="F41" i="42"/>
  <c r="I44" i="43"/>
  <c r="K44" i="43"/>
  <c r="M44" i="43"/>
  <c r="O44" i="43"/>
  <c r="Q44" i="43"/>
  <c r="S44" i="43"/>
  <c r="U44" i="43"/>
  <c r="W44" i="43"/>
  <c r="Y44" i="43"/>
  <c r="AA44" i="43"/>
  <c r="AC44" i="43"/>
  <c r="I46" i="43"/>
  <c r="K46" i="43"/>
  <c r="M46" i="43"/>
  <c r="O46" i="43"/>
  <c r="Q46" i="43"/>
  <c r="S46" i="43"/>
  <c r="U46" i="43"/>
  <c r="W46" i="43"/>
  <c r="Y46" i="43"/>
  <c r="AA46" i="43"/>
  <c r="AC46" i="43"/>
  <c r="G46" i="43"/>
  <c r="G44" i="43"/>
  <c r="J36" i="41" l="1"/>
  <c r="P30" i="48"/>
  <c r="P28" i="48"/>
  <c r="N28" i="48"/>
  <c r="J28" i="50"/>
  <c r="H28" i="50"/>
  <c r="H93" i="46"/>
  <c r="J93" i="46"/>
  <c r="L93" i="46"/>
  <c r="N93" i="46"/>
  <c r="P93" i="46"/>
  <c r="R93" i="46"/>
  <c r="T93" i="46"/>
  <c r="V93" i="46"/>
  <c r="X93" i="46"/>
  <c r="Z93" i="46"/>
  <c r="AB93" i="46"/>
  <c r="H95" i="46"/>
  <c r="J95" i="46"/>
  <c r="L95" i="46"/>
  <c r="N95" i="46"/>
  <c r="P95" i="46"/>
  <c r="R95" i="46"/>
  <c r="T95" i="46"/>
  <c r="V95" i="46"/>
  <c r="X95" i="46"/>
  <c r="Z95" i="46"/>
  <c r="AB95" i="46"/>
  <c r="H42" i="52"/>
  <c r="J42" i="52"/>
  <c r="L42" i="52"/>
  <c r="N42" i="52"/>
  <c r="P42" i="52"/>
  <c r="R42" i="52"/>
  <c r="T42" i="52"/>
  <c r="V42" i="52"/>
  <c r="X42" i="52"/>
  <c r="Z42" i="52"/>
  <c r="AB42" i="52"/>
  <c r="H44" i="52"/>
  <c r="J44" i="52"/>
  <c r="L44" i="52"/>
  <c r="N44" i="52"/>
  <c r="P44" i="52"/>
  <c r="R44" i="52"/>
  <c r="T44" i="52"/>
  <c r="V44" i="52"/>
  <c r="X44" i="52"/>
  <c r="Z44" i="52"/>
  <c r="AB44" i="52"/>
  <c r="H30" i="51"/>
  <c r="J30" i="51"/>
  <c r="L30" i="51"/>
  <c r="N30" i="51"/>
  <c r="P30" i="51"/>
  <c r="R30" i="51"/>
  <c r="T30" i="51"/>
  <c r="V30" i="51"/>
  <c r="X30" i="51"/>
  <c r="Z30" i="51"/>
  <c r="Z33" i="51" s="1"/>
  <c r="AB30" i="51"/>
  <c r="H32" i="51"/>
  <c r="J32" i="51"/>
  <c r="L32" i="51"/>
  <c r="N32" i="51"/>
  <c r="P32" i="51"/>
  <c r="R32" i="51"/>
  <c r="T32" i="51"/>
  <c r="V32" i="51"/>
  <c r="X32" i="51"/>
  <c r="Z32" i="51"/>
  <c r="AB32" i="51"/>
  <c r="F32" i="51"/>
  <c r="F30" i="51"/>
  <c r="J28" i="48"/>
  <c r="F30" i="48"/>
  <c r="F28" i="48"/>
  <c r="AB43" i="42"/>
  <c r="Z43" i="42"/>
  <c r="X43" i="42"/>
  <c r="V43" i="42"/>
  <c r="T43" i="42"/>
  <c r="R43" i="42"/>
  <c r="P43" i="42"/>
  <c r="N43" i="42"/>
  <c r="L43" i="42"/>
  <c r="J43" i="42"/>
  <c r="H43" i="42"/>
  <c r="AB41" i="42"/>
  <c r="Z41" i="42"/>
  <c r="X41" i="42"/>
  <c r="V41" i="42"/>
  <c r="T41" i="42"/>
  <c r="R41" i="42"/>
  <c r="P41" i="42"/>
  <c r="N41" i="42"/>
  <c r="L41" i="42"/>
  <c r="J41" i="42"/>
  <c r="H41" i="42"/>
  <c r="I31" i="47"/>
  <c r="K31" i="47"/>
  <c r="M31" i="47"/>
  <c r="O31" i="47"/>
  <c r="Q31" i="47"/>
  <c r="S31" i="47"/>
  <c r="U31" i="47"/>
  <c r="W31" i="47"/>
  <c r="Y31" i="47"/>
  <c r="AA31" i="47"/>
  <c r="AC31" i="47"/>
  <c r="I29" i="47"/>
  <c r="K29" i="47"/>
  <c r="M29" i="47"/>
  <c r="O29" i="47"/>
  <c r="Q29" i="47"/>
  <c r="S29" i="47"/>
  <c r="U29" i="47"/>
  <c r="W29" i="47"/>
  <c r="Y29" i="47"/>
  <c r="AA29" i="47"/>
  <c r="AC29" i="47"/>
  <c r="G31" i="47"/>
  <c r="G29" i="47"/>
  <c r="AB36" i="41"/>
  <c r="AB37" i="41" s="1"/>
  <c r="AB34" i="41"/>
  <c r="Z36" i="41"/>
  <c r="Z34" i="41"/>
  <c r="F36" i="41"/>
  <c r="F34" i="41"/>
  <c r="H36" i="41"/>
  <c r="H34" i="41"/>
  <c r="J34" i="41"/>
  <c r="L36" i="41"/>
  <c r="L34" i="41"/>
  <c r="N36" i="41"/>
  <c r="N34" i="41"/>
  <c r="P36" i="41"/>
  <c r="P34" i="41"/>
  <c r="R36" i="41"/>
  <c r="R34" i="41"/>
  <c r="T36" i="41"/>
  <c r="T34" i="41"/>
  <c r="V36" i="41"/>
  <c r="V34" i="41"/>
  <c r="X36" i="41"/>
  <c r="X34" i="41"/>
  <c r="R30" i="48"/>
  <c r="R28" i="48"/>
  <c r="R28" i="50"/>
  <c r="T28" i="48"/>
  <c r="J71" i="53"/>
  <c r="F53" i="53" s="1"/>
  <c r="F28" i="50"/>
  <c r="C9" i="53" s="1"/>
  <c r="AB30" i="48"/>
  <c r="Z30" i="48"/>
  <c r="X30" i="48"/>
  <c r="V30" i="48"/>
  <c r="T30" i="48"/>
  <c r="N30" i="48"/>
  <c r="L30" i="48"/>
  <c r="J30" i="48"/>
  <c r="H30" i="48"/>
  <c r="AB28" i="48"/>
  <c r="Z28" i="48"/>
  <c r="X28" i="48"/>
  <c r="V28" i="48"/>
  <c r="L28" i="48"/>
  <c r="H28" i="48"/>
  <c r="X55" i="52"/>
  <c r="X56" i="52" s="1"/>
  <c r="D81" i="52" s="1"/>
  <c r="R55" i="52"/>
  <c r="R56" i="52" s="1"/>
  <c r="D80" i="52" s="1"/>
  <c r="L55" i="52"/>
  <c r="L56" i="52" s="1"/>
  <c r="D79" i="52" s="1"/>
  <c r="F55" i="52"/>
  <c r="F56" i="52" s="1"/>
  <c r="D78" i="52" s="1"/>
  <c r="X50" i="52"/>
  <c r="X51" i="52" s="1"/>
  <c r="D72" i="52" s="1"/>
  <c r="R50" i="52"/>
  <c r="R51" i="52" s="1"/>
  <c r="D71" i="52" s="1"/>
  <c r="L50" i="52"/>
  <c r="L51" i="52" s="1"/>
  <c r="D70" i="52" s="1"/>
  <c r="F50" i="52"/>
  <c r="F51" i="52" s="1"/>
  <c r="D69" i="52" s="1"/>
  <c r="AB55" i="52"/>
  <c r="Z55" i="52"/>
  <c r="V55" i="52"/>
  <c r="T55" i="52"/>
  <c r="P55" i="52"/>
  <c r="N55" i="52"/>
  <c r="J55" i="52"/>
  <c r="H55" i="52"/>
  <c r="AB50" i="52"/>
  <c r="Z50" i="52"/>
  <c r="V50" i="52"/>
  <c r="T50" i="52"/>
  <c r="P50" i="52"/>
  <c r="N50" i="52"/>
  <c r="J50" i="52"/>
  <c r="H50" i="52"/>
  <c r="X43" i="51"/>
  <c r="Z43" i="51"/>
  <c r="AB43" i="51"/>
  <c r="R43" i="51"/>
  <c r="T43" i="51"/>
  <c r="V43" i="51"/>
  <c r="L43" i="51"/>
  <c r="N43" i="51"/>
  <c r="P43" i="51"/>
  <c r="F43" i="51"/>
  <c r="H43" i="51"/>
  <c r="J43" i="51"/>
  <c r="X38" i="51"/>
  <c r="Z38" i="51"/>
  <c r="AB38" i="51"/>
  <c r="R38" i="51"/>
  <c r="T38" i="51"/>
  <c r="V38" i="51"/>
  <c r="L38" i="51"/>
  <c r="N38" i="51"/>
  <c r="P38" i="51"/>
  <c r="F38" i="51"/>
  <c r="H38" i="51"/>
  <c r="J38" i="51"/>
  <c r="X28" i="50"/>
  <c r="Z28" i="50"/>
  <c r="AB28" i="50"/>
  <c r="T28" i="50"/>
  <c r="V28" i="50"/>
  <c r="L28" i="50"/>
  <c r="N28" i="50"/>
  <c r="P28" i="50"/>
  <c r="H31" i="50"/>
  <c r="D39" i="48"/>
  <c r="AB79" i="45"/>
  <c r="Z79" i="45"/>
  <c r="X79" i="45"/>
  <c r="V79" i="45"/>
  <c r="T79" i="45"/>
  <c r="R79" i="45"/>
  <c r="P79" i="45"/>
  <c r="N79" i="45"/>
  <c r="L79" i="45"/>
  <c r="J79" i="45"/>
  <c r="H79" i="45"/>
  <c r="F79" i="45"/>
  <c r="AB74" i="45"/>
  <c r="Z74" i="45"/>
  <c r="X74" i="45"/>
  <c r="V74" i="45"/>
  <c r="T74" i="45"/>
  <c r="R74" i="45"/>
  <c r="P74" i="45"/>
  <c r="N74" i="45"/>
  <c r="L74" i="45"/>
  <c r="J74" i="45"/>
  <c r="H74" i="45"/>
  <c r="F74" i="45"/>
  <c r="H47" i="41"/>
  <c r="J47" i="41"/>
  <c r="L47" i="41"/>
  <c r="N47" i="41"/>
  <c r="P47" i="41"/>
  <c r="R47" i="41"/>
  <c r="T47" i="41"/>
  <c r="V47" i="41"/>
  <c r="X47" i="41"/>
  <c r="Z47" i="41"/>
  <c r="AB47" i="41"/>
  <c r="F47" i="41"/>
  <c r="H42" i="41"/>
  <c r="J42" i="41"/>
  <c r="L42" i="41"/>
  <c r="N42" i="41"/>
  <c r="P42" i="41"/>
  <c r="R42" i="41"/>
  <c r="T42" i="41"/>
  <c r="V42" i="41"/>
  <c r="X42" i="41"/>
  <c r="Z42" i="41"/>
  <c r="AB42" i="41"/>
  <c r="F42" i="41"/>
  <c r="H50" i="39"/>
  <c r="J50" i="39"/>
  <c r="L50" i="39"/>
  <c r="N50" i="39"/>
  <c r="P50" i="39"/>
  <c r="R50" i="39"/>
  <c r="T50" i="39"/>
  <c r="V50" i="39"/>
  <c r="X50" i="39"/>
  <c r="Z50" i="39"/>
  <c r="AB50" i="39"/>
  <c r="F50" i="39"/>
  <c r="J45" i="39"/>
  <c r="L45" i="39"/>
  <c r="N45" i="39"/>
  <c r="P45" i="39"/>
  <c r="R45" i="39"/>
  <c r="T45" i="39"/>
  <c r="V45" i="39"/>
  <c r="X45" i="39"/>
  <c r="Z45" i="39"/>
  <c r="AB45" i="39"/>
  <c r="H45" i="39"/>
  <c r="D52" i="42"/>
  <c r="H40" i="33"/>
  <c r="D40" i="33"/>
  <c r="B70" i="33"/>
  <c r="B63" i="33"/>
  <c r="B56" i="33"/>
  <c r="Z47" i="33"/>
  <c r="X47" i="33"/>
  <c r="V47" i="33"/>
  <c r="V48" i="33" s="1"/>
  <c r="T47" i="33"/>
  <c r="R47" i="33"/>
  <c r="P47" i="33"/>
  <c r="P48" i="33" s="1"/>
  <c r="N47" i="33"/>
  <c r="L47" i="33"/>
  <c r="J47" i="33"/>
  <c r="J48" i="33" s="1"/>
  <c r="D48" i="33"/>
  <c r="Z41" i="33"/>
  <c r="X41" i="33"/>
  <c r="V41" i="33"/>
  <c r="V42" i="33" s="1"/>
  <c r="T41" i="33"/>
  <c r="R41" i="33"/>
  <c r="P41" i="33"/>
  <c r="P42" i="33" s="1"/>
  <c r="N41" i="33"/>
  <c r="L41" i="33"/>
  <c r="J41" i="33"/>
  <c r="AB41" i="33" s="1"/>
  <c r="D42" i="33"/>
  <c r="V34" i="33"/>
  <c r="V33" i="33"/>
  <c r="P34" i="33"/>
  <c r="P33" i="33"/>
  <c r="J34" i="33"/>
  <c r="J33" i="33"/>
  <c r="D34" i="33"/>
  <c r="D33" i="33"/>
  <c r="Z34" i="33"/>
  <c r="Z33" i="33"/>
  <c r="X34" i="33"/>
  <c r="X33" i="33"/>
  <c r="T34" i="33"/>
  <c r="T33" i="33"/>
  <c r="R34" i="33"/>
  <c r="R33" i="33"/>
  <c r="N34" i="33"/>
  <c r="N33" i="33"/>
  <c r="L34" i="33"/>
  <c r="L33" i="33"/>
  <c r="F34" i="33"/>
  <c r="F33" i="33"/>
  <c r="R44" i="42"/>
  <c r="AB33" i="51"/>
  <c r="V45" i="52"/>
  <c r="T31" i="48"/>
  <c r="AB44" i="42" l="1"/>
  <c r="F44" i="51"/>
  <c r="D66" i="51" s="1"/>
  <c r="L39" i="51"/>
  <c r="D58" i="51" s="1"/>
  <c r="L44" i="51"/>
  <c r="D67" i="51" s="1"/>
  <c r="R44" i="51"/>
  <c r="D68" i="51" s="1"/>
  <c r="X46" i="39"/>
  <c r="D67" i="39" s="1"/>
  <c r="F46" i="39"/>
  <c r="D64" i="39" s="1"/>
  <c r="X51" i="39"/>
  <c r="D76" i="39" s="1"/>
  <c r="R46" i="39"/>
  <c r="D66" i="39" s="1"/>
  <c r="H44" i="42"/>
  <c r="D9" i="53"/>
  <c r="P35" i="33"/>
  <c r="AC32" i="47"/>
  <c r="X33" i="51"/>
  <c r="H33" i="51"/>
  <c r="AB45" i="52"/>
  <c r="Z45" i="52"/>
  <c r="F37" i="41"/>
  <c r="N44" i="42"/>
  <c r="AA32" i="47"/>
  <c r="S32" i="47"/>
  <c r="F31" i="50"/>
  <c r="H69" i="45"/>
  <c r="F43" i="41"/>
  <c r="D61" i="41" s="1"/>
  <c r="L43" i="41"/>
  <c r="D62" i="41" s="1"/>
  <c r="F48" i="41"/>
  <c r="D70" i="41" s="1"/>
  <c r="V37" i="41"/>
  <c r="N37" i="41"/>
  <c r="Z37" i="41"/>
  <c r="L69" i="45"/>
  <c r="AB96" i="46"/>
  <c r="J35" i="33"/>
  <c r="P31" i="50"/>
  <c r="Z31" i="50"/>
  <c r="L35" i="33"/>
  <c r="R35" i="33"/>
  <c r="F39" i="51"/>
  <c r="D57" i="51" s="1"/>
  <c r="R39" i="51"/>
  <c r="D59" i="51" s="1"/>
  <c r="X39" i="51"/>
  <c r="D60" i="51" s="1"/>
  <c r="X44" i="51"/>
  <c r="D69" i="51" s="1"/>
  <c r="X48" i="41"/>
  <c r="D73" i="41" s="1"/>
  <c r="R48" i="41"/>
  <c r="D72" i="41" s="1"/>
  <c r="X43" i="41"/>
  <c r="D64" i="41" s="1"/>
  <c r="H40" i="39"/>
  <c r="V69" i="45"/>
  <c r="I110" i="45"/>
  <c r="E57" i="53" s="1"/>
  <c r="L75" i="45"/>
  <c r="D94" i="45" s="1"/>
  <c r="R80" i="45"/>
  <c r="D104" i="45" s="1"/>
  <c r="F33" i="51"/>
  <c r="M10" i="53"/>
  <c r="F75" i="45"/>
  <c r="D93" i="45" s="1"/>
  <c r="F80" i="45"/>
  <c r="D102" i="45" s="1"/>
  <c r="J69" i="45"/>
  <c r="L80" i="45"/>
  <c r="D103" i="45" s="1"/>
  <c r="D10" i="53"/>
  <c r="J10" i="53"/>
  <c r="N10" i="53"/>
  <c r="G110" i="45"/>
  <c r="D57" i="53" s="1"/>
  <c r="N69" i="45"/>
  <c r="AB69" i="45"/>
  <c r="F40" i="39"/>
  <c r="X37" i="41"/>
  <c r="L37" i="41"/>
  <c r="T37" i="41"/>
  <c r="N40" i="39"/>
  <c r="K10" i="53"/>
  <c r="F9" i="53"/>
  <c r="K9" i="53"/>
  <c r="N9" i="53"/>
  <c r="C10" i="53"/>
  <c r="Q32" i="47"/>
  <c r="I10" i="53"/>
  <c r="AC47" i="43"/>
  <c r="M9" i="53"/>
  <c r="L9" i="53"/>
  <c r="J9" i="53"/>
  <c r="I9" i="53"/>
  <c r="G9" i="53"/>
  <c r="E9" i="53"/>
  <c r="H10" i="53"/>
  <c r="G43" i="48"/>
  <c r="D60" i="53" s="1"/>
  <c r="P31" i="48"/>
  <c r="H9" i="53"/>
  <c r="N31" i="48"/>
  <c r="G10" i="53"/>
  <c r="Z31" i="48"/>
  <c r="AB31" i="48"/>
  <c r="J31" i="48"/>
  <c r="E10" i="53"/>
  <c r="I43" i="48"/>
  <c r="F10" i="53"/>
  <c r="X31" i="48"/>
  <c r="L10" i="53"/>
  <c r="F51" i="39"/>
  <c r="D73" i="39" s="1"/>
  <c r="N96" i="46"/>
  <c r="L31" i="48"/>
  <c r="Y32" i="47"/>
  <c r="W32" i="47"/>
  <c r="U32" i="47"/>
  <c r="AB31" i="50"/>
  <c r="X40" i="39"/>
  <c r="Z44" i="42"/>
  <c r="X96" i="46"/>
  <c r="X45" i="52"/>
  <c r="X46" i="52" s="1"/>
  <c r="D63" i="52" s="1"/>
  <c r="X31" i="50"/>
  <c r="X44" i="42"/>
  <c r="V44" i="42"/>
  <c r="Y47" i="43"/>
  <c r="V96" i="46"/>
  <c r="V31" i="50"/>
  <c r="V40" i="39"/>
  <c r="T96" i="46"/>
  <c r="T45" i="52"/>
  <c r="T31" i="50"/>
  <c r="T44" i="42"/>
  <c r="R45" i="42" s="1"/>
  <c r="D51" i="42" s="1"/>
  <c r="U47" i="43"/>
  <c r="R31" i="50"/>
  <c r="P96" i="46"/>
  <c r="P37" i="41"/>
  <c r="F35" i="33"/>
  <c r="N35" i="33"/>
  <c r="T35" i="33"/>
  <c r="P36" i="33" s="1"/>
  <c r="Z35" i="33"/>
  <c r="V35" i="33"/>
  <c r="J42" i="33"/>
  <c r="G80" i="39"/>
  <c r="D56" i="53" s="1"/>
  <c r="AB40" i="39"/>
  <c r="L40" i="39"/>
  <c r="L44" i="42"/>
  <c r="J77" i="41"/>
  <c r="E61" i="53" s="1"/>
  <c r="H37" i="41"/>
  <c r="G32" i="47"/>
  <c r="J73" i="51"/>
  <c r="E62" i="53" s="1"/>
  <c r="L33" i="51"/>
  <c r="P45" i="52"/>
  <c r="T69" i="45"/>
  <c r="R51" i="39"/>
  <c r="D75" i="39" s="1"/>
  <c r="L51" i="39"/>
  <c r="D74" i="39" s="1"/>
  <c r="L48" i="41"/>
  <c r="D71" i="41" s="1"/>
  <c r="R75" i="45"/>
  <c r="D95" i="45" s="1"/>
  <c r="P44" i="42"/>
  <c r="R33" i="51"/>
  <c r="AB47" i="33"/>
  <c r="P40" i="39"/>
  <c r="AA47" i="43"/>
  <c r="Q47" i="43"/>
  <c r="W47" i="43"/>
  <c r="E115" i="46"/>
  <c r="R69" i="45"/>
  <c r="P69" i="45"/>
  <c r="S47" i="43"/>
  <c r="N45" i="52"/>
  <c r="R45" i="52"/>
  <c r="O32" i="47"/>
  <c r="L45" i="52"/>
  <c r="P33" i="51"/>
  <c r="V33" i="51"/>
  <c r="N33" i="51"/>
  <c r="M32" i="47"/>
  <c r="J44" i="47"/>
  <c r="X34" i="51"/>
  <c r="D51" i="51" s="1"/>
  <c r="X38" i="41"/>
  <c r="D55" i="41" s="1"/>
  <c r="T40" i="39"/>
  <c r="X35" i="33"/>
  <c r="V36" i="33" s="1"/>
  <c r="M47" i="43"/>
  <c r="D115" i="46"/>
  <c r="N31" i="50"/>
  <c r="X45" i="42"/>
  <c r="Z40" i="39"/>
  <c r="Z69" i="45"/>
  <c r="L46" i="39"/>
  <c r="D65" i="39" s="1"/>
  <c r="R43" i="41"/>
  <c r="D63" i="41" s="1"/>
  <c r="X75" i="45"/>
  <c r="D96" i="45" s="1"/>
  <c r="X80" i="45"/>
  <c r="D105" i="45" s="1"/>
  <c r="G47" i="43"/>
  <c r="V31" i="48"/>
  <c r="R31" i="48"/>
  <c r="R37" i="41"/>
  <c r="I32" i="47"/>
  <c r="L31" i="50"/>
  <c r="F45" i="52"/>
  <c r="H31" i="48"/>
  <c r="R40" i="39"/>
  <c r="F31" i="48"/>
  <c r="F32" i="48" s="1"/>
  <c r="D36" i="48" s="1"/>
  <c r="T33" i="51"/>
  <c r="X32" i="48"/>
  <c r="Y33" i="47"/>
  <c r="D40" i="47" s="1"/>
  <c r="X69" i="45"/>
  <c r="G43" i="50"/>
  <c r="D58" i="53" s="1"/>
  <c r="E117" i="46"/>
  <c r="Z96" i="46"/>
  <c r="R96" i="46"/>
  <c r="F96" i="46"/>
  <c r="L96" i="46"/>
  <c r="I110" i="46"/>
  <c r="E64" i="53" s="1"/>
  <c r="J96" i="46"/>
  <c r="J45" i="52"/>
  <c r="G85" i="52"/>
  <c r="D63" i="53" s="1"/>
  <c r="J33" i="51"/>
  <c r="K32" i="47"/>
  <c r="J31" i="50"/>
  <c r="F32" i="50" s="1"/>
  <c r="D36" i="50" s="1"/>
  <c r="D119" i="46"/>
  <c r="J40" i="39"/>
  <c r="E119" i="46"/>
  <c r="I80" i="39"/>
  <c r="E56" i="53" s="1"/>
  <c r="J36" i="33"/>
  <c r="D36" i="33"/>
  <c r="F69" i="45"/>
  <c r="K47" i="43"/>
  <c r="H45" i="52"/>
  <c r="J44" i="42"/>
  <c r="D117" i="46"/>
  <c r="D114" i="46"/>
  <c r="G110" i="46"/>
  <c r="D64" i="53" s="1"/>
  <c r="H96" i="46"/>
  <c r="E114" i="46"/>
  <c r="I85" i="52"/>
  <c r="E63" i="53" s="1"/>
  <c r="G73" i="51"/>
  <c r="D62" i="53" s="1"/>
  <c r="J37" i="41"/>
  <c r="G77" i="41"/>
  <c r="D61" i="53" s="1"/>
  <c r="H44" i="47"/>
  <c r="J43" i="50"/>
  <c r="E58" i="53" s="1"/>
  <c r="E120" i="46"/>
  <c r="O47" i="43"/>
  <c r="I60" i="43"/>
  <c r="D54" i="53" s="1"/>
  <c r="D121" i="46"/>
  <c r="E121" i="46"/>
  <c r="K60" i="43"/>
  <c r="E54" i="53" s="1"/>
  <c r="I58" i="42"/>
  <c r="E55" i="53" s="1"/>
  <c r="F44" i="42"/>
  <c r="G58" i="42"/>
  <c r="D55" i="53" s="1"/>
  <c r="D120" i="46"/>
  <c r="I47" i="43"/>
  <c r="I74" i="53" l="1"/>
  <c r="E59" i="53"/>
  <c r="E65" i="53" s="1"/>
  <c r="H45" i="48"/>
  <c r="F60" i="53" s="1"/>
  <c r="E60" i="53"/>
  <c r="L32" i="48"/>
  <c r="D37" i="48" s="1"/>
  <c r="H74" i="53"/>
  <c r="D59" i="53"/>
  <c r="D65" i="53" s="1"/>
  <c r="X32" i="50"/>
  <c r="D39" i="50" s="1"/>
  <c r="L38" i="41"/>
  <c r="D53" i="41" s="1"/>
  <c r="H112" i="45"/>
  <c r="F57" i="53" s="1"/>
  <c r="F70" i="45"/>
  <c r="D84" i="45" s="1"/>
  <c r="R70" i="45"/>
  <c r="D86" i="45" s="1"/>
  <c r="L70" i="45"/>
  <c r="D85" i="45" s="1"/>
  <c r="AB35" i="33"/>
  <c r="L41" i="39"/>
  <c r="D56" i="39" s="1"/>
  <c r="F41" i="39"/>
  <c r="D55" i="39" s="1"/>
  <c r="F34" i="51"/>
  <c r="D48" i="51" s="1"/>
  <c r="D116" i="46"/>
  <c r="R38" i="41"/>
  <c r="D54" i="41" s="1"/>
  <c r="F38" i="41"/>
  <c r="D52" i="41" s="1"/>
  <c r="I72" i="53"/>
  <c r="H72" i="53"/>
  <c r="S33" i="47"/>
  <c r="D39" i="47" s="1"/>
  <c r="M33" i="47"/>
  <c r="D38" i="47" s="1"/>
  <c r="G33" i="47"/>
  <c r="D37" i="47" s="1"/>
  <c r="X97" i="46"/>
  <c r="D104" i="46" s="1"/>
  <c r="R32" i="48"/>
  <c r="D38" i="48" s="1"/>
  <c r="N11" i="53"/>
  <c r="R32" i="50"/>
  <c r="D38" i="50" s="1"/>
  <c r="L45" i="42"/>
  <c r="D50" i="42" s="1"/>
  <c r="L11" i="53"/>
  <c r="Y48" i="43"/>
  <c r="D55" i="43" s="1"/>
  <c r="K11" i="53"/>
  <c r="R97" i="46"/>
  <c r="D103" i="46" s="1"/>
  <c r="R46" i="52"/>
  <c r="D62" i="52" s="1"/>
  <c r="H82" i="39"/>
  <c r="F56" i="53" s="1"/>
  <c r="R41" i="39"/>
  <c r="D57" i="39" s="1"/>
  <c r="S48" i="43"/>
  <c r="D54" i="43" s="1"/>
  <c r="L97" i="46"/>
  <c r="D102" i="46" s="1"/>
  <c r="H79" i="41"/>
  <c r="F61" i="53" s="1"/>
  <c r="M11" i="53"/>
  <c r="X41" i="39"/>
  <c r="D58" i="39" s="1"/>
  <c r="M48" i="43"/>
  <c r="D53" i="43" s="1"/>
  <c r="E116" i="46"/>
  <c r="E118" i="46" s="1"/>
  <c r="E122" i="46" s="1"/>
  <c r="X70" i="45"/>
  <c r="D87" i="45" s="1"/>
  <c r="R34" i="51"/>
  <c r="D50" i="51" s="1"/>
  <c r="L46" i="52"/>
  <c r="D61" i="52" s="1"/>
  <c r="L32" i="50"/>
  <c r="D37" i="50" s="1"/>
  <c r="G11" i="53"/>
  <c r="H11" i="53"/>
  <c r="L34" i="51"/>
  <c r="D49" i="51" s="1"/>
  <c r="I11" i="53"/>
  <c r="J74" i="53"/>
  <c r="G48" i="43"/>
  <c r="D52" i="43" s="1"/>
  <c r="J11" i="53"/>
  <c r="F45" i="42"/>
  <c r="D49" i="42" s="1"/>
  <c r="F46" i="52"/>
  <c r="D60" i="52" s="1"/>
  <c r="H45" i="50"/>
  <c r="F58" i="53" s="1"/>
  <c r="F11" i="53"/>
  <c r="H112" i="46"/>
  <c r="F64" i="53" s="1"/>
  <c r="F97" i="46"/>
  <c r="D101" i="46" s="1"/>
  <c r="D118" i="46"/>
  <c r="D122" i="46" s="1"/>
  <c r="H87" i="52"/>
  <c r="F63" i="53" s="1"/>
  <c r="E11" i="53"/>
  <c r="I73" i="53"/>
  <c r="H75" i="51"/>
  <c r="F62" i="53" s="1"/>
  <c r="H73" i="53"/>
  <c r="I46" i="47"/>
  <c r="F59" i="53" s="1"/>
  <c r="C11" i="53"/>
  <c r="O9" i="53"/>
  <c r="D11" i="53"/>
  <c r="J62" i="43"/>
  <c r="F54" i="53" s="1"/>
  <c r="F65" i="53" s="1"/>
  <c r="H60" i="42"/>
  <c r="F55" i="53" s="1"/>
  <c r="O10" i="53"/>
  <c r="H75" i="53" l="1"/>
  <c r="I75" i="53"/>
  <c r="J73" i="53"/>
  <c r="E124" i="46"/>
  <c r="O11" i="53"/>
  <c r="J72" i="53"/>
  <c r="J75" i="5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G31" authorId="0" shapeId="0" xr:uid="{00000000-0006-0000-0300-000001000000}">
      <text>
        <r>
          <rPr>
            <sz val="9"/>
            <color indexed="81"/>
            <rFont val="Arial"/>
            <family val="2"/>
          </rPr>
          <t>26-feb</t>
        </r>
      </text>
    </comment>
    <comment ref="K31" authorId="0" shapeId="0" xr:uid="{00000000-0006-0000-0300-000002000000}">
      <text>
        <r>
          <rPr>
            <sz val="9"/>
            <color indexed="81"/>
            <rFont val="Arial"/>
            <family val="2"/>
          </rPr>
          <t>19-abr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Wendy</author>
    <author>Wendy Nirvana Tovar Rojas</author>
  </authors>
  <commentList>
    <comment ref="C25" authorId="0" shapeId="0" xr:uid="{00000000-0006-0000-0800-000001000000}">
      <text>
        <r>
          <rPr>
            <sz val="8"/>
            <color indexed="81"/>
            <rFont val="Arial"/>
            <family val="2"/>
          </rPr>
          <t>Documento - Análisis de Vulnerabilidad - Planos</t>
        </r>
      </text>
    </comment>
    <comment ref="F40" authorId="1" shapeId="0" xr:uid="{00000000-0006-0000-0800-000002000000}">
      <text>
        <r>
          <rPr>
            <b/>
            <sz val="8"/>
            <color indexed="81"/>
            <rFont val="Arial"/>
            <family val="2"/>
          </rPr>
          <t>Sismo 28-ene</t>
        </r>
        <r>
          <rPr>
            <sz val="8"/>
            <color indexed="81"/>
            <rFont val="Arial"/>
            <family val="2"/>
          </rPr>
          <t xml:space="preserve">
Evacuó Sede Central - UTT
WBP No (Orden edificio)</t>
        </r>
      </text>
    </comment>
    <comment ref="H40" authorId="1" shapeId="0" xr:uid="{00000000-0006-0000-0800-000003000000}">
      <text>
        <r>
          <rPr>
            <b/>
            <sz val="8"/>
            <color indexed="81"/>
            <rFont val="Arial"/>
            <family val="2"/>
          </rPr>
          <t>08-feb (Sede Central)</t>
        </r>
        <r>
          <rPr>
            <sz val="8"/>
            <color indexed="81"/>
            <rFont val="Arial"/>
            <family val="2"/>
          </rPr>
          <t xml:space="preserve">
Primer auxilio Sra. Sofia (Aseo y Cafetería) - Se realiza acompañamiento a Urgencias</t>
        </r>
        <r>
          <rPr>
            <i/>
            <sz val="8"/>
            <color indexed="81"/>
            <rFont val="Arial"/>
            <family val="2"/>
          </rPr>
          <t xml:space="preserve"> (Wendy Tovar)</t>
        </r>
      </text>
    </comment>
  </commentList>
</comments>
</file>

<file path=xl/sharedStrings.xml><?xml version="1.0" encoding="utf-8"?>
<sst xmlns="http://schemas.openxmlformats.org/spreadsheetml/2006/main" count="2053" uniqueCount="519">
  <si>
    <t>Enero</t>
  </si>
  <si>
    <t>Febrero</t>
  </si>
  <si>
    <t>Mayo</t>
  </si>
  <si>
    <t>Agosto</t>
  </si>
  <si>
    <t>Abril</t>
  </si>
  <si>
    <t>Junio</t>
  </si>
  <si>
    <t>Marzo</t>
  </si>
  <si>
    <t>Julio</t>
  </si>
  <si>
    <t>Octubre</t>
  </si>
  <si>
    <t>EFICACIA</t>
  </si>
  <si>
    <t>COBERTURA</t>
  </si>
  <si>
    <t>TRIMESTRE 1</t>
  </si>
  <si>
    <t>TRIMESTRE 2</t>
  </si>
  <si>
    <t>TRIMESTRE 3</t>
  </si>
  <si>
    <t>TRIMESTRE 4</t>
  </si>
  <si>
    <t>Diciembre</t>
  </si>
  <si>
    <t>Noviembre</t>
  </si>
  <si>
    <t>Septiembre</t>
  </si>
  <si>
    <t>META</t>
  </si>
  <si>
    <t>PERIODO DE MEDICIÓN</t>
  </si>
  <si>
    <t>CUMPLIMIENTO</t>
  </si>
  <si>
    <t>Alcance</t>
  </si>
  <si>
    <t>P</t>
  </si>
  <si>
    <t>E</t>
  </si>
  <si>
    <t>Nombre del Programa:</t>
  </si>
  <si>
    <t>Objetivos</t>
  </si>
  <si>
    <t>Autoridad</t>
  </si>
  <si>
    <t>Indicador</t>
  </si>
  <si>
    <t>Índice</t>
  </si>
  <si>
    <t>Meta</t>
  </si>
  <si>
    <t>Actividades programadas en el mes</t>
  </si>
  <si>
    <t>Actividades ejecutadas en el mes</t>
  </si>
  <si>
    <t>% Cumplimiento mensual</t>
  </si>
  <si>
    <t xml:space="preserve">  </t>
  </si>
  <si>
    <t xml:space="preserve">RESULTADO </t>
  </si>
  <si>
    <t>ANÁLISIS</t>
  </si>
  <si>
    <t>% Cumplimiento - Proceso</t>
  </si>
  <si>
    <t>% Eficacia - Resultado</t>
  </si>
  <si>
    <t>% Cobertura - Proceso</t>
  </si>
  <si>
    <t>% Cumplimiento mensual (meta 80%)</t>
  </si>
  <si>
    <t>% Eficacia (meta 80%)</t>
  </si>
  <si>
    <t>% Cobertura (meta 70%)</t>
  </si>
  <si>
    <t xml:space="preserve">Aprobación COPASST:  </t>
  </si>
  <si>
    <t>CRONOGRAMA DE ACTIVIDADES</t>
  </si>
  <si>
    <t>ACTIVIDAD</t>
  </si>
  <si>
    <t>RESPONSABLE</t>
  </si>
  <si>
    <t>RECURSOS</t>
  </si>
  <si>
    <t>Riesgo Prioritario                         Gestión</t>
  </si>
  <si>
    <t>Versión: 1</t>
  </si>
  <si>
    <t>Página 1 de 1</t>
  </si>
  <si>
    <t>Código: F-GTH-009</t>
  </si>
  <si>
    <t>PLAN DE TRABAJO SG-SST</t>
  </si>
  <si>
    <t>Reunión del _____ de __________ de 20____</t>
  </si>
  <si>
    <t>(Número de hallazgos cerrados derivados de las inspecciones / Número de hallazgos derivados de las inspecciones) x 100</t>
  </si>
  <si>
    <t>Programar actividades y realizar el respectivo seguimiento, para dar cumplimiento a los programas propuestos</t>
  </si>
  <si>
    <t>(Número de actividades realizadas / Número actividades programadas) * 100</t>
  </si>
  <si>
    <t>PROGRAMAS DE GESTIÓN SG - SEGURIDAD VIAL</t>
  </si>
  <si>
    <t>Disminuir el numero accidentes e incidentes laborales, para los funcionarios y colaboradores que están expuestos a este riesgo.</t>
  </si>
  <si>
    <t>(Número de vehículos incluidos en el programa / Número total de vehículos) * 100</t>
  </si>
  <si>
    <t xml:space="preserve">(Número de accidentes viales / Número total de accidentes) * 100 </t>
  </si>
  <si>
    <t xml:space="preserve">Revisión del Plan estratégico de Seguridad Vial de la empresa contratista </t>
  </si>
  <si>
    <t>Creación o revisión formato preoperacional</t>
  </si>
  <si>
    <t>Verificación Hoja de Vida personal (Conductores)</t>
  </si>
  <si>
    <t xml:space="preserve">Verificación de los centros de diagnostico automotriz (CDA) </t>
  </si>
  <si>
    <t>Tip de seguridad vial</t>
  </si>
  <si>
    <t>Verificación de fechas de vencimiento de documentación</t>
  </si>
  <si>
    <t xml:space="preserve">Verificación multas de conductores </t>
  </si>
  <si>
    <t>No de accidentes viales</t>
  </si>
  <si>
    <t>No de accidentes / incidentes</t>
  </si>
  <si>
    <t>Número de vehículos incluidos en el programa</t>
  </si>
  <si>
    <t xml:space="preserve">Número total de vehículos </t>
  </si>
  <si>
    <t>El presente programa está dirigido a las Sedes de trabajo donde la entidad lleva a cabo las labores acordes a la actividad económica, en especial para el control del personal externo vinculado que conduce vehiculo liviano.</t>
  </si>
  <si>
    <t>Solicitud pruebas de Alcoholemía a la empresa contratista</t>
  </si>
  <si>
    <t>Identificación de los vehículos subcontratados</t>
  </si>
  <si>
    <t>Solcitar evidencia de capacitaciones a conductores</t>
  </si>
  <si>
    <t>Revisión cumplimiento del Plan de mantenimiento vehiculos</t>
  </si>
  <si>
    <t>Capacitar al personal en el sistema de gestión SST, permitiendo adoptar una cultura de mejora continua en prevención en seguridad y la salud en el trabajo.</t>
  </si>
  <si>
    <t>-</t>
  </si>
  <si>
    <t>(Número de Sedes donde se aplica el programa / Número total de Sedes) * 100</t>
  </si>
  <si>
    <t>Todas las actividades se han cumplido a cabalidad</t>
  </si>
  <si>
    <t>No se ha revisado el PESV del Proveedor de los vehiculos a nivel nacional por lo que no aplica este trimestre el indicador</t>
  </si>
  <si>
    <t>OBSERVACIONES Y ENTREGABLES</t>
  </si>
  <si>
    <t>Actividades reprogramadas debido al desarrollo de desplazamientos a territoriales en el mes de Mayo, a partir del mes de junio se suapenden las actividadaes por hallazgo de control interno quienes determinan que se debe implementar el PESV.</t>
  </si>
  <si>
    <t>Evidencia en medio magneticos de tips enviados por Correo.</t>
  </si>
  <si>
    <t>COMPORTAMIENTO HUMANO</t>
  </si>
  <si>
    <t>Versión: 3</t>
  </si>
  <si>
    <t>COPASST</t>
  </si>
  <si>
    <t>Código: FGTH-009</t>
  </si>
  <si>
    <r>
      <rPr>
        <b/>
        <sz val="8"/>
        <color rgb="FF1C4D58"/>
        <rFont val="Arial"/>
        <family val="2"/>
      </rPr>
      <t xml:space="preserve">Tipo de Programa:  </t>
    </r>
    <r>
      <rPr>
        <b/>
        <sz val="8"/>
        <color theme="1"/>
        <rFont val="Arial"/>
        <family val="2"/>
      </rPr>
      <t xml:space="preserve">  </t>
    </r>
    <r>
      <rPr>
        <sz val="8"/>
        <color theme="1"/>
        <rFont val="Arial"/>
        <family val="2"/>
      </rPr>
      <t xml:space="preserve">  Riesgo Prioritario                    Gestión</t>
    </r>
  </si>
  <si>
    <t xml:space="preserve">Aprobación del COPASST:  </t>
  </si>
  <si>
    <t xml:space="preserve">Reunión del </t>
  </si>
  <si>
    <t>del</t>
  </si>
  <si>
    <t>de</t>
  </si>
  <si>
    <t>Inspecciones de Seguridad</t>
  </si>
  <si>
    <t>Objetivo:</t>
  </si>
  <si>
    <t>Alcance:</t>
  </si>
  <si>
    <t>INDICADOR</t>
  </si>
  <si>
    <t xml:space="preserve">ÍNDICE </t>
  </si>
  <si>
    <t>(Número de actividades programadas / Número de actividades ejecutadas) / 100</t>
  </si>
  <si>
    <r>
      <rPr>
        <sz val="8"/>
        <color theme="1"/>
        <rFont val="Calibri"/>
        <family val="2"/>
      </rPr>
      <t>≥</t>
    </r>
    <r>
      <rPr>
        <sz val="8"/>
        <color theme="1"/>
        <rFont val="Arial"/>
        <family val="2"/>
      </rPr>
      <t xml:space="preserve"> 80%</t>
    </r>
  </si>
  <si>
    <t xml:space="preserve"> </t>
  </si>
  <si>
    <t>CICLO</t>
  </si>
  <si>
    <t>CRONOGRAMA</t>
  </si>
  <si>
    <t>ENERO</t>
  </si>
  <si>
    <t>FEBRERO</t>
  </si>
  <si>
    <t>MARZO</t>
  </si>
  <si>
    <t>ABRIL</t>
  </si>
  <si>
    <t>MAYO</t>
  </si>
  <si>
    <t>JUNIO</t>
  </si>
  <si>
    <t>JULIO</t>
  </si>
  <si>
    <t>AGOSTO</t>
  </si>
  <si>
    <t>SEPTIEMBRE</t>
  </si>
  <si>
    <t>OCTUBRE</t>
  </si>
  <si>
    <t>NOVIEMBRE</t>
  </si>
  <si>
    <t>DICIEMBRE</t>
  </si>
  <si>
    <t>II - Hacer</t>
  </si>
  <si>
    <r>
      <t>4.2.5 Inspección Extintores (</t>
    </r>
    <r>
      <rPr>
        <sz val="8"/>
        <color theme="8" tint="-0.499984740745262"/>
        <rFont val="Arial"/>
        <family val="2"/>
      </rPr>
      <t>Trimestral</t>
    </r>
    <r>
      <rPr>
        <sz val="8"/>
        <rFont val="Arial"/>
        <family val="2"/>
      </rPr>
      <t>)</t>
    </r>
  </si>
  <si>
    <t>4.2.6 Recopilación de información de las Inspecciones en Plan de Mejoramiento</t>
  </si>
  <si>
    <t>4.2.6 Análisis tendencial - Inspecciones de Seguridad</t>
  </si>
  <si>
    <r>
      <t>Actividades</t>
    </r>
    <r>
      <rPr>
        <b/>
        <sz val="8"/>
        <rFont val="Arial"/>
        <family val="2"/>
      </rPr>
      <t xml:space="preserve"> programadas</t>
    </r>
    <r>
      <rPr>
        <sz val="8"/>
        <rFont val="Arial"/>
        <family val="2"/>
      </rPr>
      <t xml:space="preserve"> en el mes</t>
    </r>
  </si>
  <si>
    <r>
      <t xml:space="preserve">Actividades </t>
    </r>
    <r>
      <rPr>
        <b/>
        <sz val="8"/>
        <rFont val="Arial"/>
        <family val="2"/>
      </rPr>
      <t>ejecutadas</t>
    </r>
    <r>
      <rPr>
        <sz val="8"/>
        <rFont val="Arial"/>
        <family val="2"/>
      </rPr>
      <t xml:space="preserve"> en el mes</t>
    </r>
  </si>
  <si>
    <r>
      <t xml:space="preserve">No. De </t>
    </r>
    <r>
      <rPr>
        <b/>
        <sz val="8"/>
        <rFont val="Arial"/>
        <family val="2"/>
      </rPr>
      <t>Hallazgos derivados</t>
    </r>
    <r>
      <rPr>
        <sz val="8"/>
        <rFont val="Arial"/>
        <family val="2"/>
      </rPr>
      <t xml:space="preserve"> derivados de las inspecciones en el mes</t>
    </r>
  </si>
  <si>
    <r>
      <t xml:space="preserve">No. De </t>
    </r>
    <r>
      <rPr>
        <b/>
        <sz val="8"/>
        <rFont val="Arial"/>
        <family val="2"/>
      </rPr>
      <t>Hallazgos cerrados</t>
    </r>
    <r>
      <rPr>
        <sz val="8"/>
        <rFont val="Arial"/>
        <family val="2"/>
      </rPr>
      <t xml:space="preserve"> de las inspecciones en el mes</t>
    </r>
  </si>
  <si>
    <t>% Eficacia mensual (meta 80%)</t>
  </si>
  <si>
    <t>INDICADOR - CUMPLIMIENTO</t>
  </si>
  <si>
    <t>PLAN DE ACCIÓN</t>
  </si>
  <si>
    <t>Trimestre 1</t>
  </si>
  <si>
    <t>Trimestre 2</t>
  </si>
  <si>
    <t>Trimestre 3</t>
  </si>
  <si>
    <t>Trimestre 4</t>
  </si>
  <si>
    <t>COMPORTAMIENTO INDICADOR</t>
  </si>
  <si>
    <t>INDICADOR - EFICACIA</t>
  </si>
  <si>
    <r>
      <t xml:space="preserve">No. de </t>
    </r>
    <r>
      <rPr>
        <b/>
        <sz val="8"/>
        <rFont val="Arial"/>
        <family val="2"/>
      </rPr>
      <t>Sedes</t>
    </r>
    <r>
      <rPr>
        <sz val="8"/>
        <rFont val="Arial"/>
        <family val="2"/>
      </rPr>
      <t xml:space="preserve"> de trabajo donde se aplicaron las inspecciones</t>
    </r>
  </si>
  <si>
    <t>% Cobertura mensual (meta 80%)</t>
  </si>
  <si>
    <t>Detectar las situaciones anormales de las actividades relacionadas con SST, mediante inspecciones para aplicar las acciones de mejoramiento que permitan corregir condiciones inseguras en las áreas de trabajo de la Agencia de Desarrollo Rural - ADR</t>
  </si>
  <si>
    <t>(Número de sedes / UTT donde se aplicaron las inspecciones / Número total de sedes / UTT) x 100</t>
  </si>
  <si>
    <t>INDICADOR - COBERTURA</t>
  </si>
  <si>
    <r>
      <t>No. Total de</t>
    </r>
    <r>
      <rPr>
        <b/>
        <sz val="8"/>
        <rFont val="Arial"/>
        <family val="2"/>
      </rPr>
      <t xml:space="preserve"> Sedes </t>
    </r>
    <r>
      <rPr>
        <sz val="8"/>
        <rFont val="Arial"/>
        <family val="2"/>
      </rPr>
      <t xml:space="preserve">de trabajo </t>
    </r>
  </si>
  <si>
    <t>Plan Anual Comité de Convivencia Laboral</t>
  </si>
  <si>
    <t>I - Planear</t>
  </si>
  <si>
    <t>3.2.2 Investigación de Accidentes, Incidentes y Enfermedad Laboral</t>
  </si>
  <si>
    <t>III - Verificar</t>
  </si>
  <si>
    <t>Proveedor ARL</t>
  </si>
  <si>
    <t>Emergencias - Gestión de amenazas</t>
  </si>
  <si>
    <t>(Número de emergencias controladas / Número de emergencias presentadas) x 100</t>
  </si>
  <si>
    <t>5.1.1 Listado de Personal Interno y externo (Colaboradores -Proveedores)</t>
  </si>
  <si>
    <t>5.1.1 Tips de emergencia</t>
  </si>
  <si>
    <t>5.1.2 Pista de Emergencia</t>
  </si>
  <si>
    <t>5.1.2 Reuniones Brigada</t>
  </si>
  <si>
    <r>
      <t xml:space="preserve">No. De </t>
    </r>
    <r>
      <rPr>
        <b/>
        <sz val="8"/>
        <rFont val="Arial"/>
        <family val="2"/>
      </rPr>
      <t xml:space="preserve">emergencias presentadas </t>
    </r>
    <r>
      <rPr>
        <sz val="8"/>
        <rFont val="Arial"/>
        <family val="2"/>
      </rPr>
      <t>en el mes</t>
    </r>
  </si>
  <si>
    <r>
      <t xml:space="preserve">No. De </t>
    </r>
    <r>
      <rPr>
        <b/>
        <sz val="8"/>
        <rFont val="Arial"/>
        <family val="2"/>
      </rPr>
      <t>emergencias controladas</t>
    </r>
    <r>
      <rPr>
        <sz val="8"/>
        <rFont val="Arial"/>
        <family val="2"/>
      </rPr>
      <t xml:space="preserve"> en el mes</t>
    </r>
  </si>
  <si>
    <t>Brigada
SG SST</t>
  </si>
  <si>
    <r>
      <t xml:space="preserve">No. de </t>
    </r>
    <r>
      <rPr>
        <b/>
        <sz val="8"/>
        <rFont val="Arial"/>
        <family val="2"/>
      </rPr>
      <t>Sedes</t>
    </r>
    <r>
      <rPr>
        <sz val="8"/>
        <rFont val="Arial"/>
        <family val="2"/>
      </rPr>
      <t xml:space="preserve"> de trabajo donde se aplicaron las actividades del programa</t>
    </r>
  </si>
  <si>
    <t>GESTIÓN INTEGRAL SG-SST</t>
  </si>
  <si>
    <t>2.7.1 Revisión y actualización de la Matriz legal</t>
  </si>
  <si>
    <t>II. HACER</t>
  </si>
  <si>
    <t>3.2.1 Reporte de los accidentes de trabajo y enfermedad laboral a la ARL, EPS y Dirección Territorial del Ministerio de Trabajo</t>
  </si>
  <si>
    <t>3.2.2 Socialización ¿Qué hacer en caso de AT?</t>
  </si>
  <si>
    <t>SUBPROGRAMA DE HIGIENE Y SEGURIDAD INDUSTRIAL</t>
  </si>
  <si>
    <t>4.2.1 Se implementan las medidas de prevención y control de peligros</t>
  </si>
  <si>
    <t>4.2.2 Se verifica aplicación de las medidas de prevención y control</t>
  </si>
  <si>
    <t>III. VERIFICAR</t>
  </si>
  <si>
    <t>IV. ACTUAR</t>
  </si>
  <si>
    <t>7.1.1 Definir acciones de Promoción y Prevención con base en resultados del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</si>
  <si>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</si>
  <si>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</si>
  <si>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</si>
  <si>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Subprograma de Higiene y Seguridad  Industrial</t>
  </si>
  <si>
    <t>SG SST</t>
  </si>
  <si>
    <t>SG SST
ARL</t>
  </si>
  <si>
    <t>I. PLANEAR</t>
  </si>
  <si>
    <t>2.2.1 Objetivos definidos, claros, medibles, cuantificables, con metas, documentados, revisados del SG-SST</t>
  </si>
  <si>
    <t>1.1.3 Definir el Presupuesto (Asignación de recursos del SG-SST)</t>
  </si>
  <si>
    <t>3.2.3 Registro y análisis estadístico de Incidentes, Accidentes de Trabajo y Enfermedad Laboral</t>
  </si>
  <si>
    <t>II HACER</t>
  </si>
  <si>
    <t>3.3.1 Presentación de indicadores de los Accidentes de Trabajo y Enfermedad Laboral al COPASST</t>
  </si>
  <si>
    <t>Gestión Integral del SG-SST</t>
  </si>
  <si>
    <t>2.4.1 Plan de Trabajo que identifica objetivos, metas, responsabilidad, recursos con cronograma y firmado</t>
  </si>
  <si>
    <t>1.1.2 Responsabilidades en el SG-SST de todo el personal</t>
  </si>
  <si>
    <t>Medicina Preventiva y del Trabajo</t>
  </si>
  <si>
    <t>(Número de actividades de PyP realizadas en el periodo/ Número de actividades de PyP programadas en el periodo) x 100</t>
  </si>
  <si>
    <t>3.2.2 Seguimiento a accidentes laborales de tipo osteomuscular.</t>
  </si>
  <si>
    <r>
      <t>Nº de casos nuevos + Casos antiguos de</t>
    </r>
    <r>
      <rPr>
        <b/>
        <sz val="8"/>
        <rFont val="Arial"/>
        <family val="2"/>
      </rPr>
      <t xml:space="preserve"> E.L</t>
    </r>
  </si>
  <si>
    <t>Nº Total de colaboradores programados</t>
  </si>
  <si>
    <t>Está dirigido a las Sedes de trabajo donde la entidad lleva a cabo las labores acordes a la actividad económica, en especial para el control del personal externo vinculado que conduce vehiculo liviano.</t>
  </si>
  <si>
    <t>Plan Estrategico de Seguridad Vial</t>
  </si>
  <si>
    <r>
      <t xml:space="preserve">Número de </t>
    </r>
    <r>
      <rPr>
        <b/>
        <sz val="8"/>
        <rFont val="Arial"/>
        <family val="2"/>
      </rPr>
      <t>accidentes viales</t>
    </r>
  </si>
  <si>
    <r>
      <t xml:space="preserve">Número de </t>
    </r>
    <r>
      <rPr>
        <b/>
        <sz val="8"/>
        <rFont val="Arial"/>
        <family val="2"/>
      </rPr>
      <t>accidentes / incidentes viales</t>
    </r>
  </si>
  <si>
    <r>
      <t xml:space="preserve">Número de </t>
    </r>
    <r>
      <rPr>
        <b/>
        <sz val="8"/>
        <rFont val="Arial"/>
        <family val="2"/>
      </rPr>
      <t xml:space="preserve">vehículos </t>
    </r>
    <r>
      <rPr>
        <sz val="8"/>
        <rFont val="Arial"/>
        <family val="2"/>
      </rPr>
      <t>incluidos en el programa</t>
    </r>
  </si>
  <si>
    <r>
      <t xml:space="preserve">Número total de </t>
    </r>
    <r>
      <rPr>
        <b/>
        <sz val="8"/>
        <rFont val="Arial"/>
        <family val="2"/>
      </rPr>
      <t xml:space="preserve">vehículos </t>
    </r>
  </si>
  <si>
    <t>Capacitaciones y Sensibilizaciones</t>
  </si>
  <si>
    <t>SEGURIDAD INDUSTRIAL</t>
  </si>
  <si>
    <t>1.1.7 Inducción / Reinducción</t>
  </si>
  <si>
    <t>1.1.7 Sensibilización Orden y Aseo en puestos de Trabajo</t>
  </si>
  <si>
    <t>BRIGADA DE EMERGENCIA</t>
  </si>
  <si>
    <t>1.1.7 Capacitación Primeros Auxilios</t>
  </si>
  <si>
    <t>1.1.7 Capacitación Evacuación y Rescate</t>
  </si>
  <si>
    <t>MEDICINA PREVENTIVA Y DEL TRABAJO</t>
  </si>
  <si>
    <r>
      <t>Capacitaciones / Sensibilizaciones</t>
    </r>
    <r>
      <rPr>
        <b/>
        <sz val="8"/>
        <rFont val="Arial"/>
        <family val="2"/>
      </rPr>
      <t xml:space="preserve"> programadas</t>
    </r>
    <r>
      <rPr>
        <sz val="8"/>
        <rFont val="Arial"/>
        <family val="2"/>
      </rPr>
      <t xml:space="preserve"> en el mes</t>
    </r>
  </si>
  <si>
    <r>
      <t xml:space="preserve">Capacitaciones / Sensibilizaciones </t>
    </r>
    <r>
      <rPr>
        <b/>
        <sz val="8"/>
        <rFont val="Arial"/>
        <family val="2"/>
      </rPr>
      <t>ejecutadas</t>
    </r>
    <r>
      <rPr>
        <sz val="8"/>
        <rFont val="Arial"/>
        <family val="2"/>
      </rPr>
      <t xml:space="preserve"> en el mes</t>
    </r>
  </si>
  <si>
    <r>
      <rPr>
        <sz val="8"/>
        <color theme="1"/>
        <rFont val="Calibri"/>
        <family val="2"/>
      </rPr>
      <t>≥</t>
    </r>
    <r>
      <rPr>
        <sz val="8"/>
        <color theme="1"/>
        <rFont val="Arial"/>
        <family val="2"/>
      </rPr>
      <t xml:space="preserve"> 70%</t>
    </r>
  </si>
  <si>
    <t>COMITÉ DE CONVIENCIA LABORAL</t>
  </si>
  <si>
    <t>3.1.2  Sensibilización Conservación auditiva y visual </t>
  </si>
  <si>
    <t>3.1.7 Sensibilización Promoción y prevención en hábitos de vida saludable</t>
  </si>
  <si>
    <t>3.1.2 Sensibilización Enfermedades respiratorias y Gastroenteritis (Tips)</t>
  </si>
  <si>
    <t>actividades programadas</t>
  </si>
  <si>
    <t>actividades realizadas</t>
  </si>
  <si>
    <t>cumplimiento</t>
  </si>
  <si>
    <t>RIESGO PSICOSOCIAL</t>
  </si>
  <si>
    <t>Plan Anual Comité de Paritario de Seguridad y Salud en el Trabajo - COPASST</t>
  </si>
  <si>
    <t>El presente programa está dirigido a las Sedes de trabajo / UTT de la Agencia de Desarrollo Rural - ADR</t>
  </si>
  <si>
    <t>(Número de accidentes e incidentes de trabajo / Número de investigaciones ejecutadas) * 100
COPASST en funcionamiento y con delegación de funciones. Numero de reuniones Programadas/No. De Reuniones ejecutadas * 100</t>
  </si>
  <si>
    <t>(Número de actividades programadas / Número de actividades ejecutadas) * 100</t>
  </si>
  <si>
    <t>(N° DE ACTIVIDADES DESARROLLADAS  EN EL PERIODOEN EL PLAN/NRO DE ACTIVIDADES PROPUESTASEN EL PERIODO EN EL PLAN DE TRABAJO) X 100</t>
  </si>
  <si>
    <t>Fisioterapeuta</t>
  </si>
  <si>
    <t>FT- PS- SST
COPASST</t>
  </si>
  <si>
    <t xml:space="preserve">Aprobación del CCL  </t>
  </si>
  <si>
    <t>El presente programa está dirigido al Comité de Convivencia Laboral de la Agencia de Desarrollo Rural - ADR.</t>
  </si>
  <si>
    <t>CCL</t>
  </si>
  <si>
    <t>Plan Anual Riesgo Psicosocial</t>
  </si>
  <si>
    <t xml:space="preserve">El presente programa está dirigido a las Sedes de trabajo / UTT de la Agencia de Desarrollo Rural - ADR </t>
  </si>
  <si>
    <t>Garantizar la implementación y mantenimiento del Subprograma de Riesgo Psicosocial, permitiendo adoptar una cultura de mejora continua en prevención de riesgo psicosocial en el trabajo.</t>
  </si>
  <si>
    <t>(Número de trabajadores en grupo focal / Número  trabajadores intervenidos) * 100</t>
  </si>
  <si>
    <t>Psicóloga</t>
  </si>
  <si>
    <t>Psicóloga
CCL</t>
  </si>
  <si>
    <t>Psicóloga - LÍDER SGSST</t>
  </si>
  <si>
    <t>GRUPO SGSST</t>
  </si>
  <si>
    <t>LÍDER SGSST</t>
  </si>
  <si>
    <t>Plan Anual de Riesgo Osteomuscular</t>
  </si>
  <si>
    <t>Tiene como finalidad definir e implementar estrategias orientadas a la prevención de los desórdenes musculo-esqueléticos relacionados con el trabajo y su impacto sobre la calidad de vida de los trabajadores con el fin de que este pueda desarrollar sus actividades sin dificultad y confort postural.</t>
  </si>
  <si>
    <t>(Número de actividades realizadas en el periodo/ Número de actividades de programadas en el periodo) x 100</t>
  </si>
  <si>
    <t>1.1.8 Reuniones del Comité según normatividad o extraordinario si amerita</t>
  </si>
  <si>
    <t xml:space="preserve">2.8.1 Enviar pieza de recordación de los miembros del CCL (Publicar en cartelera y por correo masivo) </t>
  </si>
  <si>
    <t>Grupo SST</t>
  </si>
  <si>
    <t>1.2.1 Sensibilización orden y aseo, relacionado a disconfort postural.</t>
  </si>
  <si>
    <t>Líder SST</t>
  </si>
  <si>
    <t>Líder SST
ARL</t>
  </si>
  <si>
    <t>Líder SST
COPASST</t>
  </si>
  <si>
    <t>(Número de capacitaciones y sensibilizaciones programadas / Número de capacitaciones y sensibilizaciones ejecutadas) * 100</t>
  </si>
  <si>
    <t>RIESGO OSTEOMUSCULAR</t>
  </si>
  <si>
    <t>1.1.7 Sensibilización Riesgo Público y accidentes de tránsito</t>
  </si>
  <si>
    <t>Fisioterapeuta - Correcol</t>
  </si>
  <si>
    <t xml:space="preserve">Psicóloga </t>
  </si>
  <si>
    <t>4.1.1 Revisar y actualizar la Matriz de identificación, evaluación y valoración de peligros,</t>
  </si>
  <si>
    <t xml:space="preserve">Director de Talento Humano </t>
  </si>
  <si>
    <t>2.3.1 Evaluación del SG-SST</t>
  </si>
  <si>
    <t>2.6.1 Rendición sobre el desempeño</t>
  </si>
  <si>
    <t>3.2.3 Actualizar Base de accidentes e incidentes de trabajo</t>
  </si>
  <si>
    <t>4.1.4 Implementar recomendaciones de evaluaciones ambientales</t>
  </si>
  <si>
    <t>4.2.5 Inspección Botiquín (Trimestral)</t>
  </si>
  <si>
    <t>5.1.1 Diseño de video institucional de las rutas de evacuación de las salas</t>
  </si>
  <si>
    <t xml:space="preserve">5.1.2 Capacitar en  que hacer en caso de  riesgos Sociales (Asalto-Hurto, Secuestro, Terrorismo)  </t>
  </si>
  <si>
    <t>EJECUTADO POR</t>
  </si>
  <si>
    <t>Psicóloga
CCL
ARL</t>
  </si>
  <si>
    <t>GRUPO SST</t>
  </si>
  <si>
    <t>GRUPO SST
ARL</t>
  </si>
  <si>
    <t>Líder SST
ARL O ESPECIALISTA EN EL TEMA</t>
  </si>
  <si>
    <t>GRUPO SGSST
ADMINISTRACIÓN</t>
  </si>
  <si>
    <t>III.HACER</t>
  </si>
  <si>
    <t>Gerencia</t>
  </si>
  <si>
    <t>Grupo SST - Comunicaciones</t>
  </si>
  <si>
    <t>Brigadistas - Evacuación</t>
  </si>
  <si>
    <t>Grupo SST - Administrativa</t>
  </si>
  <si>
    <t>4.2.6 Medidas Correctivas / Preventivas de acuerdo al Seguimiento del Plan de acción,</t>
  </si>
  <si>
    <t>mes</t>
  </si>
  <si>
    <t>febrero</t>
  </si>
  <si>
    <t xml:space="preserve"> Abril</t>
  </si>
  <si>
    <t>TOTAL</t>
  </si>
  <si>
    <t>Actividades ejecutadas</t>
  </si>
  <si>
    <t>Actividades SST</t>
  </si>
  <si>
    <t>H &amp; S</t>
  </si>
  <si>
    <t>Inspecciones</t>
  </si>
  <si>
    <t>Psicosocial</t>
  </si>
  <si>
    <t>Emergencias</t>
  </si>
  <si>
    <t>Osteomuscular</t>
  </si>
  <si>
    <t>MP -MT</t>
  </si>
  <si>
    <t>Capacitación y Sensibilización</t>
  </si>
  <si>
    <t>Medicina Preventiva y del trabajo</t>
  </si>
  <si>
    <t>Plan de trabajo</t>
  </si>
  <si>
    <t>Actividades programadas</t>
  </si>
  <si>
    <t>Total</t>
  </si>
  <si>
    <t>Cumplimiento SG - SST</t>
  </si>
  <si>
    <t>4.1.2 Identificación de peligros con participación de todos los niveles de la empresa.</t>
  </si>
  <si>
    <t>Higiene y seguridad industrial</t>
  </si>
  <si>
    <t>Sistema de vigilancia epidemiológica Riesgo Psicosocial</t>
  </si>
  <si>
    <t>Prevenir, identificar, evaluar, intervenir y monitorear permanentemente  las  situaciones de acoso laboral con el procedimiento conciliatorio interno para solucionar los conflictos y corregir las posibles formas de acoso laboral que se presenten.</t>
  </si>
  <si>
    <t>Comité de Convivencia Laboral
Psicóloga.</t>
  </si>
  <si>
    <t>3.1.2 Diseñar el Programa de Prevención de la Violencia y el Acoso en el Trabajo - Buen trato</t>
  </si>
  <si>
    <t>6.1.1 Seguimiento a indicadores (Monitorear los planes de intervención definidos frente al reporte de acoso laboral)</t>
  </si>
  <si>
    <t>1.1.8 Realizar el seguimiento, generar informe al proceso de clima labora y la medición de los factores de riesgo psicosocial.</t>
  </si>
  <si>
    <t xml:space="preserve">   El presente programa está dirigido a las Sedes de trabajo / UTT de la Agencia de Desarrollo Rural - ADR </t>
  </si>
  <si>
    <t>1.2.3 Responsables del Sistema de Gestión de Seguridad y Salud en el Trabajo SG-SST con curso virtual de 50 horas y/o actualización de 20 horas.</t>
  </si>
  <si>
    <t>2.5.1 Archivo o retención documental del Sistema de Gestión en Seguridad y Salud en el Trabajo SG-SST y cargue en Isolucion</t>
  </si>
  <si>
    <t>2.9.1 Diseñar procedimiento de adquisición y/o servicios mediante mesa de trabajo con VGC</t>
  </si>
  <si>
    <t>2.10.1 Evaluación y selección de proveedores y contratistas trabajo VGC</t>
  </si>
  <si>
    <t>GRUPO SST COPASST
Secretaria General</t>
  </si>
  <si>
    <t>4.2.5 Diseño de Programa de Mantenimiento periódico de instalaciones, equipos, máquinas, herramientas y recopilar evidencia del mantenimiento realizado en la entidad.</t>
  </si>
  <si>
    <t>4.2.6 Implementación, Adquisición y entrega de elementos de protección personal según matriz.</t>
  </si>
  <si>
    <t xml:space="preserve">4.2.2 Definición de protocolos y procedimientos a implementar en SST, definición de EPP y demás. en los distritos de adecuación de tierras y distritos de riegos administrados por ADR </t>
  </si>
  <si>
    <t>4.1.4 Definir e Implementar evaluaciones ambientales (ruido, confort térmico e iluminación)</t>
  </si>
  <si>
    <t>4.2.4 Socializar Procedimiento de inspecciones COPASST</t>
  </si>
  <si>
    <t>4.2.4 Revisión y/o actualización del Procedimiento de inspecciones</t>
  </si>
  <si>
    <t>Seguimiento a plan de acción derivado de reportes de condiciones y actos inseguros, investigaciones de accidentes e inspecciones.</t>
  </si>
  <si>
    <t>1.1.6 Reuniones del Comité</t>
  </si>
  <si>
    <t>1.1.6 Seguimiento a Reportes de condiciones y actos inseguros</t>
  </si>
  <si>
    <t>1.1.6 Seguimiento a indicador de accidentalidad</t>
  </si>
  <si>
    <t>1.1.6 Investigación de Accidentes, Incidentes y Enfermedad Laboral</t>
  </si>
  <si>
    <t>1.1.6 Planificar auditoría con el COPASST</t>
  </si>
  <si>
    <r>
      <rPr>
        <b/>
        <sz val="8"/>
        <rFont val="Arial"/>
        <family val="2"/>
      </rPr>
      <t>Acciones generales</t>
    </r>
    <r>
      <rPr>
        <sz val="8"/>
        <rFont val="Arial"/>
        <family val="2"/>
      </rPr>
      <t xml:space="preserve">
3.1.2 Definición de los GAPPS (Grupos de Acción Psicosocial)</t>
    </r>
  </si>
  <si>
    <r>
      <rPr>
        <b/>
        <sz val="8"/>
        <rFont val="Arial"/>
        <family val="2"/>
      </rPr>
      <t xml:space="preserve">Gestión del reconocimiento social </t>
    </r>
    <r>
      <rPr>
        <sz val="8"/>
        <rFont val="Arial"/>
        <family val="2"/>
      </rPr>
      <t xml:space="preserve">
3.1.2 Entrelazar el plan de reconocimiento social entre bienestar y SST</t>
    </r>
  </si>
  <si>
    <t xml:space="preserve">6.1.1 Verificar y hacer seguimiento a la acción de intervención.(indicadores). </t>
  </si>
  <si>
    <t xml:space="preserve">Aprobación del COE:  </t>
  </si>
  <si>
    <t>Está dirigido a las Sedes de trabajo / UTT de la Agencia de Desarrollo Rural - ADR, en especial al personal que conforma la Brigada de emergencia y el COE</t>
  </si>
  <si>
    <t>5.1.1 Divulgar las rutas de evacuación al personal (virtual)</t>
  </si>
  <si>
    <t>5.1.1 Realizar seguimiento al mantenimiento al Sistema de iluminación de emergencia de sede central.</t>
  </si>
  <si>
    <t>5.1.1 Actualizar el Plan de Prevención y Preparación ante emergencias en cada Sede / UTT</t>
  </si>
  <si>
    <t>5.1.1 Convocatoria Brigada y depuración Brigadistas Inactivos</t>
  </si>
  <si>
    <t>5.1.2 Simulacro de Emergencia</t>
  </si>
  <si>
    <t>3.1.2 Actualizar PVE de Riesgo Osteomuscular</t>
  </si>
  <si>
    <t xml:space="preserve">3.1.2 Actualizar programa de medicina preventiva y del trabajo. </t>
  </si>
  <si>
    <t>Fisioterapeuta - Bienestar</t>
  </si>
  <si>
    <t>3.3.6 Análisis estadístico de ausentismo</t>
  </si>
  <si>
    <t>Grupo SST - Talento Humano</t>
  </si>
  <si>
    <t>3.1.6 Seguimiento a restricciones y recomendaciones médico laborales</t>
  </si>
  <si>
    <t>3.1.2 Primeros auxilios emocionales en situaciones de crisis</t>
  </si>
  <si>
    <t>1.1.7 Capacitación COPASST: Normatividad, Funciones y responsabilidades</t>
  </si>
  <si>
    <t>1.1.7 Capacitación COPASST: Investigación de accidentes e incidentes de trabajo</t>
  </si>
  <si>
    <t>1.1.7 Sensibilización COPASST: Procedimiento de inspecciones de Seguridad y Formatos</t>
  </si>
  <si>
    <t xml:space="preserve">1.1.7 Socialización de protocolo de bioseguridad COVID-19 </t>
  </si>
  <si>
    <t>1.1.8 Campañas de sensibilización de prevención de acoso laboral</t>
  </si>
  <si>
    <t>1.1.7 Liderazgo y comunicación asertiva (Brigada - COE)</t>
  </si>
  <si>
    <t>EMERGENCIA</t>
  </si>
  <si>
    <t>3.1.2 Divulgación de Protocolo de Bioseguridad</t>
  </si>
  <si>
    <t>1.1.8 Sensibilización para todos Conciliación y los métodos alternativos de solución de conflictos</t>
  </si>
  <si>
    <t>1.2.1 Inteligencia Emocional en el trabajo</t>
  </si>
  <si>
    <t xml:space="preserve">1.2.1 Estrategias de afrontamiento del estrés </t>
  </si>
  <si>
    <t xml:space="preserve">3.1.7 Prevención en tabaquismo, alcoholismo y farmacodependencia en el trabajo </t>
  </si>
  <si>
    <t xml:space="preserve">1.2.1 Fatiga derivada de la ordenación del trabajo - limites - Efectos y medidas preventivas </t>
  </si>
  <si>
    <t>1.2.1 Ejecución de Pausas Activas nivel central y UTTs</t>
  </si>
  <si>
    <t>3.1.2 Sensibilización prevención del riesgo de contagio del COVID 19</t>
  </si>
  <si>
    <t>3.1.9 Solicitar a Planeación los lineamientos para la eliminación adecuada de residuos sólidos, líquidos o gaseosos, uso eficiente de energía y ahorro de agua</t>
  </si>
  <si>
    <t>Líder SST - Administrativa</t>
  </si>
  <si>
    <t>Brigada / Líder SST</t>
  </si>
  <si>
    <r>
      <t xml:space="preserve">4.2.6 Inspección de Elementos de Protección Individual EPI, se verifica con </t>
    </r>
    <r>
      <rPr>
        <sz val="8"/>
        <color theme="5" tint="-0.249977111117893"/>
        <rFont val="Arial"/>
        <family val="2"/>
      </rPr>
      <t>contratistas y subcontratistas</t>
    </r>
    <r>
      <rPr>
        <sz val="8"/>
        <rFont val="Arial"/>
        <family val="2"/>
      </rPr>
      <t xml:space="preserve"> (Cuando aplique)</t>
    </r>
  </si>
  <si>
    <t>Garantizar la promoción y vigilancia de la las Normas y Reglamentos de Seguridad y Salud en el Trabajo dentro de la Agencia de Desarrollo Rural - ADR, a través de actividades de promoción, divulgación y formación, para garantizar la reducción de Accidentes y enfermedades Laborales.</t>
  </si>
  <si>
    <t>1.1.6 Realizar Inspecciones (Puestos de Trabajo por áreas, Orden y Aseo General, Inspección de Elementos de Protección Individual EPI)</t>
  </si>
  <si>
    <t xml:space="preserve">1.1.8 Revisión Documental: Conformación del CCL - Manual de Convivencia - Política de Prevención de Acoso Laboral - Procedimiento Interno, confidencial, conciliatorio y efectivo para prevenir las conductas de acoso laboral, Procedimiento de formulación de quejas. </t>
  </si>
  <si>
    <t>Diseño, Revisión y/o actualización del Reglamento interno de trabajo</t>
  </si>
  <si>
    <t>1.1.8 Seguimiento a Reportes de acoso laboral ( analizar informes de acoso laboral y definir planes de intervención)</t>
  </si>
  <si>
    <t>3.1.1 Aplicación de Batería de Riesgo Psicosocial</t>
  </si>
  <si>
    <t>Psicólogo</t>
  </si>
  <si>
    <t>3.1.2 Actualizar el Programa de vigilancia de Riesgo Psicosocial según resultado de batería de riesgo psicosocial</t>
  </si>
  <si>
    <t>3.1.2 Mesa de Trabajo para asignación de responsable, seguimiento y ejecución del plan acción derivado de la batería</t>
  </si>
  <si>
    <t xml:space="preserve">3.1.2 Análisis de puesto de Trabajo a nivel de salud mental </t>
  </si>
  <si>
    <t xml:space="preserve">Psicólogo,   Coordinador de SST  Secretaria general </t>
  </si>
  <si>
    <t>Disminuir las consecuencias y/o catástrofes generadas por un evento natural o provocado</t>
  </si>
  <si>
    <t>5.1.2 Informe Simulacro (Certificación IDIGER) - Eventos</t>
  </si>
  <si>
    <t>(Número de casos nuevos + Casos antiguos de E.L. / Total de colaboradores expuestos) x 100</t>
  </si>
  <si>
    <t>(Número de colaboradores cubiertos con actividades de PyP / Número Total de colaboradores programados) x 100</t>
  </si>
  <si>
    <t>3.1.2 Inspecciones de Puesto de Trabajo de todas las UTT, uso adecuado de ayudas ergonómicas</t>
  </si>
  <si>
    <t>Total de colaboradores expuestos</t>
  </si>
  <si>
    <t>Nº de colaboradores cubiertos con actividades de PyP</t>
  </si>
  <si>
    <t>Personal de planta y contratistas de la Agencia de Desarrollo Rural sedes: central y Unidades Técnicas territoriales a nivel nacional.</t>
  </si>
  <si>
    <t>Tiene como finalidad  la promoción, prevención de la  salud frente a los factores de riesgo laborales, favoreciendo al colaborador con lugares óptimos de trabajo de acuerdo a las condiciones psico-fisiológicas del empleado con el fin de que este pueda desarrollar sus actividades sin dificultad y confort postural.</t>
  </si>
  <si>
    <t>3.1.1 Revisión informe de exámenes de ingreso, identificación de condiciones, identificación de casos. (PLANTA Y CONTRATISTA)</t>
  </si>
  <si>
    <t>3.1.4 Programación de exámenes Ingreso, Egreso, Postincapacidad personal  de planta.</t>
  </si>
  <si>
    <t>3.1.4 Programación de exámenes periódicos personal  de planta.</t>
  </si>
  <si>
    <t>Fisioterapeuta - Psicóloga</t>
  </si>
  <si>
    <t>3.1.6 Seguimiento a casos, colaboradores con patologías de origen común y laboral para vigilancia, y con recomendaciones (Exámenes de ingreso)</t>
  </si>
  <si>
    <t xml:space="preserve">2.10.1 Apoyo en el proceso de contratación de Proveedor exámenes médicos ocupacionales </t>
  </si>
  <si>
    <t>4.2.3 Seguimiento para implementación de Teletrabajo</t>
  </si>
  <si>
    <t>(Número de personas programadas / Número de personas asistentes) * 100</t>
  </si>
  <si>
    <t>Fisioterapeuta - Líder SST</t>
  </si>
  <si>
    <t>1.1.7 Sensibilización Prevención de accidentes de trabajo (Énfasis riesgo locativo - Caídas)</t>
  </si>
  <si>
    <t>1.1.7 Capacitación Manejo y uso de extintores (se manejaran dos fechas de acuerdo a la convocatoria realizada para cubrir al 100% de los brigadistas</t>
  </si>
  <si>
    <t>Psicóloga
Fisioterapeuta</t>
  </si>
  <si>
    <t>1.1.7 Capacitación de uso y manejo de desfibrilador</t>
  </si>
  <si>
    <t>1.1.7 Sensibilización PONS</t>
  </si>
  <si>
    <t>1.1.7 Socializar a todo el personal de ADR frente a posturas y modo de autoprotección</t>
  </si>
  <si>
    <t>1.1.7 Charlas sobre autoprotección y participación en simulacros</t>
  </si>
  <si>
    <t xml:space="preserve">5.1.2 Que hacer en caso de riesgo naturales (caída de arboles, Incendio forestal, Inundaciones por reboce de acueducto o alcantarillado, sistema de control de incendios),  </t>
  </si>
  <si>
    <t xml:space="preserve">1.2.1 Capacitar en factores psicosociales en manejo  de situaciones criticas- intervención en crisis (primeros auxilios emocionales).  </t>
  </si>
  <si>
    <t xml:space="preserve">3.1.4 Sensibilización Gestión del Cambio- Resiliencia </t>
  </si>
  <si>
    <t>1.2.1 Sensibilización en higiene postural VDT, uso de aditamentos ergonómicos para estaciones de trabajo administrativas y pausas activas</t>
  </si>
  <si>
    <t>1.2.1 Prevención de Lesiones osteomusculares para MMSS, espalda y cuello. Trabajo Sedente</t>
  </si>
  <si>
    <t>1.2.1 Capacitación, tips puesto de trabajo encasa.</t>
  </si>
  <si>
    <t>3.1.7 Capacitación hábitos de vida saludable y prevención de enfermedades</t>
  </si>
  <si>
    <t>Porcentaje de cumplimiento mensual</t>
  </si>
  <si>
    <t>6.1. 1 Seguimiento a Indicadores estructura, proceso y resultado</t>
  </si>
  <si>
    <t>3.1.7 Recomendaciones generales "Lucha contra el sobrepeso y obesidad", Cardiovascular</t>
  </si>
  <si>
    <t>3.1.2 Campaña educativa sobre de Cáncer.</t>
  </si>
  <si>
    <t>PLAN DE TRABAJO 2022</t>
  </si>
  <si>
    <t>PESV</t>
  </si>
  <si>
    <t>1.1.1 Asignación de una persona que diseñe e implemente el Sistema de Gestión de SST</t>
  </si>
  <si>
    <t>ADR</t>
  </si>
  <si>
    <t>Secretaría General</t>
  </si>
  <si>
    <t>4.2.5 Revisión de  Necesidades de EPP para ingreso a matriz de Elementos de Protección Personal EPP para aprobación por la Alta dirección, se verifica con contratistas y subcontratistas y ARL.</t>
  </si>
  <si>
    <t>Alta dirección</t>
  </si>
  <si>
    <t>6.1.2 Auditoría por lo menos una vez al año del SG SST (Realizar solicitud a la secretaría General)</t>
  </si>
  <si>
    <t>6.1.3 Revisión anual por la alta dirección, resultados y alcance de la auditoría (Realizar solicitud a la secretaría General)</t>
  </si>
  <si>
    <t>2.1.1. Política del SG-SST divulgación</t>
  </si>
  <si>
    <t>2.8.1 socializar formato de auto reporte en SG-SST e impulsar campaña de utilización</t>
  </si>
  <si>
    <t>4.2.5. capacitación en uso adecuado de EPP</t>
  </si>
  <si>
    <t>FORTALECIMIENTO DE LA GESTIÓN INSTITUCIONAL</t>
  </si>
  <si>
    <t>El documento de las directrices (Roles y responsabilidades de la alta dirección en el Plan Estratégico de Seguridad Vial) debe estar firmado por la Alta Dirección</t>
  </si>
  <si>
    <t>La política de socialización y actualización de la información debe estar firmada por la Alta Dirección</t>
  </si>
  <si>
    <t>Conformar el Comité de Seguridad Vial de acuerdo a los pilares de PESV</t>
  </si>
  <si>
    <t>Reuniones del comité de Seguridad Vial</t>
  </si>
  <si>
    <t>Una vez conformado el comité de SV, deberán definir el/los responsable de la medición de los indicadores</t>
  </si>
  <si>
    <t>Seguimiento a indicadores de desempeño (indicadores de resultado y de actividad)</t>
  </si>
  <si>
    <t>Presentación de indicadores del PESV al comité de seguridad vial</t>
  </si>
  <si>
    <t>Implementar medidas y acciones correctivas de autoridades y de ARL</t>
  </si>
  <si>
    <t>Revisión y actualización en caso de ser necesario de la matriz legal en materia del PESV</t>
  </si>
  <si>
    <t>Revisión y actualización de la matriz de peligros y riesgos del PESV</t>
  </si>
  <si>
    <t>VEHÍCULOS SEGUROS</t>
  </si>
  <si>
    <t>3.1.2 Identificación de casos sintomáticos, reportados desde el área de Talento Humano - Diagnostico de condiciones de salud.</t>
  </si>
  <si>
    <t>3.1.2 Aplicación Formato valoración osteomuscular fisioterapéutica</t>
  </si>
  <si>
    <t>3.1.2 Informe de valoraciones osteomusculares</t>
  </si>
  <si>
    <t>3.1.2 Talleres de prevención Osteomuscular de acuerdo a sintomatología</t>
  </si>
  <si>
    <t>3.1.2 Formación de lideres de pausas activas en todas las sedes</t>
  </si>
  <si>
    <t>3.1.2 Aprobación del Procedimiento de reincorporación laboral (empleo a persona en condición de discapacidad)</t>
  </si>
  <si>
    <t>3.1.7 Revisión y actualización del programa de estilos de vida y entornos saludables.</t>
  </si>
  <si>
    <t>3.1.7 Ejecución del programa de estilos de vida y entornos saludables  (controles tabaquismo, alcoholismo, farmacodependencia, Cardiovascular, salud mental y visual)</t>
  </si>
  <si>
    <t>3.1.1 Ajuste de información sociodemográfica 2022</t>
  </si>
  <si>
    <t>3.1.2 Revisión y actualización del protocolo de bioseguridad por COVID-19.</t>
  </si>
  <si>
    <t>3.1.2 Seguimiento a protocolo de bioseguridad por COVID-19 (seguimiento a Casos)</t>
  </si>
  <si>
    <t>Definir un responsable para la verificación y control de comparendos</t>
  </si>
  <si>
    <t>Divulgación de la política de Seguridad Vial al personal nuevo de planta o contratista</t>
  </si>
  <si>
    <t>Inducción a colaboradores nuevos de planta o contratistas sobre el PESV:
* generalidades del PESV
* Socialización de la política de SV y de administración de rutas
* Socialización de las políticas de regulación</t>
  </si>
  <si>
    <t>Diseñar la política de regulación de horas de descanso y horas máximas de conducción</t>
  </si>
  <si>
    <t>Diseñar la política de regulación de límites de velocidad</t>
  </si>
  <si>
    <t>Revisar o diseñar un programa de mantenimiento preventivo de los vehículos propios de la Entidad</t>
  </si>
  <si>
    <t>Solicitar a los contratistas el programa de mantenimiento preventivo de los vehículos</t>
  </si>
  <si>
    <t>Llevar el registro en físico o en digital del seguimiento de los mantenimientos preventivos o correctivos de los vehículos propios de la Entidad</t>
  </si>
  <si>
    <t>Seguimiento y control de comparendos de los conductores en la página de RUNT y SIMIT</t>
  </si>
  <si>
    <t>Actualización de la base de datos de conductores de planta y contratistas a servicio de la Entidad</t>
  </si>
  <si>
    <t>Seguimiento y control de comparendos de los vehículos en la página del SIMIT</t>
  </si>
  <si>
    <t>Verificación y seguimiento de fechas de vencimiento de los documentos de los vehículos propios y contratados (SOAT, RTM, pólizas)</t>
  </si>
  <si>
    <t>Actualización de la base de datos de los vehículos de planta y contratistas a servicio de la ADR</t>
  </si>
  <si>
    <t>ATENCIÓN A VÍCTIMAS</t>
  </si>
  <si>
    <t>Conducción defensiva básica (conductor)</t>
  </si>
  <si>
    <t>¿Cómo planear un viaje en carretera? – Principios básicos de movilidad nacional (conductor)</t>
  </si>
  <si>
    <t>Señalización manual y gestos para ciclistas (ciclista)</t>
  </si>
  <si>
    <t>Consecuencias Jurídicas en un accidente de tránsito (todos los actores viales)</t>
  </si>
  <si>
    <t>Primeros auxilios en siniestros viales (todos los actores viales)</t>
  </si>
  <si>
    <t>¿Que hacer en caso de un accidente de tránsito de acuerdo con el tipo de actor vial? (todos los actores viales)</t>
  </si>
  <si>
    <t>¿Por qué nos accidentamos? (todos los actores viales)</t>
  </si>
  <si>
    <t>Infracciones de tránsito basados en la prevención de la accidentalidad vial (todos los actores viales)</t>
  </si>
  <si>
    <t>Enemigos del comportamiento humano en la vía (todos los actores viales)</t>
  </si>
  <si>
    <t>Revisar que las carpetas de los vehículos cuenten con los documentos exigidos por la resolución (tener en cuenta los numerales de la lista de chequeo: 3.1.2, 3.1.2, 3.1.3, 3.1.4, 3.1.5"ficha técnica del vehículo")</t>
  </si>
  <si>
    <t>Inspeccionar las rutas internas de cada territorial</t>
  </si>
  <si>
    <t>Inspección preoperacional de los vehículos a servicio de la ADR</t>
  </si>
  <si>
    <t>1.1.7 Curso de 50 o 20 horas del Sistema de Gestión de Seguridad y Salud en el Trabajo SG-SST según corresponda</t>
  </si>
  <si>
    <t>3.1.2 Refuerzo en competencias blandas (resolución de conflictos. - Trabajo bajo Presión, liderazgo, habilidades de comunicación asertiva, trabajo en equipo)</t>
  </si>
  <si>
    <t>Capacitación que tener en cuenta para revisión de manual de convivencia y revisión políticas en prevención de acoso laboral.</t>
  </si>
  <si>
    <t>1.2.3 Responsables del Sistema de Gestión de Seguridad y Salud en el Trabajo SG-SST con curso (50 horas), actualización 20 horas</t>
  </si>
  <si>
    <t>2.1.1 divulgación del Reglamento de Higiene y Seguridad Industrial</t>
  </si>
  <si>
    <t>4.2.5 Inspección Puestos de Trabajo por áreas (semestral) Sede central y UTT</t>
  </si>
  <si>
    <t>4.2.5 Inspección Orden y Aseo General (semestral) sede central y UTT</t>
  </si>
  <si>
    <r>
      <t>4.2.5 Inspección Gerencial (</t>
    </r>
    <r>
      <rPr>
        <sz val="8"/>
        <color theme="8" tint="-0.499984740745262"/>
        <rFont val="Arial"/>
        <family val="2"/>
      </rPr>
      <t>Anual</t>
    </r>
    <r>
      <rPr>
        <sz val="8"/>
        <rFont val="Arial"/>
        <family val="2"/>
      </rPr>
      <t>) sede central y UTT</t>
    </r>
  </si>
  <si>
    <t>6.1.1. Definición de indicadores para el 2022 estructura proceso y resultado, verificar los ya implementados y definir los propuestos por el PESV.</t>
  </si>
  <si>
    <t>Responsable de PESV</t>
  </si>
  <si>
    <t>Elaborar la política de no uso de equipos bidireccionales (avatel, celulares, o equipos de comunicación)</t>
  </si>
  <si>
    <t>Diseñar y divulgar protocolo de inspección diaria de los vehículos</t>
  </si>
  <si>
    <t>Verificación y seguimiento de fechas de vencimiento de licencia de conducción de los conductores</t>
  </si>
  <si>
    <t>INFRAESTRUCTURA SEGURA</t>
  </si>
  <si>
    <t>Diseñar y divulgar protocolo en caso de varada de vehículos en la vía</t>
  </si>
  <si>
    <t>Divulgar a los conductores nuevos de planta o contratistas el protocolo de que hacer en caso de un accidente de tránsito</t>
  </si>
  <si>
    <t>Diseñar estándar de seguridad para cada actor vial</t>
  </si>
  <si>
    <t>Investigación de Accidentes, Incidentes de tránsito</t>
  </si>
  <si>
    <t>Registro y análisis estadístico de Incidentes y Accidentes de tránsito</t>
  </si>
  <si>
    <t>Divulgar las lecciones aprendidas de los eventos ocurridos</t>
  </si>
  <si>
    <t>Ejecución de acciones preventivas, correctivas y de mejora de la investigación de incidentes, accidentes de tránsito</t>
  </si>
  <si>
    <t>Reporte de los accidentes de tránsito a la ARL, EPS y Dirección Territorial del Ministerio de Trabajo</t>
  </si>
  <si>
    <t>Conceptos básicos de señalización y demarcación de tránsito y transporte terrestre (todos los actores viales)</t>
  </si>
  <si>
    <t>Tips de seguridad vial</t>
  </si>
  <si>
    <t>Responsable PESV</t>
  </si>
  <si>
    <t>5.1.1 Divulgar plan de emergencia y política de emergencias a todo el personal</t>
  </si>
  <si>
    <t>3.1.2 Convocatoria de lideres de pausas activas en todas las sedes</t>
  </si>
  <si>
    <t>1.1.8 Refuerzo a los integrantes del Comité con respecto a la Ley de Acoso Laboral, funciones y responsabilidades comité convivencia laboral.</t>
  </si>
  <si>
    <t>Elaboración y divulgación de PONS para accidentes ofídicos</t>
  </si>
  <si>
    <t>5.1.1 Socialización PONS a brigadistas</t>
  </si>
  <si>
    <t>3.1.1 Actualización de Descripción sociodemográfica y Diagnostico de Condiciones de Salud</t>
  </si>
  <si>
    <t xml:space="preserve">3.1.2 Revisión y actualización de procedimiento de Exámenes médicos </t>
  </si>
  <si>
    <t>Programación de Pruebas de alcoholemia y sustancias psicoactivas con contrato nuevo de exámenes médicos</t>
  </si>
  <si>
    <t>Incluir en el contrato de prestación con IPS de prueba práctica de conducción, pruebas de alcoholimetría y sustancia Psicoactivas  - PESV</t>
  </si>
  <si>
    <t>Conociendo mi vehículo (conductor)</t>
  </si>
  <si>
    <t>5.1.2 Capacitación en que hacer en caso de accidente ofídico.</t>
  </si>
  <si>
    <t>Item</t>
  </si>
  <si>
    <t>Actividades Programadas</t>
  </si>
  <si>
    <t>Actividades Ejecutadas</t>
  </si>
  <si>
    <t>Cumplimiento</t>
  </si>
  <si>
    <t>CUMPLIMIENTO PLAN DE TRABAJO 2022</t>
  </si>
  <si>
    <t>Cumplimiento por Subprogramas</t>
  </si>
  <si>
    <t>Cmplimiento por Programas</t>
  </si>
  <si>
    <t>1.2.1 Síndrome burnout y Salud Mental (ansiedad y depresión)</t>
  </si>
  <si>
    <t>TIPO DE INTERVENCIÓN</t>
  </si>
  <si>
    <t>Propias SST</t>
  </si>
  <si>
    <t>Personal</t>
  </si>
  <si>
    <t>Propia SST</t>
  </si>
  <si>
    <t>Apoyo supervisión contrato</t>
  </si>
  <si>
    <t>La Alta Dirección debe definir la persona responsable del PESV, definir la idoneidad con la que cuenta el responsable del PESV en el documento y contar con la hoja de vida del mismo</t>
  </si>
  <si>
    <t>Definir los deberes y prohibiciones para los conductores</t>
  </si>
  <si>
    <t xml:space="preserve">3.1.2 Tabulación encuesta de morbilidad - Nacional. </t>
  </si>
  <si>
    <t>Roles y funciones del Comité de Seguridad Vial (comité de seguridad vial), Generalidades del PESV (comité de seguridad vial), Conceptos básicos de señalización y demarcación de tránsito y transporte terrestre (comité de seguridad vial), Como prevenir los accidentes de tránsito (comité de seguridad vial).</t>
  </si>
  <si>
    <t>Cotizar con IPS la realización de las pruebas prácticas, pruebas de alcoholimetría y  antidoping o pruebas toxicológicas que detecten drogas ilegales para los conductores de planta</t>
  </si>
  <si>
    <t xml:space="preserve">Solicitar al proceso de contratación, los exámenes médicos de Ingreso y los exámenes médicos Periódicos de los conductores contratistas. </t>
  </si>
  <si>
    <t>Hacer seguimiento y control de pruebas de alcoholemia y sustancias psicoactivas.</t>
  </si>
  <si>
    <t>INTERVENCIÓN</t>
  </si>
  <si>
    <t>Total:</t>
  </si>
  <si>
    <t xml:space="preserve">Rendición de cuentas sobre el avance del PESV al Comité de Seguridad Vial y a la Alta Gerencia. </t>
  </si>
  <si>
    <t>Verificar la idoneidad de la persona o entidad que realiza las pruebas prácticas a los conductores de planta</t>
  </si>
  <si>
    <t>Verificación de documentos exigidos en Res 1565 de 2014 para conductores contratistas - planta</t>
  </si>
  <si>
    <t xml:space="preserve">Diseñar un protocolo de control de alcohol y sustancias psicoactivas (tener en cuenta los numerales 2.6.2, 2.6.3, 2.6.4, 2.6.5, 2.6.6 de la lista de chequeo) </t>
  </si>
  <si>
    <t>Diseñar la política de uso de cinturón de seguridad</t>
  </si>
  <si>
    <t>Hacer seguimiento al programa de mantenimiento preventivo de los vehículos propios de la Entidad y de los vehículos contratistas</t>
  </si>
  <si>
    <t>Diseñar Planos de las vías internas con la descripción de la revisión en el documento del PESV (Incluir pasos peatonales , circulación vehículos y señalización vial (tener en cuenta el numeral 4.1.1 al 4.1.16 de la Res 1231 de 2016)</t>
  </si>
  <si>
    <t>Garantizar el mejoramiento continuo del SG-SST</t>
  </si>
  <si>
    <t>Garantizar el  mejoramiento continuo del Subprograma de H&amp;S, permitiendo adoptar una cultura de mejora continua en prevención en seguridad y la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</si>
</sst>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0;[Red]0"/>
    <numFmt numFmtId="166" formatCode="[$-240A]d&quot; de &quot;mmmm&quot; de &quot;yyyy;@"/>
    <numFmt numFmtId="167" formatCode="_-&quot;$&quot;* #,##0_-;\-&quot;$&quot;* #,##0_-;_-&quot;$&quot;* &quot;-&quot;??_-;_-@_-"/>
  </numFmts>
  <fonts count="40" x14ac:knownFonts="1">
    <font>
      <sz val="11"/>
      <color theme="1"/>
      <name val="Calibri"/>
      <family val="2"/>
      <scheme val="minor"/>
    </font>
    <font>
      <sz val="10"/>
      <name val="Arial"/>
      <family val="2"/>
    </font>
    <font>
      <sz val="10"/>
      <name val="Arial"/>
      <family val="2"/>
    </font>
    <font>
      <b/>
      <sz val="10"/>
      <name val="Arial"/>
      <family val="2"/>
    </font>
    <font>
      <sz val="11"/>
      <color theme="1"/>
      <name val="Calibri"/>
      <family val="2"/>
      <scheme val="minor"/>
    </font>
    <font>
      <u/>
      <sz val="10"/>
      <name val="Arial"/>
      <family val="2"/>
    </font>
    <font>
      <sz val="9"/>
      <name val="Arial"/>
      <family val="2"/>
    </font>
    <font>
      <b/>
      <sz val="14"/>
      <name val="Arial"/>
      <family val="2"/>
    </font>
    <font>
      <b/>
      <sz val="9"/>
      <color theme="0"/>
      <name val="Arial"/>
      <family val="2"/>
    </font>
    <font>
      <b/>
      <sz val="8"/>
      <color theme="1"/>
      <name val="Arial"/>
      <family val="2"/>
    </font>
    <font>
      <b/>
      <sz val="9"/>
      <name val="Arial"/>
      <family val="2"/>
    </font>
    <font>
      <sz val="9"/>
      <color theme="1"/>
      <name val="Arial"/>
      <family val="2"/>
    </font>
    <font>
      <b/>
      <sz val="9"/>
      <color indexed="8"/>
      <name val="Arial"/>
      <family val="2"/>
    </font>
    <font>
      <sz val="9"/>
      <color rgb="FFFF0000"/>
      <name val="Arial"/>
      <family val="2"/>
    </font>
    <font>
      <sz val="8"/>
      <color theme="0" tint="-0.34998626667073579"/>
      <name val="Arial"/>
      <family val="2"/>
    </font>
    <font>
      <sz val="11"/>
      <color theme="1"/>
      <name val="Arial"/>
      <family val="2"/>
    </font>
    <font>
      <b/>
      <sz val="9"/>
      <color theme="1"/>
      <name val="Arial"/>
      <family val="2"/>
    </font>
    <font>
      <sz val="9"/>
      <color indexed="81"/>
      <name val="Arial"/>
      <family val="2"/>
    </font>
    <font>
      <sz val="9"/>
      <color theme="0"/>
      <name val="Arial"/>
      <family val="2"/>
    </font>
    <font>
      <b/>
      <sz val="8"/>
      <color theme="0"/>
      <name val="Arial"/>
      <family val="2"/>
    </font>
    <font>
      <sz val="8"/>
      <name val="Arial"/>
      <family val="2"/>
    </font>
    <font>
      <b/>
      <sz val="11"/>
      <color theme="1"/>
      <name val="Arial"/>
      <family val="2"/>
    </font>
    <font>
      <sz val="8"/>
      <color theme="1"/>
      <name val="Arial"/>
      <family val="2"/>
    </font>
    <font>
      <b/>
      <sz val="8"/>
      <color rgb="FF1C4D58"/>
      <name val="Arial"/>
      <family val="2"/>
    </font>
    <font>
      <sz val="8"/>
      <color theme="1" tint="0.34998626667073579"/>
      <name val="Arial"/>
      <family val="2"/>
    </font>
    <font>
      <sz val="8"/>
      <color rgb="FF1C4D58"/>
      <name val="Arial"/>
      <family val="2"/>
    </font>
    <font>
      <sz val="8"/>
      <color theme="1"/>
      <name val="Calibri"/>
      <family val="2"/>
    </font>
    <font>
      <sz val="8"/>
      <color theme="8" tint="-0.499984740745262"/>
      <name val="Arial"/>
      <family val="2"/>
    </font>
    <font>
      <sz val="8"/>
      <color theme="5" tint="-0.249977111117893"/>
      <name val="Arial"/>
      <family val="2"/>
    </font>
    <font>
      <b/>
      <sz val="8"/>
      <name val="Arial"/>
      <family val="2"/>
    </font>
    <font>
      <sz val="8"/>
      <color theme="1"/>
      <name val="Calibri"/>
      <family val="2"/>
      <scheme val="minor"/>
    </font>
    <font>
      <sz val="11"/>
      <color rgb="FF000000"/>
      <name val="Calibri"/>
      <family val="2"/>
      <charset val="204"/>
    </font>
    <font>
      <sz val="8"/>
      <color indexed="81"/>
      <name val="Arial"/>
      <family val="2"/>
    </font>
    <font>
      <b/>
      <sz val="8"/>
      <color indexed="81"/>
      <name val="Arial"/>
      <family val="2"/>
    </font>
    <font>
      <i/>
      <sz val="8"/>
      <color indexed="81"/>
      <name val="Arial"/>
      <family val="2"/>
    </font>
    <font>
      <sz val="8"/>
      <color rgb="FFFF0000"/>
      <name val="Arial"/>
      <family val="2"/>
    </font>
    <font>
      <sz val="7"/>
      <color theme="1"/>
      <name val="Arial"/>
      <family val="2"/>
    </font>
    <font>
      <b/>
      <sz val="11"/>
      <color theme="1"/>
      <name val="Calibri"/>
      <family val="2"/>
      <scheme val="minor"/>
    </font>
    <font>
      <sz val="11"/>
      <name val="Calibri"/>
      <family val="2"/>
      <scheme val="minor"/>
    </font>
    <font>
      <sz val="11"/>
      <color theme="1"/>
      <name val="Segoe UI"/>
      <family val="2"/>
    </font>
  </fonts>
  <fills count="22">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2">
    <xf numFmtId="0" fontId="0" fillId="0" borderId="0"/>
    <xf numFmtId="0" fontId="1" fillId="0" borderId="0"/>
    <xf numFmtId="9" fontId="2" fillId="0" borderId="0" applyFont="0" applyFill="0" applyBorder="0" applyAlignment="0" applyProtection="0"/>
    <xf numFmtId="166" fontId="1" fillId="0" borderId="0"/>
    <xf numFmtId="9" fontId="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31" fillId="0" borderId="0"/>
    <xf numFmtId="164" fontId="4" fillId="0" borderId="0" applyFont="0" applyFill="0" applyBorder="0" applyAlignment="0" applyProtection="0"/>
  </cellStyleXfs>
  <cellXfs count="387">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1" applyFont="1" applyBorder="1" applyAlignment="1">
      <alignment vertical="center"/>
    </xf>
    <xf numFmtId="0" fontId="7" fillId="4" borderId="0" xfId="1" applyFont="1" applyFill="1" applyBorder="1" applyAlignment="1">
      <alignment vertical="center" wrapText="1"/>
    </xf>
    <xf numFmtId="0" fontId="7" fillId="4" borderId="5" xfId="1" applyFont="1" applyFill="1" applyBorder="1" applyAlignment="1">
      <alignment vertical="center" wrapText="1"/>
    </xf>
    <xf numFmtId="0" fontId="1" fillId="0" borderId="0" xfId="1" applyFont="1" applyFill="1" applyBorder="1" applyAlignment="1">
      <alignment horizontal="center" vertical="center" wrapText="1"/>
    </xf>
    <xf numFmtId="0" fontId="1" fillId="0" borderId="0" xfId="1" applyFont="1" applyBorder="1" applyAlignment="1">
      <alignment horizontal="justify" vertical="center" wrapText="1"/>
    </xf>
    <xf numFmtId="0" fontId="1" fillId="0" borderId="0" xfId="1" applyFont="1" applyBorder="1" applyAlignment="1">
      <alignment horizontal="left" vertical="center" wrapText="1"/>
    </xf>
    <xf numFmtId="0" fontId="1" fillId="0" borderId="0" xfId="1" applyFont="1" applyAlignment="1">
      <alignment vertical="center"/>
    </xf>
    <xf numFmtId="0" fontId="1" fillId="0" borderId="0" xfId="1" applyFont="1" applyFill="1" applyAlignment="1">
      <alignment vertical="center"/>
    </xf>
    <xf numFmtId="0" fontId="1" fillId="0" borderId="0" xfId="1" applyFont="1" applyFill="1" applyBorder="1" applyAlignment="1">
      <alignment vertical="center"/>
    </xf>
    <xf numFmtId="0" fontId="1" fillId="4" borderId="0" xfId="1" applyFont="1" applyFill="1" applyBorder="1" applyAlignment="1">
      <alignment vertical="center"/>
    </xf>
    <xf numFmtId="0" fontId="3" fillId="0" borderId="0"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1" fillId="0" borderId="0" xfId="1" applyFont="1" applyAlignment="1">
      <alignment horizontal="center" vertical="center"/>
    </xf>
    <xf numFmtId="0" fontId="1" fillId="0" borderId="0" xfId="1" applyFont="1" applyFill="1" applyAlignment="1">
      <alignment horizontal="center" vertical="center"/>
    </xf>
    <xf numFmtId="0" fontId="1" fillId="0" borderId="0" xfId="1" applyFont="1" applyFill="1" applyBorder="1" applyAlignment="1">
      <alignment horizontal="center" vertical="center"/>
    </xf>
    <xf numFmtId="0" fontId="1" fillId="0" borderId="1" xfId="1" applyFont="1" applyBorder="1" applyAlignment="1">
      <alignment vertical="center"/>
    </xf>
    <xf numFmtId="0" fontId="3" fillId="0" borderId="1" xfId="1" applyFont="1" applyFill="1" applyBorder="1" applyAlignment="1">
      <alignment horizontal="center" vertical="center" wrapText="1"/>
    </xf>
    <xf numFmtId="0" fontId="3" fillId="0" borderId="0" xfId="1" applyFont="1" applyBorder="1" applyAlignment="1">
      <alignment horizontal="center" vertical="center"/>
    </xf>
    <xf numFmtId="0" fontId="1" fillId="0" borderId="0" xfId="1" applyFont="1" applyFill="1" applyBorder="1" applyAlignment="1">
      <alignment horizontal="left" vertical="center" indent="1"/>
    </xf>
    <xf numFmtId="0" fontId="3" fillId="0" borderId="0" xfId="1" applyFont="1" applyFill="1" applyBorder="1" applyAlignment="1">
      <alignment horizontal="left" vertical="center" indent="1"/>
    </xf>
    <xf numFmtId="0" fontId="1" fillId="4" borderId="0" xfId="1" applyFont="1" applyFill="1" applyAlignment="1">
      <alignment vertical="center"/>
    </xf>
    <xf numFmtId="0" fontId="10" fillId="9" borderId="1" xfId="1" applyFont="1" applyFill="1" applyBorder="1" applyAlignment="1">
      <alignment horizontal="center" vertical="center"/>
    </xf>
    <xf numFmtId="0" fontId="11" fillId="4" borderId="0" xfId="0" applyFont="1" applyFill="1" applyAlignment="1">
      <alignment vertical="center"/>
    </xf>
    <xf numFmtId="0" fontId="10" fillId="2" borderId="1" xfId="0" applyFont="1" applyFill="1" applyBorder="1" applyAlignment="1">
      <alignment horizontal="center" vertical="center" wrapText="1"/>
    </xf>
    <xf numFmtId="9" fontId="11" fillId="4" borderId="1" xfId="4" applyFont="1" applyFill="1" applyBorder="1" applyAlignment="1">
      <alignment horizontal="center" vertical="center"/>
    </xf>
    <xf numFmtId="9" fontId="13" fillId="4" borderId="1" xfId="4" applyFont="1" applyFill="1" applyBorder="1" applyAlignment="1">
      <alignment horizontal="center" vertical="center"/>
    </xf>
    <xf numFmtId="0" fontId="8" fillId="6" borderId="1" xfId="0" applyFont="1" applyFill="1" applyBorder="1" applyAlignment="1">
      <alignment horizontal="center" vertical="center"/>
    </xf>
    <xf numFmtId="9" fontId="14" fillId="4" borderId="0" xfId="0" applyNumberFormat="1" applyFont="1" applyFill="1" applyAlignment="1">
      <alignment horizontal="center" vertical="center"/>
    </xf>
    <xf numFmtId="9" fontId="14" fillId="0" borderId="0" xfId="1" applyNumberFormat="1" applyFont="1" applyAlignment="1">
      <alignment horizontal="center" vertical="center"/>
    </xf>
    <xf numFmtId="9" fontId="14" fillId="0" borderId="0" xfId="1" applyNumberFormat="1" applyFont="1" applyAlignment="1">
      <alignment vertical="center"/>
    </xf>
    <xf numFmtId="0" fontId="14" fillId="0" borderId="0" xfId="1" applyFont="1" applyAlignment="1">
      <alignment horizontal="center" vertical="center"/>
    </xf>
    <xf numFmtId="0" fontId="14" fillId="0" borderId="0" xfId="1" applyFont="1" applyFill="1" applyAlignment="1">
      <alignment horizontal="center" vertical="center"/>
    </xf>
    <xf numFmtId="0" fontId="14" fillId="4" borderId="0" xfId="0" applyFont="1" applyFill="1" applyAlignment="1">
      <alignment horizontal="center" vertical="center"/>
    </xf>
    <xf numFmtId="0" fontId="7" fillId="0" borderId="0" xfId="1" applyFont="1" applyFill="1" applyBorder="1" applyAlignment="1">
      <alignment horizontal="center" vertical="center"/>
    </xf>
    <xf numFmtId="0" fontId="1" fillId="0" borderId="0" xfId="0" applyFont="1"/>
    <xf numFmtId="0" fontId="15" fillId="0" borderId="0" xfId="0" applyFont="1" applyFill="1" applyAlignment="1">
      <alignment vertical="center"/>
    </xf>
    <xf numFmtId="0" fontId="15" fillId="0" borderId="0" xfId="0" applyFont="1"/>
    <xf numFmtId="0" fontId="1" fillId="0" borderId="8" xfId="1" applyFont="1" applyFill="1" applyBorder="1" applyAlignment="1">
      <alignment horizontal="center" vertical="center" wrapText="1"/>
    </xf>
    <xf numFmtId="0" fontId="10" fillId="2" borderId="1" xfId="0" applyFont="1" applyFill="1" applyBorder="1" applyAlignment="1">
      <alignment horizontal="center" vertical="center"/>
    </xf>
    <xf numFmtId="0" fontId="1" fillId="0" borderId="0" xfId="1" applyFont="1" applyFill="1" applyAlignment="1">
      <alignment horizontal="center"/>
    </xf>
    <xf numFmtId="0" fontId="1" fillId="0" borderId="0" xfId="1" applyFont="1" applyFill="1" applyBorder="1" applyAlignment="1"/>
    <xf numFmtId="0" fontId="1" fillId="0" borderId="0" xfId="1" applyFont="1" applyFill="1" applyAlignment="1"/>
    <xf numFmtId="0" fontId="6" fillId="0" borderId="1" xfId="1" applyFont="1" applyFill="1" applyBorder="1" applyAlignment="1">
      <alignment horizontal="left" vertical="center" wrapText="1"/>
    </xf>
    <xf numFmtId="0" fontId="6" fillId="10" borderId="1" xfId="1" applyFont="1" applyFill="1" applyBorder="1" applyAlignment="1">
      <alignment horizontal="left" vertical="center" wrapText="1"/>
    </xf>
    <xf numFmtId="0" fontId="6" fillId="4" borderId="1" xfId="1" applyFont="1" applyFill="1" applyBorder="1" applyAlignment="1">
      <alignment horizontal="left" vertical="center" wrapText="1"/>
    </xf>
    <xf numFmtId="0" fontId="3" fillId="11" borderId="1" xfId="1" applyFont="1" applyFill="1" applyBorder="1" applyAlignment="1">
      <alignment horizontal="center" vertical="center" wrapText="1"/>
    </xf>
    <xf numFmtId="0" fontId="0" fillId="4" borderId="0" xfId="0" applyFill="1"/>
    <xf numFmtId="0" fontId="0" fillId="4" borderId="0" xfId="0" applyFill="1" applyAlignment="1">
      <alignment horizontal="left" indent="1"/>
    </xf>
    <xf numFmtId="0" fontId="24" fillId="4" borderId="9" xfId="0" applyFont="1" applyFill="1" applyBorder="1" applyAlignment="1">
      <alignment horizontal="right"/>
    </xf>
    <xf numFmtId="0" fontId="24" fillId="4" borderId="9" xfId="0" applyFont="1" applyFill="1" applyBorder="1" applyAlignment="1">
      <alignment horizontal="center"/>
    </xf>
    <xf numFmtId="0" fontId="22" fillId="4" borderId="0" xfId="0" applyFont="1" applyFill="1" applyBorder="1"/>
    <xf numFmtId="0" fontId="22" fillId="4" borderId="0" xfId="0" applyFont="1" applyFill="1"/>
    <xf numFmtId="0" fontId="22" fillId="4" borderId="0" xfId="0" applyFont="1" applyFill="1" applyAlignment="1">
      <alignment horizontal="left" indent="1"/>
    </xf>
    <xf numFmtId="0" fontId="25" fillId="4" borderId="0" xfId="0" applyFont="1" applyFill="1"/>
    <xf numFmtId="0" fontId="23" fillId="4" borderId="0" xfId="0" applyFont="1" applyFill="1" applyAlignment="1">
      <alignment horizontal="right" vertical="center"/>
    </xf>
    <xf numFmtId="0" fontId="22" fillId="4" borderId="0" xfId="0" applyFont="1" applyFill="1" applyBorder="1" applyAlignment="1">
      <alignment horizontal="center"/>
    </xf>
    <xf numFmtId="0" fontId="9" fillId="4" borderId="0" xfId="0" applyFont="1" applyFill="1" applyAlignment="1">
      <alignment horizontal="right" vertical="center"/>
    </xf>
    <xf numFmtId="0" fontId="19" fillId="13" borderId="1" xfId="0" applyFont="1" applyFill="1" applyBorder="1" applyAlignment="1">
      <alignment horizontal="center" vertical="center"/>
    </xf>
    <xf numFmtId="0" fontId="9" fillId="4" borderId="1" xfId="0" applyFont="1" applyFill="1" applyBorder="1" applyAlignment="1">
      <alignment horizontal="left" vertical="center" indent="10"/>
    </xf>
    <xf numFmtId="0" fontId="22" fillId="4" borderId="0" xfId="0" applyFont="1" applyFill="1" applyAlignment="1">
      <alignment horizontal="left" indent="6"/>
    </xf>
    <xf numFmtId="0" fontId="9" fillId="17" borderId="1" xfId="0" applyFont="1" applyFill="1" applyBorder="1" applyAlignment="1">
      <alignment horizontal="center" vertical="center"/>
    </xf>
    <xf numFmtId="0" fontId="9" fillId="18" borderId="1" xfId="0" applyFont="1" applyFill="1" applyBorder="1" applyAlignment="1">
      <alignment horizontal="center" vertical="center"/>
    </xf>
    <xf numFmtId="0" fontId="20" fillId="0" borderId="1" xfId="9" applyFont="1" applyFill="1" applyBorder="1" applyAlignment="1" applyProtection="1">
      <alignment horizontal="left" vertical="center" wrapText="1" indent="1"/>
    </xf>
    <xf numFmtId="0" fontId="22" fillId="0" borderId="1" xfId="0" applyFont="1" applyBorder="1" applyAlignment="1">
      <alignment horizontal="center" vertical="center"/>
    </xf>
    <xf numFmtId="0" fontId="30" fillId="4" borderId="0" xfId="0" applyFont="1" applyFill="1"/>
    <xf numFmtId="0" fontId="20" fillId="4" borderId="0" xfId="9" applyFont="1" applyFill="1" applyBorder="1" applyAlignment="1" applyProtection="1">
      <alignment horizontal="center" vertical="center" wrapText="1"/>
    </xf>
    <xf numFmtId="0" fontId="30" fillId="4" borderId="0" xfId="0" applyFont="1" applyFill="1" applyAlignment="1">
      <alignment horizontal="left" indent="1"/>
    </xf>
    <xf numFmtId="9" fontId="29" fillId="4" borderId="0" xfId="8" applyFont="1" applyFill="1" applyBorder="1" applyAlignment="1" applyProtection="1">
      <alignment horizontal="center" vertical="center" wrapText="1"/>
    </xf>
    <xf numFmtId="165" fontId="12" fillId="4" borderId="0" xfId="10" applyNumberFormat="1" applyFont="1" applyFill="1" applyBorder="1" applyAlignment="1" applyProtection="1">
      <alignment vertical="center" wrapText="1"/>
    </xf>
    <xf numFmtId="0" fontId="29" fillId="2" borderId="1" xfId="0" applyFont="1" applyFill="1" applyBorder="1" applyAlignment="1" applyProtection="1">
      <alignment horizontal="center" vertical="center" wrapText="1"/>
    </xf>
    <xf numFmtId="0" fontId="10" fillId="4" borderId="0" xfId="0" applyFont="1" applyFill="1" applyBorder="1" applyAlignment="1" applyProtection="1">
      <alignment vertical="center"/>
    </xf>
    <xf numFmtId="9" fontId="22" fillId="4" borderId="1" xfId="0" applyNumberFormat="1" applyFont="1" applyFill="1" applyBorder="1" applyAlignment="1">
      <alignment horizontal="center" vertical="center"/>
    </xf>
    <xf numFmtId="9" fontId="22" fillId="19" borderId="1" xfId="0" applyNumberFormat="1" applyFont="1" applyFill="1" applyBorder="1" applyAlignment="1">
      <alignment horizontal="center" vertical="center"/>
    </xf>
    <xf numFmtId="0" fontId="0" fillId="0" borderId="0" xfId="0" applyAlignment="1">
      <alignment horizontal="left" indent="1"/>
    </xf>
    <xf numFmtId="0" fontId="29" fillId="2" borderId="1" xfId="0" applyFont="1" applyFill="1" applyBorder="1" applyAlignment="1" applyProtection="1">
      <alignment horizontal="center" vertical="center" wrapText="1"/>
    </xf>
    <xf numFmtId="0" fontId="23" fillId="4" borderId="0" xfId="0" applyFont="1" applyFill="1" applyAlignment="1">
      <alignment horizontal="right" vertical="center"/>
    </xf>
    <xf numFmtId="0" fontId="22" fillId="4" borderId="0" xfId="0" applyFont="1" applyFill="1" applyAlignment="1">
      <alignment horizontal="left" indent="1"/>
    </xf>
    <xf numFmtId="0" fontId="24" fillId="4" borderId="9" xfId="0" applyFont="1" applyFill="1" applyBorder="1" applyAlignment="1">
      <alignment horizontal="center"/>
    </xf>
    <xf numFmtId="0" fontId="19" fillId="13" borderId="1" xfId="0" applyFont="1" applyFill="1" applyBorder="1" applyAlignment="1">
      <alignment horizontal="center" vertical="center"/>
    </xf>
    <xf numFmtId="0" fontId="22" fillId="4" borderId="0" xfId="0" applyFont="1" applyFill="1" applyAlignment="1">
      <alignment horizontal="left" indent="1"/>
    </xf>
    <xf numFmtId="0" fontId="24" fillId="4" borderId="9" xfId="0" applyFont="1" applyFill="1" applyBorder="1" applyAlignment="1">
      <alignment horizontal="center"/>
    </xf>
    <xf numFmtId="0" fontId="19" fillId="13" borderId="1" xfId="0" applyFont="1" applyFill="1" applyBorder="1" applyAlignment="1">
      <alignment horizontal="center" vertical="center"/>
    </xf>
    <xf numFmtId="0" fontId="23" fillId="4" borderId="0" xfId="0" applyFont="1" applyFill="1" applyAlignment="1">
      <alignment horizontal="right" vertical="center"/>
    </xf>
    <xf numFmtId="0" fontId="29" fillId="2" borderId="1" xfId="0" applyFont="1" applyFill="1" applyBorder="1" applyAlignment="1" applyProtection="1">
      <alignment horizontal="center" vertical="center" wrapText="1"/>
    </xf>
    <xf numFmtId="0" fontId="22" fillId="4" borderId="10" xfId="0" applyFont="1" applyFill="1" applyBorder="1" applyAlignment="1">
      <alignment vertical="center" textRotation="90"/>
    </xf>
    <xf numFmtId="0" fontId="9" fillId="17" borderId="7" xfId="0" applyFont="1" applyFill="1" applyBorder="1" applyAlignment="1">
      <alignment horizontal="center" vertical="center"/>
    </xf>
    <xf numFmtId="0" fontId="9" fillId="18" borderId="7" xfId="0" applyFont="1" applyFill="1" applyBorder="1" applyAlignment="1">
      <alignment horizontal="center" vertical="center"/>
    </xf>
    <xf numFmtId="0" fontId="0" fillId="4" borderId="0" xfId="0" applyFill="1" applyAlignment="1"/>
    <xf numFmtId="10" fontId="0" fillId="4" borderId="0" xfId="0" applyNumberFormat="1" applyFill="1" applyAlignment="1">
      <alignment horizontal="left" indent="1"/>
    </xf>
    <xf numFmtId="0" fontId="29" fillId="2" borderId="1" xfId="0" applyFont="1" applyFill="1" applyBorder="1" applyAlignment="1" applyProtection="1">
      <alignment horizontal="center" vertical="center" wrapText="1"/>
    </xf>
    <xf numFmtId="0" fontId="23" fillId="4" borderId="0" xfId="0" applyFont="1" applyFill="1" applyAlignment="1">
      <alignment horizontal="right" vertical="center"/>
    </xf>
    <xf numFmtId="0" fontId="22" fillId="4" borderId="0" xfId="0" applyFont="1" applyFill="1" applyAlignment="1">
      <alignment horizontal="left" indent="1"/>
    </xf>
    <xf numFmtId="0" fontId="24" fillId="4" borderId="9" xfId="0" applyFont="1" applyFill="1" applyBorder="1" applyAlignment="1">
      <alignment horizontal="center"/>
    </xf>
    <xf numFmtId="0" fontId="19" fillId="13" borderId="1" xfId="0" applyFont="1" applyFill="1" applyBorder="1" applyAlignment="1">
      <alignment horizontal="center" vertical="center"/>
    </xf>
    <xf numFmtId="0" fontId="20" fillId="0" borderId="10" xfId="9" applyFont="1" applyFill="1" applyBorder="1" applyAlignment="1" applyProtection="1">
      <alignment vertical="center" wrapText="1"/>
    </xf>
    <xf numFmtId="0" fontId="22" fillId="4" borderId="8" xfId="0" applyFont="1" applyFill="1" applyBorder="1" applyAlignment="1">
      <alignment vertical="center" textRotation="90"/>
    </xf>
    <xf numFmtId="0" fontId="22" fillId="4" borderId="1" xfId="0" applyFont="1" applyFill="1" applyBorder="1" applyAlignment="1">
      <alignment horizontal="center" vertical="center"/>
    </xf>
    <xf numFmtId="0" fontId="29" fillId="2" borderId="1" xfId="0" applyFont="1" applyFill="1" applyBorder="1" applyAlignment="1" applyProtection="1">
      <alignment horizontal="center" vertical="center" wrapText="1"/>
    </xf>
    <xf numFmtId="0" fontId="20" fillId="0" borderId="1" xfId="9" applyFont="1" applyFill="1" applyBorder="1" applyAlignment="1" applyProtection="1">
      <alignment horizontal="justify" vertical="center" wrapText="1"/>
    </xf>
    <xf numFmtId="0" fontId="19" fillId="4" borderId="10" xfId="9" applyFont="1" applyFill="1" applyBorder="1" applyAlignment="1" applyProtection="1">
      <alignment horizontal="center" vertical="center" textRotation="90" wrapText="1"/>
    </xf>
    <xf numFmtId="0" fontId="35" fillId="0" borderId="1" xfId="9" applyFont="1" applyFill="1" applyBorder="1" applyAlignment="1" applyProtection="1">
      <alignment horizontal="left" vertical="center" wrapText="1" indent="1"/>
    </xf>
    <xf numFmtId="0" fontId="22" fillId="4" borderId="2" xfId="0" applyFont="1" applyFill="1" applyBorder="1" applyAlignment="1">
      <alignment horizontal="center" vertical="center"/>
    </xf>
    <xf numFmtId="0" fontId="22" fillId="4" borderId="0" xfId="0" applyFont="1" applyFill="1" applyAlignment="1">
      <alignment horizontal="left" indent="1"/>
    </xf>
    <xf numFmtId="0" fontId="20" fillId="0" borderId="6" xfId="9" applyFont="1" applyFill="1" applyBorder="1" applyAlignment="1" applyProtection="1">
      <alignment horizontal="center" vertical="center" textRotation="90" wrapText="1"/>
    </xf>
    <xf numFmtId="0" fontId="29" fillId="2" borderId="1" xfId="0" applyFont="1" applyFill="1" applyBorder="1" applyAlignment="1" applyProtection="1">
      <alignment horizontal="center" vertical="center" wrapText="1"/>
    </xf>
    <xf numFmtId="0" fontId="0" fillId="0" borderId="0" xfId="0" applyFill="1"/>
    <xf numFmtId="0" fontId="22"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20" fillId="0" borderId="10" xfId="9" applyFont="1" applyFill="1" applyBorder="1" applyAlignment="1" applyProtection="1">
      <alignment horizontal="left" vertical="center" wrapText="1" indent="1"/>
    </xf>
    <xf numFmtId="167" fontId="22" fillId="0" borderId="1" xfId="11" applyNumberFormat="1" applyFont="1" applyFill="1" applyBorder="1" applyAlignment="1">
      <alignment horizontal="center" vertical="center"/>
    </xf>
    <xf numFmtId="167" fontId="20" fillId="0" borderId="1" xfId="11" applyNumberFormat="1" applyFont="1" applyFill="1" applyBorder="1" applyAlignment="1" applyProtection="1">
      <alignment vertical="center" wrapText="1"/>
    </xf>
    <xf numFmtId="167" fontId="20" fillId="0" borderId="7" xfId="11" applyNumberFormat="1" applyFont="1" applyFill="1" applyBorder="1" applyAlignment="1" applyProtection="1">
      <alignment vertical="center" wrapText="1"/>
    </xf>
    <xf numFmtId="0" fontId="22" fillId="4" borderId="1" xfId="0" applyFont="1" applyFill="1" applyBorder="1" applyAlignment="1">
      <alignment horizontal="center" vertical="center"/>
    </xf>
    <xf numFmtId="0" fontId="29" fillId="2" borderId="1" xfId="0" applyFont="1" applyFill="1" applyBorder="1" applyAlignment="1" applyProtection="1">
      <alignment horizontal="center" vertical="center" wrapText="1"/>
    </xf>
    <xf numFmtId="0" fontId="23" fillId="4" borderId="0" xfId="0" applyFont="1" applyFill="1" applyAlignment="1">
      <alignment horizontal="right" vertical="center"/>
    </xf>
    <xf numFmtId="0" fontId="22" fillId="4" borderId="0" xfId="0" applyFont="1" applyFill="1" applyAlignment="1">
      <alignment horizontal="left" indent="1"/>
    </xf>
    <xf numFmtId="0" fontId="24" fillId="4" borderId="9" xfId="0" applyFont="1" applyFill="1" applyBorder="1" applyAlignment="1">
      <alignment horizontal="center"/>
    </xf>
    <xf numFmtId="0" fontId="19" fillId="13" borderId="1" xfId="0" applyFont="1" applyFill="1" applyBorder="1" applyAlignment="1">
      <alignment horizontal="center" vertical="center"/>
    </xf>
    <xf numFmtId="0" fontId="22" fillId="0" borderId="8" xfId="0" applyFont="1" applyFill="1" applyBorder="1" applyAlignment="1">
      <alignment vertical="center" textRotation="90"/>
    </xf>
    <xf numFmtId="0" fontId="20" fillId="4" borderId="10" xfId="9" applyFont="1" applyFill="1" applyBorder="1" applyAlignment="1" applyProtection="1">
      <alignment vertical="center" textRotation="90" wrapText="1"/>
    </xf>
    <xf numFmtId="167" fontId="22" fillId="0" borderId="1" xfId="11" applyNumberFormat="1" applyFont="1" applyBorder="1" applyAlignment="1">
      <alignment horizontal="center" vertical="center"/>
    </xf>
    <xf numFmtId="164" fontId="6" fillId="4" borderId="6" xfId="11" applyFont="1" applyFill="1" applyBorder="1" applyAlignment="1" applyProtection="1">
      <alignment horizontal="center" vertical="center" wrapText="1"/>
    </xf>
    <xf numFmtId="164" fontId="20" fillId="4" borderId="6" xfId="11" applyFont="1" applyFill="1" applyBorder="1" applyAlignment="1" applyProtection="1">
      <alignment horizontal="center" vertical="center" wrapText="1"/>
    </xf>
    <xf numFmtId="167" fontId="20" fillId="4" borderId="6" xfId="11" applyNumberFormat="1" applyFont="1" applyFill="1" applyBorder="1" applyAlignment="1" applyProtection="1">
      <alignment horizontal="center" vertical="center" wrapText="1"/>
    </xf>
    <xf numFmtId="0" fontId="22" fillId="0" borderId="13" xfId="0" applyFont="1" applyBorder="1" applyAlignment="1">
      <alignment horizontal="justify" vertical="center" wrapText="1"/>
    </xf>
    <xf numFmtId="0" fontId="22" fillId="0" borderId="4" xfId="0" applyFont="1" applyBorder="1" applyAlignment="1">
      <alignment horizontal="left"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9" fontId="0" fillId="0" borderId="1" xfId="0" applyNumberFormat="1" applyBorder="1" applyAlignment="1">
      <alignment horizontal="center" vertical="center"/>
    </xf>
    <xf numFmtId="0" fontId="0" fillId="0" borderId="0" xfId="0" applyAlignment="1">
      <alignment wrapText="1"/>
    </xf>
    <xf numFmtId="0" fontId="35" fillId="0" borderId="1" xfId="0" applyFont="1" applyBorder="1" applyAlignment="1">
      <alignment horizontal="center" vertical="center"/>
    </xf>
    <xf numFmtId="0" fontId="22" fillId="0" borderId="1" xfId="9" applyFont="1" applyFill="1" applyBorder="1" applyAlignment="1" applyProtection="1">
      <alignment horizontal="left" vertical="center" wrapText="1" indent="1"/>
    </xf>
    <xf numFmtId="167" fontId="22" fillId="0" borderId="7" xfId="11" applyNumberFormat="1" applyFont="1" applyFill="1" applyBorder="1" applyAlignment="1" applyProtection="1">
      <alignment vertical="center" wrapText="1"/>
    </xf>
    <xf numFmtId="0" fontId="20" fillId="0" borderId="1" xfId="9" applyFont="1" applyFill="1" applyBorder="1" applyAlignment="1" applyProtection="1">
      <alignment vertical="center" wrapText="1"/>
    </xf>
    <xf numFmtId="0" fontId="35" fillId="0" borderId="1" xfId="0" applyFont="1" applyFill="1" applyBorder="1" applyAlignment="1">
      <alignment horizontal="center" vertical="center"/>
    </xf>
    <xf numFmtId="0" fontId="38" fillId="4" borderId="0" xfId="0" applyFont="1" applyFill="1"/>
    <xf numFmtId="0" fontId="20" fillId="0" borderId="1" xfId="0" applyFont="1" applyBorder="1" applyAlignment="1">
      <alignment horizontal="center" vertical="center"/>
    </xf>
    <xf numFmtId="0" fontId="39" fillId="0" borderId="0" xfId="0" applyFont="1" applyAlignment="1">
      <alignment vertical="center" wrapText="1"/>
    </xf>
    <xf numFmtId="0" fontId="0" fillId="0" borderId="0" xfId="0" applyFill="1" applyAlignment="1">
      <alignment horizontal="center" vertical="center"/>
    </xf>
    <xf numFmtId="0" fontId="22" fillId="0" borderId="13" xfId="0" applyFont="1" applyBorder="1" applyAlignment="1">
      <alignment horizontal="justify" vertical="center" wrapText="1"/>
    </xf>
    <xf numFmtId="0" fontId="22" fillId="4" borderId="1" xfId="0" applyFont="1" applyFill="1" applyBorder="1" applyAlignment="1">
      <alignment horizontal="center" vertical="center"/>
    </xf>
    <xf numFmtId="164" fontId="20" fillId="0" borderId="1" xfId="11" applyFont="1" applyFill="1" applyBorder="1" applyAlignment="1" applyProtection="1">
      <alignment vertical="center" wrapText="1"/>
    </xf>
    <xf numFmtId="0" fontId="20" fillId="0" borderId="7" xfId="9" applyFont="1" applyFill="1" applyBorder="1" applyAlignment="1" applyProtection="1">
      <alignment horizontal="left" vertical="center" wrapText="1"/>
    </xf>
    <xf numFmtId="167" fontId="20" fillId="0" borderId="6" xfId="11" applyNumberFormat="1" applyFont="1" applyFill="1" applyBorder="1" applyAlignment="1" applyProtection="1">
      <alignment horizontal="center" vertical="center" wrapText="1"/>
    </xf>
    <xf numFmtId="0" fontId="0" fillId="4" borderId="1" xfId="0" applyFill="1" applyBorder="1"/>
    <xf numFmtId="0" fontId="20" fillId="0" borderId="10" xfId="9" applyFont="1" applyFill="1" applyBorder="1" applyAlignment="1" applyProtection="1">
      <alignment vertical="center" textRotation="90" wrapText="1"/>
    </xf>
    <xf numFmtId="0" fontId="0" fillId="0" borderId="1" xfId="0" applyBorder="1" applyAlignment="1">
      <alignment horizontal="center" vertical="center" wrapText="1"/>
    </xf>
    <xf numFmtId="9" fontId="0" fillId="0" borderId="1" xfId="4" applyFont="1" applyBorder="1" applyAlignment="1">
      <alignment horizontal="center"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0" fillId="0" borderId="1" xfId="0" applyFill="1" applyBorder="1" applyAlignment="1"/>
    <xf numFmtId="0" fontId="20" fillId="0" borderId="17" xfId="9" applyFont="1" applyFill="1" applyBorder="1" applyAlignment="1" applyProtection="1">
      <alignment horizontal="left" vertical="center" wrapText="1" indent="1"/>
    </xf>
    <xf numFmtId="0" fontId="22" fillId="0" borderId="17" xfId="0" applyFont="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xf>
    <xf numFmtId="0" fontId="20" fillId="0" borderId="23" xfId="9" applyFont="1" applyFill="1" applyBorder="1" applyAlignment="1" applyProtection="1">
      <alignment horizontal="left" vertical="center" wrapText="1" indent="1"/>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4" borderId="1" xfId="0" applyFont="1" applyFill="1" applyBorder="1" applyAlignment="1">
      <alignment horizontal="center" vertical="center"/>
    </xf>
    <xf numFmtId="0" fontId="22" fillId="4" borderId="1" xfId="0" applyFont="1" applyFill="1" applyBorder="1" applyAlignment="1">
      <alignment horizontal="center" vertical="center" textRotation="90"/>
    </xf>
    <xf numFmtId="0" fontId="36" fillId="4" borderId="7" xfId="0" applyFont="1" applyFill="1" applyBorder="1" applyAlignment="1">
      <alignment horizontal="center" vertical="center" textRotation="90"/>
    </xf>
    <xf numFmtId="0" fontId="20" fillId="0" borderId="18" xfId="9" applyFont="1" applyFill="1" applyBorder="1" applyAlignment="1" applyProtection="1">
      <alignment horizontal="left" vertical="center" wrapText="1" indent="1"/>
    </xf>
    <xf numFmtId="0" fontId="35" fillId="0" borderId="1" xfId="9" applyFont="1" applyFill="1" applyBorder="1" applyAlignment="1" applyProtection="1">
      <alignment horizontal="justify" vertical="center" wrapText="1"/>
    </xf>
    <xf numFmtId="0" fontId="0" fillId="0" borderId="1" xfId="0" applyBorder="1" applyAlignment="1">
      <alignment horizontal="center"/>
    </xf>
    <xf numFmtId="0" fontId="20" fillId="16" borderId="3" xfId="9" applyFont="1" applyFill="1" applyBorder="1" applyAlignment="1" applyProtection="1">
      <alignment horizontal="center" vertical="center" wrapText="1"/>
    </xf>
    <xf numFmtId="0" fontId="20" fillId="16" borderId="2" xfId="9" applyFont="1" applyFill="1" applyBorder="1" applyAlignment="1" applyProtection="1">
      <alignment horizontal="center" vertical="center" wrapText="1"/>
    </xf>
    <xf numFmtId="0" fontId="20" fillId="16" borderId="4" xfId="9" applyFont="1" applyFill="1" applyBorder="1" applyAlignment="1" applyProtection="1">
      <alignment horizontal="center" vertical="center" wrapText="1"/>
    </xf>
    <xf numFmtId="0" fontId="29" fillId="0" borderId="11" xfId="9" applyFont="1" applyFill="1" applyBorder="1" applyAlignment="1" applyProtection="1">
      <alignment horizontal="center" vertical="center" wrapText="1"/>
    </xf>
    <xf numFmtId="0" fontId="29" fillId="0" borderId="12" xfId="9" applyFont="1" applyFill="1" applyBorder="1" applyAlignment="1" applyProtection="1">
      <alignment horizontal="center" vertical="center" wrapText="1"/>
    </xf>
    <xf numFmtId="0" fontId="20" fillId="16" borderId="11" xfId="9" applyFont="1" applyFill="1" applyBorder="1" applyAlignment="1" applyProtection="1">
      <alignment horizontal="center" vertical="center" wrapText="1"/>
    </xf>
    <xf numFmtId="0" fontId="20" fillId="16" borderId="9" xfId="9" applyFont="1" applyFill="1" applyBorder="1" applyAlignment="1" applyProtection="1">
      <alignment horizontal="center" vertical="center" wrapText="1"/>
    </xf>
    <xf numFmtId="0" fontId="20" fillId="16" borderId="12" xfId="9" applyFont="1" applyFill="1" applyBorder="1" applyAlignment="1" applyProtection="1">
      <alignment horizontal="center" vertical="center" wrapText="1"/>
    </xf>
    <xf numFmtId="0" fontId="29" fillId="0" borderId="3" xfId="9" applyFont="1" applyFill="1" applyBorder="1" applyAlignment="1" applyProtection="1">
      <alignment horizontal="center" vertical="center" wrapText="1"/>
    </xf>
    <xf numFmtId="0" fontId="29" fillId="0" borderId="4" xfId="9" applyFont="1" applyFill="1" applyBorder="1" applyAlignment="1" applyProtection="1">
      <alignment horizontal="center" vertical="center" wrapText="1"/>
    </xf>
    <xf numFmtId="0" fontId="20" fillId="0" borderId="1" xfId="9" applyFont="1" applyBorder="1" applyAlignment="1">
      <alignment vertical="center" wrapText="1"/>
    </xf>
    <xf numFmtId="0" fontId="20" fillId="0" borderId="23" xfId="9" applyFont="1" applyFill="1" applyBorder="1" applyAlignment="1" applyProtection="1">
      <alignment vertical="center" wrapText="1"/>
    </xf>
    <xf numFmtId="0" fontId="20" fillId="0" borderId="17" xfId="9" applyFont="1" applyFill="1" applyBorder="1" applyAlignment="1" applyProtection="1">
      <alignment vertical="center" wrapText="1"/>
    </xf>
    <xf numFmtId="0" fontId="20" fillId="7" borderId="28" xfId="1" applyFont="1" applyFill="1" applyBorder="1" applyAlignment="1">
      <alignment horizontal="center" vertical="center" textRotation="90" wrapText="1"/>
    </xf>
    <xf numFmtId="0" fontId="20" fillId="0" borderId="29" xfId="9" applyFont="1" applyFill="1" applyBorder="1" applyAlignment="1" applyProtection="1">
      <alignment horizontal="left" vertical="center" wrapText="1" indent="1"/>
    </xf>
    <xf numFmtId="0" fontId="20" fillId="0" borderId="29" xfId="9" applyFont="1" applyFill="1" applyBorder="1" applyAlignment="1" applyProtection="1">
      <alignment vertical="center" wrapText="1"/>
    </xf>
    <xf numFmtId="0" fontId="20" fillId="0" borderId="23" xfId="9" applyFont="1" applyBorder="1" applyAlignment="1">
      <alignment vertical="center" wrapText="1"/>
    </xf>
    <xf numFmtId="0" fontId="21" fillId="4" borderId="1"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0" xfId="0" applyFont="1" applyFill="1" applyAlignment="1">
      <alignment horizontal="left"/>
    </xf>
    <xf numFmtId="0" fontId="23" fillId="4" borderId="0" xfId="0" applyFont="1" applyFill="1" applyAlignment="1">
      <alignment horizontal="right"/>
    </xf>
    <xf numFmtId="0" fontId="22" fillId="4" borderId="0" xfId="0" applyFont="1" applyFill="1" applyAlignment="1">
      <alignment horizontal="left" indent="1"/>
    </xf>
    <xf numFmtId="0" fontId="24" fillId="4" borderId="9" xfId="0" applyFont="1" applyFill="1" applyBorder="1" applyAlignment="1">
      <alignment horizontal="center"/>
    </xf>
    <xf numFmtId="0" fontId="19" fillId="13" borderId="1" xfId="0" applyFont="1" applyFill="1" applyBorder="1" applyAlignment="1">
      <alignment horizontal="center" vertical="center"/>
    </xf>
    <xf numFmtId="0" fontId="22" fillId="4" borderId="1" xfId="0" applyFont="1" applyFill="1" applyBorder="1" applyAlignment="1">
      <alignment horizontal="left" vertical="center" indent="1"/>
    </xf>
    <xf numFmtId="0" fontId="22" fillId="4" borderId="3" xfId="0" applyFont="1" applyFill="1" applyBorder="1" applyAlignment="1">
      <alignment horizontal="center"/>
    </xf>
    <xf numFmtId="0" fontId="22" fillId="4" borderId="2" xfId="0" applyFont="1" applyFill="1" applyBorder="1" applyAlignment="1">
      <alignment horizontal="center"/>
    </xf>
    <xf numFmtId="0" fontId="22" fillId="4" borderId="4" xfId="0" applyFont="1" applyFill="1" applyBorder="1" applyAlignment="1">
      <alignment horizontal="center"/>
    </xf>
    <xf numFmtId="0" fontId="26" fillId="4" borderId="1" xfId="0" applyFont="1" applyFill="1" applyBorder="1" applyAlignment="1">
      <alignment horizontal="center" vertical="center"/>
    </xf>
    <xf numFmtId="0" fontId="23" fillId="4" borderId="0" xfId="0" applyFont="1" applyFill="1" applyAlignment="1">
      <alignment horizontal="right" vertical="center"/>
    </xf>
    <xf numFmtId="0" fontId="22" fillId="4" borderId="3" xfId="0" applyFont="1" applyFill="1" applyBorder="1" applyAlignment="1">
      <alignment horizontal="left" indent="1"/>
    </xf>
    <xf numFmtId="0" fontId="22" fillId="4" borderId="2" xfId="0" applyFont="1" applyFill="1" applyBorder="1" applyAlignment="1">
      <alignment horizontal="left" indent="1"/>
    </xf>
    <xf numFmtId="0" fontId="22" fillId="4" borderId="4" xfId="0" applyFont="1" applyFill="1" applyBorder="1" applyAlignment="1">
      <alignment horizontal="left" indent="1"/>
    </xf>
    <xf numFmtId="0" fontId="22" fillId="4" borderId="3" xfId="0" applyFont="1" applyFill="1" applyBorder="1" applyAlignment="1"/>
    <xf numFmtId="0" fontId="22" fillId="4" borderId="2" xfId="0" applyFont="1" applyFill="1" applyBorder="1" applyAlignment="1"/>
    <xf numFmtId="0" fontId="22" fillId="4" borderId="4" xfId="0" applyFont="1" applyFill="1" applyBorder="1" applyAlignment="1"/>
    <xf numFmtId="0" fontId="29" fillId="0" borderId="11" xfId="9" applyFont="1" applyFill="1" applyBorder="1" applyAlignment="1" applyProtection="1">
      <alignment horizontal="center" vertical="center" wrapText="1"/>
    </xf>
    <xf numFmtId="0" fontId="29" fillId="0" borderId="12" xfId="9" applyFont="1" applyFill="1" applyBorder="1" applyAlignment="1" applyProtection="1">
      <alignment horizontal="center" vertical="center" wrapText="1"/>
    </xf>
    <xf numFmtId="0" fontId="8" fillId="14" borderId="7" xfId="9" applyFont="1" applyFill="1" applyBorder="1" applyAlignment="1" applyProtection="1">
      <alignment horizontal="center" vertical="center" textRotation="90" wrapText="1"/>
    </xf>
    <xf numFmtId="0" fontId="8" fillId="14" borderId="10" xfId="9" applyFont="1" applyFill="1" applyBorder="1" applyAlignment="1" applyProtection="1">
      <alignment horizontal="center" vertical="center" textRotation="90" wrapText="1"/>
    </xf>
    <xf numFmtId="0" fontId="8" fillId="14" borderId="6" xfId="9" applyFont="1" applyFill="1" applyBorder="1" applyAlignment="1" applyProtection="1">
      <alignment horizontal="center" vertical="center" textRotation="90" wrapText="1"/>
    </xf>
    <xf numFmtId="0" fontId="8" fillId="14" borderId="13" xfId="9" applyFont="1" applyFill="1" applyBorder="1" applyAlignment="1" applyProtection="1">
      <alignment horizontal="center" vertical="center" wrapText="1"/>
    </xf>
    <xf numFmtId="0" fontId="8" fillId="14" borderId="14" xfId="9" applyFont="1" applyFill="1" applyBorder="1" applyAlignment="1" applyProtection="1">
      <alignment horizontal="center" vertical="center" wrapText="1"/>
    </xf>
    <xf numFmtId="0" fontId="8" fillId="14" borderId="12" xfId="9" applyFont="1" applyFill="1" applyBorder="1" applyAlignment="1" applyProtection="1">
      <alignment horizontal="center" vertical="center" wrapText="1"/>
    </xf>
    <xf numFmtId="0" fontId="8" fillId="14" borderId="7" xfId="9" applyFont="1" applyFill="1" applyBorder="1" applyAlignment="1" applyProtection="1">
      <alignment horizontal="center" vertical="center" wrapText="1"/>
    </xf>
    <xf numFmtId="0" fontId="8" fillId="14" borderId="10" xfId="9" applyFont="1" applyFill="1" applyBorder="1" applyAlignment="1" applyProtection="1">
      <alignment horizontal="center" vertical="center" wrapText="1"/>
    </xf>
    <xf numFmtId="0" fontId="8" fillId="14" borderId="6" xfId="9" applyFont="1" applyFill="1" applyBorder="1" applyAlignment="1" applyProtection="1">
      <alignment horizontal="center" vertical="center" wrapText="1"/>
    </xf>
    <xf numFmtId="0" fontId="8" fillId="14" borderId="3" xfId="0" applyFont="1" applyFill="1" applyBorder="1" applyAlignment="1">
      <alignment horizontal="center" vertical="center"/>
    </xf>
    <xf numFmtId="0" fontId="8" fillId="14" borderId="2" xfId="0" applyFont="1" applyFill="1" applyBorder="1" applyAlignment="1">
      <alignment horizontal="center" vertical="center"/>
    </xf>
    <xf numFmtId="0" fontId="8" fillId="14" borderId="4" xfId="0" applyFont="1" applyFill="1" applyBorder="1" applyAlignment="1">
      <alignment horizontal="center" vertical="center"/>
    </xf>
    <xf numFmtId="0" fontId="9" fillId="15" borderId="1" xfId="0" applyFont="1" applyFill="1" applyBorder="1" applyAlignment="1">
      <alignment horizontal="center" vertical="center"/>
    </xf>
    <xf numFmtId="0" fontId="9" fillId="16" borderId="1" xfId="0" applyFont="1" applyFill="1" applyBorder="1" applyAlignment="1">
      <alignment horizontal="center" vertical="center"/>
    </xf>
    <xf numFmtId="0" fontId="29" fillId="3" borderId="3" xfId="9" applyFont="1" applyFill="1" applyBorder="1" applyAlignment="1" applyProtection="1">
      <alignment horizontal="center" vertical="center" wrapText="1"/>
    </xf>
    <xf numFmtId="0" fontId="29" fillId="3" borderId="2" xfId="9" applyFont="1" applyFill="1" applyBorder="1" applyAlignment="1" applyProtection="1">
      <alignment horizontal="center" vertical="center" wrapText="1"/>
    </xf>
    <xf numFmtId="0" fontId="29" fillId="3" borderId="4" xfId="9" applyFont="1" applyFill="1" applyBorder="1" applyAlignment="1" applyProtection="1">
      <alignment horizontal="center" vertical="center" wrapText="1"/>
    </xf>
    <xf numFmtId="0" fontId="20" fillId="16" borderId="3" xfId="9" applyFont="1" applyFill="1" applyBorder="1" applyAlignment="1" applyProtection="1">
      <alignment horizontal="center" vertical="center" wrapText="1"/>
    </xf>
    <xf numFmtId="0" fontId="20" fillId="16" borderId="2" xfId="9" applyFont="1" applyFill="1" applyBorder="1" applyAlignment="1" applyProtection="1">
      <alignment horizontal="center" vertical="center" wrapText="1"/>
    </xf>
    <xf numFmtId="0" fontId="20" fillId="16" borderId="4" xfId="9" applyFont="1" applyFill="1" applyBorder="1" applyAlignment="1" applyProtection="1">
      <alignment horizontal="center" vertical="center" wrapText="1"/>
    </xf>
    <xf numFmtId="0" fontId="20" fillId="0" borderId="7" xfId="9" applyFont="1" applyFill="1" applyBorder="1" applyAlignment="1" applyProtection="1">
      <alignment horizontal="center" vertical="center" textRotation="90" wrapText="1"/>
    </xf>
    <xf numFmtId="0" fontId="20" fillId="0" borderId="10" xfId="9" applyFont="1" applyFill="1" applyBorder="1" applyAlignment="1" applyProtection="1">
      <alignment horizontal="center" vertical="center" textRotation="90" wrapText="1"/>
    </xf>
    <xf numFmtId="0" fontId="19" fillId="14" borderId="3" xfId="9" applyFont="1" applyFill="1" applyBorder="1" applyAlignment="1" applyProtection="1">
      <alignment horizontal="center" vertical="center" wrapText="1"/>
    </xf>
    <xf numFmtId="0" fontId="19" fillId="14" borderId="2" xfId="9" applyFont="1" applyFill="1" applyBorder="1" applyAlignment="1" applyProtection="1">
      <alignment horizontal="center" vertical="center" wrapText="1"/>
    </xf>
    <xf numFmtId="0" fontId="19" fillId="14" borderId="4" xfId="9" applyFont="1" applyFill="1" applyBorder="1" applyAlignment="1" applyProtection="1">
      <alignment horizontal="center" vertical="center" wrapText="1"/>
    </xf>
    <xf numFmtId="9" fontId="29" fillId="11" borderId="3" xfId="4" applyFont="1" applyFill="1" applyBorder="1" applyAlignment="1" applyProtection="1">
      <alignment horizontal="center" vertical="center" wrapText="1"/>
    </xf>
    <xf numFmtId="9" fontId="29" fillId="11" borderId="4" xfId="4" applyFont="1" applyFill="1" applyBorder="1" applyAlignment="1" applyProtection="1">
      <alignment horizontal="center" vertical="center" wrapText="1"/>
    </xf>
    <xf numFmtId="9" fontId="29" fillId="0" borderId="3" xfId="4" applyFont="1" applyFill="1" applyBorder="1" applyAlignment="1" applyProtection="1">
      <alignment horizontal="center" vertical="center" wrapText="1"/>
    </xf>
    <xf numFmtId="9" fontId="29" fillId="0" borderId="4" xfId="4" applyFont="1" applyFill="1" applyBorder="1" applyAlignment="1" applyProtection="1">
      <alignment horizontal="center" vertical="center" wrapText="1"/>
    </xf>
    <xf numFmtId="0" fontId="29" fillId="4" borderId="3" xfId="9" applyFont="1" applyFill="1" applyBorder="1" applyAlignment="1" applyProtection="1">
      <alignment horizontal="center" vertical="center" wrapText="1"/>
    </xf>
    <xf numFmtId="0" fontId="29" fillId="4" borderId="4" xfId="9" applyFont="1" applyFill="1" applyBorder="1" applyAlignment="1" applyProtection="1">
      <alignment horizontal="center" vertical="center" wrapText="1"/>
    </xf>
    <xf numFmtId="9" fontId="29" fillId="5" borderId="1" xfId="8" applyFont="1" applyFill="1" applyBorder="1" applyAlignment="1" applyProtection="1">
      <alignment horizontal="center" vertical="center" wrapText="1"/>
    </xf>
    <xf numFmtId="9" fontId="29" fillId="5" borderId="3" xfId="4" applyFont="1" applyFill="1" applyBorder="1" applyAlignment="1" applyProtection="1">
      <alignment horizontal="center" vertical="center" wrapText="1"/>
    </xf>
    <xf numFmtId="9" fontId="29" fillId="5" borderId="4" xfId="4" applyFont="1" applyFill="1" applyBorder="1" applyAlignment="1" applyProtection="1">
      <alignment horizontal="center" vertical="center" wrapText="1"/>
    </xf>
    <xf numFmtId="165" fontId="8" fillId="14" borderId="1" xfId="10" applyNumberFormat="1" applyFont="1" applyFill="1" applyBorder="1" applyAlignment="1" applyProtection="1">
      <alignment horizontal="center" vertical="center" wrapText="1"/>
    </xf>
    <xf numFmtId="0" fontId="0" fillId="4" borderId="1" xfId="0" applyFill="1" applyBorder="1" applyAlignment="1">
      <alignment horizontal="center"/>
    </xf>
    <xf numFmtId="0" fontId="22" fillId="4" borderId="7" xfId="0" applyFont="1" applyFill="1" applyBorder="1" applyAlignment="1">
      <alignment horizontal="center" vertical="center" textRotation="90"/>
    </xf>
    <xf numFmtId="0" fontId="22" fillId="4" borderId="10" xfId="0" applyFont="1" applyFill="1" applyBorder="1" applyAlignment="1">
      <alignment horizontal="center" vertical="center" textRotation="90"/>
    </xf>
    <xf numFmtId="0" fontId="20" fillId="0" borderId="6" xfId="9" applyFont="1" applyFill="1" applyBorder="1" applyAlignment="1" applyProtection="1">
      <alignment horizontal="center" vertical="center" textRotation="90" wrapText="1"/>
    </xf>
    <xf numFmtId="0" fontId="29" fillId="2" borderId="1"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xf>
    <xf numFmtId="0" fontId="22" fillId="4" borderId="3" xfId="0" applyFont="1" applyFill="1" applyBorder="1" applyAlignment="1">
      <alignment horizontal="left" vertical="center"/>
    </xf>
    <xf numFmtId="0" fontId="22" fillId="4" borderId="2" xfId="0" applyFont="1" applyFill="1" applyBorder="1" applyAlignment="1">
      <alignment horizontal="left" vertical="center"/>
    </xf>
    <xf numFmtId="0" fontId="22" fillId="4" borderId="4" xfId="0" applyFont="1" applyFill="1" applyBorder="1" applyAlignment="1">
      <alignment horizontal="left" vertical="center"/>
    </xf>
    <xf numFmtId="0" fontId="22" fillId="4" borderId="3" xfId="0" applyFont="1" applyFill="1" applyBorder="1" applyAlignment="1">
      <alignment horizontal="left" indent="2"/>
    </xf>
    <xf numFmtId="0" fontId="22" fillId="4" borderId="2" xfId="0" applyFont="1" applyFill="1" applyBorder="1" applyAlignment="1">
      <alignment horizontal="left" indent="2"/>
    </xf>
    <xf numFmtId="0" fontId="22" fillId="4" borderId="4" xfId="0" applyFont="1" applyFill="1" applyBorder="1" applyAlignment="1">
      <alignment horizontal="left" indent="2"/>
    </xf>
    <xf numFmtId="0" fontId="20" fillId="0" borderId="1" xfId="9" applyFont="1" applyFill="1" applyBorder="1" applyAlignment="1" applyProtection="1">
      <alignment horizontal="center" vertical="center" textRotation="90" wrapText="1"/>
    </xf>
    <xf numFmtId="0" fontId="22" fillId="4" borderId="3" xfId="0" applyFont="1" applyFill="1" applyBorder="1" applyAlignment="1">
      <alignment horizontal="left" wrapText="1" indent="2"/>
    </xf>
    <xf numFmtId="0" fontId="22" fillId="4" borderId="2" xfId="0" applyFont="1" applyFill="1" applyBorder="1" applyAlignment="1">
      <alignment horizontal="left" wrapText="1" indent="2"/>
    </xf>
    <xf numFmtId="0" fontId="22" fillId="4" borderId="4" xfId="0" applyFont="1" applyFill="1" applyBorder="1" applyAlignment="1">
      <alignment horizontal="left" wrapText="1" indent="2"/>
    </xf>
    <xf numFmtId="0" fontId="19" fillId="14" borderId="7" xfId="9" applyFont="1" applyFill="1" applyBorder="1" applyAlignment="1" applyProtection="1">
      <alignment horizontal="center" vertical="center" textRotation="90" wrapText="1"/>
    </xf>
    <xf numFmtId="0" fontId="19" fillId="14" borderId="10" xfId="9" applyFont="1" applyFill="1" applyBorder="1" applyAlignment="1" applyProtection="1">
      <alignment horizontal="center" vertical="center" textRotation="90" wrapText="1"/>
    </xf>
    <xf numFmtId="0" fontId="19" fillId="14" borderId="6" xfId="9" applyFont="1" applyFill="1" applyBorder="1" applyAlignment="1" applyProtection="1">
      <alignment horizontal="center" vertical="center" textRotation="90" wrapText="1"/>
    </xf>
    <xf numFmtId="0" fontId="3" fillId="3" borderId="3" xfId="9" applyFont="1" applyFill="1" applyBorder="1" applyAlignment="1">
      <alignment horizontal="left" vertical="center" wrapText="1"/>
    </xf>
    <xf numFmtId="0" fontId="3" fillId="3" borderId="2" xfId="9" applyFont="1" applyFill="1" applyBorder="1" applyAlignment="1">
      <alignment horizontal="left" vertical="center" wrapText="1"/>
    </xf>
    <xf numFmtId="0" fontId="3" fillId="3" borderId="4" xfId="9" applyFont="1" applyFill="1" applyBorder="1" applyAlignment="1">
      <alignment horizontal="left" vertical="center" wrapText="1"/>
    </xf>
    <xf numFmtId="0" fontId="29" fillId="0" borderId="1" xfId="9" applyFont="1" applyFill="1" applyBorder="1" applyAlignment="1" applyProtection="1">
      <alignment horizontal="center" vertical="center" wrapText="1"/>
    </xf>
    <xf numFmtId="0" fontId="20" fillId="16" borderId="1" xfId="9" applyFont="1" applyFill="1" applyBorder="1" applyAlignment="1" applyProtection="1">
      <alignment horizontal="center" vertical="center" wrapText="1"/>
    </xf>
    <xf numFmtId="0" fontId="29" fillId="4" borderId="1" xfId="9" applyFont="1" applyFill="1" applyBorder="1" applyAlignment="1" applyProtection="1">
      <alignment horizontal="center" vertical="center" wrapText="1"/>
    </xf>
    <xf numFmtId="0" fontId="20" fillId="4" borderId="1" xfId="9" applyFont="1" applyFill="1" applyBorder="1" applyAlignment="1" applyProtection="1">
      <alignment horizontal="center" vertical="center" wrapText="1"/>
    </xf>
    <xf numFmtId="0" fontId="20" fillId="0" borderId="1" xfId="9" applyFont="1" applyFill="1" applyBorder="1" applyAlignment="1" applyProtection="1">
      <alignment horizontal="center" vertical="center" wrapText="1"/>
    </xf>
    <xf numFmtId="0" fontId="22" fillId="4" borderId="8" xfId="0" applyFont="1" applyFill="1" applyBorder="1" applyAlignment="1">
      <alignment horizontal="center" vertical="center" textRotation="90"/>
    </xf>
    <xf numFmtId="9" fontId="11" fillId="4" borderId="1" xfId="4" applyFont="1" applyFill="1" applyBorder="1" applyAlignment="1">
      <alignment horizontal="left" vertical="center" wrapText="1"/>
    </xf>
    <xf numFmtId="165" fontId="12" fillId="8" borderId="3" xfId="3" applyNumberFormat="1" applyFont="1" applyFill="1" applyBorder="1" applyAlignment="1" applyProtection="1">
      <alignment horizontal="left" vertical="center" wrapText="1"/>
    </xf>
    <xf numFmtId="165" fontId="12" fillId="8" borderId="2" xfId="3" applyNumberFormat="1" applyFont="1" applyFill="1" applyBorder="1" applyAlignment="1" applyProtection="1">
      <alignment horizontal="left" vertical="center" wrapText="1"/>
    </xf>
    <xf numFmtId="165" fontId="12" fillId="8" borderId="4" xfId="3" applyNumberFormat="1" applyFont="1" applyFill="1" applyBorder="1" applyAlignment="1" applyProtection="1">
      <alignment horizontal="left" vertical="center" wrapText="1"/>
    </xf>
    <xf numFmtId="0" fontId="10" fillId="2" borderId="1" xfId="0" applyFont="1" applyFill="1" applyBorder="1" applyAlignment="1">
      <alignment horizontal="center" vertical="center"/>
    </xf>
    <xf numFmtId="9" fontId="10" fillId="5" borderId="1" xfId="8" applyFont="1" applyFill="1" applyBorder="1" applyAlignment="1">
      <alignment horizontal="center" vertical="center" wrapText="1"/>
    </xf>
    <xf numFmtId="9" fontId="10" fillId="0" borderId="3" xfId="4" applyFont="1" applyFill="1" applyBorder="1" applyAlignment="1">
      <alignment horizontal="center" vertical="center" wrapText="1"/>
    </xf>
    <xf numFmtId="9" fontId="10" fillId="0" borderId="4" xfId="4" applyFont="1" applyFill="1" applyBorder="1" applyAlignment="1">
      <alignment horizontal="center" vertical="center" wrapText="1"/>
    </xf>
    <xf numFmtId="9" fontId="10" fillId="4" borderId="3" xfId="4" applyFont="1" applyFill="1" applyBorder="1" applyAlignment="1">
      <alignment horizontal="center" vertical="center" wrapText="1"/>
    </xf>
    <xf numFmtId="9" fontId="10" fillId="4" borderId="4" xfId="4" applyFont="1" applyFill="1" applyBorder="1" applyAlignment="1">
      <alignment horizontal="center" vertical="center" wrapText="1"/>
    </xf>
    <xf numFmtId="0" fontId="10" fillId="2" borderId="1" xfId="1" applyFont="1" applyFill="1" applyBorder="1" applyAlignment="1">
      <alignment horizontal="center" vertical="center" wrapText="1"/>
    </xf>
    <xf numFmtId="0" fontId="18" fillId="5" borderId="3" xfId="1" applyFont="1" applyFill="1" applyBorder="1" applyAlignment="1">
      <alignment horizontal="center" vertical="center" wrapText="1"/>
    </xf>
    <xf numFmtId="0" fontId="18" fillId="5" borderId="4" xfId="1" applyFont="1" applyFill="1" applyBorder="1" applyAlignment="1">
      <alignment horizontal="center" vertical="center" wrapText="1"/>
    </xf>
    <xf numFmtId="17" fontId="9" fillId="2" borderId="1" xfId="1" applyNumberFormat="1" applyFont="1" applyFill="1" applyBorder="1" applyAlignment="1">
      <alignment horizontal="center" vertical="center"/>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8" fillId="5" borderId="11" xfId="1" applyFont="1" applyFill="1" applyBorder="1" applyAlignment="1">
      <alignment horizontal="center" vertical="center" wrapText="1"/>
    </xf>
    <xf numFmtId="0" fontId="18" fillId="5" borderId="12" xfId="1" applyFont="1" applyFill="1" applyBorder="1" applyAlignment="1">
      <alignment horizontal="center" vertical="center" wrapText="1"/>
    </xf>
    <xf numFmtId="9" fontId="10" fillId="4" borderId="3" xfId="4" applyNumberFormat="1" applyFont="1" applyFill="1" applyBorder="1" applyAlignment="1">
      <alignment horizontal="center" vertical="center" wrapText="1"/>
    </xf>
    <xf numFmtId="9" fontId="10" fillId="4" borderId="4" xfId="4" applyNumberFormat="1" applyFont="1" applyFill="1" applyBorder="1" applyAlignment="1">
      <alignment horizontal="center" vertical="center" wrapText="1"/>
    </xf>
    <xf numFmtId="0" fontId="10" fillId="7" borderId="3" xfId="1" applyFont="1" applyFill="1" applyBorder="1" applyAlignment="1">
      <alignment horizontal="center"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1" fillId="0" borderId="1" xfId="1" applyFont="1" applyBorder="1" applyAlignment="1">
      <alignment horizontal="center" vertical="center"/>
    </xf>
    <xf numFmtId="0" fontId="7" fillId="0" borderId="1" xfId="1" applyFont="1" applyFill="1" applyBorder="1" applyAlignment="1">
      <alignment horizontal="center" vertical="center"/>
    </xf>
    <xf numFmtId="0" fontId="6" fillId="0" borderId="1" xfId="6" applyFont="1" applyBorder="1" applyAlignment="1">
      <alignment horizontal="center" vertical="center"/>
    </xf>
    <xf numFmtId="0" fontId="11" fillId="0" borderId="1" xfId="0" applyFont="1" applyFill="1" applyBorder="1" applyAlignment="1">
      <alignment horizontal="center" vertical="center"/>
    </xf>
    <xf numFmtId="0" fontId="1" fillId="0" borderId="7" xfId="1" applyFont="1" applyFill="1" applyBorder="1" applyAlignment="1">
      <alignment horizontal="center" vertical="center" wrapText="1"/>
    </xf>
    <xf numFmtId="0" fontId="1" fillId="0" borderId="10" xfId="1" applyFont="1" applyFill="1" applyBorder="1" applyAlignment="1">
      <alignment horizontal="center" vertical="center" wrapText="1"/>
    </xf>
    <xf numFmtId="9" fontId="6" fillId="0" borderId="3" xfId="4" applyFont="1" applyFill="1" applyBorder="1" applyAlignment="1">
      <alignment horizontal="center" vertical="center" wrapText="1"/>
    </xf>
    <xf numFmtId="9" fontId="6" fillId="0" borderId="4" xfId="4" applyFont="1" applyFill="1" applyBorder="1" applyAlignment="1">
      <alignment horizontal="center" vertical="center" wrapText="1"/>
    </xf>
    <xf numFmtId="9" fontId="6" fillId="5" borderId="1" xfId="8"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8" fillId="5" borderId="11" xfId="1" applyFont="1" applyFill="1" applyBorder="1" applyAlignment="1">
      <alignment horizontal="center" vertical="center" wrapText="1"/>
    </xf>
    <xf numFmtId="0" fontId="8" fillId="5" borderId="12" xfId="1" applyFont="1" applyFill="1" applyBorder="1" applyAlignment="1">
      <alignment horizontal="center" vertical="center" wrapText="1"/>
    </xf>
    <xf numFmtId="17" fontId="16" fillId="2" borderId="1" xfId="1" applyNumberFormat="1" applyFont="1" applyFill="1" applyBorder="1" applyAlignment="1">
      <alignment horizontal="center" vertical="center"/>
    </xf>
    <xf numFmtId="0" fontId="3" fillId="0" borderId="3"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6" fillId="0" borderId="3" xfId="1" applyFont="1" applyFill="1" applyBorder="1" applyAlignment="1">
      <alignment horizontal="left" vertical="center" wrapText="1" indent="3"/>
    </xf>
    <xf numFmtId="0" fontId="6" fillId="0" borderId="2" xfId="1" applyFont="1" applyFill="1" applyBorder="1" applyAlignment="1">
      <alignment horizontal="left" vertical="center" wrapText="1" indent="3"/>
    </xf>
    <xf numFmtId="0" fontId="6" fillId="0" borderId="4" xfId="1" applyFont="1" applyFill="1" applyBorder="1" applyAlignment="1">
      <alignment horizontal="left" vertical="center" wrapText="1" indent="3"/>
    </xf>
    <xf numFmtId="0" fontId="10" fillId="3" borderId="1"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10" xfId="1" applyFont="1" applyFill="1" applyBorder="1" applyAlignment="1">
      <alignment horizontal="center" vertical="center"/>
    </xf>
    <xf numFmtId="0" fontId="10" fillId="3" borderId="6" xfId="1" applyFont="1" applyFill="1" applyBorder="1" applyAlignment="1">
      <alignment horizontal="center" vertical="center"/>
    </xf>
    <xf numFmtId="0" fontId="10" fillId="7" borderId="1" xfId="1" applyFont="1" applyFill="1" applyBorder="1" applyAlignment="1">
      <alignment horizontal="center" vertical="center"/>
    </xf>
    <xf numFmtId="0" fontId="1" fillId="0" borderId="0" xfId="1" applyFont="1" applyAlignment="1">
      <alignment horizontal="center" vertical="center" wrapText="1"/>
    </xf>
    <xf numFmtId="0" fontId="6" fillId="0" borderId="9" xfId="1" applyFont="1" applyFill="1" applyBorder="1" applyAlignment="1">
      <alignment horizontal="center" wrapText="1"/>
    </xf>
    <xf numFmtId="0" fontId="3" fillId="0" borderId="0" xfId="1" applyFont="1" applyFill="1" applyBorder="1" applyAlignment="1">
      <alignment horizontal="center" vertical="center"/>
    </xf>
    <xf numFmtId="0" fontId="3" fillId="0" borderId="9" xfId="1" applyFont="1" applyFill="1" applyBorder="1" applyAlignment="1">
      <alignment horizontal="left" vertical="center" indent="37"/>
    </xf>
    <xf numFmtId="0" fontId="5" fillId="0" borderId="0" xfId="1" applyFont="1" applyFill="1" applyBorder="1" applyAlignment="1">
      <alignment horizontal="left" vertical="center"/>
    </xf>
    <xf numFmtId="9" fontId="6" fillId="0" borderId="3" xfId="8" applyFont="1" applyFill="1" applyBorder="1" applyAlignment="1">
      <alignment horizontal="center" vertical="center"/>
    </xf>
    <xf numFmtId="9" fontId="6" fillId="0" borderId="4" xfId="8" applyFont="1" applyFill="1" applyBorder="1" applyAlignment="1">
      <alignment horizontal="center" vertical="center"/>
    </xf>
    <xf numFmtId="0" fontId="3" fillId="0" borderId="5" xfId="1" applyFont="1" applyFill="1" applyBorder="1" applyAlignment="1">
      <alignment horizontal="center"/>
    </xf>
    <xf numFmtId="0" fontId="3" fillId="0" borderId="0" xfId="1" applyFont="1" applyFill="1" applyBorder="1" applyAlignment="1">
      <alignment horizontal="center"/>
    </xf>
    <xf numFmtId="0" fontId="3" fillId="7" borderId="3" xfId="1" applyFont="1" applyFill="1" applyBorder="1" applyAlignment="1">
      <alignment horizontal="center" vertical="center" wrapText="1"/>
    </xf>
    <xf numFmtId="0" fontId="3" fillId="7" borderId="2" xfId="1" applyFont="1" applyFill="1" applyBorder="1" applyAlignment="1">
      <alignment horizontal="center" vertical="center" wrapText="1"/>
    </xf>
    <xf numFmtId="0" fontId="3" fillId="7" borderId="4" xfId="1" applyFont="1" applyFill="1" applyBorder="1" applyAlignment="1">
      <alignment horizontal="center" vertical="center" wrapText="1"/>
    </xf>
    <xf numFmtId="0" fontId="3" fillId="7" borderId="3" xfId="1" applyFont="1" applyFill="1" applyBorder="1" applyAlignment="1">
      <alignment horizontal="center" vertical="center"/>
    </xf>
    <xf numFmtId="0" fontId="3" fillId="7" borderId="4" xfId="1" applyFont="1" applyFill="1" applyBorder="1" applyAlignment="1">
      <alignment horizontal="center" vertical="center"/>
    </xf>
    <xf numFmtId="0" fontId="22" fillId="4" borderId="3" xfId="0" applyFont="1" applyFill="1" applyBorder="1" applyAlignment="1">
      <alignment horizontal="left" vertical="center" wrapText="1" indent="2"/>
    </xf>
    <xf numFmtId="0" fontId="22" fillId="4" borderId="2" xfId="0" applyFont="1" applyFill="1" applyBorder="1" applyAlignment="1">
      <alignment horizontal="left" vertical="center" wrapText="1" indent="2"/>
    </xf>
    <xf numFmtId="0" fontId="22" fillId="4" borderId="4" xfId="0" applyFont="1" applyFill="1" applyBorder="1" applyAlignment="1">
      <alignment horizontal="left" vertical="center" wrapText="1" indent="2"/>
    </xf>
    <xf numFmtId="0" fontId="20" fillId="20" borderId="16" xfId="1" applyFont="1" applyFill="1" applyBorder="1" applyAlignment="1">
      <alignment horizontal="center" vertical="center" textRotation="90"/>
    </xf>
    <xf numFmtId="0" fontId="20" fillId="20" borderId="20" xfId="1" applyFont="1" applyFill="1" applyBorder="1" applyAlignment="1">
      <alignment horizontal="center" vertical="center" textRotation="90"/>
    </xf>
    <xf numFmtId="0" fontId="20" fillId="20" borderId="22" xfId="1" applyFont="1" applyFill="1" applyBorder="1" applyAlignment="1">
      <alignment horizontal="center" vertical="center" textRotation="90"/>
    </xf>
    <xf numFmtId="0" fontId="22" fillId="4" borderId="25" xfId="0" applyFont="1" applyFill="1" applyBorder="1" applyAlignment="1">
      <alignment horizontal="center" vertical="center" textRotation="90"/>
    </xf>
    <xf numFmtId="0" fontId="22" fillId="4" borderId="26" xfId="0" applyFont="1" applyFill="1" applyBorder="1" applyAlignment="1">
      <alignment horizontal="center" vertical="center" textRotation="90"/>
    </xf>
    <xf numFmtId="0" fontId="22" fillId="4" borderId="27" xfId="0" applyFont="1" applyFill="1" applyBorder="1" applyAlignment="1">
      <alignment horizontal="center" vertical="center" textRotation="90"/>
    </xf>
    <xf numFmtId="0" fontId="20" fillId="12" borderId="25" xfId="1" applyFont="1" applyFill="1" applyBorder="1" applyAlignment="1">
      <alignment horizontal="center" vertical="center" textRotation="90"/>
    </xf>
    <xf numFmtId="0" fontId="20" fillId="12" borderId="26" xfId="1" applyFont="1" applyFill="1" applyBorder="1" applyAlignment="1">
      <alignment horizontal="center" vertical="center" textRotation="90"/>
    </xf>
    <xf numFmtId="0" fontId="20" fillId="12" borderId="27" xfId="1" applyFont="1" applyFill="1" applyBorder="1" applyAlignment="1">
      <alignment horizontal="center" vertical="center" textRotation="90"/>
    </xf>
    <xf numFmtId="0" fontId="20" fillId="16" borderId="11" xfId="9" applyFont="1" applyFill="1" applyBorder="1" applyAlignment="1" applyProtection="1">
      <alignment horizontal="center" vertical="center" wrapText="1"/>
    </xf>
    <xf numFmtId="0" fontId="20" fillId="16" borderId="9" xfId="9" applyFont="1" applyFill="1" applyBorder="1" applyAlignment="1" applyProtection="1">
      <alignment horizontal="center" vertical="center" wrapText="1"/>
    </xf>
    <xf numFmtId="0" fontId="20" fillId="16" borderId="12" xfId="9" applyFont="1" applyFill="1" applyBorder="1" applyAlignment="1" applyProtection="1">
      <alignment horizontal="center" vertical="center" wrapText="1"/>
    </xf>
    <xf numFmtId="0" fontId="20" fillId="21" borderId="16" xfId="1" applyFont="1" applyFill="1" applyBorder="1" applyAlignment="1">
      <alignment horizontal="center" vertical="center" textRotation="90"/>
    </xf>
    <xf numFmtId="0" fontId="20" fillId="21" borderId="20" xfId="1" applyFont="1" applyFill="1" applyBorder="1" applyAlignment="1">
      <alignment horizontal="center" vertical="center" textRotation="90"/>
    </xf>
    <xf numFmtId="0" fontId="20" fillId="21" borderId="22" xfId="1" applyFont="1" applyFill="1" applyBorder="1" applyAlignment="1">
      <alignment horizontal="center" vertical="center" textRotation="90"/>
    </xf>
    <xf numFmtId="0" fontId="22" fillId="4" borderId="1" xfId="0" applyFont="1" applyFill="1" applyBorder="1" applyAlignment="1">
      <alignment horizontal="left" vertical="center" wrapText="1" indent="1"/>
    </xf>
    <xf numFmtId="0" fontId="29" fillId="0" borderId="10" xfId="9" applyFont="1" applyFill="1" applyBorder="1" applyAlignment="1" applyProtection="1">
      <alignment horizontal="center" vertical="center" textRotation="90" wrapText="1"/>
    </xf>
    <xf numFmtId="0" fontId="29" fillId="0" borderId="6" xfId="9" applyFont="1" applyFill="1" applyBorder="1" applyAlignment="1" applyProtection="1">
      <alignment horizontal="center" vertical="center" textRotation="90" wrapText="1"/>
    </xf>
    <xf numFmtId="0" fontId="22" fillId="4" borderId="15" xfId="0" applyFont="1" applyFill="1" applyBorder="1" applyAlignment="1">
      <alignment horizontal="center" vertical="center" textRotation="90"/>
    </xf>
    <xf numFmtId="0" fontId="22" fillId="4" borderId="3" xfId="0" applyFont="1" applyFill="1" applyBorder="1" applyAlignment="1">
      <alignment horizontal="left" vertical="center" wrapText="1" indent="1"/>
    </xf>
    <xf numFmtId="0" fontId="22" fillId="4" borderId="2" xfId="0" applyFont="1" applyFill="1" applyBorder="1" applyAlignment="1">
      <alignment horizontal="left" vertical="center" wrapText="1" indent="1"/>
    </xf>
    <xf numFmtId="0" fontId="22" fillId="4" borderId="4" xfId="0" applyFont="1" applyFill="1" applyBorder="1" applyAlignment="1">
      <alignment horizontal="left" vertical="center" wrapText="1" inden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xf numFmtId="0" fontId="0" fillId="0" borderId="10" xfId="0" applyBorder="1" applyAlignment="1">
      <alignment horizontal="center" vertical="center" wrapText="1"/>
    </xf>
    <xf numFmtId="0" fontId="29" fillId="0" borderId="3" xfId="9" applyFont="1" applyFill="1" applyBorder="1" applyAlignment="1" applyProtection="1">
      <alignment horizontal="center" vertical="center" wrapText="1"/>
    </xf>
    <xf numFmtId="0" fontId="29" fillId="0" borderId="4" xfId="9" applyFont="1" applyFill="1" applyBorder="1" applyAlignment="1" applyProtection="1">
      <alignment horizontal="center" vertical="center" wrapText="1"/>
    </xf>
    <xf numFmtId="0" fontId="20" fillId="4" borderId="7" xfId="9" applyFont="1" applyFill="1" applyBorder="1" applyAlignment="1" applyProtection="1">
      <alignment horizontal="center" vertical="center" textRotation="90" wrapText="1"/>
    </xf>
    <xf numFmtId="0" fontId="20" fillId="4" borderId="10" xfId="9" applyFont="1" applyFill="1" applyBorder="1" applyAlignment="1" applyProtection="1">
      <alignment horizontal="center" vertical="center" textRotation="90" wrapText="1"/>
    </xf>
    <xf numFmtId="0" fontId="20" fillId="4" borderId="6" xfId="9" applyFont="1" applyFill="1" applyBorder="1" applyAlignment="1" applyProtection="1">
      <alignment horizontal="center" vertical="center" textRotation="90" wrapText="1"/>
    </xf>
    <xf numFmtId="0" fontId="29" fillId="3" borderId="3" xfId="9" applyFont="1" applyFill="1" applyBorder="1" applyAlignment="1" applyProtection="1">
      <alignment horizontal="left" vertical="center" wrapText="1" indent="1"/>
    </xf>
    <xf numFmtId="0" fontId="29" fillId="3" borderId="2" xfId="9" applyFont="1" applyFill="1" applyBorder="1" applyAlignment="1" applyProtection="1">
      <alignment horizontal="left" vertical="center" wrapText="1" indent="1"/>
    </xf>
    <xf numFmtId="0" fontId="29" fillId="3" borderId="4" xfId="9" applyFont="1" applyFill="1" applyBorder="1" applyAlignment="1" applyProtection="1">
      <alignment horizontal="left" vertical="center" wrapText="1" indent="1"/>
    </xf>
    <xf numFmtId="0" fontId="29" fillId="3" borderId="5" xfId="9" applyFont="1" applyFill="1" applyBorder="1" applyAlignment="1" applyProtection="1">
      <alignment horizontal="left" vertical="center" wrapText="1" indent="1"/>
    </xf>
    <xf numFmtId="0" fontId="26" fillId="4" borderId="3" xfId="0" applyFont="1" applyFill="1" applyBorder="1" applyAlignment="1">
      <alignment horizontal="center"/>
    </xf>
    <xf numFmtId="0" fontId="37" fillId="0" borderId="9" xfId="0" applyFont="1" applyBorder="1" applyAlignment="1">
      <alignment horizontal="center"/>
    </xf>
    <xf numFmtId="0" fontId="0" fillId="0" borderId="3"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4" xfId="0" applyFont="1" applyFill="1" applyBorder="1" applyAlignment="1">
      <alignment horizontal="center" vertical="center"/>
    </xf>
  </cellXfs>
  <cellStyles count="12">
    <cellStyle name="Moneda" xfId="11" builtinId="4"/>
    <cellStyle name="Normal" xfId="0" builtinId="0"/>
    <cellStyle name="Normal 2" xfId="1" xr:uid="{00000000-0005-0000-0000-000002000000}"/>
    <cellStyle name="Normal 2 2" xfId="5" xr:uid="{00000000-0005-0000-0000-000003000000}"/>
    <cellStyle name="Normal 2 3" xfId="9" xr:uid="{00000000-0005-0000-0000-000004000000}"/>
    <cellStyle name="Normal 3" xfId="3" xr:uid="{00000000-0005-0000-0000-000005000000}"/>
    <cellStyle name="Normal 3 2" xfId="6" xr:uid="{00000000-0005-0000-0000-000006000000}"/>
    <cellStyle name="Normal 3 3" xfId="10" xr:uid="{00000000-0005-0000-0000-000007000000}"/>
    <cellStyle name="Porcentaje" xfId="4" builtinId="5"/>
    <cellStyle name="Porcentaje 2" xfId="2" xr:uid="{00000000-0005-0000-0000-000009000000}"/>
    <cellStyle name="Porcentaje 2 2" xfId="8" xr:uid="{00000000-0005-0000-0000-00000A000000}"/>
    <cellStyle name="Porcentual 2" xfId="7" xr:uid="{00000000-0005-0000-0000-00000B000000}"/>
  </cellStyles>
  <dxfs count="402">
    <dxf>
      <fill>
        <patternFill>
          <bgColor theme="5"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4" tint="-0.24994659260841701"/>
        </patternFill>
      </fill>
    </dxf>
    <dxf>
      <fill>
        <patternFill>
          <bgColor theme="5" tint="0.3999450666829432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5" tint="0.39994506668294322"/>
        </patternFill>
      </fill>
    </dxf>
    <dxf>
      <fill>
        <patternFill>
          <bgColor theme="4" tint="-0.24994659260841701"/>
        </patternFill>
      </fill>
    </dxf>
    <dxf>
      <fill>
        <patternFill>
          <bgColor theme="5" tint="0.3999450666829432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5" tint="0.39994506668294322"/>
        </patternFill>
      </fill>
    </dxf>
    <dxf>
      <fill>
        <patternFill>
          <bgColor theme="5" tint="0.3999450666829432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5" tint="0.39994506668294322"/>
        </patternFill>
      </fill>
    </dxf>
    <dxf>
      <fill>
        <patternFill>
          <bgColor theme="4" tint="-0.24994659260841701"/>
        </patternFill>
      </fill>
    </dxf>
    <dxf>
      <fill>
        <patternFill>
          <bgColor theme="5" tint="0.39994506668294322"/>
        </patternFill>
      </fill>
    </dxf>
    <dxf>
      <fill>
        <patternFill>
          <bgColor theme="4" tint="-0.24994659260841701"/>
        </patternFill>
      </fill>
    </dxf>
    <dxf>
      <fill>
        <patternFill>
          <bgColor theme="5" tint="0.3999450666829432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5" tint="0.39994506668294322"/>
        </patternFill>
      </fill>
    </dxf>
    <dxf>
      <fill>
        <patternFill>
          <bgColor theme="4" tint="-0.24994659260841701"/>
        </patternFill>
      </fill>
    </dxf>
    <dxf>
      <fill>
        <patternFill>
          <bgColor theme="5" tint="0.3999450666829432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5" tint="0.39994506668294322"/>
        </patternFill>
      </fill>
    </dxf>
    <dxf>
      <fill>
        <patternFill>
          <bgColor theme="4" tint="-0.24994659260841701"/>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s>
  <tableStyles count="0" defaultTableStyle="TableStyleMedium2" defaultPivotStyle="PivotStyleLight16"/>
  <colors>
    <mruColors>
      <color rgb="FF83A34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_rels/chart4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356407536779291E-2"/>
          <c:y val="8.3809523809523806E-2"/>
          <c:w val="0.8807168309161677"/>
          <c:h val="0.77490753655793054"/>
        </c:manualLayout>
      </c:layout>
      <c:barChart>
        <c:barDir val="col"/>
        <c:grouping val="clustered"/>
        <c:varyColors val="0"/>
        <c:ser>
          <c:idx val="0"/>
          <c:order val="0"/>
          <c:tx>
            <c:v>Programado</c:v>
          </c:tx>
          <c:spPr>
            <a:solidFill>
              <a:schemeClr val="accent2">
                <a:lumMod val="75000"/>
              </a:schemeClr>
            </a:solidFill>
          </c:spPr>
          <c:invertIfNegative val="0"/>
          <c:cat>
            <c:strRef>
              <c:f>('Actividades SST'!$G$19,'Actividades SST'!$I$19,'Actividades SST'!$K$19,'Actividades SST'!$M$19,'Actividades SST'!$O$19,'Actividades SST'!$Q$19,'Actividades SST'!$S$19,'Actividades SST'!$U$19,'Actividades SST'!$W$19,'Actividades SST'!$Y$19,'Actividades SST'!$AA$19,'Actividades SST'!$AC$19)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('Actividades SST'!$G$44,'Actividades SST'!$I$44,'Actividades SST'!$K$44,'Actividades SST'!$M$44,'Actividades SST'!$O$44,'Actividades SST'!$Q$44,'Actividades SST'!$S$44,'Actividades SST'!$U$44,'Actividades SST'!$W$44,'Actividades SST'!$Y$44,'Actividades SST'!$AA$44,'Actividades SST'!$AC$44)</c:f>
              <c:numCache>
                <c:formatCode>General</c:formatCode>
                <c:ptCount val="12"/>
                <c:pt idx="0">
                  <c:v>8</c:v>
                </c:pt>
                <c:pt idx="1">
                  <c:v>6</c:v>
                </c:pt>
                <c:pt idx="2">
                  <c:v>4</c:v>
                </c:pt>
                <c:pt idx="3">
                  <c:v>4</c:v>
                </c:pt>
                <c:pt idx="4">
                  <c:v>5</c:v>
                </c:pt>
                <c:pt idx="5">
                  <c:v>10</c:v>
                </c:pt>
                <c:pt idx="6">
                  <c:v>5</c:v>
                </c:pt>
                <c:pt idx="7">
                  <c:v>3</c:v>
                </c:pt>
                <c:pt idx="8">
                  <c:v>4</c:v>
                </c:pt>
                <c:pt idx="9">
                  <c:v>4</c:v>
                </c:pt>
                <c:pt idx="10">
                  <c:v>3</c:v>
                </c:pt>
                <c:pt idx="11">
                  <c:v>4</c:v>
                </c:pt>
              </c:numCache>
            </c:numRef>
          </c:val>
          <c:extLst>
            <c:ext xmlns:c16="http://schemas.microsoft.com/office/drawing/2014/chart" uri="{C3380CC4-5D6E-409C-BE32-E72D297353CC}">
              <c16:uniqueId val="{00000000-F5E6-4659-9395-CF826C40CC7D}"/>
            </c:ext>
          </c:extLst>
        </c:ser>
        <c:ser>
          <c:idx val="2"/>
          <c:order val="1"/>
          <c:tx>
            <c:v>Ejecutado</c:v>
          </c:tx>
          <c:spPr>
            <a:solidFill>
              <a:schemeClr val="accent3">
                <a:lumMod val="75000"/>
              </a:schemeClr>
            </a:solidFill>
          </c:spPr>
          <c:invertIfNegative val="0"/>
          <c:cat>
            <c:strRef>
              <c:f>('Actividades SST'!$G$19,'Actividades SST'!$I$19,'Actividades SST'!$K$19,'Actividades SST'!$M$19,'Actividades SST'!$O$19,'Actividades SST'!$Q$19,'Actividades SST'!$S$19,'Actividades SST'!$U$19,'Actividades SST'!$W$19,'Actividades SST'!$Y$19,'Actividades SST'!$AA$19,'Actividades SST'!$AC$19)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('Actividades SST'!$G$46,'Actividades SST'!$I$46,'Actividades SST'!$K$46,'Actividades SST'!$M$46,'Actividades SST'!$O$46,'Actividades SST'!$Q$46,'Actividades SST'!$S$46,'Actividades SST'!$U$46,'Actividades SST'!$W$46,'Actividades SST'!$Y$46,'Actividades SST'!$AA$46,'Actividades SST'!$AC$46)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5E6-4659-9395-CF826C40CC7D}"/>
            </c:ext>
          </c:extLst>
        </c:ser>
        <c:dLbls>
          <c:showLegendKey val="0"/>
          <c:showVal val="0"/>
          <c:showCatName val="0"/>
          <c:showSerName val="0"/>
          <c:showPercent val="0"/>
          <c:showBubbleSize val="0"/>
        </c:dLbls>
        <c:gapWidth val="150"/>
        <c:axId val="351824728"/>
        <c:axId val="417468520"/>
      </c:barChart>
      <c:catAx>
        <c:axId val="351824728"/>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17468520"/>
        <c:crosses val="autoZero"/>
        <c:auto val="1"/>
        <c:lblAlgn val="ctr"/>
        <c:lblOffset val="100"/>
        <c:noMultiLvlLbl val="0"/>
      </c:catAx>
      <c:valAx>
        <c:axId val="417468520"/>
        <c:scaling>
          <c:orientation val="minMax"/>
        </c:scaling>
        <c:delete val="0"/>
        <c:axPos val="l"/>
        <c:majorGridlines/>
        <c:numFmt formatCode="General" sourceLinked="1"/>
        <c:majorTickMark val="out"/>
        <c:minorTickMark val="none"/>
        <c:tickLblPos val="nextTo"/>
        <c:crossAx val="351824728"/>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Inspecciones!$B$55:$B$58</c:f>
              <c:strCache>
                <c:ptCount val="4"/>
                <c:pt idx="0">
                  <c:v>Trimestre 1</c:v>
                </c:pt>
                <c:pt idx="1">
                  <c:v>Trimestre 2</c:v>
                </c:pt>
                <c:pt idx="2">
                  <c:v>Trimestre 3</c:v>
                </c:pt>
                <c:pt idx="3">
                  <c:v>Trimestre 4</c:v>
                </c:pt>
              </c:strCache>
            </c:strRef>
          </c:cat>
          <c:val>
            <c:numRef>
              <c:f>Inspecciones!$D$55:$D$58</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2262-4CE3-8F0D-545B59F056EF}"/>
            </c:ext>
          </c:extLst>
        </c:ser>
        <c:ser>
          <c:idx val="2"/>
          <c:order val="1"/>
          <c:tx>
            <c:v>Meta</c:v>
          </c:tx>
          <c:marker>
            <c:symbol val="none"/>
          </c:marker>
          <c:cat>
            <c:strRef>
              <c:f>Inspecciones!$B$55:$B$58</c:f>
              <c:strCache>
                <c:ptCount val="4"/>
                <c:pt idx="0">
                  <c:v>Trimestre 1</c:v>
                </c:pt>
                <c:pt idx="1">
                  <c:v>Trimestre 2</c:v>
                </c:pt>
                <c:pt idx="2">
                  <c:v>Trimestre 3</c:v>
                </c:pt>
                <c:pt idx="3">
                  <c:v>Trimestre 4</c:v>
                </c:pt>
              </c:strCache>
            </c:strRef>
          </c:cat>
          <c:val>
            <c:numRef>
              <c:f>Inspecciones!$E$55:$E$58</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2262-4CE3-8F0D-545B59F056EF}"/>
            </c:ext>
          </c:extLst>
        </c:ser>
        <c:dLbls>
          <c:showLegendKey val="0"/>
          <c:showVal val="0"/>
          <c:showCatName val="0"/>
          <c:showSerName val="0"/>
          <c:showPercent val="0"/>
          <c:showBubbleSize val="0"/>
        </c:dLbls>
        <c:smooth val="0"/>
        <c:axId val="419777712"/>
        <c:axId val="419781240"/>
      </c:lineChart>
      <c:catAx>
        <c:axId val="419777712"/>
        <c:scaling>
          <c:orientation val="minMax"/>
        </c:scaling>
        <c:delete val="0"/>
        <c:axPos val="b"/>
        <c:numFmt formatCode="General" sourceLinked="0"/>
        <c:majorTickMark val="out"/>
        <c:minorTickMark val="none"/>
        <c:tickLblPos val="nextTo"/>
        <c:crossAx val="419781240"/>
        <c:crosses val="autoZero"/>
        <c:auto val="1"/>
        <c:lblAlgn val="ctr"/>
        <c:lblOffset val="100"/>
        <c:noMultiLvlLbl val="0"/>
      </c:catAx>
      <c:valAx>
        <c:axId val="419781240"/>
        <c:scaling>
          <c:orientation val="minMax"/>
        </c:scaling>
        <c:delete val="0"/>
        <c:axPos val="l"/>
        <c:majorGridlines/>
        <c:numFmt formatCode="0%" sourceLinked="1"/>
        <c:majorTickMark val="out"/>
        <c:minorTickMark val="none"/>
        <c:tickLblPos val="nextTo"/>
        <c:crossAx val="419777712"/>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O" sz="900">
                <a:solidFill>
                  <a:schemeClr val="tx2">
                    <a:lumMod val="75000"/>
                  </a:schemeClr>
                </a:solidFill>
              </a:rPr>
              <a:t>EFICACIA</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vert="horz"/>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SST!#REF!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SST!#REF!</c15:sqref>
                        </c15:formulaRef>
                      </c:ext>
                    </c:extLst>
                  </c:multiLvlStrRef>
                </c15:cat>
              </c15:filteredCategoryTitle>
            </c:ext>
            <c:ext xmlns:c16="http://schemas.microsoft.com/office/drawing/2014/chart" uri="{C3380CC4-5D6E-409C-BE32-E72D297353CC}">
              <c16:uniqueId val="{00000001-5690-4E76-B20B-C0D256224272}"/>
            </c:ext>
          </c:extLst>
        </c:ser>
        <c:dLbls>
          <c:showLegendKey val="0"/>
          <c:showVal val="0"/>
          <c:showCatName val="0"/>
          <c:showSerName val="0"/>
          <c:showPercent val="0"/>
          <c:showBubbleSize val="0"/>
        </c:dLbls>
        <c:gapWidth val="219"/>
        <c:overlap val="-27"/>
        <c:axId val="419780064"/>
        <c:axId val="419774968"/>
      </c:barChart>
      <c:catAx>
        <c:axId val="4197800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s-CO"/>
          </a:p>
        </c:txPr>
        <c:crossAx val="419774968"/>
        <c:crosses val="autoZero"/>
        <c:auto val="1"/>
        <c:lblAlgn val="ctr"/>
        <c:lblOffset val="100"/>
        <c:noMultiLvlLbl val="0"/>
      </c:catAx>
      <c:valAx>
        <c:axId val="419774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sz="800"/>
            </a:pPr>
            <a:endParaRPr lang="es-CO"/>
          </a:p>
        </c:txPr>
        <c:crossAx val="419780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itchFamily="34" charset="0"/>
          <a:cs typeface="Arial"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O" sz="900">
                <a:solidFill>
                  <a:schemeClr val="tx2">
                    <a:lumMod val="75000"/>
                  </a:schemeClr>
                </a:solidFill>
              </a:rPr>
              <a:t>EFICACIA</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vert="horz"/>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'ACTIVIDADES SST'!#REF!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'ACTIVIDADES SST'!#REF!</c15:sqref>
                        </c15:formulaRef>
                      </c:ext>
                    </c:extLst>
                  </c:multiLvlStrRef>
                </c15:cat>
              </c15:filteredCategoryTitle>
            </c:ext>
            <c:ext xmlns:c16="http://schemas.microsoft.com/office/drawing/2014/chart" uri="{C3380CC4-5D6E-409C-BE32-E72D297353CC}">
              <c16:uniqueId val="{00000001-5690-4E76-B20B-C0D256224272}"/>
            </c:ext>
          </c:extLst>
        </c:ser>
        <c:dLbls>
          <c:showLegendKey val="0"/>
          <c:showVal val="0"/>
          <c:showCatName val="0"/>
          <c:showSerName val="0"/>
          <c:showPercent val="0"/>
          <c:showBubbleSize val="0"/>
        </c:dLbls>
        <c:gapWidth val="219"/>
        <c:overlap val="-27"/>
        <c:axId val="419775752"/>
        <c:axId val="417466952"/>
      </c:barChart>
      <c:catAx>
        <c:axId val="41977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s-CO"/>
          </a:p>
        </c:txPr>
        <c:crossAx val="417466952"/>
        <c:crosses val="autoZero"/>
        <c:auto val="1"/>
        <c:lblAlgn val="ctr"/>
        <c:lblOffset val="100"/>
        <c:noMultiLvlLbl val="0"/>
      </c:catAx>
      <c:valAx>
        <c:axId val="417466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sz="800"/>
            </a:pPr>
            <a:endParaRPr lang="es-CO"/>
          </a:p>
        </c:txPr>
        <c:crossAx val="419775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itchFamily="34" charset="0"/>
          <a:cs typeface="Arial"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356407536779291E-2"/>
          <c:y val="8.3809523809523806E-2"/>
          <c:w val="0.8807168309161677"/>
          <c:h val="0.77490753655793054"/>
        </c:manualLayout>
      </c:layout>
      <c:barChart>
        <c:barDir val="col"/>
        <c:grouping val="clustered"/>
        <c:varyColors val="0"/>
        <c:ser>
          <c:idx val="0"/>
          <c:order val="0"/>
          <c:tx>
            <c:v>Programado</c:v>
          </c:tx>
          <c:spPr>
            <a:solidFill>
              <a:schemeClr val="accent2">
                <a:lumMod val="75000"/>
              </a:schemeClr>
            </a:solidFill>
          </c:spPr>
          <c:invertIfNegative val="0"/>
          <c:cat>
            <c:strRef>
              <c:f>(PESV!$F$19,PESV!$H$19,PESV!$J$19,PESV!$L$19,PESV!$N$19,PESV!$P$19,PESV!$R$19,PESV!$T$19,PESV!$V$19,PESV!$X$19,PESV!$Z$19,PESV!$AB$19)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(PESV!$F$66,PESV!$H$66,PESV!$J$66,PESV!$L$66,PESV!$N$66,PESV!$P$66,PESV!$R$66,PESV!$T$66,PESV!$V$66,PESV!$X$66,PESV!$Z$66,PESV!$AB$66)</c:f>
              <c:numCache>
                <c:formatCode>General</c:formatCode>
                <c:ptCount val="12"/>
                <c:pt idx="0">
                  <c:v>12</c:v>
                </c:pt>
                <c:pt idx="1">
                  <c:v>20</c:v>
                </c:pt>
                <c:pt idx="2">
                  <c:v>14</c:v>
                </c:pt>
                <c:pt idx="3">
                  <c:v>17</c:v>
                </c:pt>
                <c:pt idx="4">
                  <c:v>13</c:v>
                </c:pt>
                <c:pt idx="5">
                  <c:v>15</c:v>
                </c:pt>
                <c:pt idx="6">
                  <c:v>15</c:v>
                </c:pt>
                <c:pt idx="7">
                  <c:v>14</c:v>
                </c:pt>
                <c:pt idx="8">
                  <c:v>12</c:v>
                </c:pt>
                <c:pt idx="9">
                  <c:v>16</c:v>
                </c:pt>
                <c:pt idx="10">
                  <c:v>12</c:v>
                </c:pt>
                <c:pt idx="11">
                  <c:v>16</c:v>
                </c:pt>
              </c:numCache>
            </c:numRef>
          </c:val>
          <c:extLst>
            <c:ext xmlns:c16="http://schemas.microsoft.com/office/drawing/2014/chart" uri="{C3380CC4-5D6E-409C-BE32-E72D297353CC}">
              <c16:uniqueId val="{00000000-DFB1-4A66-A985-E1672E17E0BA}"/>
            </c:ext>
          </c:extLst>
        </c:ser>
        <c:ser>
          <c:idx val="2"/>
          <c:order val="1"/>
          <c:tx>
            <c:v>Ejecutado</c:v>
          </c:tx>
          <c:spPr>
            <a:solidFill>
              <a:schemeClr val="accent3">
                <a:lumMod val="75000"/>
              </a:schemeClr>
            </a:solidFill>
          </c:spPr>
          <c:invertIfNegative val="0"/>
          <c:cat>
            <c:strRef>
              <c:f>(PESV!$F$19,PESV!$H$19,PESV!$J$19,PESV!$L$19,PESV!$N$19,PESV!$P$19,PESV!$R$19,PESV!$T$19,PESV!$V$19,PESV!$X$19,PESV!$Z$19,PESV!$AB$19)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(PESV!$F$68,PESV!$H$68,PESV!$J$68,PESV!$L$68,PESV!$N$68,PESV!$P$68,PESV!$R$68,PESV!$T$68,PESV!$V$68,PESV!$X$68,PESV!$Z$68,PESV!$AB$68)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FB1-4A66-A985-E1672E17E0BA}"/>
            </c:ext>
          </c:extLst>
        </c:ser>
        <c:dLbls>
          <c:showLegendKey val="0"/>
          <c:showVal val="0"/>
          <c:showCatName val="0"/>
          <c:showSerName val="0"/>
          <c:showPercent val="0"/>
          <c:showBubbleSize val="0"/>
        </c:dLbls>
        <c:gapWidth val="150"/>
        <c:axId val="438270136"/>
        <c:axId val="438267392"/>
      </c:barChart>
      <c:catAx>
        <c:axId val="438270136"/>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38267392"/>
        <c:crosses val="autoZero"/>
        <c:auto val="1"/>
        <c:lblAlgn val="ctr"/>
        <c:lblOffset val="100"/>
        <c:noMultiLvlLbl val="0"/>
      </c:catAx>
      <c:valAx>
        <c:axId val="438267392"/>
        <c:scaling>
          <c:orientation val="minMax"/>
        </c:scaling>
        <c:delete val="0"/>
        <c:axPos val="l"/>
        <c:majorGridlines/>
        <c:numFmt formatCode="General" sourceLinked="1"/>
        <c:majorTickMark val="out"/>
        <c:minorTickMark val="none"/>
        <c:tickLblPos val="nextTo"/>
        <c:crossAx val="438270136"/>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PESV!$B$84:$B$87</c:f>
              <c:strCache>
                <c:ptCount val="4"/>
                <c:pt idx="0">
                  <c:v>Trimestre 1</c:v>
                </c:pt>
                <c:pt idx="1">
                  <c:v>Trimestre 2</c:v>
                </c:pt>
                <c:pt idx="2">
                  <c:v>Trimestre 3</c:v>
                </c:pt>
                <c:pt idx="3">
                  <c:v>Trimestre 4</c:v>
                </c:pt>
              </c:strCache>
            </c:strRef>
          </c:cat>
          <c:val>
            <c:numRef>
              <c:f>PESV!$D$84:$D$87</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19B1-4323-B069-9214DE7E8172}"/>
            </c:ext>
          </c:extLst>
        </c:ser>
        <c:ser>
          <c:idx val="2"/>
          <c:order val="1"/>
          <c:tx>
            <c:v>Meta</c:v>
          </c:tx>
          <c:marker>
            <c:symbol val="none"/>
          </c:marker>
          <c:cat>
            <c:strRef>
              <c:f>PESV!$B$84:$B$87</c:f>
              <c:strCache>
                <c:ptCount val="4"/>
                <c:pt idx="0">
                  <c:v>Trimestre 1</c:v>
                </c:pt>
                <c:pt idx="1">
                  <c:v>Trimestre 2</c:v>
                </c:pt>
                <c:pt idx="2">
                  <c:v>Trimestre 3</c:v>
                </c:pt>
                <c:pt idx="3">
                  <c:v>Trimestre 4</c:v>
                </c:pt>
              </c:strCache>
            </c:strRef>
          </c:cat>
          <c:val>
            <c:numRef>
              <c:f>PESV!$E$84:$E$87</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19B1-4323-B069-9214DE7E8172}"/>
            </c:ext>
          </c:extLst>
        </c:ser>
        <c:dLbls>
          <c:showLegendKey val="0"/>
          <c:showVal val="0"/>
          <c:showCatName val="0"/>
          <c:showSerName val="0"/>
          <c:showPercent val="0"/>
          <c:showBubbleSize val="0"/>
        </c:dLbls>
        <c:smooth val="0"/>
        <c:axId val="438263864"/>
        <c:axId val="438265824"/>
      </c:lineChart>
      <c:catAx>
        <c:axId val="438263864"/>
        <c:scaling>
          <c:orientation val="minMax"/>
        </c:scaling>
        <c:delete val="0"/>
        <c:axPos val="b"/>
        <c:numFmt formatCode="General" sourceLinked="0"/>
        <c:majorTickMark val="out"/>
        <c:minorTickMark val="none"/>
        <c:tickLblPos val="nextTo"/>
        <c:crossAx val="438265824"/>
        <c:crosses val="autoZero"/>
        <c:auto val="1"/>
        <c:lblAlgn val="ctr"/>
        <c:lblOffset val="100"/>
        <c:noMultiLvlLbl val="0"/>
      </c:catAx>
      <c:valAx>
        <c:axId val="438265824"/>
        <c:scaling>
          <c:orientation val="minMax"/>
        </c:scaling>
        <c:delete val="0"/>
        <c:axPos val="l"/>
        <c:majorGridlines/>
        <c:numFmt formatCode="0%" sourceLinked="1"/>
        <c:majorTickMark val="out"/>
        <c:minorTickMark val="none"/>
        <c:tickLblPos val="nextTo"/>
        <c:crossAx val="438263864"/>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PESV!$B$84:$B$87</c:f>
              <c:strCache>
                <c:ptCount val="4"/>
                <c:pt idx="0">
                  <c:v>Trimestre 1</c:v>
                </c:pt>
                <c:pt idx="1">
                  <c:v>Trimestre 2</c:v>
                </c:pt>
                <c:pt idx="2">
                  <c:v>Trimestre 3</c:v>
                </c:pt>
                <c:pt idx="3">
                  <c:v>Trimestre 4</c:v>
                </c:pt>
              </c:strCache>
            </c:strRef>
          </c:cat>
          <c:val>
            <c:numRef>
              <c:f>PESV!$D$93:$D$96</c:f>
            </c:numRef>
          </c:val>
          <c:smooth val="0"/>
          <c:extLst>
            <c:ext xmlns:c16="http://schemas.microsoft.com/office/drawing/2014/chart" uri="{C3380CC4-5D6E-409C-BE32-E72D297353CC}">
              <c16:uniqueId val="{00000000-7DA4-4C7E-84DF-9B6C871AB875}"/>
            </c:ext>
          </c:extLst>
        </c:ser>
        <c:ser>
          <c:idx val="2"/>
          <c:order val="1"/>
          <c:tx>
            <c:v>Meta</c:v>
          </c:tx>
          <c:marker>
            <c:symbol val="none"/>
          </c:marker>
          <c:cat>
            <c:strRef>
              <c:f>PESV!$B$84:$B$87</c:f>
              <c:strCache>
                <c:ptCount val="4"/>
                <c:pt idx="0">
                  <c:v>Trimestre 1</c:v>
                </c:pt>
                <c:pt idx="1">
                  <c:v>Trimestre 2</c:v>
                </c:pt>
                <c:pt idx="2">
                  <c:v>Trimestre 3</c:v>
                </c:pt>
                <c:pt idx="3">
                  <c:v>Trimestre 4</c:v>
                </c:pt>
              </c:strCache>
            </c:strRef>
          </c:cat>
          <c:val>
            <c:numRef>
              <c:f>PESV!$E$84:$E$87</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7DA4-4C7E-84DF-9B6C871AB875}"/>
            </c:ext>
          </c:extLst>
        </c:ser>
        <c:dLbls>
          <c:showLegendKey val="0"/>
          <c:showVal val="0"/>
          <c:showCatName val="0"/>
          <c:showSerName val="0"/>
          <c:showPercent val="0"/>
          <c:showBubbleSize val="0"/>
        </c:dLbls>
        <c:smooth val="0"/>
        <c:axId val="438267784"/>
        <c:axId val="438268176"/>
      </c:lineChart>
      <c:catAx>
        <c:axId val="438267784"/>
        <c:scaling>
          <c:orientation val="minMax"/>
        </c:scaling>
        <c:delete val="0"/>
        <c:axPos val="b"/>
        <c:numFmt formatCode="General" sourceLinked="0"/>
        <c:majorTickMark val="out"/>
        <c:minorTickMark val="none"/>
        <c:tickLblPos val="nextTo"/>
        <c:crossAx val="438268176"/>
        <c:crosses val="autoZero"/>
        <c:auto val="1"/>
        <c:lblAlgn val="ctr"/>
        <c:lblOffset val="100"/>
        <c:noMultiLvlLbl val="0"/>
      </c:catAx>
      <c:valAx>
        <c:axId val="438268176"/>
        <c:scaling>
          <c:orientation val="minMax"/>
        </c:scaling>
        <c:delete val="0"/>
        <c:axPos val="l"/>
        <c:majorGridlines/>
        <c:numFmt formatCode="0%" sourceLinked="1"/>
        <c:majorTickMark val="out"/>
        <c:minorTickMark val="none"/>
        <c:tickLblPos val="nextTo"/>
        <c:crossAx val="438267784"/>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0249019437395E-2"/>
          <c:y val="8.3809523809523806E-2"/>
          <c:w val="0.83040681859336529"/>
          <c:h val="0.77490753655793054"/>
        </c:manualLayout>
      </c:layout>
      <c:barChart>
        <c:barDir val="col"/>
        <c:grouping val="clustered"/>
        <c:varyColors val="0"/>
        <c:ser>
          <c:idx val="0"/>
          <c:order val="0"/>
          <c:tx>
            <c:v>Hallazgos abiertos</c:v>
          </c:tx>
          <c:spPr>
            <a:solidFill>
              <a:schemeClr val="accent2">
                <a:lumMod val="75000"/>
              </a:schemeClr>
            </a:solidFill>
          </c:spPr>
          <c:invertIfNegative val="0"/>
          <c:cat>
            <c:strRef>
              <c:f>(PESV!$F$19,PESV!$H$19,PESV!$J$19,PESV!$L$19,PESV!$N$19,PESV!$P$19,PESV!$R$19,PESV!$T$19,PESV!$V$19,PESV!$X$19,PESV!$Z$19,PESV!$AB$19)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(PESV!$F$72,PESV!$H$72,PESV!$J$72,PESV!$L$72,PESV!$N$72,PESV!$P$72,PESV!$R$72,PESV!$T$72,PESV!$V$72,PESV!$X$72,PESV!$Z$72,PESV!$AB$72)</c:f>
            </c:numRef>
          </c:val>
          <c:extLst>
            <c:ext xmlns:c16="http://schemas.microsoft.com/office/drawing/2014/chart" uri="{C3380CC4-5D6E-409C-BE32-E72D297353CC}">
              <c16:uniqueId val="{00000000-3C60-44CB-9934-EB9482FF1B72}"/>
            </c:ext>
          </c:extLst>
        </c:ser>
        <c:ser>
          <c:idx val="2"/>
          <c:order val="1"/>
          <c:tx>
            <c:v>Hallazgos cerrados</c:v>
          </c:tx>
          <c:spPr>
            <a:solidFill>
              <a:schemeClr val="accent3">
                <a:lumMod val="75000"/>
              </a:schemeClr>
            </a:solidFill>
          </c:spPr>
          <c:invertIfNegative val="0"/>
          <c:cat>
            <c:strRef>
              <c:f>(PESV!$F$19,PESV!$H$19,PESV!$J$19,PESV!$L$19,PESV!$N$19,PESV!$P$19,PESV!$R$19,PESV!$T$19,PESV!$V$19,PESV!$X$19,PESV!$Z$19,PESV!$AB$19)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(PESV!$F$73,PESV!$H$73,PESV!$J$73,PESV!$L$73,PESV!$N$73,PESV!$P$73,PESV!$R$73,PESV!$T$73,PESV!$V$73,PESV!$X$73,PESV!$Z$73,PESV!$AB$73)</c:f>
            </c:numRef>
          </c:val>
          <c:extLst>
            <c:ext xmlns:c16="http://schemas.microsoft.com/office/drawing/2014/chart" uri="{C3380CC4-5D6E-409C-BE32-E72D297353CC}">
              <c16:uniqueId val="{00000001-3C60-44CB-9934-EB9482FF1B72}"/>
            </c:ext>
          </c:extLst>
        </c:ser>
        <c:dLbls>
          <c:showLegendKey val="0"/>
          <c:showVal val="0"/>
          <c:showCatName val="0"/>
          <c:showSerName val="0"/>
          <c:showPercent val="0"/>
          <c:showBubbleSize val="0"/>
        </c:dLbls>
        <c:gapWidth val="150"/>
        <c:axId val="438264256"/>
        <c:axId val="438268568"/>
      </c:barChart>
      <c:catAx>
        <c:axId val="438264256"/>
        <c:scaling>
          <c:orientation val="minMax"/>
        </c:scaling>
        <c:delete val="0"/>
        <c:axPos val="b"/>
        <c:numFmt formatCode="General" sourceLinked="1"/>
        <c:majorTickMark val="out"/>
        <c:minorTickMark val="none"/>
        <c:tickLblPos val="nextTo"/>
        <c:txPr>
          <a:bodyPr rot="0" vert="horz"/>
          <a:lstStyle/>
          <a:p>
            <a:pPr>
              <a:defRPr sz="680"/>
            </a:pPr>
            <a:endParaRPr lang="es-CO"/>
          </a:p>
        </c:txPr>
        <c:crossAx val="438268568"/>
        <c:crosses val="autoZero"/>
        <c:auto val="1"/>
        <c:lblAlgn val="ctr"/>
        <c:lblOffset val="100"/>
        <c:noMultiLvlLbl val="0"/>
      </c:catAx>
      <c:valAx>
        <c:axId val="438268568"/>
        <c:scaling>
          <c:orientation val="minMax"/>
        </c:scaling>
        <c:delete val="0"/>
        <c:axPos val="l"/>
        <c:majorGridlines/>
        <c:numFmt formatCode="General" sourceLinked="1"/>
        <c:majorTickMark val="out"/>
        <c:minorTickMark val="none"/>
        <c:tickLblPos val="nextTo"/>
        <c:crossAx val="438264256"/>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391452336202872E-2"/>
          <c:y val="8.3809523809523806E-2"/>
          <c:w val="0.86311142918885464"/>
          <c:h val="0.77490753655793054"/>
        </c:manualLayout>
      </c:layout>
      <c:lineChart>
        <c:grouping val="standard"/>
        <c:varyColors val="0"/>
        <c:ser>
          <c:idx val="0"/>
          <c:order val="0"/>
          <c:tx>
            <c:v>Programado</c:v>
          </c:tx>
          <c:spPr>
            <a:ln>
              <a:solidFill>
                <a:srgbClr val="83A343"/>
              </a:solidFill>
            </a:ln>
          </c:spPr>
          <c:marker>
            <c:symbol val="none"/>
          </c:marker>
          <c:cat>
            <c:strRef>
              <c:f>(PESV!$F$19,PESV!$H$19,PESV!$J$19,PESV!$L$19,PESV!$N$19,PESV!$P$19,PESV!$R$19,PESV!$T$19,PESV!$V$19,PESV!$X$19,PESV!$Z$19,PESV!$AB$19)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(PESV!$F$78,PESV!$H$78,PESV!$J$78,PESV!$L$78,PESV!$N$78,PESV!$P$78,PESV!$R$78,PESV!$T$78,PESV!$V$78,PESV!$X$78,PESV!$Z$78,PESV!$AB$78)</c:f>
            </c:numRef>
          </c:val>
          <c:smooth val="0"/>
          <c:extLst>
            <c:ext xmlns:c16="http://schemas.microsoft.com/office/drawing/2014/chart" uri="{C3380CC4-5D6E-409C-BE32-E72D297353CC}">
              <c16:uniqueId val="{00000000-7524-4B5B-ABA5-F5AC1F649E67}"/>
            </c:ext>
          </c:extLst>
        </c:ser>
        <c:ser>
          <c:idx val="2"/>
          <c:order val="1"/>
          <c:tx>
            <c:v>Ejecutado</c:v>
          </c:tx>
          <c:spPr>
            <a:ln>
              <a:solidFill>
                <a:schemeClr val="accent2">
                  <a:lumMod val="75000"/>
                </a:schemeClr>
              </a:solidFill>
            </a:ln>
          </c:spPr>
          <c:marker>
            <c:symbol val="none"/>
          </c:marker>
          <c:cat>
            <c:strRef>
              <c:f>(PESV!$F$19,PESV!$H$19,PESV!$J$19,PESV!$L$19,PESV!$N$19,PESV!$P$19,PESV!$R$19,PESV!$T$19,PESV!$V$19,PESV!$X$19,PESV!$Z$19,PESV!$AB$19)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(PESV!$F$77,PESV!$H$77,PESV!$J$77,PESV!$L$77,PESV!$N$77,PESV!$P$77,PESV!$R$77,PESV!$T$77,PESV!$V$77,PESV!$X$77,PESV!$Z$77,PESV!$AB$77)</c:f>
            </c:numRef>
          </c:val>
          <c:smooth val="0"/>
          <c:extLst>
            <c:ext xmlns:c16="http://schemas.microsoft.com/office/drawing/2014/chart" uri="{C3380CC4-5D6E-409C-BE32-E72D297353CC}">
              <c16:uniqueId val="{00000001-7524-4B5B-ABA5-F5AC1F649E67}"/>
            </c:ext>
          </c:extLst>
        </c:ser>
        <c:dLbls>
          <c:showLegendKey val="0"/>
          <c:showVal val="0"/>
          <c:showCatName val="0"/>
          <c:showSerName val="0"/>
          <c:showPercent val="0"/>
          <c:showBubbleSize val="0"/>
        </c:dLbls>
        <c:marker val="1"/>
        <c:smooth val="0"/>
        <c:axId val="438270528"/>
        <c:axId val="438270920"/>
      </c:lineChart>
      <c:catAx>
        <c:axId val="438270528"/>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38270920"/>
        <c:crosses val="autoZero"/>
        <c:auto val="1"/>
        <c:lblAlgn val="ctr"/>
        <c:lblOffset val="100"/>
        <c:noMultiLvlLbl val="0"/>
      </c:catAx>
      <c:valAx>
        <c:axId val="438270920"/>
        <c:scaling>
          <c:orientation val="minMax"/>
        </c:scaling>
        <c:delete val="0"/>
        <c:axPos val="l"/>
        <c:majorGridlines/>
        <c:numFmt formatCode="General" sourceLinked="1"/>
        <c:majorTickMark val="out"/>
        <c:minorTickMark val="none"/>
        <c:tickLblPos val="nextTo"/>
        <c:crossAx val="438270528"/>
        <c:crosses val="autoZero"/>
        <c:crossBetween val="between"/>
      </c:valAx>
    </c:plotArea>
    <c:legend>
      <c:legendPos val="r"/>
      <c:layout>
        <c:manualLayout>
          <c:xMode val="edge"/>
          <c:yMode val="edge"/>
          <c:x val="0.89182381215358719"/>
          <c:y val="0.37244304461942257"/>
          <c:w val="0.10662037279778669"/>
          <c:h val="0.20939902512185976"/>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PESV!$B$84:$B$87</c:f>
              <c:strCache>
                <c:ptCount val="4"/>
                <c:pt idx="0">
                  <c:v>Trimestre 1</c:v>
                </c:pt>
                <c:pt idx="1">
                  <c:v>Trimestre 2</c:v>
                </c:pt>
                <c:pt idx="2">
                  <c:v>Trimestre 3</c:v>
                </c:pt>
                <c:pt idx="3">
                  <c:v>Trimestre 4</c:v>
                </c:pt>
              </c:strCache>
            </c:strRef>
          </c:cat>
          <c:val>
            <c:numRef>
              <c:f>PESV!$D$84:$D$87</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41B6-4E46-A5D7-B6FAA98A43F5}"/>
            </c:ext>
          </c:extLst>
        </c:ser>
        <c:ser>
          <c:idx val="2"/>
          <c:order val="1"/>
          <c:tx>
            <c:v>Meta</c:v>
          </c:tx>
          <c:marker>
            <c:symbol val="none"/>
          </c:marker>
          <c:cat>
            <c:strRef>
              <c:f>PESV!$B$84:$B$87</c:f>
              <c:strCache>
                <c:ptCount val="4"/>
                <c:pt idx="0">
                  <c:v>Trimestre 1</c:v>
                </c:pt>
                <c:pt idx="1">
                  <c:v>Trimestre 2</c:v>
                </c:pt>
                <c:pt idx="2">
                  <c:v>Trimestre 3</c:v>
                </c:pt>
                <c:pt idx="3">
                  <c:v>Trimestre 4</c:v>
                </c:pt>
              </c:strCache>
            </c:strRef>
          </c:cat>
          <c:val>
            <c:numRef>
              <c:f>PESV!$E$84:$E$87</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41B6-4E46-A5D7-B6FAA98A43F5}"/>
            </c:ext>
          </c:extLst>
        </c:ser>
        <c:dLbls>
          <c:showLegendKey val="0"/>
          <c:showVal val="0"/>
          <c:showCatName val="0"/>
          <c:showSerName val="0"/>
          <c:showPercent val="0"/>
          <c:showBubbleSize val="0"/>
        </c:dLbls>
        <c:smooth val="0"/>
        <c:axId val="440956520"/>
        <c:axId val="440960832"/>
      </c:lineChart>
      <c:catAx>
        <c:axId val="440956520"/>
        <c:scaling>
          <c:orientation val="minMax"/>
        </c:scaling>
        <c:delete val="0"/>
        <c:axPos val="b"/>
        <c:numFmt formatCode="General" sourceLinked="0"/>
        <c:majorTickMark val="out"/>
        <c:minorTickMark val="none"/>
        <c:tickLblPos val="nextTo"/>
        <c:crossAx val="440960832"/>
        <c:crosses val="autoZero"/>
        <c:auto val="1"/>
        <c:lblAlgn val="ctr"/>
        <c:lblOffset val="100"/>
        <c:noMultiLvlLbl val="0"/>
      </c:catAx>
      <c:valAx>
        <c:axId val="440960832"/>
        <c:scaling>
          <c:orientation val="minMax"/>
        </c:scaling>
        <c:delete val="0"/>
        <c:axPos val="l"/>
        <c:majorGridlines/>
        <c:numFmt formatCode="0%" sourceLinked="1"/>
        <c:majorTickMark val="out"/>
        <c:minorTickMark val="none"/>
        <c:tickLblPos val="nextTo"/>
        <c:crossAx val="440956520"/>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Programado</c:v>
          </c:tx>
          <c:spPr>
            <a:solidFill>
              <a:schemeClr val="accent2">
                <a:lumMod val="75000"/>
              </a:schemeClr>
            </a:solidFill>
          </c:spPr>
          <c:invertIfNegative val="0"/>
          <c:cat>
            <c:strRef>
              <c:f>('COPASST '!$F$19,'COPASST '!$H$19,'COPASST '!$J$19,'COPASST '!$L$19,'COPASST '!$N$19,'COPASST '!$P$19,'COPASST '!$R$19,'COPASST '!$T$19,'COPASST '!$V$19,'COPASST '!$X$19,'COPASST '!$Z$19,'COPASST '!$AB$19)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('COPASST '!$F$28,'COPASST '!$H$28,'COPASST '!$J$28,'COPASST '!$L$28,'COPASST '!$N$28,'COPASST '!$P$28,'COPASST '!$R$28,'COPASST '!$T$28,'COPASST '!$V$28,'COPASST '!$X$28,'COPASST '!$Z$28,'COPASST '!$AB$28)</c:f>
              <c:numCache>
                <c:formatCode>General</c:formatCode>
                <c:ptCount val="12"/>
                <c:pt idx="0">
                  <c:v>6</c:v>
                </c:pt>
                <c:pt idx="1">
                  <c:v>6</c:v>
                </c:pt>
                <c:pt idx="2">
                  <c:v>6</c:v>
                </c:pt>
                <c:pt idx="3">
                  <c:v>6</c:v>
                </c:pt>
                <c:pt idx="4">
                  <c:v>7</c:v>
                </c:pt>
                <c:pt idx="5">
                  <c:v>6</c:v>
                </c:pt>
                <c:pt idx="6">
                  <c:v>6</c:v>
                </c:pt>
                <c:pt idx="7">
                  <c:v>6</c:v>
                </c:pt>
                <c:pt idx="8">
                  <c:v>6</c:v>
                </c:pt>
                <c:pt idx="9">
                  <c:v>6</c:v>
                </c:pt>
                <c:pt idx="10">
                  <c:v>6</c:v>
                </c:pt>
                <c:pt idx="11">
                  <c:v>6</c:v>
                </c:pt>
              </c:numCache>
            </c:numRef>
          </c:val>
          <c:extLst>
            <c:ext xmlns:c16="http://schemas.microsoft.com/office/drawing/2014/chart" uri="{C3380CC4-5D6E-409C-BE32-E72D297353CC}">
              <c16:uniqueId val="{00000000-8B12-45CC-BF41-3CD07E5C0BBC}"/>
            </c:ext>
          </c:extLst>
        </c:ser>
        <c:ser>
          <c:idx val="2"/>
          <c:order val="1"/>
          <c:tx>
            <c:v>Ejecutado</c:v>
          </c:tx>
          <c:spPr>
            <a:solidFill>
              <a:schemeClr val="accent3">
                <a:lumMod val="75000"/>
              </a:schemeClr>
            </a:solidFill>
          </c:spPr>
          <c:invertIfNegative val="0"/>
          <c:cat>
            <c:strRef>
              <c:f>('COPASST '!$F$19,'COPASST '!$H$19,'COPASST '!$J$19,'COPASST '!$L$19,'COPASST '!$N$19,'COPASST '!$P$19,'COPASST '!$R$19,'COPASST '!$T$19,'COPASST '!$V$19,'COPASST '!$X$19,'COPASST '!$Z$19,'COPASST '!$AB$19)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('COPASST '!$F$30,'COPASST '!$H$30,'COPASST '!$J$30,'COPASST '!$L$30,'COPASST '!$N$30,'COPASST '!$P$30,'COPASST '!$R$30,'COPASST '!$T$30,'COPASST '!$V$30,'COPASST '!$X$30,'COPASST '!$Z$30,'COPASST '!$AB$30)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B12-45CC-BF41-3CD07E5C0BBC}"/>
            </c:ext>
          </c:extLst>
        </c:ser>
        <c:dLbls>
          <c:showLegendKey val="0"/>
          <c:showVal val="0"/>
          <c:showCatName val="0"/>
          <c:showSerName val="0"/>
          <c:showPercent val="0"/>
          <c:showBubbleSize val="0"/>
        </c:dLbls>
        <c:gapWidth val="150"/>
        <c:axId val="440958872"/>
        <c:axId val="440959656"/>
      </c:barChart>
      <c:catAx>
        <c:axId val="440958872"/>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40959656"/>
        <c:crosses val="autoZero"/>
        <c:auto val="1"/>
        <c:lblAlgn val="ctr"/>
        <c:lblOffset val="100"/>
        <c:noMultiLvlLbl val="0"/>
      </c:catAx>
      <c:valAx>
        <c:axId val="440959656"/>
        <c:scaling>
          <c:orientation val="minMax"/>
        </c:scaling>
        <c:delete val="0"/>
        <c:axPos val="l"/>
        <c:majorGridlines/>
        <c:numFmt formatCode="General" sourceLinked="1"/>
        <c:majorTickMark val="out"/>
        <c:minorTickMark val="none"/>
        <c:tickLblPos val="nextTo"/>
        <c:crossAx val="440958872"/>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percentStacked"/>
        <c:varyColors val="0"/>
        <c:ser>
          <c:idx val="1"/>
          <c:order val="0"/>
          <c:tx>
            <c:v>Resultado</c:v>
          </c:tx>
          <c:marker>
            <c:symbol val="none"/>
          </c:marker>
          <c:cat>
            <c:strRef>
              <c:f>('Actividades SST'!$B$52,'Actividades SST'!$B$53,'Actividades SST'!$B$54,'Actividades SST'!$B$55:$C$55)</c:f>
              <c:strCache>
                <c:ptCount val="4"/>
                <c:pt idx="0">
                  <c:v>Trimestre 1</c:v>
                </c:pt>
                <c:pt idx="1">
                  <c:v>Trimestre 2</c:v>
                </c:pt>
                <c:pt idx="2">
                  <c:v>Trimestre 3</c:v>
                </c:pt>
                <c:pt idx="3">
                  <c:v>Trimestre 4</c:v>
                </c:pt>
              </c:strCache>
            </c:strRef>
          </c:cat>
          <c:val>
            <c:numRef>
              <c:f>'Actividades SST'!$D$52:$D$55</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146F-458E-B439-76C53C6396D2}"/>
            </c:ext>
          </c:extLst>
        </c:ser>
        <c:ser>
          <c:idx val="2"/>
          <c:order val="1"/>
          <c:tx>
            <c:v>Meta</c:v>
          </c:tx>
          <c:marker>
            <c:symbol val="none"/>
          </c:marker>
          <c:cat>
            <c:strRef>
              <c:f>('Actividades SST'!$B$52,'Actividades SST'!$B$53,'Actividades SST'!$B$54,'Actividades SST'!$B$55:$C$55)</c:f>
              <c:strCache>
                <c:ptCount val="4"/>
                <c:pt idx="0">
                  <c:v>Trimestre 1</c:v>
                </c:pt>
                <c:pt idx="1">
                  <c:v>Trimestre 2</c:v>
                </c:pt>
                <c:pt idx="2">
                  <c:v>Trimestre 3</c:v>
                </c:pt>
                <c:pt idx="3">
                  <c:v>Trimestre 4</c:v>
                </c:pt>
              </c:strCache>
            </c:strRef>
          </c:cat>
          <c:val>
            <c:numRef>
              <c:f>'Actividades SST'!$F$52:$F$55</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146F-458E-B439-76C53C6396D2}"/>
            </c:ext>
          </c:extLst>
        </c:ser>
        <c:dLbls>
          <c:showLegendKey val="0"/>
          <c:showVal val="0"/>
          <c:showCatName val="0"/>
          <c:showSerName val="0"/>
          <c:showPercent val="0"/>
          <c:showBubbleSize val="0"/>
        </c:dLbls>
        <c:smooth val="0"/>
        <c:axId val="417468128"/>
        <c:axId val="417467736"/>
      </c:lineChart>
      <c:catAx>
        <c:axId val="417468128"/>
        <c:scaling>
          <c:orientation val="minMax"/>
        </c:scaling>
        <c:delete val="0"/>
        <c:axPos val="b"/>
        <c:numFmt formatCode="General" sourceLinked="0"/>
        <c:majorTickMark val="out"/>
        <c:minorTickMark val="none"/>
        <c:tickLblPos val="nextTo"/>
        <c:crossAx val="417467736"/>
        <c:crosses val="autoZero"/>
        <c:auto val="1"/>
        <c:lblAlgn val="ctr"/>
        <c:lblOffset val="100"/>
        <c:noMultiLvlLbl val="0"/>
      </c:catAx>
      <c:valAx>
        <c:axId val="417467736"/>
        <c:scaling>
          <c:orientation val="minMax"/>
        </c:scaling>
        <c:delete val="0"/>
        <c:axPos val="l"/>
        <c:majorGridlines/>
        <c:numFmt formatCode="0%" sourceLinked="1"/>
        <c:majorTickMark val="out"/>
        <c:minorTickMark val="none"/>
        <c:tickLblPos val="nextTo"/>
        <c:crossAx val="417468128"/>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'COPASST '!$B$36:$B$39</c:f>
              <c:strCache>
                <c:ptCount val="4"/>
                <c:pt idx="0">
                  <c:v>Trimestre 1</c:v>
                </c:pt>
                <c:pt idx="1">
                  <c:v>Trimestre 2</c:v>
                </c:pt>
                <c:pt idx="2">
                  <c:v>Trimestre 3</c:v>
                </c:pt>
                <c:pt idx="3">
                  <c:v>Trimestre 4</c:v>
                </c:pt>
              </c:strCache>
            </c:strRef>
          </c:cat>
          <c:val>
            <c:numRef>
              <c:f>'COPASST '!$D$36:$D$39</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2F18-44D8-B84E-7945AE0B7D03}"/>
            </c:ext>
          </c:extLst>
        </c:ser>
        <c:ser>
          <c:idx val="2"/>
          <c:order val="1"/>
          <c:tx>
            <c:v>Meta</c:v>
          </c:tx>
          <c:marker>
            <c:symbol val="none"/>
          </c:marker>
          <c:cat>
            <c:strRef>
              <c:f>'COPASST '!$B$36:$B$39</c:f>
              <c:strCache>
                <c:ptCount val="4"/>
                <c:pt idx="0">
                  <c:v>Trimestre 1</c:v>
                </c:pt>
                <c:pt idx="1">
                  <c:v>Trimestre 2</c:v>
                </c:pt>
                <c:pt idx="2">
                  <c:v>Trimestre 3</c:v>
                </c:pt>
                <c:pt idx="3">
                  <c:v>Trimestre 4</c:v>
                </c:pt>
              </c:strCache>
            </c:strRef>
          </c:cat>
          <c:val>
            <c:numRef>
              <c:f>'COPASST '!$E$36:$E$39</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2F18-44D8-B84E-7945AE0B7D03}"/>
            </c:ext>
          </c:extLst>
        </c:ser>
        <c:dLbls>
          <c:showLegendKey val="0"/>
          <c:showVal val="0"/>
          <c:showCatName val="0"/>
          <c:showSerName val="0"/>
          <c:showPercent val="0"/>
          <c:showBubbleSize val="0"/>
        </c:dLbls>
        <c:smooth val="0"/>
        <c:axId val="440957304"/>
        <c:axId val="440959264"/>
      </c:lineChart>
      <c:catAx>
        <c:axId val="440957304"/>
        <c:scaling>
          <c:orientation val="minMax"/>
        </c:scaling>
        <c:delete val="0"/>
        <c:axPos val="b"/>
        <c:numFmt formatCode="General" sourceLinked="0"/>
        <c:majorTickMark val="out"/>
        <c:minorTickMark val="none"/>
        <c:tickLblPos val="nextTo"/>
        <c:crossAx val="440959264"/>
        <c:crosses val="autoZero"/>
        <c:auto val="1"/>
        <c:lblAlgn val="ctr"/>
        <c:lblOffset val="100"/>
        <c:noMultiLvlLbl val="0"/>
      </c:catAx>
      <c:valAx>
        <c:axId val="440959264"/>
        <c:scaling>
          <c:orientation val="minMax"/>
        </c:scaling>
        <c:delete val="0"/>
        <c:axPos val="l"/>
        <c:majorGridlines/>
        <c:numFmt formatCode="0%" sourceLinked="1"/>
        <c:majorTickMark val="out"/>
        <c:minorTickMark val="none"/>
        <c:tickLblPos val="nextTo"/>
        <c:crossAx val="440957304"/>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Programado</c:v>
          </c:tx>
          <c:spPr>
            <a:solidFill>
              <a:schemeClr val="accent2">
                <a:lumMod val="75000"/>
              </a:schemeClr>
            </a:solidFill>
          </c:spPr>
          <c:invertIfNegative val="0"/>
          <c:cat>
            <c:strRef>
              <c:f>(CCL!$G$19,CCL!$I$19,CCL!$K$19,CCL!$M$19,CCL!$O$19,CCL!$Q$19,CCL!$S$19,CCL!$U$19,CCL!$W$19,CCL!$Y$19,CCL!$AA$19,CCL!$AC$19)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(CCL!$G$29,CCL!$I$29,CCL!$K$29,CCL!$M$29,CCL!$O$29,CCL!$Q$29,CCL!$S$29,CCL!$U$29,CCL!$W$29,CCL!$Y$29,CCL!$AA$29,CCL!$AC$29)</c:f>
              <c:numCache>
                <c:formatCode>General</c:formatCode>
                <c:ptCount val="12"/>
                <c:pt idx="0">
                  <c:v>1</c:v>
                </c:pt>
                <c:pt idx="1">
                  <c:v>3</c:v>
                </c:pt>
                <c:pt idx="2">
                  <c:v>3</c:v>
                </c:pt>
                <c:pt idx="3">
                  <c:v>2</c:v>
                </c:pt>
                <c:pt idx="4">
                  <c:v>1</c:v>
                </c:pt>
                <c:pt idx="5">
                  <c:v>3</c:v>
                </c:pt>
                <c:pt idx="6">
                  <c:v>1</c:v>
                </c:pt>
                <c:pt idx="7">
                  <c:v>2</c:v>
                </c:pt>
                <c:pt idx="8">
                  <c:v>4</c:v>
                </c:pt>
                <c:pt idx="9">
                  <c:v>1</c:v>
                </c:pt>
                <c:pt idx="10">
                  <c:v>1</c:v>
                </c:pt>
                <c:pt idx="11">
                  <c:v>3</c:v>
                </c:pt>
              </c:numCache>
            </c:numRef>
          </c:val>
          <c:extLst>
            <c:ext xmlns:c16="http://schemas.microsoft.com/office/drawing/2014/chart" uri="{C3380CC4-5D6E-409C-BE32-E72D297353CC}">
              <c16:uniqueId val="{00000000-6CD5-434F-A13E-F949188655D7}"/>
            </c:ext>
          </c:extLst>
        </c:ser>
        <c:ser>
          <c:idx val="2"/>
          <c:order val="1"/>
          <c:tx>
            <c:v>Ejecutado</c:v>
          </c:tx>
          <c:spPr>
            <a:solidFill>
              <a:schemeClr val="accent3">
                <a:lumMod val="75000"/>
              </a:schemeClr>
            </a:solidFill>
          </c:spPr>
          <c:invertIfNegative val="0"/>
          <c:cat>
            <c:strRef>
              <c:f>(CCL!$G$19,CCL!$I$19,CCL!$K$19,CCL!$M$19,CCL!$O$19,CCL!$Q$19,CCL!$S$19,CCL!$U$19,CCL!$W$19,CCL!$Y$19,CCL!$AA$19,CCL!$AC$19)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(CCL!$G$31,CCL!$I$31,CCL!$K$31,CCL!$M$31,CCL!$O$31,CCL!$Q$31,CCL!$S$31,CCL!$U$31,CCL!$W$31,CCL!$Y$31,CCL!$AA$31,CCL!$AC$31)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CD5-434F-A13E-F949188655D7}"/>
            </c:ext>
          </c:extLst>
        </c:ser>
        <c:dLbls>
          <c:showLegendKey val="0"/>
          <c:showVal val="0"/>
          <c:showCatName val="0"/>
          <c:showSerName val="0"/>
          <c:showPercent val="0"/>
          <c:showBubbleSize val="0"/>
        </c:dLbls>
        <c:gapWidth val="150"/>
        <c:axId val="440961224"/>
        <c:axId val="440956128"/>
      </c:barChart>
      <c:catAx>
        <c:axId val="440961224"/>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40956128"/>
        <c:crosses val="autoZero"/>
        <c:auto val="1"/>
        <c:lblAlgn val="ctr"/>
        <c:lblOffset val="100"/>
        <c:noMultiLvlLbl val="0"/>
      </c:catAx>
      <c:valAx>
        <c:axId val="440956128"/>
        <c:scaling>
          <c:orientation val="minMax"/>
        </c:scaling>
        <c:delete val="0"/>
        <c:axPos val="l"/>
        <c:majorGridlines/>
        <c:numFmt formatCode="General" sourceLinked="1"/>
        <c:majorTickMark val="out"/>
        <c:minorTickMark val="none"/>
        <c:tickLblPos val="nextTo"/>
        <c:crossAx val="440961224"/>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CCL!$B$37:$B$40</c:f>
              <c:strCache>
                <c:ptCount val="4"/>
                <c:pt idx="0">
                  <c:v>Trimestre 1</c:v>
                </c:pt>
                <c:pt idx="1">
                  <c:v>Trimestre 2</c:v>
                </c:pt>
                <c:pt idx="2">
                  <c:v>Trimestre 3</c:v>
                </c:pt>
                <c:pt idx="3">
                  <c:v>Trimestre 4</c:v>
                </c:pt>
              </c:strCache>
            </c:strRef>
          </c:cat>
          <c:val>
            <c:numRef>
              <c:f>CCL!$D$37:$D$40</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837D-4AD2-8BC1-B6A5C1D3169D}"/>
            </c:ext>
          </c:extLst>
        </c:ser>
        <c:ser>
          <c:idx val="2"/>
          <c:order val="1"/>
          <c:tx>
            <c:v>Meta</c:v>
          </c:tx>
          <c:marker>
            <c:symbol val="none"/>
          </c:marker>
          <c:cat>
            <c:strRef>
              <c:f>CCL!$B$37:$B$40</c:f>
              <c:strCache>
                <c:ptCount val="4"/>
                <c:pt idx="0">
                  <c:v>Trimestre 1</c:v>
                </c:pt>
                <c:pt idx="1">
                  <c:v>Trimestre 2</c:v>
                </c:pt>
                <c:pt idx="2">
                  <c:v>Trimestre 3</c:v>
                </c:pt>
                <c:pt idx="3">
                  <c:v>Trimestre 4</c:v>
                </c:pt>
              </c:strCache>
            </c:strRef>
          </c:cat>
          <c:val>
            <c:numRef>
              <c:f>CCL!$F$37:$F$40</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837D-4AD2-8BC1-B6A5C1D3169D}"/>
            </c:ext>
          </c:extLst>
        </c:ser>
        <c:dLbls>
          <c:showLegendKey val="0"/>
          <c:showVal val="0"/>
          <c:showCatName val="0"/>
          <c:showSerName val="0"/>
          <c:showPercent val="0"/>
          <c:showBubbleSize val="0"/>
        </c:dLbls>
        <c:smooth val="0"/>
        <c:axId val="440962400"/>
        <c:axId val="440954952"/>
      </c:lineChart>
      <c:catAx>
        <c:axId val="440962400"/>
        <c:scaling>
          <c:orientation val="minMax"/>
        </c:scaling>
        <c:delete val="0"/>
        <c:axPos val="b"/>
        <c:numFmt formatCode="General" sourceLinked="0"/>
        <c:majorTickMark val="out"/>
        <c:minorTickMark val="none"/>
        <c:tickLblPos val="nextTo"/>
        <c:crossAx val="440954952"/>
        <c:crosses val="autoZero"/>
        <c:auto val="1"/>
        <c:lblAlgn val="ctr"/>
        <c:lblOffset val="100"/>
        <c:noMultiLvlLbl val="0"/>
      </c:catAx>
      <c:valAx>
        <c:axId val="440954952"/>
        <c:scaling>
          <c:orientation val="minMax"/>
        </c:scaling>
        <c:delete val="0"/>
        <c:axPos val="l"/>
        <c:majorGridlines/>
        <c:numFmt formatCode="0%" sourceLinked="1"/>
        <c:majorTickMark val="out"/>
        <c:minorTickMark val="none"/>
        <c:tickLblPos val="nextTo"/>
        <c:crossAx val="440962400"/>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356407536779291E-2"/>
          <c:y val="8.3809523809523806E-2"/>
          <c:w val="0.8807168309161677"/>
          <c:h val="0.77490753655793054"/>
        </c:manualLayout>
      </c:layout>
      <c:barChart>
        <c:barDir val="col"/>
        <c:grouping val="clustered"/>
        <c:varyColors val="0"/>
        <c:ser>
          <c:idx val="0"/>
          <c:order val="0"/>
          <c:tx>
            <c:v>Programado</c:v>
          </c:tx>
          <c:spPr>
            <a:solidFill>
              <a:schemeClr val="accent2">
                <a:lumMod val="75000"/>
              </a:schemeClr>
            </a:solidFill>
          </c:spPr>
          <c:invertIfNegative val="0"/>
          <c:cat>
            <c:strRef>
              <c:f>('Actividades SST'!$G$19,'Actividades SST'!$I$19,'Actividades SST'!$K$19,'Actividades SST'!$M$19,'Actividades SST'!$O$19,'Actividades SST'!$Q$19,'Actividades SST'!$S$19,'Actividades SST'!$U$19,'Actividades SST'!$W$19,'Actividades SST'!$Y$19,'Actividades SST'!$AA$19,'Actividades SST'!$AC$19)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('Actividades SST'!$G$44,'Actividades SST'!$I$44,'Actividades SST'!$K$44,'Actividades SST'!$M$44,'Actividades SST'!$O$44,'Actividades SST'!$Q$44,'Actividades SST'!$S$44,'Actividades SST'!$U$44,'Actividades SST'!$W$44,'Actividades SST'!$Y$44,'Actividades SST'!$AA$44,'Actividades SST'!$AC$44)</c:f>
              <c:numCache>
                <c:formatCode>General</c:formatCode>
                <c:ptCount val="12"/>
                <c:pt idx="0">
                  <c:v>8</c:v>
                </c:pt>
                <c:pt idx="1">
                  <c:v>6</c:v>
                </c:pt>
                <c:pt idx="2">
                  <c:v>4</c:v>
                </c:pt>
                <c:pt idx="3">
                  <c:v>4</c:v>
                </c:pt>
                <c:pt idx="4">
                  <c:v>5</c:v>
                </c:pt>
                <c:pt idx="5">
                  <c:v>10</c:v>
                </c:pt>
                <c:pt idx="6">
                  <c:v>5</c:v>
                </c:pt>
                <c:pt idx="7">
                  <c:v>3</c:v>
                </c:pt>
                <c:pt idx="8">
                  <c:v>4</c:v>
                </c:pt>
                <c:pt idx="9">
                  <c:v>4</c:v>
                </c:pt>
                <c:pt idx="10">
                  <c:v>3</c:v>
                </c:pt>
                <c:pt idx="11">
                  <c:v>4</c:v>
                </c:pt>
              </c:numCache>
            </c:numRef>
          </c:val>
          <c:extLst>
            <c:ext xmlns:c16="http://schemas.microsoft.com/office/drawing/2014/chart" uri="{C3380CC4-5D6E-409C-BE32-E72D297353CC}">
              <c16:uniqueId val="{00000000-CC25-42A5-B4EB-FB2B16DDB74A}"/>
            </c:ext>
          </c:extLst>
        </c:ser>
        <c:ser>
          <c:idx val="2"/>
          <c:order val="1"/>
          <c:tx>
            <c:v>Ejecutado</c:v>
          </c:tx>
          <c:spPr>
            <a:solidFill>
              <a:schemeClr val="accent3">
                <a:lumMod val="75000"/>
              </a:schemeClr>
            </a:solidFill>
          </c:spPr>
          <c:invertIfNegative val="0"/>
          <c:cat>
            <c:strRef>
              <c:f>('Actividades SST'!$G$19,'Actividades SST'!$I$19,'Actividades SST'!$K$19,'Actividades SST'!$M$19,'Actividades SST'!$O$19,'Actividades SST'!$Q$19,'Actividades SST'!$S$19,'Actividades SST'!$U$19,'Actividades SST'!$W$19,'Actividades SST'!$Y$19,'Actividades SST'!$AA$19,'Actividades SST'!$AC$19)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('Actividades SST'!$G$46,'Actividades SST'!$I$46,'Actividades SST'!$K$46,'Actividades SST'!$M$46,'Actividades SST'!$O$46,'Actividades SST'!$Q$46,'Actividades SST'!$S$46,'Actividades SST'!$U$46,'Actividades SST'!$W$46,'Actividades SST'!$Y$46,'Actividades SST'!$AA$46,'Actividades SST'!$AC$46)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C25-42A5-B4EB-FB2B16DDB74A}"/>
            </c:ext>
          </c:extLst>
        </c:ser>
        <c:dLbls>
          <c:showLegendKey val="0"/>
          <c:showVal val="0"/>
          <c:showCatName val="0"/>
          <c:showSerName val="0"/>
          <c:showPercent val="0"/>
          <c:showBubbleSize val="0"/>
        </c:dLbls>
        <c:gapWidth val="150"/>
        <c:axId val="443130792"/>
        <c:axId val="443126480"/>
      </c:barChart>
      <c:catAx>
        <c:axId val="443130792"/>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43126480"/>
        <c:crosses val="autoZero"/>
        <c:auto val="1"/>
        <c:lblAlgn val="ctr"/>
        <c:lblOffset val="100"/>
        <c:noMultiLvlLbl val="0"/>
      </c:catAx>
      <c:valAx>
        <c:axId val="443126480"/>
        <c:scaling>
          <c:orientation val="minMax"/>
        </c:scaling>
        <c:delete val="0"/>
        <c:axPos val="l"/>
        <c:majorGridlines/>
        <c:numFmt formatCode="General" sourceLinked="1"/>
        <c:majorTickMark val="out"/>
        <c:minorTickMark val="none"/>
        <c:tickLblPos val="nextTo"/>
        <c:crossAx val="443130792"/>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percentStacked"/>
        <c:varyColors val="0"/>
        <c:ser>
          <c:idx val="1"/>
          <c:order val="0"/>
          <c:tx>
            <c:v>Resultado</c:v>
          </c:tx>
          <c:marker>
            <c:symbol val="none"/>
          </c:marker>
          <c:cat>
            <c:strRef>
              <c:f>('Actividades SST'!$B$52,'Actividades SST'!$B$53,'Actividades SST'!$B$54,'Actividades SST'!$B$55:$C$55)</c:f>
              <c:strCache>
                <c:ptCount val="4"/>
                <c:pt idx="0">
                  <c:v>Trimestre 1</c:v>
                </c:pt>
                <c:pt idx="1">
                  <c:v>Trimestre 2</c:v>
                </c:pt>
                <c:pt idx="2">
                  <c:v>Trimestre 3</c:v>
                </c:pt>
                <c:pt idx="3">
                  <c:v>Trimestre 4</c:v>
                </c:pt>
              </c:strCache>
            </c:strRef>
          </c:cat>
          <c:val>
            <c:numRef>
              <c:f>'Actividades SST'!$D$52:$D$55</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6A8B-4512-9328-6AA05A611FA1}"/>
            </c:ext>
          </c:extLst>
        </c:ser>
        <c:ser>
          <c:idx val="2"/>
          <c:order val="1"/>
          <c:tx>
            <c:v>Meta</c:v>
          </c:tx>
          <c:marker>
            <c:symbol val="none"/>
          </c:marker>
          <c:cat>
            <c:strRef>
              <c:f>('Actividades SST'!$B$52,'Actividades SST'!$B$53,'Actividades SST'!$B$54,'Actividades SST'!$B$55:$C$55)</c:f>
              <c:strCache>
                <c:ptCount val="4"/>
                <c:pt idx="0">
                  <c:v>Trimestre 1</c:v>
                </c:pt>
                <c:pt idx="1">
                  <c:v>Trimestre 2</c:v>
                </c:pt>
                <c:pt idx="2">
                  <c:v>Trimestre 3</c:v>
                </c:pt>
                <c:pt idx="3">
                  <c:v>Trimestre 4</c:v>
                </c:pt>
              </c:strCache>
            </c:strRef>
          </c:cat>
          <c:val>
            <c:numRef>
              <c:f>'Actividades SST'!$F$52:$F$55</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6A8B-4512-9328-6AA05A611FA1}"/>
            </c:ext>
          </c:extLst>
        </c:ser>
        <c:dLbls>
          <c:showLegendKey val="0"/>
          <c:showVal val="0"/>
          <c:showCatName val="0"/>
          <c:showSerName val="0"/>
          <c:showPercent val="0"/>
          <c:showBubbleSize val="0"/>
        </c:dLbls>
        <c:smooth val="0"/>
        <c:axId val="443127264"/>
        <c:axId val="443130008"/>
      </c:lineChart>
      <c:catAx>
        <c:axId val="443127264"/>
        <c:scaling>
          <c:orientation val="minMax"/>
        </c:scaling>
        <c:delete val="0"/>
        <c:axPos val="b"/>
        <c:numFmt formatCode="General" sourceLinked="0"/>
        <c:majorTickMark val="out"/>
        <c:minorTickMark val="none"/>
        <c:tickLblPos val="nextTo"/>
        <c:crossAx val="443130008"/>
        <c:crosses val="autoZero"/>
        <c:auto val="1"/>
        <c:lblAlgn val="ctr"/>
        <c:lblOffset val="100"/>
        <c:noMultiLvlLbl val="0"/>
      </c:catAx>
      <c:valAx>
        <c:axId val="443130008"/>
        <c:scaling>
          <c:orientation val="minMax"/>
        </c:scaling>
        <c:delete val="0"/>
        <c:axPos val="l"/>
        <c:majorGridlines/>
        <c:numFmt formatCode="0%" sourceLinked="1"/>
        <c:majorTickMark val="out"/>
        <c:minorTickMark val="none"/>
        <c:tickLblPos val="nextTo"/>
        <c:crossAx val="443127264"/>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Programado</c:v>
          </c:tx>
          <c:spPr>
            <a:solidFill>
              <a:schemeClr val="accent2">
                <a:lumMod val="75000"/>
              </a:schemeClr>
            </a:solidFill>
          </c:spPr>
          <c:invertIfNegative val="0"/>
          <c:cat>
            <c:strRef>
              <c:f>('Emergencias '!$F$19,'Emergencias '!$H$19,'Emergencias '!$J$19,'Emergencias '!$L$19,'Emergencias '!$N$19,'Emergencias '!$P$19,'Emergencias '!$R$19,'Emergencias '!$T$19,'Emergencias '!$V$19,'Emergencias '!$X$19,'Emergencias '!$Z$19,'Emergencias '!$AB$19)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('Emergencias '!$F$34,'Emergencias '!$H$34,'Emergencias '!$J$34,'Emergencias '!$L$34,'Emergencias '!$N$34,'Emergencias '!$P$34,'Emergencias '!$R$34,'Emergencias '!$T$34,'Emergencias '!$V$34,'Emergencias '!$X$34,'Emergencias '!$Z$34,'Emergencias '!$AB$34)</c:f>
              <c:numCache>
                <c:formatCode>General</c:formatCode>
                <c:ptCount val="12"/>
                <c:pt idx="0">
                  <c:v>1</c:v>
                </c:pt>
                <c:pt idx="1">
                  <c:v>4</c:v>
                </c:pt>
                <c:pt idx="2">
                  <c:v>3</c:v>
                </c:pt>
                <c:pt idx="3">
                  <c:v>4</c:v>
                </c:pt>
                <c:pt idx="4">
                  <c:v>3</c:v>
                </c:pt>
                <c:pt idx="5">
                  <c:v>2</c:v>
                </c:pt>
                <c:pt idx="6">
                  <c:v>3</c:v>
                </c:pt>
                <c:pt idx="7">
                  <c:v>2</c:v>
                </c:pt>
                <c:pt idx="8">
                  <c:v>2</c:v>
                </c:pt>
                <c:pt idx="9">
                  <c:v>3</c:v>
                </c:pt>
                <c:pt idx="10">
                  <c:v>2</c:v>
                </c:pt>
                <c:pt idx="11">
                  <c:v>1</c:v>
                </c:pt>
              </c:numCache>
            </c:numRef>
          </c:val>
          <c:extLst>
            <c:ext xmlns:c16="http://schemas.microsoft.com/office/drawing/2014/chart" uri="{C3380CC4-5D6E-409C-BE32-E72D297353CC}">
              <c16:uniqueId val="{00000000-49E9-4F74-914B-8D4510C545C7}"/>
            </c:ext>
          </c:extLst>
        </c:ser>
        <c:ser>
          <c:idx val="2"/>
          <c:order val="1"/>
          <c:tx>
            <c:v>Ejecutado</c:v>
          </c:tx>
          <c:spPr>
            <a:solidFill>
              <a:schemeClr val="accent3">
                <a:lumMod val="75000"/>
              </a:schemeClr>
            </a:solidFill>
          </c:spPr>
          <c:invertIfNegative val="0"/>
          <c:cat>
            <c:strRef>
              <c:f>('Emergencias '!$F$19,'Emergencias '!$H$19,'Emergencias '!$J$19,'Emergencias '!$L$19,'Emergencias '!$N$19,'Emergencias '!$P$19,'Emergencias '!$R$19,'Emergencias '!$T$19,'Emergencias '!$V$19,'Emergencias '!$X$19,'Emergencias '!$Z$19,'Emergencias '!$AB$19)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('Emergencias '!$F$36,'Emergencias '!$H$36,'Emergencias '!$J$36,'Emergencias '!$L$36,'Emergencias '!$N$36,'Emergencias '!$P$36,'Emergencias '!$R$36,'Emergencias '!$T$36,'Emergencias '!$V$36,'Emergencias '!$X$36,'Emergencias '!$Z$36,'Emergencias '!$AB$36)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9E9-4F74-914B-8D4510C545C7}"/>
            </c:ext>
          </c:extLst>
        </c:ser>
        <c:dLbls>
          <c:showLegendKey val="0"/>
          <c:showVal val="0"/>
          <c:showCatName val="0"/>
          <c:showSerName val="0"/>
          <c:showPercent val="0"/>
          <c:showBubbleSize val="0"/>
        </c:dLbls>
        <c:gapWidth val="150"/>
        <c:axId val="443125304"/>
        <c:axId val="443129224"/>
      </c:barChart>
      <c:catAx>
        <c:axId val="443125304"/>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43129224"/>
        <c:crosses val="autoZero"/>
        <c:auto val="1"/>
        <c:lblAlgn val="ctr"/>
        <c:lblOffset val="100"/>
        <c:noMultiLvlLbl val="0"/>
      </c:catAx>
      <c:valAx>
        <c:axId val="443129224"/>
        <c:scaling>
          <c:orientation val="minMax"/>
        </c:scaling>
        <c:delete val="0"/>
        <c:axPos val="l"/>
        <c:majorGridlines/>
        <c:numFmt formatCode="General" sourceLinked="1"/>
        <c:majorTickMark val="out"/>
        <c:minorTickMark val="none"/>
        <c:tickLblPos val="nextTo"/>
        <c:crossAx val="443125304"/>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'Emergencias '!$B$52:$B$55</c:f>
              <c:strCache>
                <c:ptCount val="4"/>
                <c:pt idx="0">
                  <c:v>Trimestre 1</c:v>
                </c:pt>
                <c:pt idx="1">
                  <c:v>Trimestre 2</c:v>
                </c:pt>
                <c:pt idx="2">
                  <c:v>Trimestre 3</c:v>
                </c:pt>
                <c:pt idx="3">
                  <c:v>Trimestre 4</c:v>
                </c:pt>
              </c:strCache>
            </c:strRef>
          </c:cat>
          <c:val>
            <c:numRef>
              <c:f>'Emergencias '!$D$52:$D$55</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AE21-443A-8DC3-419C94243879}"/>
            </c:ext>
          </c:extLst>
        </c:ser>
        <c:ser>
          <c:idx val="2"/>
          <c:order val="1"/>
          <c:tx>
            <c:v>Meta</c:v>
          </c:tx>
          <c:marker>
            <c:symbol val="none"/>
          </c:marker>
          <c:cat>
            <c:strRef>
              <c:f>'Emergencias '!$B$52:$B$55</c:f>
              <c:strCache>
                <c:ptCount val="4"/>
                <c:pt idx="0">
                  <c:v>Trimestre 1</c:v>
                </c:pt>
                <c:pt idx="1">
                  <c:v>Trimestre 2</c:v>
                </c:pt>
                <c:pt idx="2">
                  <c:v>Trimestre 3</c:v>
                </c:pt>
                <c:pt idx="3">
                  <c:v>Trimestre 4</c:v>
                </c:pt>
              </c:strCache>
            </c:strRef>
          </c:cat>
          <c:val>
            <c:numRef>
              <c:f>'Emergencias '!$E$52:$E$55</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AE21-443A-8DC3-419C94243879}"/>
            </c:ext>
          </c:extLst>
        </c:ser>
        <c:dLbls>
          <c:showLegendKey val="0"/>
          <c:showVal val="0"/>
          <c:showCatName val="0"/>
          <c:showSerName val="0"/>
          <c:showPercent val="0"/>
          <c:showBubbleSize val="0"/>
        </c:dLbls>
        <c:smooth val="0"/>
        <c:axId val="443131184"/>
        <c:axId val="443131576"/>
      </c:lineChart>
      <c:catAx>
        <c:axId val="443131184"/>
        <c:scaling>
          <c:orientation val="minMax"/>
        </c:scaling>
        <c:delete val="0"/>
        <c:axPos val="b"/>
        <c:numFmt formatCode="General" sourceLinked="0"/>
        <c:majorTickMark val="out"/>
        <c:minorTickMark val="none"/>
        <c:tickLblPos val="nextTo"/>
        <c:crossAx val="443131576"/>
        <c:crosses val="autoZero"/>
        <c:auto val="1"/>
        <c:lblAlgn val="ctr"/>
        <c:lblOffset val="100"/>
        <c:noMultiLvlLbl val="0"/>
      </c:catAx>
      <c:valAx>
        <c:axId val="443131576"/>
        <c:scaling>
          <c:orientation val="minMax"/>
        </c:scaling>
        <c:delete val="0"/>
        <c:axPos val="l"/>
        <c:majorGridlines/>
        <c:numFmt formatCode="0%" sourceLinked="1"/>
        <c:majorTickMark val="out"/>
        <c:minorTickMark val="none"/>
        <c:tickLblPos val="nextTo"/>
        <c:crossAx val="443131184"/>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'Emergencias '!$B$52:$B$55</c:f>
              <c:strCache>
                <c:ptCount val="4"/>
                <c:pt idx="0">
                  <c:v>Trimestre 1</c:v>
                </c:pt>
                <c:pt idx="1">
                  <c:v>Trimestre 2</c:v>
                </c:pt>
                <c:pt idx="2">
                  <c:v>Trimestre 3</c:v>
                </c:pt>
                <c:pt idx="3">
                  <c:v>Trimestre 4</c:v>
                </c:pt>
              </c:strCache>
            </c:strRef>
          </c:cat>
          <c:val>
            <c:numRef>
              <c:f>'Emergencias '!$D$61:$D$64</c:f>
            </c:numRef>
          </c:val>
          <c:smooth val="0"/>
          <c:extLst>
            <c:ext xmlns:c16="http://schemas.microsoft.com/office/drawing/2014/chart" uri="{C3380CC4-5D6E-409C-BE32-E72D297353CC}">
              <c16:uniqueId val="{00000000-427A-4E24-A372-522974B47E34}"/>
            </c:ext>
          </c:extLst>
        </c:ser>
        <c:ser>
          <c:idx val="2"/>
          <c:order val="1"/>
          <c:tx>
            <c:v>Meta</c:v>
          </c:tx>
          <c:marker>
            <c:symbol val="none"/>
          </c:marker>
          <c:cat>
            <c:strRef>
              <c:f>'Emergencias '!$B$52:$B$55</c:f>
              <c:strCache>
                <c:ptCount val="4"/>
                <c:pt idx="0">
                  <c:v>Trimestre 1</c:v>
                </c:pt>
                <c:pt idx="1">
                  <c:v>Trimestre 2</c:v>
                </c:pt>
                <c:pt idx="2">
                  <c:v>Trimestre 3</c:v>
                </c:pt>
                <c:pt idx="3">
                  <c:v>Trimestre 4</c:v>
                </c:pt>
              </c:strCache>
            </c:strRef>
          </c:cat>
          <c:val>
            <c:numRef>
              <c:f>'Emergencias '!$E$52:$E$55</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427A-4E24-A372-522974B47E34}"/>
            </c:ext>
          </c:extLst>
        </c:ser>
        <c:dLbls>
          <c:showLegendKey val="0"/>
          <c:showVal val="0"/>
          <c:showCatName val="0"/>
          <c:showSerName val="0"/>
          <c:showPercent val="0"/>
          <c:showBubbleSize val="0"/>
        </c:dLbls>
        <c:smooth val="0"/>
        <c:axId val="443124520"/>
        <c:axId val="443124912"/>
      </c:lineChart>
      <c:catAx>
        <c:axId val="443124520"/>
        <c:scaling>
          <c:orientation val="minMax"/>
        </c:scaling>
        <c:delete val="0"/>
        <c:axPos val="b"/>
        <c:numFmt formatCode="General" sourceLinked="0"/>
        <c:majorTickMark val="out"/>
        <c:minorTickMark val="none"/>
        <c:tickLblPos val="nextTo"/>
        <c:crossAx val="443124912"/>
        <c:crosses val="autoZero"/>
        <c:auto val="1"/>
        <c:lblAlgn val="ctr"/>
        <c:lblOffset val="100"/>
        <c:noMultiLvlLbl val="0"/>
      </c:catAx>
      <c:valAx>
        <c:axId val="443124912"/>
        <c:scaling>
          <c:orientation val="minMax"/>
        </c:scaling>
        <c:delete val="0"/>
        <c:axPos val="l"/>
        <c:majorGridlines/>
        <c:numFmt formatCode="0%" sourceLinked="1"/>
        <c:majorTickMark val="out"/>
        <c:minorTickMark val="none"/>
        <c:tickLblPos val="nextTo"/>
        <c:crossAx val="443124520"/>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0249019437395E-2"/>
          <c:y val="8.3809523809523806E-2"/>
          <c:w val="0.83040681859336529"/>
          <c:h val="0.77490753655793054"/>
        </c:manualLayout>
      </c:layout>
      <c:barChart>
        <c:barDir val="col"/>
        <c:grouping val="clustered"/>
        <c:varyColors val="0"/>
        <c:ser>
          <c:idx val="0"/>
          <c:order val="0"/>
          <c:tx>
            <c:v>Emergencias Presentadas</c:v>
          </c:tx>
          <c:spPr>
            <a:solidFill>
              <a:schemeClr val="accent2">
                <a:lumMod val="75000"/>
              </a:schemeClr>
            </a:solidFill>
          </c:spPr>
          <c:invertIfNegative val="0"/>
          <c:cat>
            <c:strRef>
              <c:f>('Emergencias '!$F$19,'Emergencias '!$H$19,'Emergencias '!$J$19,'Emergencias '!$L$19,'Emergencias '!$N$19,'Emergencias '!$P$19,'Emergencias '!$R$19,'Emergencias '!$T$19,'Emergencias '!$V$19,'Emergencias '!$X$19,'Emergencias '!$Z$19,'Emergencias '!$AB$19)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('Emergencias '!$F$40,'Emergencias '!$H$40,'Emergencias '!$J$40,'Emergencias '!$L$40,'Emergencias '!$N$40,'Emergencias '!$P$40,'Emergencias '!$R$40,'Emergencias '!$T$40,'Emergencias '!$V$40,'Emergencias '!$X$40,'Emergencias '!$Z$40,'Emergencias '!$AB$40)</c:f>
            </c:numRef>
          </c:val>
          <c:extLst>
            <c:ext xmlns:c16="http://schemas.microsoft.com/office/drawing/2014/chart" uri="{C3380CC4-5D6E-409C-BE32-E72D297353CC}">
              <c16:uniqueId val="{00000000-0CAB-4961-ABB7-25B7F36BD9A5}"/>
            </c:ext>
          </c:extLst>
        </c:ser>
        <c:ser>
          <c:idx val="2"/>
          <c:order val="1"/>
          <c:tx>
            <c:v>Emergencias Controladas</c:v>
          </c:tx>
          <c:spPr>
            <a:solidFill>
              <a:schemeClr val="accent3">
                <a:lumMod val="75000"/>
              </a:schemeClr>
            </a:solidFill>
          </c:spPr>
          <c:invertIfNegative val="0"/>
          <c:cat>
            <c:strRef>
              <c:f>('Emergencias '!$F$19,'Emergencias '!$H$19,'Emergencias '!$J$19,'Emergencias '!$L$19,'Emergencias '!$N$19,'Emergencias '!$P$19,'Emergencias '!$R$19,'Emergencias '!$T$19,'Emergencias '!$V$19,'Emergencias '!$X$19,'Emergencias '!$Z$19,'Emergencias '!$AB$19)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('Emergencias '!$F$41,'Emergencias '!$H$41,'Emergencias '!$J$41,'Emergencias '!$L$41,'Emergencias '!$N$41,'Emergencias '!$P$41,'Emergencias '!$R$41,'Emergencias '!$T$41,'Emergencias '!$V$41,'Emergencias '!$X$41,'Emergencias '!$Z$41,'Emergencias '!$AB$41)</c:f>
            </c:numRef>
          </c:val>
          <c:extLst>
            <c:ext xmlns:c16="http://schemas.microsoft.com/office/drawing/2014/chart" uri="{C3380CC4-5D6E-409C-BE32-E72D297353CC}">
              <c16:uniqueId val="{00000001-0CAB-4961-ABB7-25B7F36BD9A5}"/>
            </c:ext>
          </c:extLst>
        </c:ser>
        <c:dLbls>
          <c:showLegendKey val="0"/>
          <c:showVal val="0"/>
          <c:showCatName val="0"/>
          <c:showSerName val="0"/>
          <c:showPercent val="0"/>
          <c:showBubbleSize val="0"/>
        </c:dLbls>
        <c:gapWidth val="150"/>
        <c:axId val="443126088"/>
        <c:axId val="443126872"/>
      </c:barChart>
      <c:catAx>
        <c:axId val="443126088"/>
        <c:scaling>
          <c:orientation val="minMax"/>
        </c:scaling>
        <c:delete val="0"/>
        <c:axPos val="b"/>
        <c:numFmt formatCode="General" sourceLinked="1"/>
        <c:majorTickMark val="out"/>
        <c:minorTickMark val="none"/>
        <c:tickLblPos val="nextTo"/>
        <c:txPr>
          <a:bodyPr rot="0" vert="horz"/>
          <a:lstStyle/>
          <a:p>
            <a:pPr>
              <a:defRPr sz="680"/>
            </a:pPr>
            <a:endParaRPr lang="es-CO"/>
          </a:p>
        </c:txPr>
        <c:crossAx val="443126872"/>
        <c:crosses val="autoZero"/>
        <c:auto val="1"/>
        <c:lblAlgn val="ctr"/>
        <c:lblOffset val="100"/>
        <c:noMultiLvlLbl val="0"/>
      </c:catAx>
      <c:valAx>
        <c:axId val="443126872"/>
        <c:scaling>
          <c:orientation val="minMax"/>
        </c:scaling>
        <c:delete val="0"/>
        <c:axPos val="l"/>
        <c:majorGridlines/>
        <c:numFmt formatCode="General" sourceLinked="1"/>
        <c:majorTickMark val="out"/>
        <c:minorTickMark val="none"/>
        <c:tickLblPos val="nextTo"/>
        <c:crossAx val="443126088"/>
        <c:crosses val="autoZero"/>
        <c:crossBetween val="between"/>
      </c:valAx>
    </c:plotArea>
    <c:legend>
      <c:legendPos val="r"/>
      <c:layout>
        <c:manualLayout>
          <c:xMode val="edge"/>
          <c:yMode val="edge"/>
          <c:x val="0.86188091885957085"/>
          <c:y val="0.31910971128608945"/>
          <c:w val="0.12902817096494518"/>
          <c:h val="0.38463712035995518"/>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391452336202872E-2"/>
          <c:y val="8.3809523809523806E-2"/>
          <c:w val="0.86311142918885464"/>
          <c:h val="0.77490753655793054"/>
        </c:manualLayout>
      </c:layout>
      <c:lineChart>
        <c:grouping val="standard"/>
        <c:varyColors val="0"/>
        <c:ser>
          <c:idx val="0"/>
          <c:order val="0"/>
          <c:tx>
            <c:v>Programado</c:v>
          </c:tx>
          <c:spPr>
            <a:ln>
              <a:solidFill>
                <a:srgbClr val="83A343"/>
              </a:solidFill>
            </a:ln>
          </c:spPr>
          <c:marker>
            <c:symbol val="none"/>
          </c:marker>
          <c:cat>
            <c:strRef>
              <c:f>('Emergencias '!$F$19,'Emergencias '!$H$19,'Emergencias '!$J$19,'Emergencias '!$L$19,'Emergencias '!$N$19,'Emergencias '!$P$19,'Emergencias '!$R$19,'Emergencias '!$T$19,'Emergencias '!$V$19,'Emergencias '!$X$19,'Emergencias '!$Z$19,'Emergencias '!$AB$19)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('Emergencias '!$F$46,'Emergencias '!$H$466,'Emergencias '!$J$46,'Emergencias '!$L$46,'Emergencias '!$N$46,'Emergencias '!$P$46,'Emergencias '!$R$46,'Emergencias '!$T$46,'Emergencias '!$V$46,'Emergencias '!$X$46,'Emergencias '!$Z$46,'Emergencias '!$AB$46)</c:f>
            </c:numRef>
          </c:val>
          <c:smooth val="0"/>
          <c:extLst>
            <c:ext xmlns:c16="http://schemas.microsoft.com/office/drawing/2014/chart" uri="{C3380CC4-5D6E-409C-BE32-E72D297353CC}">
              <c16:uniqueId val="{00000000-16BB-412F-BA64-1AC2DE0ED97F}"/>
            </c:ext>
          </c:extLst>
        </c:ser>
        <c:ser>
          <c:idx val="2"/>
          <c:order val="1"/>
          <c:tx>
            <c:v>Ejecutado</c:v>
          </c:tx>
          <c:spPr>
            <a:ln>
              <a:solidFill>
                <a:schemeClr val="accent2">
                  <a:lumMod val="75000"/>
                </a:schemeClr>
              </a:solidFill>
            </a:ln>
          </c:spPr>
          <c:marker>
            <c:symbol val="none"/>
          </c:marker>
          <c:cat>
            <c:strRef>
              <c:f>('Emergencias '!$F$19,'Emergencias '!$H$19,'Emergencias '!$J$19,'Emergencias '!$L$19,'Emergencias '!$N$19,'Emergencias '!$P$19,'Emergencias '!$R$19,'Emergencias '!$T$19,'Emergencias '!$V$19,'Emergencias '!$X$19,'Emergencias '!$Z$19,'Emergencias '!$AB$19)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('Emergencias '!$F$45,'Emergencias '!$H$45,'Emergencias '!$J$45,'Emergencias '!$L$45,'Emergencias '!$N$45,'Emergencias '!$P$45,'Emergencias '!$R$45,'Emergencias '!$T$45,'Emergencias '!$V$45,'Emergencias '!$X$45,'Emergencias '!$Z$45,'Emergencias '!$AB$45)</c:f>
            </c:numRef>
          </c:val>
          <c:smooth val="0"/>
          <c:extLst>
            <c:ext xmlns:c16="http://schemas.microsoft.com/office/drawing/2014/chart" uri="{C3380CC4-5D6E-409C-BE32-E72D297353CC}">
              <c16:uniqueId val="{00000001-16BB-412F-BA64-1AC2DE0ED97F}"/>
            </c:ext>
          </c:extLst>
        </c:ser>
        <c:dLbls>
          <c:showLegendKey val="0"/>
          <c:showVal val="0"/>
          <c:showCatName val="0"/>
          <c:showSerName val="0"/>
          <c:showPercent val="0"/>
          <c:showBubbleSize val="0"/>
        </c:dLbls>
        <c:marker val="1"/>
        <c:smooth val="0"/>
        <c:axId val="444900168"/>
        <c:axId val="444905656"/>
      </c:lineChart>
      <c:catAx>
        <c:axId val="444900168"/>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44905656"/>
        <c:crosses val="autoZero"/>
        <c:auto val="1"/>
        <c:lblAlgn val="ctr"/>
        <c:lblOffset val="100"/>
        <c:noMultiLvlLbl val="0"/>
      </c:catAx>
      <c:valAx>
        <c:axId val="444905656"/>
        <c:scaling>
          <c:orientation val="minMax"/>
        </c:scaling>
        <c:delete val="0"/>
        <c:axPos val="l"/>
        <c:majorGridlines/>
        <c:numFmt formatCode="General" sourceLinked="1"/>
        <c:majorTickMark val="out"/>
        <c:minorTickMark val="none"/>
        <c:tickLblPos val="nextTo"/>
        <c:crossAx val="444900168"/>
        <c:crosses val="autoZero"/>
        <c:crossBetween val="between"/>
      </c:valAx>
    </c:plotArea>
    <c:legend>
      <c:legendPos val="r"/>
      <c:layout>
        <c:manualLayout>
          <c:xMode val="edge"/>
          <c:yMode val="edge"/>
          <c:x val="0.89182381215358719"/>
          <c:y val="0.37244304461942257"/>
          <c:w val="0.10662037279778669"/>
          <c:h val="0.20939902512185976"/>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356407536779291E-2"/>
          <c:y val="8.3809523809523806E-2"/>
          <c:w val="0.8807168309161677"/>
          <c:h val="0.77490753655793054"/>
        </c:manualLayout>
      </c:layout>
      <c:barChart>
        <c:barDir val="col"/>
        <c:grouping val="clustered"/>
        <c:varyColors val="0"/>
        <c:ser>
          <c:idx val="0"/>
          <c:order val="0"/>
          <c:tx>
            <c:v>Programado</c:v>
          </c:tx>
          <c:spPr>
            <a:solidFill>
              <a:schemeClr val="accent2">
                <a:lumMod val="75000"/>
              </a:schemeClr>
            </a:solidFill>
          </c:spPr>
          <c:invertIfNegative val="0"/>
          <c:cat>
            <c:strRef>
              <c:f>('H&amp;S'!$F$19,'H&amp;S'!$H$19,'H&amp;S'!$J$19,'H&amp;S'!$L$19,'H&amp;S'!$N$19,'H&amp;S'!$P$19,'H&amp;S'!$R$19,'H&amp;S'!$T$19,'H&amp;S'!$V$19,'H&amp;S'!$X$19,'H&amp;S'!$Z$19,'H&amp;S'!$AB$19)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('H&amp;S'!$F$41,'H&amp;S'!$H$41,'H&amp;S'!$J$41,'H&amp;S'!$L$41,'H&amp;S'!$N$41,'H&amp;S'!$P$41,'H&amp;S'!$R$41,'H&amp;S'!$T$41,'H&amp;S'!$V$41,'H&amp;S'!$X$41,'H&amp;S'!$Z$41,'H&amp;S'!$AB$41)</c:f>
              <c:numCache>
                <c:formatCode>General</c:formatCode>
                <c:ptCount val="12"/>
                <c:pt idx="0">
                  <c:v>9</c:v>
                </c:pt>
                <c:pt idx="1">
                  <c:v>9</c:v>
                </c:pt>
                <c:pt idx="2">
                  <c:v>9</c:v>
                </c:pt>
                <c:pt idx="3">
                  <c:v>10</c:v>
                </c:pt>
                <c:pt idx="4">
                  <c:v>9</c:v>
                </c:pt>
                <c:pt idx="5">
                  <c:v>9</c:v>
                </c:pt>
                <c:pt idx="6">
                  <c:v>8</c:v>
                </c:pt>
                <c:pt idx="7">
                  <c:v>9</c:v>
                </c:pt>
                <c:pt idx="8">
                  <c:v>13</c:v>
                </c:pt>
                <c:pt idx="9">
                  <c:v>8</c:v>
                </c:pt>
                <c:pt idx="10">
                  <c:v>8</c:v>
                </c:pt>
                <c:pt idx="11">
                  <c:v>8</c:v>
                </c:pt>
              </c:numCache>
            </c:numRef>
          </c:val>
          <c:extLst>
            <c:ext xmlns:c16="http://schemas.microsoft.com/office/drawing/2014/chart" uri="{C3380CC4-5D6E-409C-BE32-E72D297353CC}">
              <c16:uniqueId val="{00000000-023C-4A05-AB0A-AFD54CFBBB19}"/>
            </c:ext>
          </c:extLst>
        </c:ser>
        <c:ser>
          <c:idx val="2"/>
          <c:order val="1"/>
          <c:tx>
            <c:v>Ejecutado</c:v>
          </c:tx>
          <c:spPr>
            <a:solidFill>
              <a:schemeClr val="accent3">
                <a:lumMod val="75000"/>
              </a:schemeClr>
            </a:solidFill>
          </c:spPr>
          <c:invertIfNegative val="0"/>
          <c:cat>
            <c:strRef>
              <c:f>('H&amp;S'!$F$19,'H&amp;S'!$H$19,'H&amp;S'!$J$19,'H&amp;S'!$L$19,'H&amp;S'!$N$19,'H&amp;S'!$P$19,'H&amp;S'!$R$19,'H&amp;S'!$T$19,'H&amp;S'!$V$19,'H&amp;S'!$X$19,'H&amp;S'!$Z$19,'H&amp;S'!$AB$19)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('H&amp;S'!$F$43,'H&amp;S'!$H$43,'H&amp;S'!$J$43,'H&amp;S'!$L$43,'H&amp;S'!$N$43,'H&amp;S'!$P$43,'H&amp;S'!$R$43,'H&amp;S'!$T$43,'H&amp;S'!$V$43,'H&amp;S'!$X$43,'H&amp;S'!$Z$43,'H&amp;S'!$AB$43)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23C-4A05-AB0A-AFD54CFBBB19}"/>
            </c:ext>
          </c:extLst>
        </c:ser>
        <c:dLbls>
          <c:showLegendKey val="0"/>
          <c:showVal val="0"/>
          <c:showCatName val="0"/>
          <c:showSerName val="0"/>
          <c:showPercent val="0"/>
          <c:showBubbleSize val="0"/>
        </c:dLbls>
        <c:gapWidth val="150"/>
        <c:axId val="417469304"/>
        <c:axId val="417471264"/>
      </c:barChart>
      <c:catAx>
        <c:axId val="417469304"/>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17471264"/>
        <c:crosses val="autoZero"/>
        <c:auto val="1"/>
        <c:lblAlgn val="ctr"/>
        <c:lblOffset val="100"/>
        <c:noMultiLvlLbl val="0"/>
      </c:catAx>
      <c:valAx>
        <c:axId val="417471264"/>
        <c:scaling>
          <c:orientation val="minMax"/>
        </c:scaling>
        <c:delete val="0"/>
        <c:axPos val="l"/>
        <c:majorGridlines/>
        <c:numFmt formatCode="General" sourceLinked="1"/>
        <c:majorTickMark val="out"/>
        <c:minorTickMark val="none"/>
        <c:tickLblPos val="nextTo"/>
        <c:crossAx val="417469304"/>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Inspecciones!$B$55:$B$58</c:f>
              <c:strCache>
                <c:ptCount val="4"/>
                <c:pt idx="0">
                  <c:v>Trimestre 1</c:v>
                </c:pt>
                <c:pt idx="1">
                  <c:v>Trimestre 2</c:v>
                </c:pt>
                <c:pt idx="2">
                  <c:v>Trimestre 3</c:v>
                </c:pt>
                <c:pt idx="3">
                  <c:v>Trimestre 4</c:v>
                </c:pt>
              </c:strCache>
            </c:strRef>
          </c:cat>
          <c:val>
            <c:numRef>
              <c:f>Inspecciones!$D$55:$D$58</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149F-4F96-9C85-9B0367084634}"/>
            </c:ext>
          </c:extLst>
        </c:ser>
        <c:ser>
          <c:idx val="2"/>
          <c:order val="1"/>
          <c:tx>
            <c:v>Meta</c:v>
          </c:tx>
          <c:marker>
            <c:symbol val="none"/>
          </c:marker>
          <c:cat>
            <c:strRef>
              <c:f>Inspecciones!$B$55:$B$58</c:f>
              <c:strCache>
                <c:ptCount val="4"/>
                <c:pt idx="0">
                  <c:v>Trimestre 1</c:v>
                </c:pt>
                <c:pt idx="1">
                  <c:v>Trimestre 2</c:v>
                </c:pt>
                <c:pt idx="2">
                  <c:v>Trimestre 3</c:v>
                </c:pt>
                <c:pt idx="3">
                  <c:v>Trimestre 4</c:v>
                </c:pt>
              </c:strCache>
            </c:strRef>
          </c:cat>
          <c:val>
            <c:numRef>
              <c:f>Inspecciones!$E$55:$E$58</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149F-4F96-9C85-9B0367084634}"/>
            </c:ext>
          </c:extLst>
        </c:ser>
        <c:dLbls>
          <c:showLegendKey val="0"/>
          <c:showVal val="0"/>
          <c:showCatName val="0"/>
          <c:showSerName val="0"/>
          <c:showPercent val="0"/>
          <c:showBubbleSize val="0"/>
        </c:dLbls>
        <c:smooth val="0"/>
        <c:axId val="444906832"/>
        <c:axId val="444906048"/>
      </c:lineChart>
      <c:catAx>
        <c:axId val="444906832"/>
        <c:scaling>
          <c:orientation val="minMax"/>
        </c:scaling>
        <c:delete val="0"/>
        <c:axPos val="b"/>
        <c:numFmt formatCode="General" sourceLinked="0"/>
        <c:majorTickMark val="out"/>
        <c:minorTickMark val="none"/>
        <c:tickLblPos val="nextTo"/>
        <c:crossAx val="444906048"/>
        <c:crosses val="autoZero"/>
        <c:auto val="1"/>
        <c:lblAlgn val="ctr"/>
        <c:lblOffset val="100"/>
        <c:noMultiLvlLbl val="0"/>
      </c:catAx>
      <c:valAx>
        <c:axId val="444906048"/>
        <c:scaling>
          <c:orientation val="minMax"/>
        </c:scaling>
        <c:delete val="0"/>
        <c:axPos val="l"/>
        <c:majorGridlines/>
        <c:numFmt formatCode="0%" sourceLinked="1"/>
        <c:majorTickMark val="out"/>
        <c:minorTickMark val="none"/>
        <c:tickLblPos val="nextTo"/>
        <c:crossAx val="444906832"/>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356407536779291E-2"/>
          <c:y val="8.3809523809523806E-2"/>
          <c:w val="0.8807168309161677"/>
          <c:h val="0.77490753655793054"/>
        </c:manualLayout>
      </c:layout>
      <c:barChart>
        <c:barDir val="col"/>
        <c:grouping val="clustered"/>
        <c:varyColors val="0"/>
        <c:ser>
          <c:idx val="0"/>
          <c:order val="0"/>
          <c:tx>
            <c:v>Programado</c:v>
          </c:tx>
          <c:spPr>
            <a:solidFill>
              <a:schemeClr val="accent2">
                <a:lumMod val="75000"/>
              </a:schemeClr>
            </a:solidFill>
          </c:spPr>
          <c:invertIfNegative val="0"/>
          <c:cat>
            <c:strRef>
              <c:f>(Osteomuscular!$F$19,Osteomuscular!$H$19,Osteomuscular!$J$19,Osteomuscular!$L$19,Osteomuscular!$N$19,Osteomuscular!$P$19,Osteomuscular!$R$19,Osteomuscular!$T$19,Osteomuscular!$V$19,Osteomuscular!$X$19,Osteomuscular!$Z$19,Osteomuscular!$AB$19)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(Osteomuscular!$F$30,Osteomuscular!$H$30,Osteomuscular!$J$30,Osteomuscular!$L$30,Osteomuscular!$N$30,Osteomuscular!$P$30,Osteomuscular!$R$30,Osteomuscular!$T$30,Osteomuscular!$V$30,Osteomuscular!$X$30,Osteomuscular!$Z$30,Osteomuscular!$AB$30)</c:f>
              <c:numCache>
                <c:formatCode>General</c:formatCode>
                <c:ptCount val="12"/>
                <c:pt idx="0">
                  <c:v>1</c:v>
                </c:pt>
                <c:pt idx="1">
                  <c:v>3</c:v>
                </c:pt>
                <c:pt idx="2">
                  <c:v>3</c:v>
                </c:pt>
                <c:pt idx="3">
                  <c:v>3</c:v>
                </c:pt>
                <c:pt idx="4">
                  <c:v>4</c:v>
                </c:pt>
                <c:pt idx="5">
                  <c:v>4</c:v>
                </c:pt>
                <c:pt idx="6">
                  <c:v>6</c:v>
                </c:pt>
                <c:pt idx="7">
                  <c:v>3</c:v>
                </c:pt>
                <c:pt idx="8">
                  <c:v>3</c:v>
                </c:pt>
                <c:pt idx="9">
                  <c:v>2</c:v>
                </c:pt>
                <c:pt idx="10">
                  <c:v>2</c:v>
                </c:pt>
                <c:pt idx="11">
                  <c:v>1</c:v>
                </c:pt>
              </c:numCache>
            </c:numRef>
          </c:val>
          <c:extLst>
            <c:ext xmlns:c16="http://schemas.microsoft.com/office/drawing/2014/chart" uri="{C3380CC4-5D6E-409C-BE32-E72D297353CC}">
              <c16:uniqueId val="{00000000-DF9D-42CF-BF17-16DCED08589B}"/>
            </c:ext>
          </c:extLst>
        </c:ser>
        <c:ser>
          <c:idx val="2"/>
          <c:order val="1"/>
          <c:tx>
            <c:v>Ejecutado</c:v>
          </c:tx>
          <c:spPr>
            <a:solidFill>
              <a:schemeClr val="accent3">
                <a:lumMod val="75000"/>
              </a:schemeClr>
            </a:solidFill>
          </c:spPr>
          <c:invertIfNegative val="0"/>
          <c:cat>
            <c:strRef>
              <c:f>(Osteomuscular!$F$19,Osteomuscular!$H$19,Osteomuscular!$J$19,Osteomuscular!$L$19,Osteomuscular!$N$19,Osteomuscular!$P$19,Osteomuscular!$R$19,Osteomuscular!$T$19,Osteomuscular!$V$19,Osteomuscular!$X$19,Osteomuscular!$Z$19,Osteomuscular!$AB$19)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(Osteomuscular!$F$32,Osteomuscular!$H$32,Osteomuscular!$J$32,Osteomuscular!$L$32,Osteomuscular!$N$32,Osteomuscular!$P$32,Osteomuscular!$R$32,Osteomuscular!$T$32,Osteomuscular!$V$32,Osteomuscular!$X$32,Osteomuscular!$Z$32,Osteomuscular!$AB$32)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F9D-42CF-BF17-16DCED08589B}"/>
            </c:ext>
          </c:extLst>
        </c:ser>
        <c:dLbls>
          <c:showLegendKey val="0"/>
          <c:showVal val="0"/>
          <c:showCatName val="0"/>
          <c:showSerName val="0"/>
          <c:showPercent val="0"/>
          <c:showBubbleSize val="0"/>
        </c:dLbls>
        <c:gapWidth val="150"/>
        <c:axId val="444900560"/>
        <c:axId val="444906440"/>
      </c:barChart>
      <c:catAx>
        <c:axId val="444900560"/>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44906440"/>
        <c:crosses val="autoZero"/>
        <c:auto val="1"/>
        <c:lblAlgn val="ctr"/>
        <c:lblOffset val="100"/>
        <c:noMultiLvlLbl val="0"/>
      </c:catAx>
      <c:valAx>
        <c:axId val="444906440"/>
        <c:scaling>
          <c:orientation val="minMax"/>
        </c:scaling>
        <c:delete val="0"/>
        <c:axPos val="l"/>
        <c:majorGridlines/>
        <c:numFmt formatCode="General" sourceLinked="1"/>
        <c:majorTickMark val="out"/>
        <c:minorTickMark val="none"/>
        <c:tickLblPos val="nextTo"/>
        <c:crossAx val="444900560"/>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Osteomuscular!$B$48:$B$51</c:f>
              <c:strCache>
                <c:ptCount val="4"/>
                <c:pt idx="0">
                  <c:v>Trimestre 1</c:v>
                </c:pt>
                <c:pt idx="1">
                  <c:v>Trimestre 2</c:v>
                </c:pt>
                <c:pt idx="2">
                  <c:v>Trimestre 3</c:v>
                </c:pt>
                <c:pt idx="3">
                  <c:v>Trimestre 4</c:v>
                </c:pt>
              </c:strCache>
            </c:strRef>
          </c:cat>
          <c:val>
            <c:numRef>
              <c:f>Osteomuscular!$D$48:$D$51</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81BB-41D8-A8A8-3BD8D78CBF4D}"/>
            </c:ext>
          </c:extLst>
        </c:ser>
        <c:ser>
          <c:idx val="2"/>
          <c:order val="1"/>
          <c:tx>
            <c:v>Meta</c:v>
          </c:tx>
          <c:marker>
            <c:symbol val="none"/>
          </c:marker>
          <c:cat>
            <c:strRef>
              <c:f>Osteomuscular!$B$48:$B$51</c:f>
              <c:strCache>
                <c:ptCount val="4"/>
                <c:pt idx="0">
                  <c:v>Trimestre 1</c:v>
                </c:pt>
                <c:pt idx="1">
                  <c:v>Trimestre 2</c:v>
                </c:pt>
                <c:pt idx="2">
                  <c:v>Trimestre 3</c:v>
                </c:pt>
                <c:pt idx="3">
                  <c:v>Trimestre 4</c:v>
                </c:pt>
              </c:strCache>
            </c:strRef>
          </c:cat>
          <c:val>
            <c:numRef>
              <c:f>Osteomuscular!$E$48:$E$51</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81BB-41D8-A8A8-3BD8D78CBF4D}"/>
            </c:ext>
          </c:extLst>
        </c:ser>
        <c:dLbls>
          <c:showLegendKey val="0"/>
          <c:showVal val="0"/>
          <c:showCatName val="0"/>
          <c:showSerName val="0"/>
          <c:showPercent val="0"/>
          <c:showBubbleSize val="0"/>
        </c:dLbls>
        <c:smooth val="0"/>
        <c:axId val="444902912"/>
        <c:axId val="444904872"/>
      </c:lineChart>
      <c:catAx>
        <c:axId val="444902912"/>
        <c:scaling>
          <c:orientation val="minMax"/>
        </c:scaling>
        <c:delete val="0"/>
        <c:axPos val="b"/>
        <c:numFmt formatCode="General" sourceLinked="0"/>
        <c:majorTickMark val="out"/>
        <c:minorTickMark val="none"/>
        <c:tickLblPos val="nextTo"/>
        <c:crossAx val="444904872"/>
        <c:crosses val="autoZero"/>
        <c:auto val="1"/>
        <c:lblAlgn val="ctr"/>
        <c:lblOffset val="100"/>
        <c:noMultiLvlLbl val="0"/>
      </c:catAx>
      <c:valAx>
        <c:axId val="444904872"/>
        <c:scaling>
          <c:orientation val="minMax"/>
        </c:scaling>
        <c:delete val="0"/>
        <c:axPos val="l"/>
        <c:majorGridlines/>
        <c:numFmt formatCode="0%" sourceLinked="1"/>
        <c:majorTickMark val="out"/>
        <c:minorTickMark val="none"/>
        <c:tickLblPos val="nextTo"/>
        <c:crossAx val="444902912"/>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Osteomuscular!$B$48:$B$51</c:f>
              <c:strCache>
                <c:ptCount val="4"/>
                <c:pt idx="0">
                  <c:v>Trimestre 1</c:v>
                </c:pt>
                <c:pt idx="1">
                  <c:v>Trimestre 2</c:v>
                </c:pt>
                <c:pt idx="2">
                  <c:v>Trimestre 3</c:v>
                </c:pt>
                <c:pt idx="3">
                  <c:v>Trimestre 4</c:v>
                </c:pt>
              </c:strCache>
            </c:strRef>
          </c:cat>
          <c:val>
            <c:numRef>
              <c:f>Osteomuscular!$D$57:$D$60</c:f>
            </c:numRef>
          </c:val>
          <c:smooth val="0"/>
          <c:extLst>
            <c:ext xmlns:c16="http://schemas.microsoft.com/office/drawing/2014/chart" uri="{C3380CC4-5D6E-409C-BE32-E72D297353CC}">
              <c16:uniqueId val="{00000000-4092-486E-A5E3-5F3D3FB28346}"/>
            </c:ext>
          </c:extLst>
        </c:ser>
        <c:ser>
          <c:idx val="2"/>
          <c:order val="1"/>
          <c:tx>
            <c:v>Meta</c:v>
          </c:tx>
          <c:marker>
            <c:symbol val="none"/>
          </c:marker>
          <c:cat>
            <c:strRef>
              <c:f>Osteomuscular!$B$48:$B$51</c:f>
              <c:strCache>
                <c:ptCount val="4"/>
                <c:pt idx="0">
                  <c:v>Trimestre 1</c:v>
                </c:pt>
                <c:pt idx="1">
                  <c:v>Trimestre 2</c:v>
                </c:pt>
                <c:pt idx="2">
                  <c:v>Trimestre 3</c:v>
                </c:pt>
                <c:pt idx="3">
                  <c:v>Trimestre 4</c:v>
                </c:pt>
              </c:strCache>
            </c:strRef>
          </c:cat>
          <c:val>
            <c:numRef>
              <c:f>Osteomuscular!$E$48:$E$51</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4092-486E-A5E3-5F3D3FB28346}"/>
            </c:ext>
          </c:extLst>
        </c:ser>
        <c:dLbls>
          <c:showLegendKey val="0"/>
          <c:showVal val="0"/>
          <c:showCatName val="0"/>
          <c:showSerName val="0"/>
          <c:showPercent val="0"/>
          <c:showBubbleSize val="0"/>
        </c:dLbls>
        <c:smooth val="0"/>
        <c:axId val="444903304"/>
        <c:axId val="444903696"/>
      </c:lineChart>
      <c:catAx>
        <c:axId val="444903304"/>
        <c:scaling>
          <c:orientation val="minMax"/>
        </c:scaling>
        <c:delete val="0"/>
        <c:axPos val="b"/>
        <c:numFmt formatCode="General" sourceLinked="0"/>
        <c:majorTickMark val="out"/>
        <c:minorTickMark val="none"/>
        <c:tickLblPos val="nextTo"/>
        <c:crossAx val="444903696"/>
        <c:crosses val="autoZero"/>
        <c:auto val="1"/>
        <c:lblAlgn val="ctr"/>
        <c:lblOffset val="100"/>
        <c:noMultiLvlLbl val="0"/>
      </c:catAx>
      <c:valAx>
        <c:axId val="444903696"/>
        <c:scaling>
          <c:orientation val="minMax"/>
        </c:scaling>
        <c:delete val="0"/>
        <c:axPos val="l"/>
        <c:majorGridlines/>
        <c:numFmt formatCode="0%" sourceLinked="1"/>
        <c:majorTickMark val="out"/>
        <c:minorTickMark val="none"/>
        <c:tickLblPos val="nextTo"/>
        <c:crossAx val="444903304"/>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0249019437395E-2"/>
          <c:y val="8.3809523809523806E-2"/>
          <c:w val="0.83040681859336529"/>
          <c:h val="0.77490753655793054"/>
        </c:manualLayout>
      </c:layout>
      <c:barChart>
        <c:barDir val="col"/>
        <c:grouping val="clustered"/>
        <c:varyColors val="0"/>
        <c:ser>
          <c:idx val="0"/>
          <c:order val="0"/>
          <c:tx>
            <c:v>Hallazgos abiertos</c:v>
          </c:tx>
          <c:spPr>
            <a:solidFill>
              <a:schemeClr val="accent2">
                <a:lumMod val="75000"/>
              </a:schemeClr>
            </a:solidFill>
          </c:spPr>
          <c:invertIfNegative val="0"/>
          <c:cat>
            <c:strRef>
              <c:f>(Osteomuscular!$F$19,Osteomuscular!$H$19,Osteomuscular!$J$19,Osteomuscular!$L$19,Osteomuscular!$N$19,Osteomuscular!$P$19,Osteomuscular!$R$19,Osteomuscular!$T$19,Osteomuscular!$V$19,Osteomuscular!$X$19,Osteomuscular!$Z$19,Osteomuscular!$AB$19)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(Osteomuscular!$F$36,Osteomuscular!$H$36,Osteomuscular!$J$36,Osteomuscular!$L$36,Osteomuscular!$N$36,Osteomuscular!$P$36,Osteomuscular!$R$36,Osteomuscular!$T$36,Osteomuscular!$V$36,Osteomuscular!$X$36,Osteomuscular!$Z$36,Osteomuscular!$AB$36)</c:f>
            </c:numRef>
          </c:val>
          <c:extLst>
            <c:ext xmlns:c16="http://schemas.microsoft.com/office/drawing/2014/chart" uri="{C3380CC4-5D6E-409C-BE32-E72D297353CC}">
              <c16:uniqueId val="{00000000-03EC-47C2-9BCE-8F31B5041D2B}"/>
            </c:ext>
          </c:extLst>
        </c:ser>
        <c:ser>
          <c:idx val="2"/>
          <c:order val="1"/>
          <c:tx>
            <c:v>Hallazgos cerrados</c:v>
          </c:tx>
          <c:spPr>
            <a:solidFill>
              <a:schemeClr val="accent3">
                <a:lumMod val="75000"/>
              </a:schemeClr>
            </a:solidFill>
          </c:spPr>
          <c:invertIfNegative val="0"/>
          <c:cat>
            <c:strRef>
              <c:f>(Osteomuscular!$F$19,Osteomuscular!$H$19,Osteomuscular!$J$19,Osteomuscular!$L$19,Osteomuscular!$N$19,Osteomuscular!$P$19,Osteomuscular!$R$19,Osteomuscular!$T$19,Osteomuscular!$V$19,Osteomuscular!$X$19,Osteomuscular!$Z$19,Osteomuscular!$AB$19)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(Osteomuscular!$F$37,Osteomuscular!$H$37,Osteomuscular!$J$37,Osteomuscular!$L$37,Osteomuscular!$N$37,Osteomuscular!$P$37,Osteomuscular!$R$37,Osteomuscular!$T$37,Osteomuscular!$V$37,Osteomuscular!$X$37,Osteomuscular!$Z$37,Osteomuscular!$AB$37)</c:f>
            </c:numRef>
          </c:val>
          <c:extLst>
            <c:ext xmlns:c16="http://schemas.microsoft.com/office/drawing/2014/chart" uri="{C3380CC4-5D6E-409C-BE32-E72D297353CC}">
              <c16:uniqueId val="{00000001-03EC-47C2-9BCE-8F31B5041D2B}"/>
            </c:ext>
          </c:extLst>
        </c:ser>
        <c:dLbls>
          <c:showLegendKey val="0"/>
          <c:showVal val="0"/>
          <c:showCatName val="0"/>
          <c:showSerName val="0"/>
          <c:showPercent val="0"/>
          <c:showBubbleSize val="0"/>
        </c:dLbls>
        <c:gapWidth val="150"/>
        <c:axId val="444899776"/>
        <c:axId val="449502360"/>
      </c:barChart>
      <c:catAx>
        <c:axId val="444899776"/>
        <c:scaling>
          <c:orientation val="minMax"/>
        </c:scaling>
        <c:delete val="0"/>
        <c:axPos val="b"/>
        <c:numFmt formatCode="General" sourceLinked="1"/>
        <c:majorTickMark val="out"/>
        <c:minorTickMark val="none"/>
        <c:tickLblPos val="nextTo"/>
        <c:txPr>
          <a:bodyPr rot="0" vert="horz"/>
          <a:lstStyle/>
          <a:p>
            <a:pPr>
              <a:defRPr sz="680"/>
            </a:pPr>
            <a:endParaRPr lang="es-CO"/>
          </a:p>
        </c:txPr>
        <c:crossAx val="449502360"/>
        <c:crosses val="autoZero"/>
        <c:auto val="1"/>
        <c:lblAlgn val="ctr"/>
        <c:lblOffset val="100"/>
        <c:noMultiLvlLbl val="0"/>
      </c:catAx>
      <c:valAx>
        <c:axId val="449502360"/>
        <c:scaling>
          <c:orientation val="minMax"/>
        </c:scaling>
        <c:delete val="0"/>
        <c:axPos val="l"/>
        <c:majorGridlines/>
        <c:numFmt formatCode="General" sourceLinked="1"/>
        <c:majorTickMark val="out"/>
        <c:minorTickMark val="none"/>
        <c:tickLblPos val="nextTo"/>
        <c:crossAx val="444899776"/>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391452336202872E-2"/>
          <c:y val="8.3809523809523806E-2"/>
          <c:w val="0.86311142918885464"/>
          <c:h val="0.77490753655793054"/>
        </c:manualLayout>
      </c:layout>
      <c:lineChart>
        <c:grouping val="standard"/>
        <c:varyColors val="0"/>
        <c:ser>
          <c:idx val="0"/>
          <c:order val="0"/>
          <c:tx>
            <c:v>Programado</c:v>
          </c:tx>
          <c:spPr>
            <a:ln>
              <a:solidFill>
                <a:srgbClr val="83A343"/>
              </a:solidFill>
            </a:ln>
          </c:spPr>
          <c:marker>
            <c:symbol val="none"/>
          </c:marker>
          <c:cat>
            <c:strRef>
              <c:f>(Osteomuscular!$F$19,Osteomuscular!$H$19,Osteomuscular!$J$19,Osteomuscular!$L$19,Osteomuscular!$N$19,Osteomuscular!$P$19,Osteomuscular!$R$19,Osteomuscular!$T$19,Osteomuscular!$V$19,Osteomuscular!$X$19,Osteomuscular!$Z$19,Osteomuscular!$AB$19)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(Osteomuscular!$F$42,Osteomuscular!$H$42,Osteomuscular!$J$42,Osteomuscular!$L$42,Osteomuscular!$N$42,Osteomuscular!$P$42,Osteomuscular!$R$42,Osteomuscular!$T$42,Osteomuscular!$V$42,Osteomuscular!$X$42,Osteomuscular!$Z$42,Osteomuscular!$AB$42)</c:f>
            </c:numRef>
          </c:val>
          <c:smooth val="0"/>
          <c:extLst>
            <c:ext xmlns:c16="http://schemas.microsoft.com/office/drawing/2014/chart" uri="{C3380CC4-5D6E-409C-BE32-E72D297353CC}">
              <c16:uniqueId val="{00000000-0634-46F4-869A-4FA762C0C7D6}"/>
            </c:ext>
          </c:extLst>
        </c:ser>
        <c:ser>
          <c:idx val="2"/>
          <c:order val="1"/>
          <c:tx>
            <c:v>Ejecutado</c:v>
          </c:tx>
          <c:spPr>
            <a:ln>
              <a:solidFill>
                <a:schemeClr val="accent2">
                  <a:lumMod val="75000"/>
                </a:schemeClr>
              </a:solidFill>
            </a:ln>
          </c:spPr>
          <c:marker>
            <c:symbol val="none"/>
          </c:marker>
          <c:cat>
            <c:strRef>
              <c:f>(Osteomuscular!$F$19,Osteomuscular!$H$19,Osteomuscular!$J$19,Osteomuscular!$L$19,Osteomuscular!$N$19,Osteomuscular!$P$19,Osteomuscular!$R$19,Osteomuscular!$T$19,Osteomuscular!$V$19,Osteomuscular!$X$19,Osteomuscular!$Z$19,Osteomuscular!$AB$19)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(Osteomuscular!$F$41,Osteomuscular!$H$41,Osteomuscular!$J$41,Osteomuscular!$L$41,Osteomuscular!$N$41,Osteomuscular!$P$41,Osteomuscular!$R$41,Osteomuscular!$T$41,Osteomuscular!$V$41,Osteomuscular!$X$41,Osteomuscular!$Z$41,Osteomuscular!$AB$41)</c:f>
            </c:numRef>
          </c:val>
          <c:smooth val="0"/>
          <c:extLst>
            <c:ext xmlns:c16="http://schemas.microsoft.com/office/drawing/2014/chart" uri="{C3380CC4-5D6E-409C-BE32-E72D297353CC}">
              <c16:uniqueId val="{00000001-0634-46F4-869A-4FA762C0C7D6}"/>
            </c:ext>
          </c:extLst>
        </c:ser>
        <c:dLbls>
          <c:showLegendKey val="0"/>
          <c:showVal val="0"/>
          <c:showCatName val="0"/>
          <c:showSerName val="0"/>
          <c:showPercent val="0"/>
          <c:showBubbleSize val="0"/>
        </c:dLbls>
        <c:marker val="1"/>
        <c:smooth val="0"/>
        <c:axId val="449500400"/>
        <c:axId val="449502752"/>
      </c:lineChart>
      <c:catAx>
        <c:axId val="449500400"/>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49502752"/>
        <c:crosses val="autoZero"/>
        <c:auto val="1"/>
        <c:lblAlgn val="ctr"/>
        <c:lblOffset val="100"/>
        <c:noMultiLvlLbl val="0"/>
      </c:catAx>
      <c:valAx>
        <c:axId val="449502752"/>
        <c:scaling>
          <c:orientation val="minMax"/>
        </c:scaling>
        <c:delete val="0"/>
        <c:axPos val="l"/>
        <c:majorGridlines/>
        <c:numFmt formatCode="General" sourceLinked="1"/>
        <c:majorTickMark val="out"/>
        <c:minorTickMark val="none"/>
        <c:tickLblPos val="nextTo"/>
        <c:crossAx val="449500400"/>
        <c:crosses val="autoZero"/>
        <c:crossBetween val="between"/>
      </c:valAx>
    </c:plotArea>
    <c:legend>
      <c:legendPos val="r"/>
      <c:layout>
        <c:manualLayout>
          <c:xMode val="edge"/>
          <c:yMode val="edge"/>
          <c:x val="0.89182381215358719"/>
          <c:y val="0.37244304461942257"/>
          <c:w val="0.10662037279778669"/>
          <c:h val="0.20939902512185976"/>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Osteomuscular!$B$48:$B$51</c:f>
              <c:strCache>
                <c:ptCount val="4"/>
                <c:pt idx="0">
                  <c:v>Trimestre 1</c:v>
                </c:pt>
                <c:pt idx="1">
                  <c:v>Trimestre 2</c:v>
                </c:pt>
                <c:pt idx="2">
                  <c:v>Trimestre 3</c:v>
                </c:pt>
                <c:pt idx="3">
                  <c:v>Trimestre 4</c:v>
                </c:pt>
              </c:strCache>
            </c:strRef>
          </c:cat>
          <c:val>
            <c:numRef>
              <c:f>Osteomuscular!$D$48:$D$51</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8AD2-4924-8759-BC6965140494}"/>
            </c:ext>
          </c:extLst>
        </c:ser>
        <c:ser>
          <c:idx val="2"/>
          <c:order val="1"/>
          <c:tx>
            <c:v>Meta</c:v>
          </c:tx>
          <c:marker>
            <c:symbol val="none"/>
          </c:marker>
          <c:cat>
            <c:strRef>
              <c:f>Osteomuscular!$B$48:$B$51</c:f>
              <c:strCache>
                <c:ptCount val="4"/>
                <c:pt idx="0">
                  <c:v>Trimestre 1</c:v>
                </c:pt>
                <c:pt idx="1">
                  <c:v>Trimestre 2</c:v>
                </c:pt>
                <c:pt idx="2">
                  <c:v>Trimestre 3</c:v>
                </c:pt>
                <c:pt idx="3">
                  <c:v>Trimestre 4</c:v>
                </c:pt>
              </c:strCache>
            </c:strRef>
          </c:cat>
          <c:val>
            <c:numRef>
              <c:f>Osteomuscular!$E$48:$E$51</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8AD2-4924-8759-BC6965140494}"/>
            </c:ext>
          </c:extLst>
        </c:ser>
        <c:dLbls>
          <c:showLegendKey val="0"/>
          <c:showVal val="0"/>
          <c:showCatName val="0"/>
          <c:showSerName val="0"/>
          <c:showPercent val="0"/>
          <c:showBubbleSize val="0"/>
        </c:dLbls>
        <c:smooth val="0"/>
        <c:axId val="449503144"/>
        <c:axId val="449503928"/>
      </c:lineChart>
      <c:catAx>
        <c:axId val="449503144"/>
        <c:scaling>
          <c:orientation val="minMax"/>
        </c:scaling>
        <c:delete val="0"/>
        <c:axPos val="b"/>
        <c:numFmt formatCode="General" sourceLinked="0"/>
        <c:majorTickMark val="out"/>
        <c:minorTickMark val="none"/>
        <c:tickLblPos val="nextTo"/>
        <c:crossAx val="449503928"/>
        <c:crosses val="autoZero"/>
        <c:auto val="1"/>
        <c:lblAlgn val="ctr"/>
        <c:lblOffset val="100"/>
        <c:noMultiLvlLbl val="0"/>
      </c:catAx>
      <c:valAx>
        <c:axId val="449503928"/>
        <c:scaling>
          <c:orientation val="minMax"/>
        </c:scaling>
        <c:delete val="0"/>
        <c:axPos val="l"/>
        <c:majorGridlines/>
        <c:numFmt formatCode="0%" sourceLinked="1"/>
        <c:majorTickMark val="out"/>
        <c:minorTickMark val="none"/>
        <c:tickLblPos val="nextTo"/>
        <c:crossAx val="449503144"/>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356407536779291E-2"/>
          <c:y val="8.3809523809523806E-2"/>
          <c:w val="0.8807168309161677"/>
          <c:h val="0.77490753655793054"/>
        </c:manualLayout>
      </c:layout>
      <c:barChart>
        <c:barDir val="col"/>
        <c:grouping val="clustered"/>
        <c:varyColors val="0"/>
        <c:ser>
          <c:idx val="0"/>
          <c:order val="0"/>
          <c:tx>
            <c:v>Programado</c:v>
          </c:tx>
          <c:spPr>
            <a:solidFill>
              <a:schemeClr val="accent2">
                <a:lumMod val="75000"/>
              </a:schemeClr>
            </a:solidFill>
          </c:spPr>
          <c:invertIfNegative val="0"/>
          <c:cat>
            <c:strRef>
              <c:f>('MP - MT'!$F$19,'MP - MT'!$H$19,'MP - MT'!$J$19,'MP - MT'!$L$19,'MP - MT'!$N$19,'MP - MT'!$P$19,'MP - MT'!$R$19,'MP - MT'!$T$19,'MP - MT'!$V$19,'MP - MT'!$X$19,'MP - MT'!$Z$19,'MP - MT'!$AB$19)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('MP - MT'!$F$42,'MP - MT'!$H$42,'MP - MT'!$J$42,'MP - MT'!$L$42,'MP - MT'!$N$42,'MP - MT'!$P$42,'MP - MT'!$R$42,'MP - MT'!$T$42,'MP - MT'!$V$42,'MP - MT'!$X$42,'MP - MT'!$Z$42,'MP - MT'!$AB$42)</c:f>
              <c:numCache>
                <c:formatCode>General</c:formatCode>
                <c:ptCount val="12"/>
                <c:pt idx="0">
                  <c:v>8</c:v>
                </c:pt>
                <c:pt idx="1">
                  <c:v>11</c:v>
                </c:pt>
                <c:pt idx="2">
                  <c:v>13</c:v>
                </c:pt>
                <c:pt idx="3">
                  <c:v>11</c:v>
                </c:pt>
                <c:pt idx="4">
                  <c:v>10</c:v>
                </c:pt>
                <c:pt idx="5">
                  <c:v>10</c:v>
                </c:pt>
                <c:pt idx="6">
                  <c:v>10</c:v>
                </c:pt>
                <c:pt idx="7">
                  <c:v>11</c:v>
                </c:pt>
                <c:pt idx="8">
                  <c:v>12</c:v>
                </c:pt>
                <c:pt idx="9">
                  <c:v>11</c:v>
                </c:pt>
                <c:pt idx="10">
                  <c:v>11</c:v>
                </c:pt>
                <c:pt idx="11">
                  <c:v>10</c:v>
                </c:pt>
              </c:numCache>
            </c:numRef>
          </c:val>
          <c:extLst>
            <c:ext xmlns:c16="http://schemas.microsoft.com/office/drawing/2014/chart" uri="{C3380CC4-5D6E-409C-BE32-E72D297353CC}">
              <c16:uniqueId val="{00000000-2703-43BC-9F29-26EFEACC8CED}"/>
            </c:ext>
          </c:extLst>
        </c:ser>
        <c:ser>
          <c:idx val="2"/>
          <c:order val="1"/>
          <c:tx>
            <c:v>Ejecutado</c:v>
          </c:tx>
          <c:spPr>
            <a:solidFill>
              <a:schemeClr val="accent3">
                <a:lumMod val="75000"/>
              </a:schemeClr>
            </a:solidFill>
          </c:spPr>
          <c:invertIfNegative val="0"/>
          <c:cat>
            <c:strRef>
              <c:f>('MP - MT'!$F$19,'MP - MT'!$H$19,'MP - MT'!$J$19,'MP - MT'!$L$19,'MP - MT'!$N$19,'MP - MT'!$P$19,'MP - MT'!$R$19,'MP - MT'!$T$19,'MP - MT'!$V$19,'MP - MT'!$X$19,'MP - MT'!$Z$19,'MP - MT'!$AB$19)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('MP - MT'!$F$44,'MP - MT'!$H$44,'MP - MT'!$J$44,'MP - MT'!$L$44,'MP - MT'!$N$44,'MP - MT'!$P$44,'MP - MT'!$R$44,'MP - MT'!$T$44,'MP - MT'!$V$44,'MP - MT'!$X$44,'MP - MT'!$Z$44,'MP - MT'!$AB$44)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703-43BC-9F29-26EFEACC8CED}"/>
            </c:ext>
          </c:extLst>
        </c:ser>
        <c:dLbls>
          <c:showLegendKey val="0"/>
          <c:showVal val="0"/>
          <c:showCatName val="0"/>
          <c:showSerName val="0"/>
          <c:showPercent val="0"/>
          <c:showBubbleSize val="0"/>
        </c:dLbls>
        <c:gapWidth val="150"/>
        <c:axId val="449504712"/>
        <c:axId val="449499616"/>
      </c:barChart>
      <c:catAx>
        <c:axId val="449504712"/>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49499616"/>
        <c:crosses val="autoZero"/>
        <c:auto val="1"/>
        <c:lblAlgn val="ctr"/>
        <c:lblOffset val="100"/>
        <c:noMultiLvlLbl val="0"/>
      </c:catAx>
      <c:valAx>
        <c:axId val="449499616"/>
        <c:scaling>
          <c:orientation val="minMax"/>
        </c:scaling>
        <c:delete val="0"/>
        <c:axPos val="l"/>
        <c:majorGridlines/>
        <c:numFmt formatCode="General" sourceLinked="1"/>
        <c:majorTickMark val="out"/>
        <c:minorTickMark val="none"/>
        <c:tickLblPos val="nextTo"/>
        <c:crossAx val="449504712"/>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'MP - MT'!$B$60:$B$63</c:f>
              <c:strCache>
                <c:ptCount val="4"/>
                <c:pt idx="0">
                  <c:v>Trimestre 1</c:v>
                </c:pt>
                <c:pt idx="1">
                  <c:v>Trimestre 2</c:v>
                </c:pt>
                <c:pt idx="2">
                  <c:v>Trimestre 3</c:v>
                </c:pt>
                <c:pt idx="3">
                  <c:v>Trimestre 4</c:v>
                </c:pt>
              </c:strCache>
            </c:strRef>
          </c:cat>
          <c:val>
            <c:numRef>
              <c:f>'MP - MT'!$D$60:$D$63</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8F2D-4B52-A3A6-A6440532985F}"/>
            </c:ext>
          </c:extLst>
        </c:ser>
        <c:ser>
          <c:idx val="2"/>
          <c:order val="1"/>
          <c:tx>
            <c:v>Meta</c:v>
          </c:tx>
          <c:marker>
            <c:symbol val="none"/>
          </c:marker>
          <c:cat>
            <c:strRef>
              <c:f>'MP - MT'!$B$60:$B$63</c:f>
              <c:strCache>
                <c:ptCount val="4"/>
                <c:pt idx="0">
                  <c:v>Trimestre 1</c:v>
                </c:pt>
                <c:pt idx="1">
                  <c:v>Trimestre 2</c:v>
                </c:pt>
                <c:pt idx="2">
                  <c:v>Trimestre 3</c:v>
                </c:pt>
                <c:pt idx="3">
                  <c:v>Trimestre 4</c:v>
                </c:pt>
              </c:strCache>
            </c:strRef>
          </c:cat>
          <c:val>
            <c:numRef>
              <c:f>'MP - MT'!$E$60:$E$63</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8F2D-4B52-A3A6-A6440532985F}"/>
            </c:ext>
          </c:extLst>
        </c:ser>
        <c:dLbls>
          <c:showLegendKey val="0"/>
          <c:showVal val="0"/>
          <c:showCatName val="0"/>
          <c:showSerName val="0"/>
          <c:showPercent val="0"/>
          <c:showBubbleSize val="0"/>
        </c:dLbls>
        <c:smooth val="0"/>
        <c:axId val="449505496"/>
        <c:axId val="449500008"/>
      </c:lineChart>
      <c:catAx>
        <c:axId val="449505496"/>
        <c:scaling>
          <c:orientation val="minMax"/>
        </c:scaling>
        <c:delete val="0"/>
        <c:axPos val="b"/>
        <c:numFmt formatCode="General" sourceLinked="0"/>
        <c:majorTickMark val="out"/>
        <c:minorTickMark val="none"/>
        <c:tickLblPos val="nextTo"/>
        <c:crossAx val="449500008"/>
        <c:crosses val="autoZero"/>
        <c:auto val="1"/>
        <c:lblAlgn val="ctr"/>
        <c:lblOffset val="100"/>
        <c:noMultiLvlLbl val="0"/>
      </c:catAx>
      <c:valAx>
        <c:axId val="449500008"/>
        <c:scaling>
          <c:orientation val="minMax"/>
        </c:scaling>
        <c:delete val="0"/>
        <c:axPos val="l"/>
        <c:majorGridlines/>
        <c:numFmt formatCode="0%" sourceLinked="1"/>
        <c:majorTickMark val="out"/>
        <c:minorTickMark val="none"/>
        <c:tickLblPos val="nextTo"/>
        <c:crossAx val="449505496"/>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'MP - MT'!$B$60:$B$63</c:f>
              <c:strCache>
                <c:ptCount val="4"/>
                <c:pt idx="0">
                  <c:v>Trimestre 1</c:v>
                </c:pt>
                <c:pt idx="1">
                  <c:v>Trimestre 2</c:v>
                </c:pt>
                <c:pt idx="2">
                  <c:v>Trimestre 3</c:v>
                </c:pt>
                <c:pt idx="3">
                  <c:v>Trimestre 4</c:v>
                </c:pt>
              </c:strCache>
            </c:strRef>
          </c:cat>
          <c:val>
            <c:numRef>
              <c:f>'MP - MT'!$D$69:$D$72</c:f>
            </c:numRef>
          </c:val>
          <c:smooth val="0"/>
          <c:extLst>
            <c:ext xmlns:c16="http://schemas.microsoft.com/office/drawing/2014/chart" uri="{C3380CC4-5D6E-409C-BE32-E72D297353CC}">
              <c16:uniqueId val="{00000000-6A11-4E44-A91F-96623FE4066A}"/>
            </c:ext>
          </c:extLst>
        </c:ser>
        <c:ser>
          <c:idx val="2"/>
          <c:order val="1"/>
          <c:tx>
            <c:v>Meta</c:v>
          </c:tx>
          <c:marker>
            <c:symbol val="none"/>
          </c:marker>
          <c:cat>
            <c:strRef>
              <c:f>'MP - MT'!$B$60:$B$63</c:f>
              <c:strCache>
                <c:ptCount val="4"/>
                <c:pt idx="0">
                  <c:v>Trimestre 1</c:v>
                </c:pt>
                <c:pt idx="1">
                  <c:v>Trimestre 2</c:v>
                </c:pt>
                <c:pt idx="2">
                  <c:v>Trimestre 3</c:v>
                </c:pt>
                <c:pt idx="3">
                  <c:v>Trimestre 4</c:v>
                </c:pt>
              </c:strCache>
            </c:strRef>
          </c:cat>
          <c:val>
            <c:numRef>
              <c:f>'MP - MT'!$E$60:$E$63</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6A11-4E44-A91F-96623FE4066A}"/>
            </c:ext>
          </c:extLst>
        </c:ser>
        <c:dLbls>
          <c:showLegendKey val="0"/>
          <c:showVal val="0"/>
          <c:showCatName val="0"/>
          <c:showSerName val="0"/>
          <c:showPercent val="0"/>
          <c:showBubbleSize val="0"/>
        </c:dLbls>
        <c:smooth val="0"/>
        <c:axId val="449501184"/>
        <c:axId val="449501968"/>
      </c:lineChart>
      <c:catAx>
        <c:axId val="449501184"/>
        <c:scaling>
          <c:orientation val="minMax"/>
        </c:scaling>
        <c:delete val="0"/>
        <c:axPos val="b"/>
        <c:numFmt formatCode="General" sourceLinked="0"/>
        <c:majorTickMark val="out"/>
        <c:minorTickMark val="none"/>
        <c:tickLblPos val="nextTo"/>
        <c:crossAx val="449501968"/>
        <c:crosses val="autoZero"/>
        <c:auto val="1"/>
        <c:lblAlgn val="ctr"/>
        <c:lblOffset val="100"/>
        <c:noMultiLvlLbl val="0"/>
      </c:catAx>
      <c:valAx>
        <c:axId val="449501968"/>
        <c:scaling>
          <c:orientation val="minMax"/>
        </c:scaling>
        <c:delete val="0"/>
        <c:axPos val="l"/>
        <c:majorGridlines/>
        <c:numFmt formatCode="0%" sourceLinked="1"/>
        <c:majorTickMark val="out"/>
        <c:minorTickMark val="none"/>
        <c:tickLblPos val="nextTo"/>
        <c:crossAx val="449501184"/>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percentStacked"/>
        <c:varyColors val="0"/>
        <c:ser>
          <c:idx val="1"/>
          <c:order val="0"/>
          <c:tx>
            <c:v>Resultado</c:v>
          </c:tx>
          <c:marker>
            <c:symbol val="none"/>
          </c:marker>
          <c:cat>
            <c:strRef>
              <c:f>('H&amp;S'!$B$49,'H&amp;S'!$B$50,'H&amp;S'!$B$51,'H&amp;S'!$B$52:$C$52)</c:f>
              <c:strCache>
                <c:ptCount val="4"/>
                <c:pt idx="0">
                  <c:v>Trimestre 1</c:v>
                </c:pt>
                <c:pt idx="1">
                  <c:v>Trimestre 2</c:v>
                </c:pt>
                <c:pt idx="2">
                  <c:v>Trimestre 3</c:v>
                </c:pt>
                <c:pt idx="3">
                  <c:v>Trimestre 4</c:v>
                </c:pt>
              </c:strCache>
            </c:strRef>
          </c:cat>
          <c:val>
            <c:numRef>
              <c:f>'H&amp;S'!$D$49:$D$52</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C43A-4DF8-A7F0-29293F277404}"/>
            </c:ext>
          </c:extLst>
        </c:ser>
        <c:ser>
          <c:idx val="2"/>
          <c:order val="1"/>
          <c:tx>
            <c:v>Meta</c:v>
          </c:tx>
          <c:marker>
            <c:symbol val="none"/>
          </c:marker>
          <c:cat>
            <c:strRef>
              <c:f>('H&amp;S'!$B$49,'H&amp;S'!$B$50,'H&amp;S'!$B$51,'H&amp;S'!$B$52:$C$52)</c:f>
              <c:strCache>
                <c:ptCount val="4"/>
                <c:pt idx="0">
                  <c:v>Trimestre 1</c:v>
                </c:pt>
                <c:pt idx="1">
                  <c:v>Trimestre 2</c:v>
                </c:pt>
                <c:pt idx="2">
                  <c:v>Trimestre 3</c:v>
                </c:pt>
                <c:pt idx="3">
                  <c:v>Trimestre 4</c:v>
                </c:pt>
              </c:strCache>
            </c:strRef>
          </c:cat>
          <c:val>
            <c:numRef>
              <c:f>'H&amp;S'!$E$49:$E$52</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C43A-4DF8-A7F0-29293F277404}"/>
            </c:ext>
          </c:extLst>
        </c:ser>
        <c:dLbls>
          <c:showLegendKey val="0"/>
          <c:showVal val="0"/>
          <c:showCatName val="0"/>
          <c:showSerName val="0"/>
          <c:showPercent val="0"/>
          <c:showBubbleSize val="0"/>
        </c:dLbls>
        <c:smooth val="0"/>
        <c:axId val="417466168"/>
        <c:axId val="417464208"/>
      </c:lineChart>
      <c:catAx>
        <c:axId val="417466168"/>
        <c:scaling>
          <c:orientation val="minMax"/>
        </c:scaling>
        <c:delete val="0"/>
        <c:axPos val="b"/>
        <c:numFmt formatCode="General" sourceLinked="0"/>
        <c:majorTickMark val="out"/>
        <c:minorTickMark val="none"/>
        <c:tickLblPos val="nextTo"/>
        <c:crossAx val="417464208"/>
        <c:crosses val="autoZero"/>
        <c:auto val="1"/>
        <c:lblAlgn val="ctr"/>
        <c:lblOffset val="100"/>
        <c:noMultiLvlLbl val="0"/>
      </c:catAx>
      <c:valAx>
        <c:axId val="417464208"/>
        <c:scaling>
          <c:orientation val="minMax"/>
        </c:scaling>
        <c:delete val="0"/>
        <c:axPos val="l"/>
        <c:majorGridlines/>
        <c:numFmt formatCode="0%" sourceLinked="1"/>
        <c:majorTickMark val="out"/>
        <c:minorTickMark val="none"/>
        <c:tickLblPos val="nextTo"/>
        <c:crossAx val="417466168"/>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0249019437395E-2"/>
          <c:y val="8.3809523809523806E-2"/>
          <c:w val="0.83040681859336529"/>
          <c:h val="0.77490753655793054"/>
        </c:manualLayout>
      </c:layout>
      <c:barChart>
        <c:barDir val="col"/>
        <c:grouping val="clustered"/>
        <c:varyColors val="0"/>
        <c:ser>
          <c:idx val="0"/>
          <c:order val="0"/>
          <c:tx>
            <c:v>Hallazgos abiertos</c:v>
          </c:tx>
          <c:spPr>
            <a:solidFill>
              <a:schemeClr val="accent2">
                <a:lumMod val="75000"/>
              </a:schemeClr>
            </a:solidFill>
          </c:spPr>
          <c:invertIfNegative val="0"/>
          <c:cat>
            <c:strRef>
              <c:f>('MP - MT'!$F$19,'MP - MT'!$H$19,'MP - MT'!$J$19,'MP - MT'!$L$19,'MP - MT'!$N$19,'MP - MT'!$P$19,'MP - MT'!$R$19,'MP - MT'!$T$19,'MP - MT'!$V$19,'MP - MT'!$X$19,'MP - MT'!$Z$19,'MP - MT'!$AB$19)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('MP - MT'!$F$48,'MP - MT'!$H$48,'MP - MT'!$J$48,'MP - MT'!$L$48,'MP - MT'!$N$48,'MP - MT'!$P$48,'MP - MT'!$R$48,'MP - MT'!$T$48,'MP - MT'!$V$48,'MP - MT'!$X$48,'MP - MT'!$Z$48,'MP - MT'!$AB$48)</c:f>
            </c:numRef>
          </c:val>
          <c:extLst>
            <c:ext xmlns:c16="http://schemas.microsoft.com/office/drawing/2014/chart" uri="{C3380CC4-5D6E-409C-BE32-E72D297353CC}">
              <c16:uniqueId val="{00000000-A602-4DC5-B4A6-8CFED4304C0B}"/>
            </c:ext>
          </c:extLst>
        </c:ser>
        <c:ser>
          <c:idx val="2"/>
          <c:order val="1"/>
          <c:tx>
            <c:v>Hallazgos cerrados</c:v>
          </c:tx>
          <c:spPr>
            <a:solidFill>
              <a:schemeClr val="accent3">
                <a:lumMod val="75000"/>
              </a:schemeClr>
            </a:solidFill>
          </c:spPr>
          <c:invertIfNegative val="0"/>
          <c:cat>
            <c:strRef>
              <c:f>('MP - MT'!$F$19,'MP - MT'!$H$19,'MP - MT'!$J$19,'MP - MT'!$L$19,'MP - MT'!$N$19,'MP - MT'!$P$19,'MP - MT'!$R$19,'MP - MT'!$T$19,'MP - MT'!$V$19,'MP - MT'!$X$19,'MP - MT'!$Z$19,'MP - MT'!$AB$19)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('MP - MT'!$F$49,'MP - MT'!$H$49,'MP - MT'!$J$49,'MP - MT'!$L$49,'MP - MT'!$N$49,'MP - MT'!$P$49,'MP - MT'!$R$49,'MP - MT'!$T$49,'MP - MT'!$V$49,'MP - MT'!$X$49,'MP - MT'!$Z$49,'MP - MT'!$AB$49)</c:f>
            </c:numRef>
          </c:val>
          <c:extLst>
            <c:ext xmlns:c16="http://schemas.microsoft.com/office/drawing/2014/chart" uri="{C3380CC4-5D6E-409C-BE32-E72D297353CC}">
              <c16:uniqueId val="{00000001-A602-4DC5-B4A6-8CFED4304C0B}"/>
            </c:ext>
          </c:extLst>
        </c:ser>
        <c:dLbls>
          <c:showLegendKey val="0"/>
          <c:showVal val="0"/>
          <c:showCatName val="0"/>
          <c:showSerName val="0"/>
          <c:showPercent val="0"/>
          <c:showBubbleSize val="0"/>
        </c:dLbls>
        <c:gapWidth val="150"/>
        <c:axId val="472372328"/>
        <c:axId val="472374288"/>
      </c:barChart>
      <c:catAx>
        <c:axId val="472372328"/>
        <c:scaling>
          <c:orientation val="minMax"/>
        </c:scaling>
        <c:delete val="0"/>
        <c:axPos val="b"/>
        <c:numFmt formatCode="General" sourceLinked="1"/>
        <c:majorTickMark val="out"/>
        <c:minorTickMark val="none"/>
        <c:tickLblPos val="nextTo"/>
        <c:txPr>
          <a:bodyPr rot="0" vert="horz"/>
          <a:lstStyle/>
          <a:p>
            <a:pPr>
              <a:defRPr sz="680"/>
            </a:pPr>
            <a:endParaRPr lang="es-CO"/>
          </a:p>
        </c:txPr>
        <c:crossAx val="472374288"/>
        <c:crosses val="autoZero"/>
        <c:auto val="1"/>
        <c:lblAlgn val="ctr"/>
        <c:lblOffset val="100"/>
        <c:noMultiLvlLbl val="0"/>
      </c:catAx>
      <c:valAx>
        <c:axId val="472374288"/>
        <c:scaling>
          <c:orientation val="minMax"/>
        </c:scaling>
        <c:delete val="0"/>
        <c:axPos val="l"/>
        <c:majorGridlines/>
        <c:numFmt formatCode="General" sourceLinked="1"/>
        <c:majorTickMark val="out"/>
        <c:minorTickMark val="none"/>
        <c:tickLblPos val="nextTo"/>
        <c:crossAx val="472372328"/>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391452336202872E-2"/>
          <c:y val="8.3809523809523806E-2"/>
          <c:w val="0.86311142918885464"/>
          <c:h val="0.77490753655793054"/>
        </c:manualLayout>
      </c:layout>
      <c:lineChart>
        <c:grouping val="standard"/>
        <c:varyColors val="0"/>
        <c:ser>
          <c:idx val="0"/>
          <c:order val="0"/>
          <c:tx>
            <c:v>Programado</c:v>
          </c:tx>
          <c:spPr>
            <a:ln>
              <a:solidFill>
                <a:srgbClr val="83A343"/>
              </a:solidFill>
            </a:ln>
          </c:spPr>
          <c:marker>
            <c:symbol val="none"/>
          </c:marker>
          <c:cat>
            <c:strRef>
              <c:f>('MP - MT'!$F$19,'MP - MT'!$H$19,'MP - MT'!$J$19,'MP - MT'!$L$19,'MP - MT'!$N$19,'MP - MT'!$P$19,'MP - MT'!$R$19,'MP - MT'!$T$19,'MP - MT'!$V$19,'MP - MT'!$X$19,'MP - MT'!$Z$19,'MP - MT'!$AB$19)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('MP - MT'!$F$54,'MP - MT'!$H$54,'MP - MT'!$J$54,'MP - MT'!$L$54,'MP - MT'!$N$54,'MP - MT'!$P$54,'MP - MT'!$R$54,'MP - MT'!$T$54,'MP - MT'!$V$54,'MP - MT'!$X$54,'MP - MT'!$Z$54,'MP - MT'!$AB$54)</c:f>
            </c:numRef>
          </c:val>
          <c:smooth val="0"/>
          <c:extLst>
            <c:ext xmlns:c16="http://schemas.microsoft.com/office/drawing/2014/chart" uri="{C3380CC4-5D6E-409C-BE32-E72D297353CC}">
              <c16:uniqueId val="{00000000-3333-4256-A459-E171292C1233}"/>
            </c:ext>
          </c:extLst>
        </c:ser>
        <c:ser>
          <c:idx val="2"/>
          <c:order val="1"/>
          <c:tx>
            <c:v>Ejecutado</c:v>
          </c:tx>
          <c:spPr>
            <a:ln>
              <a:solidFill>
                <a:schemeClr val="accent2">
                  <a:lumMod val="75000"/>
                </a:schemeClr>
              </a:solidFill>
            </a:ln>
          </c:spPr>
          <c:marker>
            <c:symbol val="none"/>
          </c:marker>
          <c:cat>
            <c:strRef>
              <c:f>('MP - MT'!$F$19,'MP - MT'!$H$19,'MP - MT'!$J$19,'MP - MT'!$L$19,'MP - MT'!$N$19,'MP - MT'!$P$19,'MP - MT'!$R$19,'MP - MT'!$T$19,'MP - MT'!$V$19,'MP - MT'!$X$19,'MP - MT'!$Z$19,'MP - MT'!$AB$19)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('MP - MT'!$F$53,'MP - MT'!$H$53,'MP - MT'!$J$53,'MP - MT'!$L$53,'MP - MT'!$N$53,'MP - MT'!$P$53,'MP - MT'!$R$53,'MP - MT'!$T$53,'MP - MT'!$V$53,'MP - MT'!$X$53,'MP - MT'!$Z$53,'MP - MT'!$AB$53)</c:f>
            </c:numRef>
          </c:val>
          <c:smooth val="0"/>
          <c:extLst>
            <c:ext xmlns:c16="http://schemas.microsoft.com/office/drawing/2014/chart" uri="{C3380CC4-5D6E-409C-BE32-E72D297353CC}">
              <c16:uniqueId val="{00000001-3333-4256-A459-E171292C1233}"/>
            </c:ext>
          </c:extLst>
        </c:ser>
        <c:dLbls>
          <c:showLegendKey val="0"/>
          <c:showVal val="0"/>
          <c:showCatName val="0"/>
          <c:showSerName val="0"/>
          <c:showPercent val="0"/>
          <c:showBubbleSize val="0"/>
        </c:dLbls>
        <c:marker val="1"/>
        <c:smooth val="0"/>
        <c:axId val="472373896"/>
        <c:axId val="472372720"/>
      </c:lineChart>
      <c:catAx>
        <c:axId val="472373896"/>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72372720"/>
        <c:crosses val="autoZero"/>
        <c:auto val="1"/>
        <c:lblAlgn val="ctr"/>
        <c:lblOffset val="100"/>
        <c:noMultiLvlLbl val="0"/>
      </c:catAx>
      <c:valAx>
        <c:axId val="472372720"/>
        <c:scaling>
          <c:orientation val="minMax"/>
        </c:scaling>
        <c:delete val="0"/>
        <c:axPos val="l"/>
        <c:majorGridlines/>
        <c:numFmt formatCode="General" sourceLinked="1"/>
        <c:majorTickMark val="out"/>
        <c:minorTickMark val="none"/>
        <c:tickLblPos val="nextTo"/>
        <c:crossAx val="472373896"/>
        <c:crosses val="autoZero"/>
        <c:crossBetween val="between"/>
      </c:valAx>
    </c:plotArea>
    <c:legend>
      <c:legendPos val="r"/>
      <c:layout>
        <c:manualLayout>
          <c:xMode val="edge"/>
          <c:yMode val="edge"/>
          <c:x val="0.89182381215358719"/>
          <c:y val="0.37244304461942257"/>
          <c:w val="0.10662037279778669"/>
          <c:h val="0.20939902512185976"/>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'MP - MT'!$B$60:$B$63</c:f>
              <c:strCache>
                <c:ptCount val="4"/>
                <c:pt idx="0">
                  <c:v>Trimestre 1</c:v>
                </c:pt>
                <c:pt idx="1">
                  <c:v>Trimestre 2</c:v>
                </c:pt>
                <c:pt idx="2">
                  <c:v>Trimestre 3</c:v>
                </c:pt>
                <c:pt idx="3">
                  <c:v>Trimestre 4</c:v>
                </c:pt>
              </c:strCache>
            </c:strRef>
          </c:cat>
          <c:val>
            <c:numRef>
              <c:f>'MP - MT'!$D$60:$D$63</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7372-4D22-8DB8-964C4F6F619C}"/>
            </c:ext>
          </c:extLst>
        </c:ser>
        <c:ser>
          <c:idx val="2"/>
          <c:order val="1"/>
          <c:tx>
            <c:v>Meta</c:v>
          </c:tx>
          <c:marker>
            <c:symbol val="none"/>
          </c:marker>
          <c:cat>
            <c:strRef>
              <c:f>'MP - MT'!$B$60:$B$63</c:f>
              <c:strCache>
                <c:ptCount val="4"/>
                <c:pt idx="0">
                  <c:v>Trimestre 1</c:v>
                </c:pt>
                <c:pt idx="1">
                  <c:v>Trimestre 2</c:v>
                </c:pt>
                <c:pt idx="2">
                  <c:v>Trimestre 3</c:v>
                </c:pt>
                <c:pt idx="3">
                  <c:v>Trimestre 4</c:v>
                </c:pt>
              </c:strCache>
            </c:strRef>
          </c:cat>
          <c:val>
            <c:numRef>
              <c:f>'MP - MT'!$E$60:$E$63</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7372-4D22-8DB8-964C4F6F619C}"/>
            </c:ext>
          </c:extLst>
        </c:ser>
        <c:dLbls>
          <c:showLegendKey val="0"/>
          <c:showVal val="0"/>
          <c:showCatName val="0"/>
          <c:showSerName val="0"/>
          <c:showPercent val="0"/>
          <c:showBubbleSize val="0"/>
        </c:dLbls>
        <c:smooth val="0"/>
        <c:axId val="472373504"/>
        <c:axId val="472371544"/>
      </c:lineChart>
      <c:catAx>
        <c:axId val="472373504"/>
        <c:scaling>
          <c:orientation val="minMax"/>
        </c:scaling>
        <c:delete val="0"/>
        <c:axPos val="b"/>
        <c:numFmt formatCode="General" sourceLinked="0"/>
        <c:majorTickMark val="out"/>
        <c:minorTickMark val="none"/>
        <c:tickLblPos val="nextTo"/>
        <c:crossAx val="472371544"/>
        <c:crosses val="autoZero"/>
        <c:auto val="1"/>
        <c:lblAlgn val="ctr"/>
        <c:lblOffset val="100"/>
        <c:noMultiLvlLbl val="0"/>
      </c:catAx>
      <c:valAx>
        <c:axId val="472371544"/>
        <c:scaling>
          <c:orientation val="minMax"/>
        </c:scaling>
        <c:delete val="0"/>
        <c:axPos val="l"/>
        <c:majorGridlines/>
        <c:numFmt formatCode="0%" sourceLinked="1"/>
        <c:majorTickMark val="out"/>
        <c:minorTickMark val="none"/>
        <c:tickLblPos val="nextTo"/>
        <c:crossAx val="472373504"/>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765896916194792E-2"/>
          <c:y val="9.9047619047619065E-2"/>
          <c:w val="0.86032287525063045"/>
          <c:h val="0.77490753655793054"/>
        </c:manualLayout>
      </c:layout>
      <c:barChart>
        <c:barDir val="col"/>
        <c:grouping val="clustered"/>
        <c:varyColors val="0"/>
        <c:ser>
          <c:idx val="0"/>
          <c:order val="0"/>
          <c:tx>
            <c:v>Programado</c:v>
          </c:tx>
          <c:spPr>
            <a:solidFill>
              <a:schemeClr val="accent2">
                <a:lumMod val="75000"/>
              </a:schemeClr>
            </a:solidFill>
          </c:spPr>
          <c:invertIfNegative val="0"/>
          <c:cat>
            <c:strRef>
              <c:f>('Capac y Sensi'!$F$19,'Capac y Sensi'!$H$19,'Capac y Sensi'!$J$19,'Capac y Sensi'!$L$19,'Capac y Sensi'!$N$19,'Capac y Sensi'!$P$19,'Capac y Sensi'!$R$19,'Capac y Sensi'!$T$19,'Capac y Sensi'!$V$19,'Capac y Sensi'!$X$19,'Capac y Sensi'!$Z$19,'Capac y Sensi'!$AB$19)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('Capac y Sensi'!$F$93,'Capac y Sensi'!$H$93,'Capac y Sensi'!$J$93,'Capac y Sensi'!$L$93,'Capac y Sensi'!$N$93,'Capac y Sensi'!$P$93,'Capac y Sensi'!$R$93,'Capac y Sensi'!$T$93,'Capac y Sensi'!$V$93,'Capac y Sensi'!$X$93,'Capac y Sensi'!$Z$93,'Capac y Sensi'!$AB$93)</c:f>
              <c:numCache>
                <c:formatCode>General</c:formatCode>
                <c:ptCount val="12"/>
                <c:pt idx="0">
                  <c:v>3</c:v>
                </c:pt>
                <c:pt idx="1">
                  <c:v>8</c:v>
                </c:pt>
                <c:pt idx="2">
                  <c:v>16</c:v>
                </c:pt>
                <c:pt idx="3">
                  <c:v>16</c:v>
                </c:pt>
                <c:pt idx="4">
                  <c:v>15</c:v>
                </c:pt>
                <c:pt idx="5">
                  <c:v>14</c:v>
                </c:pt>
                <c:pt idx="6">
                  <c:v>12</c:v>
                </c:pt>
                <c:pt idx="7">
                  <c:v>10</c:v>
                </c:pt>
                <c:pt idx="8">
                  <c:v>12</c:v>
                </c:pt>
                <c:pt idx="9">
                  <c:v>8</c:v>
                </c:pt>
                <c:pt idx="10">
                  <c:v>10</c:v>
                </c:pt>
                <c:pt idx="11">
                  <c:v>5</c:v>
                </c:pt>
              </c:numCache>
            </c:numRef>
          </c:val>
          <c:extLst>
            <c:ext xmlns:c16="http://schemas.microsoft.com/office/drawing/2014/chart" uri="{C3380CC4-5D6E-409C-BE32-E72D297353CC}">
              <c16:uniqueId val="{00000000-9B13-42BC-9A18-EB0EF194AE40}"/>
            </c:ext>
          </c:extLst>
        </c:ser>
        <c:ser>
          <c:idx val="2"/>
          <c:order val="1"/>
          <c:tx>
            <c:v>Ejecutado</c:v>
          </c:tx>
          <c:spPr>
            <a:solidFill>
              <a:schemeClr val="accent3">
                <a:lumMod val="75000"/>
              </a:schemeClr>
            </a:solidFill>
          </c:spPr>
          <c:invertIfNegative val="0"/>
          <c:cat>
            <c:strRef>
              <c:f>('Capac y Sensi'!$F$19,'Capac y Sensi'!$H$19,'Capac y Sensi'!$J$19,'Capac y Sensi'!$L$19,'Capac y Sensi'!$N$19,'Capac y Sensi'!$P$19,'Capac y Sensi'!$R$19,'Capac y Sensi'!$T$19,'Capac y Sensi'!$V$19,'Capac y Sensi'!$X$19,'Capac y Sensi'!$Z$19,'Capac y Sensi'!$AB$19)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('Capac y Sensi'!$F$95,'Capac y Sensi'!$H$95,'Capac y Sensi'!$J$95,'Capac y Sensi'!$L$95,'Capac y Sensi'!$N$95,'Capac y Sensi'!$P$95,'Capac y Sensi'!$R$95,'Capac y Sensi'!$T$95,'Capac y Sensi'!$V$95,'Capac y Sensi'!$X$95,'Capac y Sensi'!$Z$95,'Capac y Sensi'!$AB$95)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B13-42BC-9A18-EB0EF194AE40}"/>
            </c:ext>
          </c:extLst>
        </c:ser>
        <c:dLbls>
          <c:showLegendKey val="0"/>
          <c:showVal val="0"/>
          <c:showCatName val="0"/>
          <c:showSerName val="0"/>
          <c:showPercent val="0"/>
          <c:showBubbleSize val="0"/>
        </c:dLbls>
        <c:gapWidth val="150"/>
        <c:axId val="472367624"/>
        <c:axId val="472369976"/>
      </c:barChart>
      <c:catAx>
        <c:axId val="472367624"/>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72369976"/>
        <c:crosses val="autoZero"/>
        <c:auto val="1"/>
        <c:lblAlgn val="ctr"/>
        <c:lblOffset val="100"/>
        <c:noMultiLvlLbl val="0"/>
      </c:catAx>
      <c:valAx>
        <c:axId val="472369976"/>
        <c:scaling>
          <c:orientation val="minMax"/>
        </c:scaling>
        <c:delete val="0"/>
        <c:axPos val="l"/>
        <c:majorGridlines/>
        <c:numFmt formatCode="General" sourceLinked="1"/>
        <c:majorTickMark val="out"/>
        <c:minorTickMark val="none"/>
        <c:tickLblPos val="nextTo"/>
        <c:crossAx val="472367624"/>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cked"/>
        <c:varyColors val="0"/>
        <c:ser>
          <c:idx val="1"/>
          <c:order val="0"/>
          <c:tx>
            <c:v>Resultado</c:v>
          </c:tx>
          <c:marker>
            <c:symbol val="none"/>
          </c:marker>
          <c:cat>
            <c:strRef>
              <c:f>'Capac y Sensi'!$B$101:$B$104</c:f>
              <c:strCache>
                <c:ptCount val="4"/>
                <c:pt idx="0">
                  <c:v>Trimestre 1</c:v>
                </c:pt>
                <c:pt idx="1">
                  <c:v>Trimestre 2</c:v>
                </c:pt>
                <c:pt idx="2">
                  <c:v>Trimestre 3</c:v>
                </c:pt>
                <c:pt idx="3">
                  <c:v>Trimestre 4</c:v>
                </c:pt>
              </c:strCache>
            </c:strRef>
          </c:cat>
          <c:val>
            <c:numRef>
              <c:f>'Capac y Sensi'!$D$101:$D$104</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3F92-4758-9108-5149AEC06D8B}"/>
            </c:ext>
          </c:extLst>
        </c:ser>
        <c:ser>
          <c:idx val="2"/>
          <c:order val="1"/>
          <c:tx>
            <c:v>Meta</c:v>
          </c:tx>
          <c:marker>
            <c:symbol val="none"/>
          </c:marker>
          <c:cat>
            <c:strRef>
              <c:f>'Capac y Sensi'!$B$101:$B$104</c:f>
              <c:strCache>
                <c:ptCount val="4"/>
                <c:pt idx="0">
                  <c:v>Trimestre 1</c:v>
                </c:pt>
                <c:pt idx="1">
                  <c:v>Trimestre 2</c:v>
                </c:pt>
                <c:pt idx="2">
                  <c:v>Trimestre 3</c:v>
                </c:pt>
                <c:pt idx="3">
                  <c:v>Trimestre 4</c:v>
                </c:pt>
              </c:strCache>
            </c:strRef>
          </c:cat>
          <c:val>
            <c:numRef>
              <c:f>'Capac y Sensi'!$E$101:$E$104</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3F92-4758-9108-5149AEC06D8B}"/>
            </c:ext>
          </c:extLst>
        </c:ser>
        <c:dLbls>
          <c:showLegendKey val="0"/>
          <c:showVal val="0"/>
          <c:showCatName val="0"/>
          <c:showSerName val="0"/>
          <c:showPercent val="0"/>
          <c:showBubbleSize val="0"/>
        </c:dLbls>
        <c:smooth val="0"/>
        <c:axId val="472371152"/>
        <c:axId val="472367232"/>
      </c:lineChart>
      <c:catAx>
        <c:axId val="472371152"/>
        <c:scaling>
          <c:orientation val="minMax"/>
        </c:scaling>
        <c:delete val="0"/>
        <c:axPos val="b"/>
        <c:numFmt formatCode="General" sourceLinked="0"/>
        <c:majorTickMark val="out"/>
        <c:minorTickMark val="none"/>
        <c:tickLblPos val="nextTo"/>
        <c:crossAx val="472367232"/>
        <c:crosses val="autoZero"/>
        <c:auto val="1"/>
        <c:lblAlgn val="ctr"/>
        <c:lblOffset val="100"/>
        <c:noMultiLvlLbl val="0"/>
      </c:catAx>
      <c:valAx>
        <c:axId val="472367232"/>
        <c:scaling>
          <c:orientation val="minMax"/>
        </c:scaling>
        <c:delete val="0"/>
        <c:axPos val="l"/>
        <c:majorGridlines/>
        <c:numFmt formatCode="0%" sourceLinked="1"/>
        <c:majorTickMark val="out"/>
        <c:minorTickMark val="none"/>
        <c:tickLblPos val="nextTo"/>
        <c:crossAx val="472371152"/>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CUMPLIMIENTO</a:t>
            </a:r>
            <a:r>
              <a:rPr lang="es-CO" baseline="0"/>
              <a:t> PLAN DE TRABAJO</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Cumplimiento!$C$8:$N$8</c:f>
              <c:strCache>
                <c:ptCount val="12"/>
                <c:pt idx="0">
                  <c:v>Enero</c:v>
                </c:pt>
                <c:pt idx="1">
                  <c:v>febrero</c:v>
                </c:pt>
                <c:pt idx="2">
                  <c:v>Marzo</c:v>
                </c:pt>
                <c:pt idx="3">
                  <c:v> Abril</c:v>
                </c:pt>
                <c:pt idx="4">
                  <c:v>Mayo</c:v>
                </c:pt>
                <c:pt idx="5">
                  <c:v>Junio</c:v>
                </c:pt>
                <c:pt idx="6">
                  <c:v>Julio</c:v>
                </c:pt>
                <c:pt idx="7">
                  <c:v>Agosto</c:v>
                </c:pt>
                <c:pt idx="8">
                  <c:v>Septiembre</c:v>
                </c:pt>
                <c:pt idx="9">
                  <c:v>Octubre</c:v>
                </c:pt>
                <c:pt idx="10">
                  <c:v>Noviembre</c:v>
                </c:pt>
                <c:pt idx="11">
                  <c:v>Diciembre</c:v>
                </c:pt>
              </c:strCache>
            </c:strRef>
          </c:cat>
          <c:val>
            <c:numRef>
              <c:f>Cumplimiento!$C$9:$N$9</c:f>
              <c:numCache>
                <c:formatCode>General</c:formatCode>
                <c:ptCount val="12"/>
                <c:pt idx="0">
                  <c:v>51</c:v>
                </c:pt>
                <c:pt idx="1">
                  <c:v>77</c:v>
                </c:pt>
                <c:pt idx="2">
                  <c:v>81</c:v>
                </c:pt>
                <c:pt idx="3">
                  <c:v>80</c:v>
                </c:pt>
                <c:pt idx="4">
                  <c:v>77</c:v>
                </c:pt>
                <c:pt idx="5">
                  <c:v>89</c:v>
                </c:pt>
                <c:pt idx="6">
                  <c:v>77</c:v>
                </c:pt>
                <c:pt idx="7">
                  <c:v>69</c:v>
                </c:pt>
                <c:pt idx="8">
                  <c:v>78</c:v>
                </c:pt>
                <c:pt idx="9">
                  <c:v>64</c:v>
                </c:pt>
                <c:pt idx="10">
                  <c:v>61</c:v>
                </c:pt>
                <c:pt idx="11">
                  <c:v>62</c:v>
                </c:pt>
              </c:numCache>
            </c:numRef>
          </c:val>
          <c:extLst>
            <c:ext xmlns:c16="http://schemas.microsoft.com/office/drawing/2014/chart" uri="{C3380CC4-5D6E-409C-BE32-E72D297353CC}">
              <c16:uniqueId val="{00000000-1C74-4600-B0A2-D79BC433ACD0}"/>
            </c:ext>
          </c:extLst>
        </c:ser>
        <c:ser>
          <c:idx val="1"/>
          <c:order val="1"/>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Cumplimiento!$C$8:$N$8</c:f>
              <c:strCache>
                <c:ptCount val="12"/>
                <c:pt idx="0">
                  <c:v>Enero</c:v>
                </c:pt>
                <c:pt idx="1">
                  <c:v>febrero</c:v>
                </c:pt>
                <c:pt idx="2">
                  <c:v>Marzo</c:v>
                </c:pt>
                <c:pt idx="3">
                  <c:v> Abril</c:v>
                </c:pt>
                <c:pt idx="4">
                  <c:v>Mayo</c:v>
                </c:pt>
                <c:pt idx="5">
                  <c:v>Junio</c:v>
                </c:pt>
                <c:pt idx="6">
                  <c:v>Julio</c:v>
                </c:pt>
                <c:pt idx="7">
                  <c:v>Agosto</c:v>
                </c:pt>
                <c:pt idx="8">
                  <c:v>Septiembre</c:v>
                </c:pt>
                <c:pt idx="9">
                  <c:v>Octubre</c:v>
                </c:pt>
                <c:pt idx="10">
                  <c:v>Noviembre</c:v>
                </c:pt>
                <c:pt idx="11">
                  <c:v>Diciembre</c:v>
                </c:pt>
              </c:strCache>
            </c:strRef>
          </c:cat>
          <c:val>
            <c:numRef>
              <c:f>Cumplimiento!$C$10:$N$10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C74-4600-B0A2-D79BC433ACD0}"/>
            </c:ext>
          </c:extLst>
        </c:ser>
        <c:dLbls>
          <c:showLegendKey val="0"/>
          <c:showVal val="0"/>
          <c:showCatName val="0"/>
          <c:showSerName val="0"/>
          <c:showPercent val="0"/>
          <c:showBubbleSize val="0"/>
        </c:dLbls>
        <c:gapWidth val="219"/>
        <c:overlap val="-27"/>
        <c:axId val="472360960"/>
        <c:axId val="472363704"/>
      </c:barChart>
      <c:catAx>
        <c:axId val="47236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2363704"/>
        <c:crosses val="autoZero"/>
        <c:auto val="1"/>
        <c:lblAlgn val="ctr"/>
        <c:lblOffset val="100"/>
        <c:noMultiLvlLbl val="0"/>
      </c:catAx>
      <c:valAx>
        <c:axId val="472363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2360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Cumplimiento!$O$8</c:f>
              <c:strCache>
                <c:ptCount val="1"/>
                <c:pt idx="0">
                  <c:v>TOTAL</c:v>
                </c:pt>
              </c:strCache>
            </c:strRef>
          </c:tx>
          <c:spPr>
            <a:solidFill>
              <a:schemeClr val="accent1"/>
            </a:solidFill>
            <a:ln>
              <a:noFill/>
            </a:ln>
            <a:effectLst/>
            <a:sp3d/>
          </c:spPr>
          <c:invertIfNegative val="0"/>
          <c:dPt>
            <c:idx val="0"/>
            <c:invertIfNegative val="0"/>
            <c:bubble3D val="0"/>
            <c:spPr>
              <a:solidFill>
                <a:schemeClr val="accent3">
                  <a:lumMod val="60000"/>
                  <a:lumOff val="40000"/>
                </a:schemeClr>
              </a:solidFill>
              <a:ln>
                <a:noFill/>
              </a:ln>
              <a:effectLst/>
              <a:sp3d/>
            </c:spPr>
            <c:extLst>
              <c:ext xmlns:c16="http://schemas.microsoft.com/office/drawing/2014/chart" uri="{C3380CC4-5D6E-409C-BE32-E72D297353CC}">
                <c16:uniqueId val="{00000001-BB79-478E-883C-4FDBB7F3F89E}"/>
              </c:ext>
            </c:extLst>
          </c:dPt>
          <c:dPt>
            <c:idx val="1"/>
            <c:invertIfNegative val="0"/>
            <c:bubble3D val="0"/>
            <c:spPr>
              <a:solidFill>
                <a:schemeClr val="accent2">
                  <a:lumMod val="60000"/>
                  <a:lumOff val="40000"/>
                </a:schemeClr>
              </a:solidFill>
              <a:ln>
                <a:noFill/>
              </a:ln>
              <a:effectLst/>
              <a:sp3d/>
            </c:spPr>
            <c:extLst>
              <c:ext xmlns:c16="http://schemas.microsoft.com/office/drawing/2014/chart" uri="{C3380CC4-5D6E-409C-BE32-E72D297353CC}">
                <c16:uniqueId val="{00000003-BB79-478E-883C-4FDBB7F3F89E}"/>
              </c:ext>
            </c:extLst>
          </c:dPt>
          <c:dLbls>
            <c:dLbl>
              <c:idx val="0"/>
              <c:layout>
                <c:manualLayout>
                  <c:x val="2.4999999999999949E-2"/>
                  <c:y val="-6.01851851851851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79-478E-883C-4FDBB7F3F89E}"/>
                </c:ext>
              </c:extLst>
            </c:dLbl>
            <c:dLbl>
              <c:idx val="1"/>
              <c:layout>
                <c:manualLayout>
                  <c:x val="-2.222222222222224E-2"/>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79-478E-883C-4FDBB7F3F8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Cumplimiento!$B$9:$B$11</c:f>
              <c:strCache>
                <c:ptCount val="3"/>
                <c:pt idx="0">
                  <c:v>Actividades programadas</c:v>
                </c:pt>
                <c:pt idx="1">
                  <c:v>Actividades ejecutadas</c:v>
                </c:pt>
                <c:pt idx="2">
                  <c:v>Porcentaje de cumplimiento mensual</c:v>
                </c:pt>
              </c:strCache>
            </c:strRef>
          </c:cat>
          <c:val>
            <c:numRef>
              <c:f>Cumplimiento!$O$9:$O$10</c:f>
              <c:numCache>
                <c:formatCode>General</c:formatCode>
                <c:ptCount val="2"/>
                <c:pt idx="0">
                  <c:v>866</c:v>
                </c:pt>
                <c:pt idx="1">
                  <c:v>0</c:v>
                </c:pt>
              </c:numCache>
            </c:numRef>
          </c:val>
          <c:extLst>
            <c:ext xmlns:c16="http://schemas.microsoft.com/office/drawing/2014/chart" uri="{C3380CC4-5D6E-409C-BE32-E72D297353CC}">
              <c16:uniqueId val="{00000004-BB79-478E-883C-4FDBB7F3F89E}"/>
            </c:ext>
          </c:extLst>
        </c:ser>
        <c:dLbls>
          <c:showLegendKey val="0"/>
          <c:showVal val="0"/>
          <c:showCatName val="0"/>
          <c:showSerName val="0"/>
          <c:showPercent val="0"/>
          <c:showBubbleSize val="0"/>
        </c:dLbls>
        <c:gapWidth val="150"/>
        <c:shape val="box"/>
        <c:axId val="472361352"/>
        <c:axId val="472364096"/>
        <c:axId val="0"/>
      </c:bar3DChart>
      <c:catAx>
        <c:axId val="4723613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2364096"/>
        <c:crosses val="autoZero"/>
        <c:auto val="1"/>
        <c:lblAlgn val="ctr"/>
        <c:lblOffset val="100"/>
        <c:noMultiLvlLbl val="0"/>
      </c:catAx>
      <c:valAx>
        <c:axId val="472364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2361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4"/>
          <c:order val="4"/>
          <c:tx>
            <c:strRef>
              <c:f>Cumplimiento!$J$70</c:f>
              <c:strCache>
                <c:ptCount val="1"/>
                <c:pt idx="0">
                  <c:v>Cumplimiento</c:v>
                </c:pt>
              </c:strCache>
            </c:strRef>
          </c:tx>
          <c:spPr>
            <a:solidFill>
              <a:schemeClr val="tx2">
                <a:lumMod val="60000"/>
                <a:lumOff val="40000"/>
              </a:schemeClr>
            </a:solidFill>
            <a:ln>
              <a:noFill/>
            </a:ln>
            <a:effectLst/>
            <a:sp3d/>
          </c:spPr>
          <c:invertIfNegative val="0"/>
          <c:dPt>
            <c:idx val="0"/>
            <c:invertIfNegative val="0"/>
            <c:bubble3D val="0"/>
            <c:spPr>
              <a:solidFill>
                <a:schemeClr val="tx2">
                  <a:lumMod val="40000"/>
                  <a:lumOff val="60000"/>
                </a:schemeClr>
              </a:solidFill>
              <a:ln>
                <a:noFill/>
              </a:ln>
              <a:effectLst/>
              <a:sp3d/>
            </c:spPr>
            <c:extLst>
              <c:ext xmlns:c16="http://schemas.microsoft.com/office/drawing/2014/chart" uri="{C3380CC4-5D6E-409C-BE32-E72D297353CC}">
                <c16:uniqueId val="{00000001-9F0C-4A98-B99D-93CB0B803496}"/>
              </c:ext>
            </c:extLst>
          </c:dPt>
          <c:dPt>
            <c:idx val="1"/>
            <c:invertIfNegative val="0"/>
            <c:bubble3D val="0"/>
            <c:spPr>
              <a:solidFill>
                <a:schemeClr val="accent2">
                  <a:lumMod val="40000"/>
                  <a:lumOff val="60000"/>
                </a:schemeClr>
              </a:solidFill>
              <a:ln>
                <a:noFill/>
              </a:ln>
              <a:effectLst/>
              <a:sp3d/>
            </c:spPr>
            <c:extLst>
              <c:ext xmlns:c16="http://schemas.microsoft.com/office/drawing/2014/chart" uri="{C3380CC4-5D6E-409C-BE32-E72D297353CC}">
                <c16:uniqueId val="{00000003-9F0C-4A98-B99D-93CB0B803496}"/>
              </c:ext>
            </c:extLst>
          </c:dPt>
          <c:dPt>
            <c:idx val="2"/>
            <c:invertIfNegative val="0"/>
            <c:bubble3D val="0"/>
            <c:spPr>
              <a:solidFill>
                <a:schemeClr val="accent3">
                  <a:lumMod val="40000"/>
                  <a:lumOff val="60000"/>
                </a:schemeClr>
              </a:solidFill>
              <a:ln>
                <a:noFill/>
              </a:ln>
              <a:effectLst/>
              <a:sp3d/>
            </c:spPr>
            <c:extLst>
              <c:ext xmlns:c16="http://schemas.microsoft.com/office/drawing/2014/chart" uri="{C3380CC4-5D6E-409C-BE32-E72D297353CC}">
                <c16:uniqueId val="{00000005-9F0C-4A98-B99D-93CB0B803496}"/>
              </c:ext>
            </c:extLst>
          </c:dPt>
          <c:dPt>
            <c:idx val="3"/>
            <c:invertIfNegative val="0"/>
            <c:bubble3D val="0"/>
            <c:spPr>
              <a:solidFill>
                <a:schemeClr val="accent4">
                  <a:lumMod val="40000"/>
                  <a:lumOff val="60000"/>
                </a:schemeClr>
              </a:solidFill>
              <a:ln>
                <a:noFill/>
              </a:ln>
              <a:effectLst/>
              <a:sp3d/>
            </c:spPr>
            <c:extLst>
              <c:ext xmlns:c16="http://schemas.microsoft.com/office/drawing/2014/chart" uri="{C3380CC4-5D6E-409C-BE32-E72D297353CC}">
                <c16:uniqueId val="{00000007-9F0C-4A98-B99D-93CB0B803496}"/>
              </c:ext>
            </c:extLst>
          </c:dPt>
          <c:dPt>
            <c:idx val="4"/>
            <c:invertIfNegative val="0"/>
            <c:bubble3D val="0"/>
            <c:spPr>
              <a:solidFill>
                <a:schemeClr val="accent5">
                  <a:lumMod val="40000"/>
                  <a:lumOff val="60000"/>
                </a:schemeClr>
              </a:solidFill>
              <a:ln>
                <a:noFill/>
              </a:ln>
              <a:effectLst/>
              <a:sp3d/>
            </c:spPr>
            <c:extLst>
              <c:ext xmlns:c16="http://schemas.microsoft.com/office/drawing/2014/chart" uri="{C3380CC4-5D6E-409C-BE32-E72D297353CC}">
                <c16:uniqueId val="{00000009-9F0C-4A98-B99D-93CB0B803496}"/>
              </c:ext>
            </c:extLst>
          </c:dPt>
          <c:dLbls>
            <c:dLbl>
              <c:idx val="0"/>
              <c:layout>
                <c:manualLayout>
                  <c:x val="-3.5286849581542073E-17"/>
                  <c:y val="-3.0828516377649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0C-4A98-B99D-93CB0B803496}"/>
                </c:ext>
              </c:extLst>
            </c:dLbl>
            <c:dLbl>
              <c:idx val="1"/>
              <c:layout>
                <c:manualLayout>
                  <c:x val="-7.0573699163084147E-17"/>
                  <c:y val="-2.31213872832370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0C-4A98-B99D-93CB0B803496}"/>
                </c:ext>
              </c:extLst>
            </c:dLbl>
            <c:dLbl>
              <c:idx val="2"/>
              <c:layout>
                <c:manualLayout>
                  <c:x val="-7.0573699163084147E-17"/>
                  <c:y val="-2.82594733461785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0C-4A98-B99D-93CB0B803496}"/>
                </c:ext>
              </c:extLst>
            </c:dLbl>
            <c:dLbl>
              <c:idx val="3"/>
              <c:layout>
                <c:manualLayout>
                  <c:x val="0"/>
                  <c:y val="-3.33975594091201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0C-4A98-B99D-93CB0B803496}"/>
                </c:ext>
              </c:extLst>
            </c:dLbl>
            <c:dLbl>
              <c:idx val="4"/>
              <c:layout>
                <c:manualLayout>
                  <c:x val="0"/>
                  <c:y val="-3.0828516377649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F0C-4A98-B99D-93CB0B8034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Cumplimiento!$C$71:$C$75</c:f>
              <c:strCache>
                <c:ptCount val="5"/>
                <c:pt idx="0">
                  <c:v>Plan de trabajo</c:v>
                </c:pt>
                <c:pt idx="1">
                  <c:v>Higiene y seguridad industrial</c:v>
                </c:pt>
                <c:pt idx="2">
                  <c:v>Medicina Preventiva y del trabajo</c:v>
                </c:pt>
                <c:pt idx="3">
                  <c:v>Sistema de vigilancia epidemiológica Riesgo Psicosocial</c:v>
                </c:pt>
                <c:pt idx="4">
                  <c:v>Total</c:v>
                </c:pt>
              </c:strCache>
            </c:strRef>
          </c:cat>
          <c:val>
            <c:numRef>
              <c:f>Cumplimiento!$J$71:$J$75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9F0C-4A98-B99D-93CB0B803496}"/>
            </c:ext>
          </c:extLst>
        </c:ser>
        <c:dLbls>
          <c:showLegendKey val="0"/>
          <c:showVal val="0"/>
          <c:showCatName val="0"/>
          <c:showSerName val="0"/>
          <c:showPercent val="0"/>
          <c:showBubbleSize val="0"/>
        </c:dLbls>
        <c:gapWidth val="150"/>
        <c:shape val="box"/>
        <c:axId val="472362528"/>
        <c:axId val="472368408"/>
        <c:axId val="0"/>
        <c:extLst>
          <c:ext xmlns:c15="http://schemas.microsoft.com/office/drawing/2012/chart" uri="{02D57815-91ED-43cb-92C2-25804820EDAC}">
            <c15:filteredBarSeries>
              <c15:ser>
                <c:idx val="0"/>
                <c:order val="0"/>
                <c:tx>
                  <c:strRef>
                    <c:extLst>
                      <c:ext uri="{02D57815-91ED-43cb-92C2-25804820EDAC}">
                        <c15:formulaRef>
                          <c15:sqref>Cumplimiento!$D$70</c15:sqref>
                        </c15:formulaRef>
                      </c:ext>
                    </c:extLst>
                    <c:strCache>
                      <c:ptCount val="1"/>
                    </c:strCache>
                  </c:strRef>
                </c:tx>
                <c:spPr>
                  <a:solidFill>
                    <a:schemeClr val="accent1"/>
                  </a:solidFill>
                  <a:ln>
                    <a:noFill/>
                  </a:ln>
                  <a:effectLst/>
                  <a:sp3d/>
                </c:spPr>
                <c:invertIfNegative val="0"/>
                <c:dLbls>
                  <c:dLbl>
                    <c:idx val="4"/>
                    <c:layout>
                      <c:manualLayout>
                        <c:x val="1.1843877181791355E-2"/>
                        <c:y val="-3.5966602440590884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B-9F0C-4A98-B99D-93CB0B8034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Cumplimiento!$C$71:$C$75</c15:sqref>
                        </c15:formulaRef>
                      </c:ext>
                    </c:extLst>
                    <c:strCache>
                      <c:ptCount val="5"/>
                      <c:pt idx="0">
                        <c:v>Plan de trabajo</c:v>
                      </c:pt>
                      <c:pt idx="1">
                        <c:v>Higiene y seguridad industrial</c:v>
                      </c:pt>
                      <c:pt idx="2">
                        <c:v>Medicina Preventiva y del trabajo</c:v>
                      </c:pt>
                      <c:pt idx="3">
                        <c:v>Sistema de vigilancia epidemiológica Riesgo Psicosocial</c:v>
                      </c:pt>
                      <c:pt idx="4">
                        <c:v>Total</c:v>
                      </c:pt>
                    </c:strCache>
                  </c:strRef>
                </c:cat>
                <c:val>
                  <c:numRef>
                    <c:extLst>
                      <c:ext uri="{02D57815-91ED-43cb-92C2-25804820EDAC}">
                        <c15:formulaRef>
                          <c15:sqref>Cumplimiento!$D$71:$D$75</c15:sqref>
                        </c15:formulaRef>
                      </c:ext>
                    </c:extLst>
                    <c:numCache>
                      <c:formatCode>General</c:formatCode>
                      <c:ptCount val="5"/>
                    </c:numCache>
                  </c:numRef>
                </c:val>
                <c:extLst>
                  <c:ext xmlns:c16="http://schemas.microsoft.com/office/drawing/2014/chart" uri="{C3380CC4-5D6E-409C-BE32-E72D297353CC}">
                    <c16:uniqueId val="{0000000C-9F0C-4A98-B99D-93CB0B80349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Cumplimiento!$E$70</c15:sqref>
                        </c15:formulaRef>
                      </c:ext>
                    </c:extLst>
                    <c:strCache>
                      <c:ptCount val="1"/>
                    </c:strCache>
                  </c:strRef>
                </c:tx>
                <c:spPr>
                  <a:solidFill>
                    <a:schemeClr val="accent2"/>
                  </a:solidFill>
                  <a:ln>
                    <a:noFill/>
                  </a:ln>
                  <a:effectLst/>
                  <a:sp3d/>
                </c:spPr>
                <c:invertIfNegative val="0"/>
                <c:dLbls>
                  <c:dLbl>
                    <c:idx val="4"/>
                    <c:layout>
                      <c:manualLayout>
                        <c:x val="7.8959181211942613E-3"/>
                        <c:y val="-4.6242774566473986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9F0C-4A98-B99D-93CB0B8034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Cumplimiento!$C$71:$C$75</c15:sqref>
                        </c15:formulaRef>
                      </c:ext>
                    </c:extLst>
                    <c:strCache>
                      <c:ptCount val="5"/>
                      <c:pt idx="0">
                        <c:v>Plan de trabajo</c:v>
                      </c:pt>
                      <c:pt idx="1">
                        <c:v>Higiene y seguridad industrial</c:v>
                      </c:pt>
                      <c:pt idx="2">
                        <c:v>Medicina Preventiva y del trabajo</c:v>
                      </c:pt>
                      <c:pt idx="3">
                        <c:v>Sistema de vigilancia epidemiológica Riesgo Psicosocial</c:v>
                      </c:pt>
                      <c:pt idx="4">
                        <c:v>Total</c:v>
                      </c:pt>
                    </c:strCache>
                  </c:strRef>
                </c:cat>
                <c:val>
                  <c:numRef>
                    <c:extLst xmlns:c15="http://schemas.microsoft.com/office/drawing/2012/chart">
                      <c:ext xmlns:c15="http://schemas.microsoft.com/office/drawing/2012/chart" uri="{02D57815-91ED-43cb-92C2-25804820EDAC}">
                        <c15:formulaRef>
                          <c15:sqref>Cumplimiento!$E$71:$E$75</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E-9F0C-4A98-B99D-93CB0B80349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Cumplimiento!$F$70</c15:sqref>
                        </c15:formulaRef>
                      </c:ext>
                    </c:extLst>
                    <c:strCache>
                      <c:ptCount val="1"/>
                    </c:strCache>
                  </c:strRef>
                </c:tx>
                <c:spPr>
                  <a:solidFill>
                    <a:schemeClr val="accent3"/>
                  </a:solidFill>
                  <a:ln>
                    <a:noFill/>
                  </a:ln>
                  <a:effectLst/>
                  <a:sp3d/>
                </c:spPr>
                <c:invertIfNegative val="0"/>
                <c:dLbls>
                  <c:dLbl>
                    <c:idx val="4"/>
                    <c:layout>
                      <c:manualLayout>
                        <c:x val="3.9479590605971306E-3"/>
                        <c:y val="-4.3673731535003209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9F0C-4A98-B99D-93CB0B8034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Cumplimiento!$C$71:$C$75</c15:sqref>
                        </c15:formulaRef>
                      </c:ext>
                    </c:extLst>
                    <c:strCache>
                      <c:ptCount val="5"/>
                      <c:pt idx="0">
                        <c:v>Plan de trabajo</c:v>
                      </c:pt>
                      <c:pt idx="1">
                        <c:v>Higiene y seguridad industrial</c:v>
                      </c:pt>
                      <c:pt idx="2">
                        <c:v>Medicina Preventiva y del trabajo</c:v>
                      </c:pt>
                      <c:pt idx="3">
                        <c:v>Sistema de vigilancia epidemiológica Riesgo Psicosocial</c:v>
                      </c:pt>
                      <c:pt idx="4">
                        <c:v>Total</c:v>
                      </c:pt>
                    </c:strCache>
                  </c:strRef>
                </c:cat>
                <c:val>
                  <c:numRef>
                    <c:extLst xmlns:c15="http://schemas.microsoft.com/office/drawing/2012/chart">
                      <c:ext xmlns:c15="http://schemas.microsoft.com/office/drawing/2012/chart" uri="{02D57815-91ED-43cb-92C2-25804820EDAC}">
                        <c15:formulaRef>
                          <c15:sqref>Cumplimiento!$F$71:$F$75</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10-9F0C-4A98-B99D-93CB0B80349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Cumplimiento!$G$70</c15:sqref>
                        </c15:formulaRef>
                      </c:ext>
                    </c:extLst>
                    <c:strCache>
                      <c:ptCount val="1"/>
                    </c:strCache>
                  </c:strRef>
                </c:tx>
                <c:spPr>
                  <a:solidFill>
                    <a:schemeClr val="accent4"/>
                  </a:solidFill>
                  <a:ln>
                    <a:noFill/>
                  </a:ln>
                  <a:effectLst/>
                  <a:sp3d/>
                </c:spPr>
                <c:invertIfNegative val="0"/>
                <c:dLbls>
                  <c:dLbl>
                    <c:idx val="4"/>
                    <c:layout>
                      <c:manualLayout>
                        <c:x val="3.9479590605969858E-3"/>
                        <c:y val="-3.0828516377649419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9F0C-4A98-B99D-93CB0B8034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Cumplimiento!$C$71:$C$75</c15:sqref>
                        </c15:formulaRef>
                      </c:ext>
                    </c:extLst>
                    <c:strCache>
                      <c:ptCount val="5"/>
                      <c:pt idx="0">
                        <c:v>Plan de trabajo</c:v>
                      </c:pt>
                      <c:pt idx="1">
                        <c:v>Higiene y seguridad industrial</c:v>
                      </c:pt>
                      <c:pt idx="2">
                        <c:v>Medicina Preventiva y del trabajo</c:v>
                      </c:pt>
                      <c:pt idx="3">
                        <c:v>Sistema de vigilancia epidemiológica Riesgo Psicosocial</c:v>
                      </c:pt>
                      <c:pt idx="4">
                        <c:v>Total</c:v>
                      </c:pt>
                    </c:strCache>
                  </c:strRef>
                </c:cat>
                <c:val>
                  <c:numRef>
                    <c:extLst xmlns:c15="http://schemas.microsoft.com/office/drawing/2012/chart">
                      <c:ext xmlns:c15="http://schemas.microsoft.com/office/drawing/2012/chart" uri="{02D57815-91ED-43cb-92C2-25804820EDAC}">
                        <c15:formulaRef>
                          <c15:sqref>Cumplimiento!$G$71:$G$75</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12-9F0C-4A98-B99D-93CB0B803496}"/>
                  </c:ext>
                </c:extLst>
              </c15:ser>
            </c15:filteredBarSeries>
          </c:ext>
        </c:extLst>
      </c:bar3DChart>
      <c:catAx>
        <c:axId val="4723625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2368408"/>
        <c:crosses val="autoZero"/>
        <c:auto val="1"/>
        <c:lblAlgn val="ctr"/>
        <c:lblOffset val="100"/>
        <c:noMultiLvlLbl val="0"/>
      </c:catAx>
      <c:valAx>
        <c:axId val="472368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2362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Cumplimiento!$F$52</c:f>
              <c:strCache>
                <c:ptCount val="1"/>
                <c:pt idx="0">
                  <c:v>Cumplimiento</c:v>
                </c:pt>
              </c:strCache>
            </c:strRef>
          </c:tx>
          <c:spPr>
            <a:solidFill>
              <a:schemeClr val="accent1"/>
            </a:solidFill>
            <a:ln>
              <a:noFill/>
            </a:ln>
            <a:effectLst/>
            <a:sp3d/>
          </c:spPr>
          <c:invertIfNegative val="0"/>
          <c:cat>
            <c:strRef>
              <c:f>Cumplimiento!$C$54:$C$64</c:f>
              <c:strCache>
                <c:ptCount val="11"/>
                <c:pt idx="0">
                  <c:v>Actividades SST</c:v>
                </c:pt>
                <c:pt idx="1">
                  <c:v>H &amp; S</c:v>
                </c:pt>
                <c:pt idx="2">
                  <c:v>Inspecciones</c:v>
                </c:pt>
                <c:pt idx="3">
                  <c:v>PESV</c:v>
                </c:pt>
                <c:pt idx="4">
                  <c:v>COPASST</c:v>
                </c:pt>
                <c:pt idx="5">
                  <c:v>CCL</c:v>
                </c:pt>
                <c:pt idx="6">
                  <c:v>Psicosocial</c:v>
                </c:pt>
                <c:pt idx="7">
                  <c:v>Emergencias</c:v>
                </c:pt>
                <c:pt idx="8">
                  <c:v>Osteomuscular</c:v>
                </c:pt>
                <c:pt idx="9">
                  <c:v>MP -MT</c:v>
                </c:pt>
                <c:pt idx="10">
                  <c:v>Capacitación y Sensibilización</c:v>
                </c:pt>
              </c:strCache>
            </c:strRef>
          </c:cat>
          <c:val>
            <c:numRef>
              <c:f>Cumplimiento!$F$54:$F$64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09A-435B-8AE3-70C7FAEC46D3}"/>
            </c:ext>
          </c:extLst>
        </c:ser>
        <c:dLbls>
          <c:showLegendKey val="0"/>
          <c:showVal val="0"/>
          <c:showCatName val="0"/>
          <c:showSerName val="0"/>
          <c:showPercent val="0"/>
          <c:showBubbleSize val="0"/>
        </c:dLbls>
        <c:gapWidth val="150"/>
        <c:shape val="box"/>
        <c:axId val="472365664"/>
        <c:axId val="472366056"/>
        <c:axId val="0"/>
      </c:bar3DChart>
      <c:catAx>
        <c:axId val="4723656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2366056"/>
        <c:crosses val="autoZero"/>
        <c:auto val="1"/>
        <c:lblAlgn val="ctr"/>
        <c:lblOffset val="100"/>
        <c:noMultiLvlLbl val="0"/>
      </c:catAx>
      <c:valAx>
        <c:axId val="472366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2365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356407536779291E-2"/>
          <c:y val="8.3809523809523806E-2"/>
          <c:w val="0.8807168309161677"/>
          <c:h val="0.77490753655793054"/>
        </c:manualLayout>
      </c:layout>
      <c:barChart>
        <c:barDir val="col"/>
        <c:grouping val="clustered"/>
        <c:varyColors val="0"/>
        <c:ser>
          <c:idx val="0"/>
          <c:order val="0"/>
          <c:tx>
            <c:v>Programado</c:v>
          </c:tx>
          <c:spPr>
            <a:solidFill>
              <a:schemeClr val="accent2">
                <a:lumMod val="75000"/>
              </a:schemeClr>
            </a:solidFill>
          </c:spPr>
          <c:invertIfNegative val="0"/>
          <c:cat>
            <c:strRef>
              <c:f>(Inspecciones!$F$19,Inspecciones!$H$19,Inspecciones!$J$19,Inspecciones!$L$19,Inspecciones!$N$19,Inspecciones!$P$19,Inspecciones!$R$19,Inspecciones!$T$19,Inspecciones!$V$19,Inspecciones!$X$19,Inspecciones!$Z$19,Inspecciones!$AB$19)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(Inspecciones!$F$37,Inspecciones!$H$37,Inspecciones!$J$37,Inspecciones!$L$37,Inspecciones!$N$37,Inspecciones!$P$37,Inspecciones!$R$37,Inspecciones!$T$37,Inspecciones!$V$37,Inspecciones!$X$37,Inspecciones!$Z$37,Inspecciones!$AB$37)</c:f>
              <c:numCache>
                <c:formatCode>General</c:formatCode>
                <c:ptCount val="12"/>
                <c:pt idx="0">
                  <c:v>2</c:v>
                </c:pt>
                <c:pt idx="1">
                  <c:v>6</c:v>
                </c:pt>
                <c:pt idx="2">
                  <c:v>7</c:v>
                </c:pt>
                <c:pt idx="3">
                  <c:v>5</c:v>
                </c:pt>
                <c:pt idx="4">
                  <c:v>8</c:v>
                </c:pt>
                <c:pt idx="5">
                  <c:v>12</c:v>
                </c:pt>
                <c:pt idx="6">
                  <c:v>9</c:v>
                </c:pt>
                <c:pt idx="7">
                  <c:v>7</c:v>
                </c:pt>
                <c:pt idx="8">
                  <c:v>8</c:v>
                </c:pt>
                <c:pt idx="9">
                  <c:v>4</c:v>
                </c:pt>
                <c:pt idx="10">
                  <c:v>5</c:v>
                </c:pt>
                <c:pt idx="11">
                  <c:v>7</c:v>
                </c:pt>
              </c:numCache>
            </c:numRef>
          </c:val>
          <c:extLst>
            <c:ext xmlns:c16="http://schemas.microsoft.com/office/drawing/2014/chart" uri="{C3380CC4-5D6E-409C-BE32-E72D297353CC}">
              <c16:uniqueId val="{00000000-7058-4EF1-AAD5-3CEF93C4A97C}"/>
            </c:ext>
          </c:extLst>
        </c:ser>
        <c:ser>
          <c:idx val="2"/>
          <c:order val="1"/>
          <c:tx>
            <c:v>Ejecutado</c:v>
          </c:tx>
          <c:spPr>
            <a:solidFill>
              <a:schemeClr val="accent3">
                <a:lumMod val="75000"/>
              </a:schemeClr>
            </a:solidFill>
          </c:spPr>
          <c:invertIfNegative val="0"/>
          <c:cat>
            <c:strRef>
              <c:f>(Inspecciones!$F$19,Inspecciones!$H$19,Inspecciones!$J$19,Inspecciones!$L$19,Inspecciones!$N$19,Inspecciones!$P$19,Inspecciones!$R$19,Inspecciones!$T$19,Inspecciones!$V$19,Inspecciones!$X$19,Inspecciones!$Z$19,Inspecciones!$AB$19)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(Inspecciones!$F$39,Inspecciones!$H$39,Inspecciones!$J$39,Inspecciones!$L$39,Inspecciones!$N$39,Inspecciones!$P$39,Inspecciones!$R$39,Inspecciones!$T$39,Inspecciones!$V$39,Inspecciones!$X$39,Inspecciones!$Z$39,Inspecciones!$AB$39)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058-4EF1-AAD5-3CEF93C4A97C}"/>
            </c:ext>
          </c:extLst>
        </c:ser>
        <c:dLbls>
          <c:showLegendKey val="0"/>
          <c:showVal val="0"/>
          <c:showCatName val="0"/>
          <c:showSerName val="0"/>
          <c:showPercent val="0"/>
          <c:showBubbleSize val="0"/>
        </c:dLbls>
        <c:gapWidth val="150"/>
        <c:axId val="417470088"/>
        <c:axId val="417464992"/>
      </c:barChart>
      <c:catAx>
        <c:axId val="417470088"/>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17464992"/>
        <c:crosses val="autoZero"/>
        <c:auto val="1"/>
        <c:lblAlgn val="ctr"/>
        <c:lblOffset val="100"/>
        <c:noMultiLvlLbl val="0"/>
      </c:catAx>
      <c:valAx>
        <c:axId val="417464992"/>
        <c:scaling>
          <c:orientation val="minMax"/>
        </c:scaling>
        <c:delete val="0"/>
        <c:axPos val="l"/>
        <c:majorGridlines/>
        <c:numFmt formatCode="General" sourceLinked="1"/>
        <c:majorTickMark val="out"/>
        <c:minorTickMark val="none"/>
        <c:tickLblPos val="nextTo"/>
        <c:crossAx val="417470088"/>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Inspecciones!$B$55:$B$58</c:f>
              <c:strCache>
                <c:ptCount val="4"/>
                <c:pt idx="0">
                  <c:v>Trimestre 1</c:v>
                </c:pt>
                <c:pt idx="1">
                  <c:v>Trimestre 2</c:v>
                </c:pt>
                <c:pt idx="2">
                  <c:v>Trimestre 3</c:v>
                </c:pt>
                <c:pt idx="3">
                  <c:v>Trimestre 4</c:v>
                </c:pt>
              </c:strCache>
            </c:strRef>
          </c:cat>
          <c:val>
            <c:numRef>
              <c:f>Inspecciones!$D$55:$D$58</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7225-4D45-A516-21D60D61036A}"/>
            </c:ext>
          </c:extLst>
        </c:ser>
        <c:ser>
          <c:idx val="2"/>
          <c:order val="1"/>
          <c:tx>
            <c:v>Meta</c:v>
          </c:tx>
          <c:marker>
            <c:symbol val="none"/>
          </c:marker>
          <c:cat>
            <c:strRef>
              <c:f>Inspecciones!$B$55:$B$58</c:f>
              <c:strCache>
                <c:ptCount val="4"/>
                <c:pt idx="0">
                  <c:v>Trimestre 1</c:v>
                </c:pt>
                <c:pt idx="1">
                  <c:v>Trimestre 2</c:v>
                </c:pt>
                <c:pt idx="2">
                  <c:v>Trimestre 3</c:v>
                </c:pt>
                <c:pt idx="3">
                  <c:v>Trimestre 4</c:v>
                </c:pt>
              </c:strCache>
            </c:strRef>
          </c:cat>
          <c:val>
            <c:numRef>
              <c:f>Inspecciones!$E$55:$E$58</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7225-4D45-A516-21D60D61036A}"/>
            </c:ext>
          </c:extLst>
        </c:ser>
        <c:dLbls>
          <c:showLegendKey val="0"/>
          <c:showVal val="0"/>
          <c:showCatName val="0"/>
          <c:showSerName val="0"/>
          <c:showPercent val="0"/>
          <c:showBubbleSize val="0"/>
        </c:dLbls>
        <c:smooth val="0"/>
        <c:axId val="417465776"/>
        <c:axId val="417470480"/>
      </c:lineChart>
      <c:catAx>
        <c:axId val="417465776"/>
        <c:scaling>
          <c:orientation val="minMax"/>
        </c:scaling>
        <c:delete val="0"/>
        <c:axPos val="b"/>
        <c:numFmt formatCode="General" sourceLinked="0"/>
        <c:majorTickMark val="out"/>
        <c:minorTickMark val="none"/>
        <c:tickLblPos val="nextTo"/>
        <c:crossAx val="417470480"/>
        <c:crosses val="autoZero"/>
        <c:auto val="1"/>
        <c:lblAlgn val="ctr"/>
        <c:lblOffset val="100"/>
        <c:noMultiLvlLbl val="0"/>
      </c:catAx>
      <c:valAx>
        <c:axId val="417470480"/>
        <c:scaling>
          <c:orientation val="minMax"/>
        </c:scaling>
        <c:delete val="0"/>
        <c:axPos val="l"/>
        <c:majorGridlines/>
        <c:numFmt formatCode="0%" sourceLinked="1"/>
        <c:majorTickMark val="out"/>
        <c:minorTickMark val="none"/>
        <c:tickLblPos val="nextTo"/>
        <c:crossAx val="417465776"/>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1"/>
          <c:order val="0"/>
          <c:tx>
            <c:v>Resultado</c:v>
          </c:tx>
          <c:marker>
            <c:symbol val="none"/>
          </c:marker>
          <c:cat>
            <c:strRef>
              <c:f>Inspecciones!$B$55:$B$58</c:f>
              <c:strCache>
                <c:ptCount val="4"/>
                <c:pt idx="0">
                  <c:v>Trimestre 1</c:v>
                </c:pt>
                <c:pt idx="1">
                  <c:v>Trimestre 2</c:v>
                </c:pt>
                <c:pt idx="2">
                  <c:v>Trimestre 3</c:v>
                </c:pt>
                <c:pt idx="3">
                  <c:v>Trimestre 4</c:v>
                </c:pt>
              </c:strCache>
            </c:strRef>
          </c:cat>
          <c:val>
            <c:numRef>
              <c:f>Inspecciones!$D$64:$D$67</c:f>
            </c:numRef>
          </c:val>
          <c:smooth val="0"/>
          <c:extLst>
            <c:ext xmlns:c16="http://schemas.microsoft.com/office/drawing/2014/chart" uri="{C3380CC4-5D6E-409C-BE32-E72D297353CC}">
              <c16:uniqueId val="{00000000-8BA8-4B55-8010-94663E62F174}"/>
            </c:ext>
          </c:extLst>
        </c:ser>
        <c:ser>
          <c:idx val="2"/>
          <c:order val="1"/>
          <c:tx>
            <c:v>Meta</c:v>
          </c:tx>
          <c:marker>
            <c:symbol val="none"/>
          </c:marker>
          <c:cat>
            <c:strRef>
              <c:f>Inspecciones!$B$55:$B$58</c:f>
              <c:strCache>
                <c:ptCount val="4"/>
                <c:pt idx="0">
                  <c:v>Trimestre 1</c:v>
                </c:pt>
                <c:pt idx="1">
                  <c:v>Trimestre 2</c:v>
                </c:pt>
                <c:pt idx="2">
                  <c:v>Trimestre 3</c:v>
                </c:pt>
                <c:pt idx="3">
                  <c:v>Trimestre 4</c:v>
                </c:pt>
              </c:strCache>
            </c:strRef>
          </c:cat>
          <c:val>
            <c:numRef>
              <c:f>Inspecciones!$E$55:$E$58</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8BA8-4B55-8010-94663E62F174}"/>
            </c:ext>
          </c:extLst>
        </c:ser>
        <c:dLbls>
          <c:showLegendKey val="0"/>
          <c:showVal val="0"/>
          <c:showCatName val="0"/>
          <c:showSerName val="0"/>
          <c:showPercent val="0"/>
          <c:showBubbleSize val="0"/>
        </c:dLbls>
        <c:smooth val="0"/>
        <c:axId val="419778888"/>
        <c:axId val="419776144"/>
      </c:lineChart>
      <c:catAx>
        <c:axId val="419778888"/>
        <c:scaling>
          <c:orientation val="minMax"/>
        </c:scaling>
        <c:delete val="0"/>
        <c:axPos val="b"/>
        <c:numFmt formatCode="General" sourceLinked="0"/>
        <c:majorTickMark val="out"/>
        <c:minorTickMark val="none"/>
        <c:tickLblPos val="nextTo"/>
        <c:crossAx val="419776144"/>
        <c:crosses val="autoZero"/>
        <c:auto val="1"/>
        <c:lblAlgn val="ctr"/>
        <c:lblOffset val="100"/>
        <c:noMultiLvlLbl val="0"/>
      </c:catAx>
      <c:valAx>
        <c:axId val="419776144"/>
        <c:scaling>
          <c:orientation val="minMax"/>
        </c:scaling>
        <c:delete val="0"/>
        <c:axPos val="l"/>
        <c:majorGridlines/>
        <c:numFmt formatCode="0%" sourceLinked="1"/>
        <c:majorTickMark val="out"/>
        <c:minorTickMark val="none"/>
        <c:tickLblPos val="nextTo"/>
        <c:crossAx val="419778888"/>
        <c:crosses val="autoZero"/>
        <c:crossBetween val="between"/>
      </c:valAx>
    </c:plotArea>
    <c:legend>
      <c:legendPos val="r"/>
      <c:overlay val="0"/>
    </c:legend>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0249019437395E-2"/>
          <c:y val="8.3809523809523806E-2"/>
          <c:w val="0.83040681859336529"/>
          <c:h val="0.77490753655793054"/>
        </c:manualLayout>
      </c:layout>
      <c:barChart>
        <c:barDir val="col"/>
        <c:grouping val="clustered"/>
        <c:varyColors val="0"/>
        <c:ser>
          <c:idx val="0"/>
          <c:order val="0"/>
          <c:tx>
            <c:v>Hallazgos abiertos</c:v>
          </c:tx>
          <c:spPr>
            <a:solidFill>
              <a:schemeClr val="accent2">
                <a:lumMod val="75000"/>
              </a:schemeClr>
            </a:solidFill>
          </c:spPr>
          <c:invertIfNegative val="0"/>
          <c:cat>
            <c:strRef>
              <c:f>(Inspecciones!$F$19,Inspecciones!$H$19,Inspecciones!$J$19,Inspecciones!$L$19,Inspecciones!$N$19,Inspecciones!$P$19,Inspecciones!$R$19,Inspecciones!$T$19,Inspecciones!$V$19,Inspecciones!$X$19,Inspecciones!$Z$19,Inspecciones!$AB$19)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(Inspecciones!$F$43,Inspecciones!$H$43,Inspecciones!$J$43,Inspecciones!$L$43,Inspecciones!$N$43,Inspecciones!$P$43,Inspecciones!$R$43,Inspecciones!$T$43,Inspecciones!$V$43,Inspecciones!$X$43,Inspecciones!$Z$43,Inspecciones!$AB$43)</c:f>
            </c:numRef>
          </c:val>
          <c:extLst>
            <c:ext xmlns:c16="http://schemas.microsoft.com/office/drawing/2014/chart" uri="{C3380CC4-5D6E-409C-BE32-E72D297353CC}">
              <c16:uniqueId val="{00000000-F683-4CD5-A23A-2C0EB27F0DD8}"/>
            </c:ext>
          </c:extLst>
        </c:ser>
        <c:ser>
          <c:idx val="2"/>
          <c:order val="1"/>
          <c:tx>
            <c:v>Hallazgos cerrados</c:v>
          </c:tx>
          <c:spPr>
            <a:solidFill>
              <a:schemeClr val="accent3">
                <a:lumMod val="75000"/>
              </a:schemeClr>
            </a:solidFill>
          </c:spPr>
          <c:invertIfNegative val="0"/>
          <c:cat>
            <c:strRef>
              <c:f>(Inspecciones!$F$19,Inspecciones!$H$19,Inspecciones!$J$19,Inspecciones!$L$19,Inspecciones!$N$19,Inspecciones!$P$19,Inspecciones!$R$19,Inspecciones!$T$19,Inspecciones!$V$19,Inspecciones!$X$19,Inspecciones!$Z$19,Inspecciones!$AB$19)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(Inspecciones!$F$44,Inspecciones!$H$44,Inspecciones!$J$44,Inspecciones!$L$44,Inspecciones!$N$44,Inspecciones!$P$44,Inspecciones!$R$44,Inspecciones!$T$44,Inspecciones!$V$44,Inspecciones!$X$44,Inspecciones!$Z$44,Inspecciones!$AB$44)</c:f>
            </c:numRef>
          </c:val>
          <c:extLst>
            <c:ext xmlns:c16="http://schemas.microsoft.com/office/drawing/2014/chart" uri="{C3380CC4-5D6E-409C-BE32-E72D297353CC}">
              <c16:uniqueId val="{00000001-F683-4CD5-A23A-2C0EB27F0DD8}"/>
            </c:ext>
          </c:extLst>
        </c:ser>
        <c:dLbls>
          <c:showLegendKey val="0"/>
          <c:showVal val="0"/>
          <c:showCatName val="0"/>
          <c:showSerName val="0"/>
          <c:showPercent val="0"/>
          <c:showBubbleSize val="0"/>
        </c:dLbls>
        <c:gapWidth val="150"/>
        <c:axId val="419777320"/>
        <c:axId val="419780456"/>
      </c:barChart>
      <c:catAx>
        <c:axId val="419777320"/>
        <c:scaling>
          <c:orientation val="minMax"/>
        </c:scaling>
        <c:delete val="0"/>
        <c:axPos val="b"/>
        <c:numFmt formatCode="General" sourceLinked="1"/>
        <c:majorTickMark val="out"/>
        <c:minorTickMark val="none"/>
        <c:tickLblPos val="nextTo"/>
        <c:txPr>
          <a:bodyPr rot="0" vert="horz"/>
          <a:lstStyle/>
          <a:p>
            <a:pPr>
              <a:defRPr sz="680"/>
            </a:pPr>
            <a:endParaRPr lang="es-CO"/>
          </a:p>
        </c:txPr>
        <c:crossAx val="419780456"/>
        <c:crosses val="autoZero"/>
        <c:auto val="1"/>
        <c:lblAlgn val="ctr"/>
        <c:lblOffset val="100"/>
        <c:noMultiLvlLbl val="0"/>
      </c:catAx>
      <c:valAx>
        <c:axId val="419780456"/>
        <c:scaling>
          <c:orientation val="minMax"/>
        </c:scaling>
        <c:delete val="0"/>
        <c:axPos val="l"/>
        <c:majorGridlines/>
        <c:numFmt formatCode="General" sourceLinked="1"/>
        <c:majorTickMark val="out"/>
        <c:minorTickMark val="none"/>
        <c:tickLblPos val="nextTo"/>
        <c:crossAx val="419777320"/>
        <c:crosses val="autoZero"/>
        <c:crossBetween val="between"/>
      </c:valAx>
    </c:plotArea>
    <c:legend>
      <c:legendPos val="r"/>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391452336202872E-2"/>
          <c:y val="8.3809523809523806E-2"/>
          <c:w val="0.86311142918885464"/>
          <c:h val="0.77490753655793054"/>
        </c:manualLayout>
      </c:layout>
      <c:lineChart>
        <c:grouping val="standard"/>
        <c:varyColors val="0"/>
        <c:ser>
          <c:idx val="0"/>
          <c:order val="0"/>
          <c:tx>
            <c:v>Programado</c:v>
          </c:tx>
          <c:spPr>
            <a:ln>
              <a:solidFill>
                <a:srgbClr val="83A343"/>
              </a:solidFill>
            </a:ln>
          </c:spPr>
          <c:marker>
            <c:symbol val="none"/>
          </c:marker>
          <c:cat>
            <c:strRef>
              <c:f>(Inspecciones!$F$19,Inspecciones!$H$19,Inspecciones!$J$19,Inspecciones!$L$19,Inspecciones!$N$19,Inspecciones!$P$19,Inspecciones!$R$19,Inspecciones!$T$19,Inspecciones!$V$19,Inspecciones!$X$19,Inspecciones!$Z$19,Inspecciones!$AB$19)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(Inspecciones!$F$49,Inspecciones!$H$49,Inspecciones!$J$49,Inspecciones!$L$49,Inspecciones!$N$49,Inspecciones!$P$49,Inspecciones!$R$49,Inspecciones!$T$49,Inspecciones!$V$49,Inspecciones!$X$49,Inspecciones!$Z$49,Inspecciones!$AB$49)</c:f>
            </c:numRef>
          </c:val>
          <c:smooth val="0"/>
          <c:extLst>
            <c:ext xmlns:c16="http://schemas.microsoft.com/office/drawing/2014/chart" uri="{C3380CC4-5D6E-409C-BE32-E72D297353CC}">
              <c16:uniqueId val="{00000000-FAFE-4891-8BD8-76A5648FDB7E}"/>
            </c:ext>
          </c:extLst>
        </c:ser>
        <c:ser>
          <c:idx val="2"/>
          <c:order val="1"/>
          <c:tx>
            <c:v>Ejecutado</c:v>
          </c:tx>
          <c:spPr>
            <a:ln>
              <a:solidFill>
                <a:schemeClr val="accent2">
                  <a:lumMod val="75000"/>
                </a:schemeClr>
              </a:solidFill>
            </a:ln>
          </c:spPr>
          <c:marker>
            <c:symbol val="none"/>
          </c:marker>
          <c:cat>
            <c:strRef>
              <c:f>(Inspecciones!$F$19,Inspecciones!$H$19,Inspecciones!$J$19,Inspecciones!$L$19,Inspecciones!$N$19,Inspecciones!$P$19,Inspecciones!$R$19,Inspecciones!$T$19,Inspecciones!$V$19,Inspecciones!$X$19,Inspecciones!$Z$19,Inspecciones!$AB$19)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(Inspecciones!$F$48,Inspecciones!$H$48,Inspecciones!$J$48,Inspecciones!$L$48,Inspecciones!$N$48,Inspecciones!$P$48,Inspecciones!$R$48,Inspecciones!$T$48,Inspecciones!$V$48,Inspecciones!$X$48,Inspecciones!$Z$48,Inspecciones!$AB$48)</c:f>
            </c:numRef>
          </c:val>
          <c:smooth val="0"/>
          <c:extLst>
            <c:ext xmlns:c16="http://schemas.microsoft.com/office/drawing/2014/chart" uri="{C3380CC4-5D6E-409C-BE32-E72D297353CC}">
              <c16:uniqueId val="{00000001-FAFE-4891-8BD8-76A5648FDB7E}"/>
            </c:ext>
          </c:extLst>
        </c:ser>
        <c:dLbls>
          <c:showLegendKey val="0"/>
          <c:showVal val="0"/>
          <c:showCatName val="0"/>
          <c:showSerName val="0"/>
          <c:showPercent val="0"/>
          <c:showBubbleSize val="0"/>
        </c:dLbls>
        <c:marker val="1"/>
        <c:smooth val="0"/>
        <c:axId val="419782024"/>
        <c:axId val="419780848"/>
      </c:lineChart>
      <c:catAx>
        <c:axId val="419782024"/>
        <c:scaling>
          <c:orientation val="minMax"/>
        </c:scaling>
        <c:delete val="0"/>
        <c:axPos val="b"/>
        <c:numFmt formatCode="General" sourceLinked="1"/>
        <c:majorTickMark val="out"/>
        <c:minorTickMark val="none"/>
        <c:tickLblPos val="nextTo"/>
        <c:txPr>
          <a:bodyPr rot="0" vert="horz"/>
          <a:lstStyle/>
          <a:p>
            <a:pPr>
              <a:defRPr sz="700"/>
            </a:pPr>
            <a:endParaRPr lang="es-CO"/>
          </a:p>
        </c:txPr>
        <c:crossAx val="419780848"/>
        <c:crosses val="autoZero"/>
        <c:auto val="1"/>
        <c:lblAlgn val="ctr"/>
        <c:lblOffset val="100"/>
        <c:noMultiLvlLbl val="0"/>
      </c:catAx>
      <c:valAx>
        <c:axId val="419780848"/>
        <c:scaling>
          <c:orientation val="minMax"/>
        </c:scaling>
        <c:delete val="0"/>
        <c:axPos val="l"/>
        <c:majorGridlines/>
        <c:numFmt formatCode="General" sourceLinked="1"/>
        <c:majorTickMark val="out"/>
        <c:minorTickMark val="none"/>
        <c:tickLblPos val="nextTo"/>
        <c:crossAx val="419782024"/>
        <c:crosses val="autoZero"/>
        <c:crossBetween val="between"/>
      </c:valAx>
    </c:plotArea>
    <c:legend>
      <c:legendPos val="r"/>
      <c:layout>
        <c:manualLayout>
          <c:xMode val="edge"/>
          <c:yMode val="edge"/>
          <c:x val="0.89182381215358719"/>
          <c:y val="0.37244304461942257"/>
          <c:w val="0.10662037279778669"/>
          <c:h val="0.20939902512185976"/>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es-CO"/>
    </a:p>
  </c:txPr>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36.xml"/><Relationship Id="rId3" Type="http://schemas.openxmlformats.org/officeDocument/2006/relationships/chart" Target="../charts/chart32.xml"/><Relationship Id="rId7" Type="http://schemas.openxmlformats.org/officeDocument/2006/relationships/chart" Target="../charts/chart35.xml"/><Relationship Id="rId2" Type="http://schemas.openxmlformats.org/officeDocument/2006/relationships/chart" Target="../charts/chart31.xml"/><Relationship Id="rId1" Type="http://schemas.openxmlformats.org/officeDocument/2006/relationships/image" Target="../media/image3.jpeg"/><Relationship Id="rId6" Type="http://schemas.openxmlformats.org/officeDocument/2006/relationships/image" Target="../media/image4.png"/><Relationship Id="rId5" Type="http://schemas.openxmlformats.org/officeDocument/2006/relationships/chart" Target="../charts/chart34.xml"/><Relationship Id="rId4" Type="http://schemas.openxmlformats.org/officeDocument/2006/relationships/chart" Target="../charts/chart33.xml"/><Relationship Id="rId9" Type="http://schemas.openxmlformats.org/officeDocument/2006/relationships/image" Target="../media/image2.png"/></Relationships>
</file>

<file path=xl/drawings/_rels/drawing11.xml.rels><?xml version="1.0" encoding="UTF-8" standalone="yes"?>
<Relationships xmlns="http://schemas.openxmlformats.org/package/2006/relationships"><Relationship Id="rId8" Type="http://schemas.openxmlformats.org/officeDocument/2006/relationships/chart" Target="../charts/chart42.xml"/><Relationship Id="rId3" Type="http://schemas.openxmlformats.org/officeDocument/2006/relationships/chart" Target="../charts/chart38.xml"/><Relationship Id="rId7" Type="http://schemas.openxmlformats.org/officeDocument/2006/relationships/chart" Target="../charts/chart41.xml"/><Relationship Id="rId2" Type="http://schemas.openxmlformats.org/officeDocument/2006/relationships/chart" Target="../charts/chart37.xml"/><Relationship Id="rId1" Type="http://schemas.openxmlformats.org/officeDocument/2006/relationships/image" Target="../media/image3.jpeg"/><Relationship Id="rId6" Type="http://schemas.openxmlformats.org/officeDocument/2006/relationships/image" Target="../media/image4.png"/><Relationship Id="rId5" Type="http://schemas.openxmlformats.org/officeDocument/2006/relationships/chart" Target="../charts/chart40.xml"/><Relationship Id="rId4" Type="http://schemas.openxmlformats.org/officeDocument/2006/relationships/chart" Target="../charts/chart39.xml"/><Relationship Id="rId9"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3.jpeg"/><Relationship Id="rId5" Type="http://schemas.openxmlformats.org/officeDocument/2006/relationships/image" Target="../media/image2.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chart" Target="../charts/chart48.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6.xml"/><Relationship Id="rId7" Type="http://schemas.openxmlformats.org/officeDocument/2006/relationships/chart" Target="../charts/chart9.xml"/><Relationship Id="rId2" Type="http://schemas.openxmlformats.org/officeDocument/2006/relationships/chart" Target="../charts/chart5.xml"/><Relationship Id="rId1" Type="http://schemas.openxmlformats.org/officeDocument/2006/relationships/image" Target="../media/image3.jpeg"/><Relationship Id="rId6" Type="http://schemas.openxmlformats.org/officeDocument/2006/relationships/image" Target="../media/image4.png"/><Relationship Id="rId5" Type="http://schemas.openxmlformats.org/officeDocument/2006/relationships/chart" Target="../charts/chart8.xml"/><Relationship Id="rId4" Type="http://schemas.openxmlformats.org/officeDocument/2006/relationships/chart" Target="../charts/chart7.xml"/><Relationship Id="rId9"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11.xml"/><Relationship Id="rId1" Type="http://schemas.openxmlformats.org/officeDocument/2006/relationships/image" Target="../media/image3.jpeg"/><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4.xml"/><Relationship Id="rId7" Type="http://schemas.openxmlformats.org/officeDocument/2006/relationships/chart" Target="../charts/chart17.xml"/><Relationship Id="rId2" Type="http://schemas.openxmlformats.org/officeDocument/2006/relationships/chart" Target="../charts/chart13.xml"/><Relationship Id="rId1" Type="http://schemas.openxmlformats.org/officeDocument/2006/relationships/image" Target="../media/image3.jpeg"/><Relationship Id="rId6" Type="http://schemas.openxmlformats.org/officeDocument/2006/relationships/image" Target="../media/image4.png"/><Relationship Id="rId5" Type="http://schemas.openxmlformats.org/officeDocument/2006/relationships/chart" Target="../charts/chart16.xml"/><Relationship Id="rId4" Type="http://schemas.openxmlformats.org/officeDocument/2006/relationships/chart" Target="../charts/chart15.xml"/><Relationship Id="rId9"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3.jpeg"/><Relationship Id="rId5" Type="http://schemas.openxmlformats.org/officeDocument/2006/relationships/image" Target="../media/image2.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3.jpeg"/><Relationship Id="rId5" Type="http://schemas.openxmlformats.org/officeDocument/2006/relationships/image" Target="../media/image2.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3.jpeg"/><Relationship Id="rId5" Type="http://schemas.openxmlformats.org/officeDocument/2006/relationships/chart" Target="../charts/chart24.xml"/><Relationship Id="rId4"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6.xml"/><Relationship Id="rId7" Type="http://schemas.openxmlformats.org/officeDocument/2006/relationships/chart" Target="../charts/chart29.xml"/><Relationship Id="rId2" Type="http://schemas.openxmlformats.org/officeDocument/2006/relationships/chart" Target="../charts/chart25.xml"/><Relationship Id="rId1" Type="http://schemas.openxmlformats.org/officeDocument/2006/relationships/image" Target="../media/image3.jpeg"/><Relationship Id="rId6" Type="http://schemas.openxmlformats.org/officeDocument/2006/relationships/image" Target="../media/image4.png"/><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161924</xdr:colOff>
      <xdr:row>0</xdr:row>
      <xdr:rowOff>28576</xdr:rowOff>
    </xdr:from>
    <xdr:to>
      <xdr:col>2</xdr:col>
      <xdr:colOff>704849</xdr:colOff>
      <xdr:row>0</xdr:row>
      <xdr:rowOff>298022</xdr:rowOff>
    </xdr:to>
    <xdr:pic>
      <xdr:nvPicPr>
        <xdr:cNvPr id="4" name="Picture 4" descr="C:\Users\wendy.tovar\Downloads\ADR lineas.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4" y="28576"/>
          <a:ext cx="752475" cy="269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66675</xdr:colOff>
      <xdr:row>0</xdr:row>
      <xdr:rowOff>38100</xdr:rowOff>
    </xdr:from>
    <xdr:to>
      <xdr:col>29</xdr:col>
      <xdr:colOff>285749</xdr:colOff>
      <xdr:row>0</xdr:row>
      <xdr:rowOff>281869</xdr:rowOff>
    </xdr:to>
    <xdr:pic>
      <xdr:nvPicPr>
        <xdr:cNvPr id="5" name="Imagen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58700" y="38100"/>
          <a:ext cx="1276350" cy="243769"/>
        </a:xfrm>
        <a:prstGeom prst="rect">
          <a:avLst/>
        </a:prstGeom>
      </xdr:spPr>
    </xdr:pic>
    <xdr:clientData/>
  </xdr:twoCellAnchor>
  <xdr:oneCellAnchor>
    <xdr:from>
      <xdr:col>1</xdr:col>
      <xdr:colOff>904875</xdr:colOff>
      <xdr:row>54</xdr:row>
      <xdr:rowOff>0</xdr:rowOff>
    </xdr:from>
    <xdr:ext cx="0" cy="437589"/>
    <xdr:pic>
      <xdr:nvPicPr>
        <xdr:cNvPr id="6" name="Picture 4" descr="logo alquiser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0439"/>
    <xdr:pic>
      <xdr:nvPicPr>
        <xdr:cNvPr id="7" name="Picture 4" descr="logo alquiser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47955"/>
    <xdr:pic>
      <xdr:nvPicPr>
        <xdr:cNvPr id="8" name="Picture 4" descr="logo alquiser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90805"/>
    <xdr:pic>
      <xdr:nvPicPr>
        <xdr:cNvPr id="9" name="Picture 4" descr="logo alquiser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66164"/>
    <xdr:pic>
      <xdr:nvPicPr>
        <xdr:cNvPr id="10" name="Picture 4" descr="logo alquiser1">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09014"/>
    <xdr:pic>
      <xdr:nvPicPr>
        <xdr:cNvPr id="11" name="Picture 4" descr="logo alquiser1">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219075"/>
    <xdr:pic>
      <xdr:nvPicPr>
        <xdr:cNvPr id="12" name="Picture 4" descr="logo alquiser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23863"/>
    <xdr:pic>
      <xdr:nvPicPr>
        <xdr:cNvPr id="13" name="Picture 4" descr="logo alquiser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04800"/>
    <xdr:pic>
      <xdr:nvPicPr>
        <xdr:cNvPr id="14" name="Picture 4" descr="logo alquiser1">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7589"/>
    <xdr:pic>
      <xdr:nvPicPr>
        <xdr:cNvPr id="15" name="Picture 4" descr="logo alquiser1">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0439"/>
    <xdr:pic>
      <xdr:nvPicPr>
        <xdr:cNvPr id="16" name="Picture 4" descr="logo alquiser1">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8150"/>
    <xdr:pic>
      <xdr:nvPicPr>
        <xdr:cNvPr id="17" name="Picture 4" descr="logo alquiser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1000"/>
    <xdr:pic>
      <xdr:nvPicPr>
        <xdr:cNvPr id="18" name="Picture 4" descr="logo alquiser1">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66164"/>
    <xdr:pic>
      <xdr:nvPicPr>
        <xdr:cNvPr id="19" name="Picture 4" descr="logo alquiser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09014"/>
    <xdr:pic>
      <xdr:nvPicPr>
        <xdr:cNvPr id="20" name="Picture 4" descr="logo alquiser1">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7589"/>
    <xdr:pic>
      <xdr:nvPicPr>
        <xdr:cNvPr id="21" name="Picture 4" descr="logo alquiser1">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0439"/>
    <xdr:pic>
      <xdr:nvPicPr>
        <xdr:cNvPr id="22" name="Picture 4" descr="logo alquiser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8150"/>
    <xdr:pic>
      <xdr:nvPicPr>
        <xdr:cNvPr id="23" name="Picture 4" descr="logo alquiser1">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1000"/>
    <xdr:pic>
      <xdr:nvPicPr>
        <xdr:cNvPr id="24" name="Picture 4" descr="logo alquiser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66164"/>
    <xdr:pic>
      <xdr:nvPicPr>
        <xdr:cNvPr id="25" name="Picture 4" descr="logo alquiser1">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09014"/>
    <xdr:pic>
      <xdr:nvPicPr>
        <xdr:cNvPr id="26" name="Picture 4" descr="logo alquiser1">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8150"/>
    <xdr:pic>
      <xdr:nvPicPr>
        <xdr:cNvPr id="27" name="Picture 4" descr="logo alquiser1">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1000"/>
    <xdr:pic>
      <xdr:nvPicPr>
        <xdr:cNvPr id="28" name="Picture 4" descr="logo alquiser1">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7589"/>
    <xdr:pic>
      <xdr:nvPicPr>
        <xdr:cNvPr id="29" name="Picture 4" descr="logo alquiser1">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66164"/>
    <xdr:pic>
      <xdr:nvPicPr>
        <xdr:cNvPr id="30" name="Picture 4" descr="logo alquiser1">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09014"/>
    <xdr:pic>
      <xdr:nvPicPr>
        <xdr:cNvPr id="31" name="Picture 4" descr="logo alquiser1">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8150"/>
    <xdr:pic>
      <xdr:nvPicPr>
        <xdr:cNvPr id="32" name="Picture 4" descr="logo alquiser1">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02679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180976</xdr:colOff>
      <xdr:row>56</xdr:row>
      <xdr:rowOff>57150</xdr:rowOff>
    </xdr:from>
    <xdr:to>
      <xdr:col>15</xdr:col>
      <xdr:colOff>0</xdr:colOff>
      <xdr:row>56</xdr:row>
      <xdr:rowOff>1724025</xdr:rowOff>
    </xdr:to>
    <xdr:graphicFrame macro="">
      <xdr:nvGraphicFramePr>
        <xdr:cNvPr id="33" name="32 Gráfico">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171449</xdr:colOff>
      <xdr:row>56</xdr:row>
      <xdr:rowOff>47625</xdr:rowOff>
    </xdr:from>
    <xdr:to>
      <xdr:col>28</xdr:col>
      <xdr:colOff>266699</xdr:colOff>
      <xdr:row>56</xdr:row>
      <xdr:rowOff>1724025</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xdr:col>
      <xdr:colOff>904875</xdr:colOff>
      <xdr:row>57</xdr:row>
      <xdr:rowOff>0</xdr:rowOff>
    </xdr:from>
    <xdr:ext cx="0" cy="380439"/>
    <xdr:pic>
      <xdr:nvPicPr>
        <xdr:cNvPr id="35" name="Picture 4" descr="logo alquiser1">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24110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219075"/>
    <xdr:pic>
      <xdr:nvPicPr>
        <xdr:cNvPr id="36" name="Picture 4" descr="logo alquiser1">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24110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04800"/>
    <xdr:pic>
      <xdr:nvPicPr>
        <xdr:cNvPr id="37" name="Picture 4" descr="logo alquiser1">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24110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0439"/>
    <xdr:pic>
      <xdr:nvPicPr>
        <xdr:cNvPr id="38" name="Picture 4" descr="logo alquiser1">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24110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1000"/>
    <xdr:pic>
      <xdr:nvPicPr>
        <xdr:cNvPr id="39" name="Picture 4" descr="logo alquiser1">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24110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0439"/>
    <xdr:pic>
      <xdr:nvPicPr>
        <xdr:cNvPr id="40" name="Picture 4" descr="logo alquiser1">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24110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1000"/>
    <xdr:pic>
      <xdr:nvPicPr>
        <xdr:cNvPr id="41" name="Picture 4" descr="logo alquiser1">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24110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1000"/>
    <xdr:pic>
      <xdr:nvPicPr>
        <xdr:cNvPr id="42" name="Picture 4" descr="logo alquiser1">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24110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2590800</xdr:colOff>
          <xdr:row>4</xdr:row>
          <xdr:rowOff>28575</xdr:rowOff>
        </xdr:from>
        <xdr:to>
          <xdr:col>2</xdr:col>
          <xdr:colOff>2914650</xdr:colOff>
          <xdr:row>5</xdr:row>
          <xdr:rowOff>28575</xdr:rowOff>
        </xdr:to>
        <xdr:sp macro="" textlink="">
          <xdr:nvSpPr>
            <xdr:cNvPr id="120833" name="Check Box 2" hidden="1">
              <a:extLst>
                <a:ext uri="{63B3BB69-23CF-44E3-9099-C40C66FF867C}">
                  <a14:compatExt spid="_x0000_s120833"/>
                </a:ext>
                <a:ext uri="{FF2B5EF4-FFF2-40B4-BE49-F238E27FC236}">
                  <a16:creationId xmlns:a16="http://schemas.microsoft.com/office/drawing/2014/main" id="{00000000-0008-0000-00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4</xdr:row>
          <xdr:rowOff>28575</xdr:rowOff>
        </xdr:from>
        <xdr:to>
          <xdr:col>2</xdr:col>
          <xdr:colOff>1990725</xdr:colOff>
          <xdr:row>5</xdr:row>
          <xdr:rowOff>28575</xdr:rowOff>
        </xdr:to>
        <xdr:sp macro="" textlink="">
          <xdr:nvSpPr>
            <xdr:cNvPr id="120834" name="Check Box 2" hidden="1">
              <a:extLst>
                <a:ext uri="{63B3BB69-23CF-44E3-9099-C40C66FF867C}">
                  <a14:compatExt spid="_x0000_s120834"/>
                </a:ext>
                <a:ext uri="{FF2B5EF4-FFF2-40B4-BE49-F238E27FC236}">
                  <a16:creationId xmlns:a16="http://schemas.microsoft.com/office/drawing/2014/main" id="{00000000-0008-0000-00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2</xdr:col>
      <xdr:colOff>904875</xdr:colOff>
      <xdr:row>34</xdr:row>
      <xdr:rowOff>0</xdr:rowOff>
    </xdr:from>
    <xdr:ext cx="0" cy="599795"/>
    <xdr:pic>
      <xdr:nvPicPr>
        <xdr:cNvPr id="4" name="Picture 4" descr="logo alquiser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34</xdr:row>
      <xdr:rowOff>9525</xdr:rowOff>
    </xdr:from>
    <xdr:ext cx="0" cy="547127"/>
    <xdr:pic>
      <xdr:nvPicPr>
        <xdr:cNvPr id="5" name="Picture 4" descr="logo alquiser1">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718185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99795"/>
    <xdr:pic>
      <xdr:nvPicPr>
        <xdr:cNvPr id="6" name="Picture 4" descr="logo alquiser1">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89"/>
    <xdr:pic>
      <xdr:nvPicPr>
        <xdr:cNvPr id="7" name="Picture 4" descr="logo alquiser1">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99795"/>
    <xdr:pic>
      <xdr:nvPicPr>
        <xdr:cNvPr id="8" name="Picture 4" descr="logo alquiser1">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37334"/>
    <xdr:pic>
      <xdr:nvPicPr>
        <xdr:cNvPr id="9" name="Picture 4" descr="logo alquiser1">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380439"/>
    <xdr:pic>
      <xdr:nvPicPr>
        <xdr:cNvPr id="10" name="Picture 4" descr="logo alquiser1">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99795"/>
    <xdr:pic>
      <xdr:nvPicPr>
        <xdr:cNvPr id="11" name="Picture 4" descr="logo alquiser1">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52195"/>
    <xdr:pic>
      <xdr:nvPicPr>
        <xdr:cNvPr id="12" name="Picture 4" descr="logo alquiser1">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04277"/>
    <xdr:pic>
      <xdr:nvPicPr>
        <xdr:cNvPr id="13" name="Picture 4" descr="logo alquiser1">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52195"/>
    <xdr:pic>
      <xdr:nvPicPr>
        <xdr:cNvPr id="14" name="Picture 4" descr="logo alquiser1">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47955"/>
    <xdr:pic>
      <xdr:nvPicPr>
        <xdr:cNvPr id="15" name="Picture 4" descr="logo alquiser1">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390805"/>
    <xdr:pic>
      <xdr:nvPicPr>
        <xdr:cNvPr id="16" name="Picture 4" descr="logo alquiser1">
          <a:extLst>
            <a:ext uri="{FF2B5EF4-FFF2-40B4-BE49-F238E27FC236}">
              <a16:creationId xmlns:a16="http://schemas.microsoft.com/office/drawing/2014/main" id="{00000000-0008-0000-09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99795"/>
    <xdr:pic>
      <xdr:nvPicPr>
        <xdr:cNvPr id="17" name="Picture 4" descr="logo alquiser1">
          <a:extLst>
            <a:ext uri="{FF2B5EF4-FFF2-40B4-BE49-F238E27FC236}">
              <a16:creationId xmlns:a16="http://schemas.microsoft.com/office/drawing/2014/main" id="{00000000-0008-0000-09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18564"/>
    <xdr:pic>
      <xdr:nvPicPr>
        <xdr:cNvPr id="18" name="Picture 4" descr="logo alquiser1">
          <a:extLst>
            <a:ext uri="{FF2B5EF4-FFF2-40B4-BE49-F238E27FC236}">
              <a16:creationId xmlns:a16="http://schemas.microsoft.com/office/drawing/2014/main" id="{00000000-0008-0000-09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99795"/>
    <xdr:pic>
      <xdr:nvPicPr>
        <xdr:cNvPr id="19" name="Picture 4" descr="logo alquiser1">
          <a:extLst>
            <a:ext uri="{FF2B5EF4-FFF2-40B4-BE49-F238E27FC236}">
              <a16:creationId xmlns:a16="http://schemas.microsoft.com/office/drawing/2014/main" id="{00000000-0008-0000-09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66164"/>
    <xdr:pic>
      <xdr:nvPicPr>
        <xdr:cNvPr id="20" name="Picture 4" descr="logo alquiser1">
          <a:extLst>
            <a:ext uri="{FF2B5EF4-FFF2-40B4-BE49-F238E27FC236}">
              <a16:creationId xmlns:a16="http://schemas.microsoft.com/office/drawing/2014/main" id="{00000000-0008-0000-09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65909"/>
    <xdr:pic>
      <xdr:nvPicPr>
        <xdr:cNvPr id="21" name="Picture 4" descr="logo alquiser1">
          <a:extLst>
            <a:ext uri="{FF2B5EF4-FFF2-40B4-BE49-F238E27FC236}">
              <a16:creationId xmlns:a16="http://schemas.microsoft.com/office/drawing/2014/main" id="{00000000-0008-0000-09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09014"/>
    <xdr:pic>
      <xdr:nvPicPr>
        <xdr:cNvPr id="22" name="Picture 4" descr="logo alquiser1">
          <a:extLst>
            <a:ext uri="{FF2B5EF4-FFF2-40B4-BE49-F238E27FC236}">
              <a16:creationId xmlns:a16="http://schemas.microsoft.com/office/drawing/2014/main" id="{00000000-0008-0000-09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24028"/>
    <xdr:pic>
      <xdr:nvPicPr>
        <xdr:cNvPr id="23" name="Picture 4" descr="logo alquiser1">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24028"/>
    <xdr:pic>
      <xdr:nvPicPr>
        <xdr:cNvPr id="24" name="Picture 4" descr="logo alquiser1">
          <a:extLst>
            <a:ext uri="{FF2B5EF4-FFF2-40B4-BE49-F238E27FC236}">
              <a16:creationId xmlns:a16="http://schemas.microsoft.com/office/drawing/2014/main" id="{00000000-0008-0000-09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71920"/>
    <xdr:pic>
      <xdr:nvPicPr>
        <xdr:cNvPr id="25" name="Picture 4" descr="logo alquiser1">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71920"/>
    <xdr:pic>
      <xdr:nvPicPr>
        <xdr:cNvPr id="26" name="Picture 4" descr="logo alquiser1">
          <a:extLst>
            <a:ext uri="{FF2B5EF4-FFF2-40B4-BE49-F238E27FC236}">
              <a16:creationId xmlns:a16="http://schemas.microsoft.com/office/drawing/2014/main" id="{00000000-0008-0000-09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219075"/>
    <xdr:pic>
      <xdr:nvPicPr>
        <xdr:cNvPr id="27" name="Picture 4" descr="logo alquiser1">
          <a:extLst>
            <a:ext uri="{FF2B5EF4-FFF2-40B4-BE49-F238E27FC236}">
              <a16:creationId xmlns:a16="http://schemas.microsoft.com/office/drawing/2014/main" id="{00000000-0008-0000-09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71920"/>
    <xdr:pic>
      <xdr:nvPicPr>
        <xdr:cNvPr id="28" name="Picture 4" descr="logo alquiser1">
          <a:extLst>
            <a:ext uri="{FF2B5EF4-FFF2-40B4-BE49-F238E27FC236}">
              <a16:creationId xmlns:a16="http://schemas.microsoft.com/office/drawing/2014/main" id="{00000000-0008-0000-09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23863"/>
    <xdr:pic>
      <xdr:nvPicPr>
        <xdr:cNvPr id="29" name="Picture 4" descr="logo alquiser1">
          <a:extLst>
            <a:ext uri="{FF2B5EF4-FFF2-40B4-BE49-F238E27FC236}">
              <a16:creationId xmlns:a16="http://schemas.microsoft.com/office/drawing/2014/main" id="{00000000-0008-0000-09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71920"/>
    <xdr:pic>
      <xdr:nvPicPr>
        <xdr:cNvPr id="30" name="Picture 4" descr="logo alquiser1">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304800"/>
    <xdr:pic>
      <xdr:nvPicPr>
        <xdr:cNvPr id="31" name="Picture 4" descr="logo alquiser1">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1445"/>
    <xdr:pic>
      <xdr:nvPicPr>
        <xdr:cNvPr id="32" name="Picture 4" descr="logo alquiser1">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1445"/>
    <xdr:pic>
      <xdr:nvPicPr>
        <xdr:cNvPr id="33" name="Picture 4" descr="logo alquiser1">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71920"/>
    <xdr:pic>
      <xdr:nvPicPr>
        <xdr:cNvPr id="34" name="Picture 4" descr="logo alquiser1">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1445"/>
    <xdr:pic>
      <xdr:nvPicPr>
        <xdr:cNvPr id="35" name="Picture 4" descr="logo alquiser1">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1445"/>
    <xdr:pic>
      <xdr:nvPicPr>
        <xdr:cNvPr id="36" name="Picture 4" descr="logo alquiser1">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1445"/>
    <xdr:pic>
      <xdr:nvPicPr>
        <xdr:cNvPr id="37" name="Picture 4" descr="logo alquiser1">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89"/>
    <xdr:pic>
      <xdr:nvPicPr>
        <xdr:cNvPr id="38" name="Picture 4" descr="logo alquiser1">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89"/>
    <xdr:pic>
      <xdr:nvPicPr>
        <xdr:cNvPr id="39" name="Picture 4" descr="logo alquiser1">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89"/>
    <xdr:pic>
      <xdr:nvPicPr>
        <xdr:cNvPr id="40" name="Picture 4" descr="logo alquiser1">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89"/>
    <xdr:pic>
      <xdr:nvPicPr>
        <xdr:cNvPr id="41" name="Picture 4" descr="logo alquiser1">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42" name="Picture 4" descr="logo alquiser1">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46872"/>
    <xdr:pic>
      <xdr:nvPicPr>
        <xdr:cNvPr id="43" name="Picture 4" descr="logo alquiser1">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44" name="Picture 4" descr="logo alquiser1">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94472"/>
    <xdr:pic>
      <xdr:nvPicPr>
        <xdr:cNvPr id="45" name="Picture 4" descr="logo alquiser1">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537322"/>
    <xdr:pic>
      <xdr:nvPicPr>
        <xdr:cNvPr id="46" name="Picture 4" descr="logo alquiser1">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47" name="Picture 4" descr="logo alquiser1">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89"/>
    <xdr:pic>
      <xdr:nvPicPr>
        <xdr:cNvPr id="48" name="Picture 4" descr="logo alquiser1">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49" name="Picture 4" descr="logo alquiser1">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37589"/>
    <xdr:pic>
      <xdr:nvPicPr>
        <xdr:cNvPr id="50" name="Picture 4" descr="logo alquiser1">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27529"/>
    <xdr:pic>
      <xdr:nvPicPr>
        <xdr:cNvPr id="51" name="Picture 4" descr="logo alquiser1">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380439"/>
    <xdr:pic>
      <xdr:nvPicPr>
        <xdr:cNvPr id="52" name="Picture 4" descr="logo alquiser1">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42390"/>
    <xdr:pic>
      <xdr:nvPicPr>
        <xdr:cNvPr id="53" name="Picture 4" descr="logo alquiser1">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94472"/>
    <xdr:pic>
      <xdr:nvPicPr>
        <xdr:cNvPr id="54" name="Picture 4" descr="logo alquiser1">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42390"/>
    <xdr:pic>
      <xdr:nvPicPr>
        <xdr:cNvPr id="55" name="Picture 4" descr="logo alquiser1">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38150"/>
    <xdr:pic>
      <xdr:nvPicPr>
        <xdr:cNvPr id="56" name="Picture 4" descr="logo alquiser1">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381000"/>
    <xdr:pic>
      <xdr:nvPicPr>
        <xdr:cNvPr id="57" name="Picture 4" descr="logo alquiser1">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58" name="Picture 4" descr="logo alquiser1">
          <a:extLst>
            <a:ext uri="{FF2B5EF4-FFF2-40B4-BE49-F238E27FC236}">
              <a16:creationId xmlns:a16="http://schemas.microsoft.com/office/drawing/2014/main" id="{00000000-0008-0000-09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18564"/>
    <xdr:pic>
      <xdr:nvPicPr>
        <xdr:cNvPr id="59" name="Picture 4" descr="logo alquiser1">
          <a:extLst>
            <a:ext uri="{FF2B5EF4-FFF2-40B4-BE49-F238E27FC236}">
              <a16:creationId xmlns:a16="http://schemas.microsoft.com/office/drawing/2014/main" id="{00000000-0008-0000-09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60" name="Picture 4" descr="logo alquiser1">
          <a:extLst>
            <a:ext uri="{FF2B5EF4-FFF2-40B4-BE49-F238E27FC236}">
              <a16:creationId xmlns:a16="http://schemas.microsoft.com/office/drawing/2014/main" id="{00000000-0008-0000-09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66164"/>
    <xdr:pic>
      <xdr:nvPicPr>
        <xdr:cNvPr id="61" name="Picture 4" descr="logo alquiser1">
          <a:extLst>
            <a:ext uri="{FF2B5EF4-FFF2-40B4-BE49-F238E27FC236}">
              <a16:creationId xmlns:a16="http://schemas.microsoft.com/office/drawing/2014/main" id="{00000000-0008-0000-09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56104"/>
    <xdr:pic>
      <xdr:nvPicPr>
        <xdr:cNvPr id="62" name="Picture 4" descr="logo alquiser1">
          <a:extLst>
            <a:ext uri="{FF2B5EF4-FFF2-40B4-BE49-F238E27FC236}">
              <a16:creationId xmlns:a16="http://schemas.microsoft.com/office/drawing/2014/main" id="{00000000-0008-0000-09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09014"/>
    <xdr:pic>
      <xdr:nvPicPr>
        <xdr:cNvPr id="63" name="Picture 4" descr="logo alquiser1">
          <a:extLst>
            <a:ext uri="{FF2B5EF4-FFF2-40B4-BE49-F238E27FC236}">
              <a16:creationId xmlns:a16="http://schemas.microsoft.com/office/drawing/2014/main" id="{00000000-0008-0000-09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64" name="Picture 4" descr="logo alquiser1">
          <a:extLst>
            <a:ext uri="{FF2B5EF4-FFF2-40B4-BE49-F238E27FC236}">
              <a16:creationId xmlns:a16="http://schemas.microsoft.com/office/drawing/2014/main" id="{00000000-0008-0000-09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46872"/>
    <xdr:pic>
      <xdr:nvPicPr>
        <xdr:cNvPr id="65" name="Picture 4" descr="logo alquiser1">
          <a:extLst>
            <a:ext uri="{FF2B5EF4-FFF2-40B4-BE49-F238E27FC236}">
              <a16:creationId xmlns:a16="http://schemas.microsoft.com/office/drawing/2014/main" id="{00000000-0008-0000-09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66" name="Picture 4" descr="logo alquiser1">
          <a:extLst>
            <a:ext uri="{FF2B5EF4-FFF2-40B4-BE49-F238E27FC236}">
              <a16:creationId xmlns:a16="http://schemas.microsoft.com/office/drawing/2014/main" id="{00000000-0008-0000-09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94472"/>
    <xdr:pic>
      <xdr:nvPicPr>
        <xdr:cNvPr id="67" name="Picture 4" descr="logo alquiser1">
          <a:extLst>
            <a:ext uri="{FF2B5EF4-FFF2-40B4-BE49-F238E27FC236}">
              <a16:creationId xmlns:a16="http://schemas.microsoft.com/office/drawing/2014/main" id="{00000000-0008-0000-09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537322"/>
    <xdr:pic>
      <xdr:nvPicPr>
        <xdr:cNvPr id="68" name="Picture 4" descr="logo alquiser1">
          <a:extLst>
            <a:ext uri="{FF2B5EF4-FFF2-40B4-BE49-F238E27FC236}">
              <a16:creationId xmlns:a16="http://schemas.microsoft.com/office/drawing/2014/main" id="{00000000-0008-0000-09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69" name="Picture 4" descr="logo alquiser1">
          <a:extLst>
            <a:ext uri="{FF2B5EF4-FFF2-40B4-BE49-F238E27FC236}">
              <a16:creationId xmlns:a16="http://schemas.microsoft.com/office/drawing/2014/main" id="{00000000-0008-0000-09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89"/>
    <xdr:pic>
      <xdr:nvPicPr>
        <xdr:cNvPr id="70" name="Picture 4" descr="logo alquiser1">
          <a:extLst>
            <a:ext uri="{FF2B5EF4-FFF2-40B4-BE49-F238E27FC236}">
              <a16:creationId xmlns:a16="http://schemas.microsoft.com/office/drawing/2014/main" id="{00000000-0008-0000-09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71" name="Picture 4" descr="logo alquiser1">
          <a:extLst>
            <a:ext uri="{FF2B5EF4-FFF2-40B4-BE49-F238E27FC236}">
              <a16:creationId xmlns:a16="http://schemas.microsoft.com/office/drawing/2014/main" id="{00000000-0008-0000-09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37589"/>
    <xdr:pic>
      <xdr:nvPicPr>
        <xdr:cNvPr id="72" name="Picture 4" descr="logo alquiser1">
          <a:extLst>
            <a:ext uri="{FF2B5EF4-FFF2-40B4-BE49-F238E27FC236}">
              <a16:creationId xmlns:a16="http://schemas.microsoft.com/office/drawing/2014/main" id="{00000000-0008-0000-09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27529"/>
    <xdr:pic>
      <xdr:nvPicPr>
        <xdr:cNvPr id="73" name="Picture 4" descr="logo alquiser1">
          <a:extLst>
            <a:ext uri="{FF2B5EF4-FFF2-40B4-BE49-F238E27FC236}">
              <a16:creationId xmlns:a16="http://schemas.microsoft.com/office/drawing/2014/main" id="{00000000-0008-0000-09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380439"/>
    <xdr:pic>
      <xdr:nvPicPr>
        <xdr:cNvPr id="74" name="Picture 4" descr="logo alquiser1">
          <a:extLst>
            <a:ext uri="{FF2B5EF4-FFF2-40B4-BE49-F238E27FC236}">
              <a16:creationId xmlns:a16="http://schemas.microsoft.com/office/drawing/2014/main" id="{00000000-0008-0000-09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42390"/>
    <xdr:pic>
      <xdr:nvPicPr>
        <xdr:cNvPr id="75" name="Picture 4" descr="logo alquiser1">
          <a:extLst>
            <a:ext uri="{FF2B5EF4-FFF2-40B4-BE49-F238E27FC236}">
              <a16:creationId xmlns:a16="http://schemas.microsoft.com/office/drawing/2014/main" id="{00000000-0008-0000-09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94472"/>
    <xdr:pic>
      <xdr:nvPicPr>
        <xdr:cNvPr id="76" name="Picture 4" descr="logo alquiser1">
          <a:extLst>
            <a:ext uri="{FF2B5EF4-FFF2-40B4-BE49-F238E27FC236}">
              <a16:creationId xmlns:a16="http://schemas.microsoft.com/office/drawing/2014/main" id="{00000000-0008-0000-09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42390"/>
    <xdr:pic>
      <xdr:nvPicPr>
        <xdr:cNvPr id="77" name="Picture 4" descr="logo alquiser1">
          <a:extLst>
            <a:ext uri="{FF2B5EF4-FFF2-40B4-BE49-F238E27FC236}">
              <a16:creationId xmlns:a16="http://schemas.microsoft.com/office/drawing/2014/main" id="{00000000-0008-0000-09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38150"/>
    <xdr:pic>
      <xdr:nvPicPr>
        <xdr:cNvPr id="78" name="Picture 4" descr="logo alquiser1">
          <a:extLst>
            <a:ext uri="{FF2B5EF4-FFF2-40B4-BE49-F238E27FC236}">
              <a16:creationId xmlns:a16="http://schemas.microsoft.com/office/drawing/2014/main" id="{00000000-0008-0000-09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381000"/>
    <xdr:pic>
      <xdr:nvPicPr>
        <xdr:cNvPr id="79" name="Picture 4" descr="logo alquiser1">
          <a:extLst>
            <a:ext uri="{FF2B5EF4-FFF2-40B4-BE49-F238E27FC236}">
              <a16:creationId xmlns:a16="http://schemas.microsoft.com/office/drawing/2014/main" id="{00000000-0008-0000-09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80" name="Picture 4" descr="logo alquiser1">
          <a:extLst>
            <a:ext uri="{FF2B5EF4-FFF2-40B4-BE49-F238E27FC236}">
              <a16:creationId xmlns:a16="http://schemas.microsoft.com/office/drawing/2014/main" id="{00000000-0008-0000-09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18564"/>
    <xdr:pic>
      <xdr:nvPicPr>
        <xdr:cNvPr id="81" name="Picture 4" descr="logo alquiser1">
          <a:extLst>
            <a:ext uri="{FF2B5EF4-FFF2-40B4-BE49-F238E27FC236}">
              <a16:creationId xmlns:a16="http://schemas.microsoft.com/office/drawing/2014/main" id="{00000000-0008-0000-09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82" name="Picture 4" descr="logo alquiser1">
          <a:extLst>
            <a:ext uri="{FF2B5EF4-FFF2-40B4-BE49-F238E27FC236}">
              <a16:creationId xmlns:a16="http://schemas.microsoft.com/office/drawing/2014/main" id="{00000000-0008-0000-09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66164"/>
    <xdr:pic>
      <xdr:nvPicPr>
        <xdr:cNvPr id="83" name="Picture 4" descr="logo alquiser1">
          <a:extLst>
            <a:ext uri="{FF2B5EF4-FFF2-40B4-BE49-F238E27FC236}">
              <a16:creationId xmlns:a16="http://schemas.microsoft.com/office/drawing/2014/main" id="{00000000-0008-0000-09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56104"/>
    <xdr:pic>
      <xdr:nvPicPr>
        <xdr:cNvPr id="84" name="Picture 4" descr="logo alquiser1">
          <a:extLst>
            <a:ext uri="{FF2B5EF4-FFF2-40B4-BE49-F238E27FC236}">
              <a16:creationId xmlns:a16="http://schemas.microsoft.com/office/drawing/2014/main" id="{00000000-0008-0000-09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09014"/>
    <xdr:pic>
      <xdr:nvPicPr>
        <xdr:cNvPr id="85" name="Picture 4" descr="logo alquiser1">
          <a:extLst>
            <a:ext uri="{FF2B5EF4-FFF2-40B4-BE49-F238E27FC236}">
              <a16:creationId xmlns:a16="http://schemas.microsoft.com/office/drawing/2014/main" id="{00000000-0008-0000-09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86" name="Picture 4" descr="logo alquiser1">
          <a:extLst>
            <a:ext uri="{FF2B5EF4-FFF2-40B4-BE49-F238E27FC236}">
              <a16:creationId xmlns:a16="http://schemas.microsoft.com/office/drawing/2014/main" id="{00000000-0008-0000-09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46872"/>
    <xdr:pic>
      <xdr:nvPicPr>
        <xdr:cNvPr id="87" name="Picture 4" descr="logo alquiser1">
          <a:extLst>
            <a:ext uri="{FF2B5EF4-FFF2-40B4-BE49-F238E27FC236}">
              <a16:creationId xmlns:a16="http://schemas.microsoft.com/office/drawing/2014/main" id="{00000000-0008-0000-09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88" name="Picture 4" descr="logo alquiser1">
          <a:extLst>
            <a:ext uri="{FF2B5EF4-FFF2-40B4-BE49-F238E27FC236}">
              <a16:creationId xmlns:a16="http://schemas.microsoft.com/office/drawing/2014/main" id="{00000000-0008-0000-09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94472"/>
    <xdr:pic>
      <xdr:nvPicPr>
        <xdr:cNvPr id="89" name="Picture 4" descr="logo alquiser1">
          <a:extLst>
            <a:ext uri="{FF2B5EF4-FFF2-40B4-BE49-F238E27FC236}">
              <a16:creationId xmlns:a16="http://schemas.microsoft.com/office/drawing/2014/main" id="{00000000-0008-0000-09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537322"/>
    <xdr:pic>
      <xdr:nvPicPr>
        <xdr:cNvPr id="90" name="Picture 4" descr="logo alquiser1">
          <a:extLst>
            <a:ext uri="{FF2B5EF4-FFF2-40B4-BE49-F238E27FC236}">
              <a16:creationId xmlns:a16="http://schemas.microsoft.com/office/drawing/2014/main" id="{00000000-0008-0000-09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91" name="Picture 4" descr="logo alquiser1">
          <a:extLst>
            <a:ext uri="{FF2B5EF4-FFF2-40B4-BE49-F238E27FC236}">
              <a16:creationId xmlns:a16="http://schemas.microsoft.com/office/drawing/2014/main" id="{00000000-0008-0000-09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92" name="Picture 4" descr="logo alquiser1">
          <a:extLst>
            <a:ext uri="{FF2B5EF4-FFF2-40B4-BE49-F238E27FC236}">
              <a16:creationId xmlns:a16="http://schemas.microsoft.com/office/drawing/2014/main" id="{00000000-0008-0000-09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27529"/>
    <xdr:pic>
      <xdr:nvPicPr>
        <xdr:cNvPr id="93" name="Picture 4" descr="logo alquiser1">
          <a:extLst>
            <a:ext uri="{FF2B5EF4-FFF2-40B4-BE49-F238E27FC236}">
              <a16:creationId xmlns:a16="http://schemas.microsoft.com/office/drawing/2014/main" id="{00000000-0008-0000-09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42390"/>
    <xdr:pic>
      <xdr:nvPicPr>
        <xdr:cNvPr id="94" name="Picture 4" descr="logo alquiser1">
          <a:extLst>
            <a:ext uri="{FF2B5EF4-FFF2-40B4-BE49-F238E27FC236}">
              <a16:creationId xmlns:a16="http://schemas.microsoft.com/office/drawing/2014/main" id="{00000000-0008-0000-09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94472"/>
    <xdr:pic>
      <xdr:nvPicPr>
        <xdr:cNvPr id="95" name="Picture 4" descr="logo alquiser1">
          <a:extLst>
            <a:ext uri="{FF2B5EF4-FFF2-40B4-BE49-F238E27FC236}">
              <a16:creationId xmlns:a16="http://schemas.microsoft.com/office/drawing/2014/main" id="{00000000-0008-0000-09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42390"/>
    <xdr:pic>
      <xdr:nvPicPr>
        <xdr:cNvPr id="96" name="Picture 4" descr="logo alquiser1">
          <a:extLst>
            <a:ext uri="{FF2B5EF4-FFF2-40B4-BE49-F238E27FC236}">
              <a16:creationId xmlns:a16="http://schemas.microsoft.com/office/drawing/2014/main" id="{00000000-0008-0000-09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38150"/>
    <xdr:pic>
      <xdr:nvPicPr>
        <xdr:cNvPr id="97" name="Picture 4" descr="logo alquiser1">
          <a:extLst>
            <a:ext uri="{FF2B5EF4-FFF2-40B4-BE49-F238E27FC236}">
              <a16:creationId xmlns:a16="http://schemas.microsoft.com/office/drawing/2014/main" id="{00000000-0008-0000-09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381000"/>
    <xdr:pic>
      <xdr:nvPicPr>
        <xdr:cNvPr id="98" name="Picture 4" descr="logo alquiser1">
          <a:extLst>
            <a:ext uri="{FF2B5EF4-FFF2-40B4-BE49-F238E27FC236}">
              <a16:creationId xmlns:a16="http://schemas.microsoft.com/office/drawing/2014/main" id="{00000000-0008-0000-09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99" name="Picture 4" descr="logo alquiser1">
          <a:extLst>
            <a:ext uri="{FF2B5EF4-FFF2-40B4-BE49-F238E27FC236}">
              <a16:creationId xmlns:a16="http://schemas.microsoft.com/office/drawing/2014/main" id="{00000000-0008-0000-09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100" name="Picture 4" descr="logo alquiser1">
          <a:extLst>
            <a:ext uri="{FF2B5EF4-FFF2-40B4-BE49-F238E27FC236}">
              <a16:creationId xmlns:a16="http://schemas.microsoft.com/office/drawing/2014/main" id="{00000000-0008-0000-09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56104"/>
    <xdr:pic>
      <xdr:nvPicPr>
        <xdr:cNvPr id="101" name="Picture 4" descr="logo alquiser1">
          <a:extLst>
            <a:ext uri="{FF2B5EF4-FFF2-40B4-BE49-F238E27FC236}">
              <a16:creationId xmlns:a16="http://schemas.microsoft.com/office/drawing/2014/main" id="{00000000-0008-0000-09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89"/>
    <xdr:pic>
      <xdr:nvPicPr>
        <xdr:cNvPr id="102" name="Picture 4" descr="logo alquiser1">
          <a:extLst>
            <a:ext uri="{FF2B5EF4-FFF2-40B4-BE49-F238E27FC236}">
              <a16:creationId xmlns:a16="http://schemas.microsoft.com/office/drawing/2014/main" id="{00000000-0008-0000-09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89"/>
    <xdr:pic>
      <xdr:nvPicPr>
        <xdr:cNvPr id="103" name="Picture 4" descr="logo alquiser1">
          <a:extLst>
            <a:ext uri="{FF2B5EF4-FFF2-40B4-BE49-F238E27FC236}">
              <a16:creationId xmlns:a16="http://schemas.microsoft.com/office/drawing/2014/main" id="{00000000-0008-0000-09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89"/>
    <xdr:pic>
      <xdr:nvPicPr>
        <xdr:cNvPr id="104" name="Picture 4" descr="logo alquiser1">
          <a:extLst>
            <a:ext uri="{FF2B5EF4-FFF2-40B4-BE49-F238E27FC236}">
              <a16:creationId xmlns:a16="http://schemas.microsoft.com/office/drawing/2014/main" id="{00000000-0008-0000-09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37589"/>
    <xdr:pic>
      <xdr:nvPicPr>
        <xdr:cNvPr id="105" name="Picture 4" descr="logo alquiser1">
          <a:extLst>
            <a:ext uri="{FF2B5EF4-FFF2-40B4-BE49-F238E27FC236}">
              <a16:creationId xmlns:a16="http://schemas.microsoft.com/office/drawing/2014/main" id="{00000000-0008-0000-09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18564"/>
    <xdr:pic>
      <xdr:nvPicPr>
        <xdr:cNvPr id="106" name="Picture 4" descr="logo alquiser1">
          <a:extLst>
            <a:ext uri="{FF2B5EF4-FFF2-40B4-BE49-F238E27FC236}">
              <a16:creationId xmlns:a16="http://schemas.microsoft.com/office/drawing/2014/main" id="{00000000-0008-0000-09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66164"/>
    <xdr:pic>
      <xdr:nvPicPr>
        <xdr:cNvPr id="107" name="Picture 4" descr="logo alquiser1">
          <a:extLst>
            <a:ext uri="{FF2B5EF4-FFF2-40B4-BE49-F238E27FC236}">
              <a16:creationId xmlns:a16="http://schemas.microsoft.com/office/drawing/2014/main" id="{00000000-0008-0000-09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09014"/>
    <xdr:pic>
      <xdr:nvPicPr>
        <xdr:cNvPr id="108" name="Picture 4" descr="logo alquiser1">
          <a:extLst>
            <a:ext uri="{FF2B5EF4-FFF2-40B4-BE49-F238E27FC236}">
              <a16:creationId xmlns:a16="http://schemas.microsoft.com/office/drawing/2014/main" id="{00000000-0008-0000-09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109" name="Picture 4" descr="logo alquiser1">
          <a:extLst>
            <a:ext uri="{FF2B5EF4-FFF2-40B4-BE49-F238E27FC236}">
              <a16:creationId xmlns:a16="http://schemas.microsoft.com/office/drawing/2014/main" id="{00000000-0008-0000-09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46872"/>
    <xdr:pic>
      <xdr:nvPicPr>
        <xdr:cNvPr id="110" name="Picture 4" descr="logo alquiser1">
          <a:extLst>
            <a:ext uri="{FF2B5EF4-FFF2-40B4-BE49-F238E27FC236}">
              <a16:creationId xmlns:a16="http://schemas.microsoft.com/office/drawing/2014/main" id="{00000000-0008-0000-09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111" name="Picture 4" descr="logo alquiser1">
          <a:extLst>
            <a:ext uri="{FF2B5EF4-FFF2-40B4-BE49-F238E27FC236}">
              <a16:creationId xmlns:a16="http://schemas.microsoft.com/office/drawing/2014/main" id="{00000000-0008-0000-09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94472"/>
    <xdr:pic>
      <xdr:nvPicPr>
        <xdr:cNvPr id="112" name="Picture 4" descr="logo alquiser1">
          <a:extLst>
            <a:ext uri="{FF2B5EF4-FFF2-40B4-BE49-F238E27FC236}">
              <a16:creationId xmlns:a16="http://schemas.microsoft.com/office/drawing/2014/main" id="{00000000-0008-0000-09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537322"/>
    <xdr:pic>
      <xdr:nvPicPr>
        <xdr:cNvPr id="113" name="Picture 4" descr="logo alquiser1">
          <a:extLst>
            <a:ext uri="{FF2B5EF4-FFF2-40B4-BE49-F238E27FC236}">
              <a16:creationId xmlns:a16="http://schemas.microsoft.com/office/drawing/2014/main" id="{00000000-0008-0000-09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114" name="Picture 4" descr="logo alquiser1">
          <a:extLst>
            <a:ext uri="{FF2B5EF4-FFF2-40B4-BE49-F238E27FC236}">
              <a16:creationId xmlns:a16="http://schemas.microsoft.com/office/drawing/2014/main" id="{00000000-0008-0000-09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115" name="Picture 4" descr="logo alquiser1">
          <a:extLst>
            <a:ext uri="{FF2B5EF4-FFF2-40B4-BE49-F238E27FC236}">
              <a16:creationId xmlns:a16="http://schemas.microsoft.com/office/drawing/2014/main" id="{00000000-0008-0000-09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27529"/>
    <xdr:pic>
      <xdr:nvPicPr>
        <xdr:cNvPr id="116" name="Picture 4" descr="logo alquiser1">
          <a:extLst>
            <a:ext uri="{FF2B5EF4-FFF2-40B4-BE49-F238E27FC236}">
              <a16:creationId xmlns:a16="http://schemas.microsoft.com/office/drawing/2014/main" id="{00000000-0008-0000-09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42390"/>
    <xdr:pic>
      <xdr:nvPicPr>
        <xdr:cNvPr id="117" name="Picture 4" descr="logo alquiser1">
          <a:extLst>
            <a:ext uri="{FF2B5EF4-FFF2-40B4-BE49-F238E27FC236}">
              <a16:creationId xmlns:a16="http://schemas.microsoft.com/office/drawing/2014/main" id="{00000000-0008-0000-09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94472"/>
    <xdr:pic>
      <xdr:nvPicPr>
        <xdr:cNvPr id="118" name="Picture 4" descr="logo alquiser1">
          <a:extLst>
            <a:ext uri="{FF2B5EF4-FFF2-40B4-BE49-F238E27FC236}">
              <a16:creationId xmlns:a16="http://schemas.microsoft.com/office/drawing/2014/main" id="{00000000-0008-0000-09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742390"/>
    <xdr:pic>
      <xdr:nvPicPr>
        <xdr:cNvPr id="119" name="Picture 4" descr="logo alquiser1">
          <a:extLst>
            <a:ext uri="{FF2B5EF4-FFF2-40B4-BE49-F238E27FC236}">
              <a16:creationId xmlns:a16="http://schemas.microsoft.com/office/drawing/2014/main" id="{00000000-0008-0000-09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34</xdr:row>
      <xdr:rowOff>0</xdr:rowOff>
    </xdr:from>
    <xdr:ext cx="0" cy="438150"/>
    <xdr:pic>
      <xdr:nvPicPr>
        <xdr:cNvPr id="120" name="Picture 4" descr="logo alquiser1">
          <a:extLst>
            <a:ext uri="{FF2B5EF4-FFF2-40B4-BE49-F238E27FC236}">
              <a16:creationId xmlns:a16="http://schemas.microsoft.com/office/drawing/2014/main" id="{00000000-0008-0000-09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723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121" name="Picture 4" descr="logo alquiser1">
          <a:extLst>
            <a:ext uri="{FF2B5EF4-FFF2-40B4-BE49-F238E27FC236}">
              <a16:creationId xmlns:a16="http://schemas.microsoft.com/office/drawing/2014/main" id="{00000000-0008-0000-09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589990"/>
    <xdr:pic>
      <xdr:nvPicPr>
        <xdr:cNvPr id="122" name="Picture 4" descr="logo alquiser1">
          <a:extLst>
            <a:ext uri="{FF2B5EF4-FFF2-40B4-BE49-F238E27FC236}">
              <a16:creationId xmlns:a16="http://schemas.microsoft.com/office/drawing/2014/main" id="{00000000-0008-0000-09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34</xdr:row>
      <xdr:rowOff>0</xdr:rowOff>
    </xdr:from>
    <xdr:ext cx="0" cy="656104"/>
    <xdr:pic>
      <xdr:nvPicPr>
        <xdr:cNvPr id="123" name="Picture 4" descr="logo alquiser1">
          <a:extLst>
            <a:ext uri="{FF2B5EF4-FFF2-40B4-BE49-F238E27FC236}">
              <a16:creationId xmlns:a16="http://schemas.microsoft.com/office/drawing/2014/main" id="{00000000-0008-0000-09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7232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37589"/>
    <xdr:pic>
      <xdr:nvPicPr>
        <xdr:cNvPr id="124" name="Picture 4" descr="logo alquiser1">
          <a:extLst>
            <a:ext uri="{FF2B5EF4-FFF2-40B4-BE49-F238E27FC236}">
              <a16:creationId xmlns:a16="http://schemas.microsoft.com/office/drawing/2014/main" id="{00000000-0008-0000-09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380439"/>
    <xdr:pic>
      <xdr:nvPicPr>
        <xdr:cNvPr id="125" name="Picture 4" descr="logo alquiser1">
          <a:extLst>
            <a:ext uri="{FF2B5EF4-FFF2-40B4-BE49-F238E27FC236}">
              <a16:creationId xmlns:a16="http://schemas.microsoft.com/office/drawing/2014/main" id="{00000000-0008-0000-09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47955"/>
    <xdr:pic>
      <xdr:nvPicPr>
        <xdr:cNvPr id="126" name="Picture 4" descr="logo alquiser1">
          <a:extLst>
            <a:ext uri="{FF2B5EF4-FFF2-40B4-BE49-F238E27FC236}">
              <a16:creationId xmlns:a16="http://schemas.microsoft.com/office/drawing/2014/main" id="{00000000-0008-0000-09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390805"/>
    <xdr:pic>
      <xdr:nvPicPr>
        <xdr:cNvPr id="127" name="Picture 4" descr="logo alquiser1">
          <a:extLst>
            <a:ext uri="{FF2B5EF4-FFF2-40B4-BE49-F238E27FC236}">
              <a16:creationId xmlns:a16="http://schemas.microsoft.com/office/drawing/2014/main" id="{00000000-0008-0000-09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66164"/>
    <xdr:pic>
      <xdr:nvPicPr>
        <xdr:cNvPr id="128" name="Picture 4" descr="logo alquiser1">
          <a:extLst>
            <a:ext uri="{FF2B5EF4-FFF2-40B4-BE49-F238E27FC236}">
              <a16:creationId xmlns:a16="http://schemas.microsoft.com/office/drawing/2014/main" id="{00000000-0008-0000-09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09014"/>
    <xdr:pic>
      <xdr:nvPicPr>
        <xdr:cNvPr id="129" name="Picture 4" descr="logo alquiser1">
          <a:extLst>
            <a:ext uri="{FF2B5EF4-FFF2-40B4-BE49-F238E27FC236}">
              <a16:creationId xmlns:a16="http://schemas.microsoft.com/office/drawing/2014/main" id="{00000000-0008-0000-09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219075"/>
    <xdr:pic>
      <xdr:nvPicPr>
        <xdr:cNvPr id="130" name="Picture 4" descr="logo alquiser1">
          <a:extLst>
            <a:ext uri="{FF2B5EF4-FFF2-40B4-BE49-F238E27FC236}">
              <a16:creationId xmlns:a16="http://schemas.microsoft.com/office/drawing/2014/main" id="{00000000-0008-0000-09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23863"/>
    <xdr:pic>
      <xdr:nvPicPr>
        <xdr:cNvPr id="131" name="Picture 4" descr="logo alquiser1">
          <a:extLst>
            <a:ext uri="{FF2B5EF4-FFF2-40B4-BE49-F238E27FC236}">
              <a16:creationId xmlns:a16="http://schemas.microsoft.com/office/drawing/2014/main" id="{00000000-0008-0000-09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304800"/>
    <xdr:pic>
      <xdr:nvPicPr>
        <xdr:cNvPr id="132" name="Picture 4" descr="logo alquiser1">
          <a:extLst>
            <a:ext uri="{FF2B5EF4-FFF2-40B4-BE49-F238E27FC236}">
              <a16:creationId xmlns:a16="http://schemas.microsoft.com/office/drawing/2014/main" id="{00000000-0008-0000-09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37589"/>
    <xdr:pic>
      <xdr:nvPicPr>
        <xdr:cNvPr id="133" name="Picture 4" descr="logo alquiser1">
          <a:extLst>
            <a:ext uri="{FF2B5EF4-FFF2-40B4-BE49-F238E27FC236}">
              <a16:creationId xmlns:a16="http://schemas.microsoft.com/office/drawing/2014/main" id="{00000000-0008-0000-09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380439"/>
    <xdr:pic>
      <xdr:nvPicPr>
        <xdr:cNvPr id="134" name="Picture 4" descr="logo alquiser1">
          <a:extLst>
            <a:ext uri="{FF2B5EF4-FFF2-40B4-BE49-F238E27FC236}">
              <a16:creationId xmlns:a16="http://schemas.microsoft.com/office/drawing/2014/main" id="{00000000-0008-0000-09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38150"/>
    <xdr:pic>
      <xdr:nvPicPr>
        <xdr:cNvPr id="135" name="Picture 4" descr="logo alquiser1">
          <a:extLst>
            <a:ext uri="{FF2B5EF4-FFF2-40B4-BE49-F238E27FC236}">
              <a16:creationId xmlns:a16="http://schemas.microsoft.com/office/drawing/2014/main" id="{00000000-0008-0000-09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381000"/>
    <xdr:pic>
      <xdr:nvPicPr>
        <xdr:cNvPr id="136" name="Picture 4" descr="logo alquiser1">
          <a:extLst>
            <a:ext uri="{FF2B5EF4-FFF2-40B4-BE49-F238E27FC236}">
              <a16:creationId xmlns:a16="http://schemas.microsoft.com/office/drawing/2014/main" id="{00000000-0008-0000-09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66164"/>
    <xdr:pic>
      <xdr:nvPicPr>
        <xdr:cNvPr id="137" name="Picture 4" descr="logo alquiser1">
          <a:extLst>
            <a:ext uri="{FF2B5EF4-FFF2-40B4-BE49-F238E27FC236}">
              <a16:creationId xmlns:a16="http://schemas.microsoft.com/office/drawing/2014/main" id="{00000000-0008-0000-09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09014"/>
    <xdr:pic>
      <xdr:nvPicPr>
        <xdr:cNvPr id="138" name="Picture 4" descr="logo alquiser1">
          <a:extLst>
            <a:ext uri="{FF2B5EF4-FFF2-40B4-BE49-F238E27FC236}">
              <a16:creationId xmlns:a16="http://schemas.microsoft.com/office/drawing/2014/main" id="{00000000-0008-0000-09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37589"/>
    <xdr:pic>
      <xdr:nvPicPr>
        <xdr:cNvPr id="139" name="Picture 4" descr="logo alquiser1">
          <a:extLst>
            <a:ext uri="{FF2B5EF4-FFF2-40B4-BE49-F238E27FC236}">
              <a16:creationId xmlns:a16="http://schemas.microsoft.com/office/drawing/2014/main" id="{00000000-0008-0000-09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380439"/>
    <xdr:pic>
      <xdr:nvPicPr>
        <xdr:cNvPr id="140" name="Picture 4" descr="logo alquiser1">
          <a:extLst>
            <a:ext uri="{FF2B5EF4-FFF2-40B4-BE49-F238E27FC236}">
              <a16:creationId xmlns:a16="http://schemas.microsoft.com/office/drawing/2014/main" id="{00000000-0008-0000-09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38150"/>
    <xdr:pic>
      <xdr:nvPicPr>
        <xdr:cNvPr id="141" name="Picture 4" descr="logo alquiser1">
          <a:extLst>
            <a:ext uri="{FF2B5EF4-FFF2-40B4-BE49-F238E27FC236}">
              <a16:creationId xmlns:a16="http://schemas.microsoft.com/office/drawing/2014/main" id="{00000000-0008-0000-09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381000"/>
    <xdr:pic>
      <xdr:nvPicPr>
        <xdr:cNvPr id="142" name="Picture 4" descr="logo alquiser1">
          <a:extLst>
            <a:ext uri="{FF2B5EF4-FFF2-40B4-BE49-F238E27FC236}">
              <a16:creationId xmlns:a16="http://schemas.microsoft.com/office/drawing/2014/main" id="{00000000-0008-0000-09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66164"/>
    <xdr:pic>
      <xdr:nvPicPr>
        <xdr:cNvPr id="143" name="Picture 4" descr="logo alquiser1">
          <a:extLst>
            <a:ext uri="{FF2B5EF4-FFF2-40B4-BE49-F238E27FC236}">
              <a16:creationId xmlns:a16="http://schemas.microsoft.com/office/drawing/2014/main" id="{00000000-0008-0000-09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09014"/>
    <xdr:pic>
      <xdr:nvPicPr>
        <xdr:cNvPr id="144" name="Picture 4" descr="logo alquiser1">
          <a:extLst>
            <a:ext uri="{FF2B5EF4-FFF2-40B4-BE49-F238E27FC236}">
              <a16:creationId xmlns:a16="http://schemas.microsoft.com/office/drawing/2014/main" id="{00000000-0008-0000-09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38150"/>
    <xdr:pic>
      <xdr:nvPicPr>
        <xdr:cNvPr id="145" name="Picture 4" descr="logo alquiser1">
          <a:extLst>
            <a:ext uri="{FF2B5EF4-FFF2-40B4-BE49-F238E27FC236}">
              <a16:creationId xmlns:a16="http://schemas.microsoft.com/office/drawing/2014/main" id="{00000000-0008-0000-09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381000"/>
    <xdr:pic>
      <xdr:nvPicPr>
        <xdr:cNvPr id="146" name="Picture 4" descr="logo alquiser1">
          <a:extLst>
            <a:ext uri="{FF2B5EF4-FFF2-40B4-BE49-F238E27FC236}">
              <a16:creationId xmlns:a16="http://schemas.microsoft.com/office/drawing/2014/main" id="{00000000-0008-0000-09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37589"/>
    <xdr:pic>
      <xdr:nvPicPr>
        <xdr:cNvPr id="147" name="Picture 4" descr="logo alquiser1">
          <a:extLst>
            <a:ext uri="{FF2B5EF4-FFF2-40B4-BE49-F238E27FC236}">
              <a16:creationId xmlns:a16="http://schemas.microsoft.com/office/drawing/2014/main" id="{00000000-0008-0000-09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66164"/>
    <xdr:pic>
      <xdr:nvPicPr>
        <xdr:cNvPr id="148" name="Picture 4" descr="logo alquiser1">
          <a:extLst>
            <a:ext uri="{FF2B5EF4-FFF2-40B4-BE49-F238E27FC236}">
              <a16:creationId xmlns:a16="http://schemas.microsoft.com/office/drawing/2014/main" id="{00000000-0008-0000-09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09014"/>
    <xdr:pic>
      <xdr:nvPicPr>
        <xdr:cNvPr id="149" name="Picture 4" descr="logo alquiser1">
          <a:extLst>
            <a:ext uri="{FF2B5EF4-FFF2-40B4-BE49-F238E27FC236}">
              <a16:creationId xmlns:a16="http://schemas.microsoft.com/office/drawing/2014/main" id="{00000000-0008-0000-09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50</xdr:row>
      <xdr:rowOff>0</xdr:rowOff>
    </xdr:from>
    <xdr:ext cx="0" cy="438150"/>
    <xdr:pic>
      <xdr:nvPicPr>
        <xdr:cNvPr id="150" name="Picture 4" descr="logo alquiser1">
          <a:extLst>
            <a:ext uri="{FF2B5EF4-FFF2-40B4-BE49-F238E27FC236}">
              <a16:creationId xmlns:a16="http://schemas.microsoft.com/office/drawing/2014/main" id="{00000000-0008-0000-09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1822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180976</xdr:colOff>
      <xdr:row>52</xdr:row>
      <xdr:rowOff>57150</xdr:rowOff>
    </xdr:from>
    <xdr:to>
      <xdr:col>14</xdr:col>
      <xdr:colOff>0</xdr:colOff>
      <xdr:row>52</xdr:row>
      <xdr:rowOff>1724025</xdr:rowOff>
    </xdr:to>
    <xdr:graphicFrame macro="">
      <xdr:nvGraphicFramePr>
        <xdr:cNvPr id="151" name="150 Gráfico">
          <a:extLst>
            <a:ext uri="{FF2B5EF4-FFF2-40B4-BE49-F238E27FC236}">
              <a16:creationId xmlns:a16="http://schemas.microsoft.com/office/drawing/2014/main" id="{00000000-0008-0000-0900-00009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171449</xdr:colOff>
      <xdr:row>52</xdr:row>
      <xdr:rowOff>47625</xdr:rowOff>
    </xdr:from>
    <xdr:to>
      <xdr:col>27</xdr:col>
      <xdr:colOff>266699</xdr:colOff>
      <xdr:row>52</xdr:row>
      <xdr:rowOff>1724025</xdr:rowOff>
    </xdr:to>
    <xdr:graphicFrame macro="">
      <xdr:nvGraphicFramePr>
        <xdr:cNvPr id="152" name="151 Gráfico">
          <a:extLst>
            <a:ext uri="{FF2B5EF4-FFF2-40B4-BE49-F238E27FC236}">
              <a16:creationId xmlns:a16="http://schemas.microsoft.com/office/drawing/2014/main" id="{00000000-0008-0000-0900-00009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904875</xdr:colOff>
      <xdr:row>35</xdr:row>
      <xdr:rowOff>0</xdr:rowOff>
    </xdr:from>
    <xdr:ext cx="0" cy="547127"/>
    <xdr:pic>
      <xdr:nvPicPr>
        <xdr:cNvPr id="153" name="Picture 4" descr="logo alquiser1">
          <a:extLst>
            <a:ext uri="{FF2B5EF4-FFF2-40B4-BE49-F238E27FC236}">
              <a16:creationId xmlns:a16="http://schemas.microsoft.com/office/drawing/2014/main" id="{00000000-0008-0000-09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37589"/>
    <xdr:pic>
      <xdr:nvPicPr>
        <xdr:cNvPr id="154" name="Picture 4" descr="logo alquiser1">
          <a:extLst>
            <a:ext uri="{FF2B5EF4-FFF2-40B4-BE49-F238E27FC236}">
              <a16:creationId xmlns:a16="http://schemas.microsoft.com/office/drawing/2014/main" id="{00000000-0008-0000-09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380439"/>
    <xdr:pic>
      <xdr:nvPicPr>
        <xdr:cNvPr id="155" name="Picture 4" descr="logo alquiser1">
          <a:extLst>
            <a:ext uri="{FF2B5EF4-FFF2-40B4-BE49-F238E27FC236}">
              <a16:creationId xmlns:a16="http://schemas.microsoft.com/office/drawing/2014/main" id="{00000000-0008-0000-09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47955"/>
    <xdr:pic>
      <xdr:nvPicPr>
        <xdr:cNvPr id="156" name="Picture 4" descr="logo alquiser1">
          <a:extLst>
            <a:ext uri="{FF2B5EF4-FFF2-40B4-BE49-F238E27FC236}">
              <a16:creationId xmlns:a16="http://schemas.microsoft.com/office/drawing/2014/main" id="{00000000-0008-0000-09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390805"/>
    <xdr:pic>
      <xdr:nvPicPr>
        <xdr:cNvPr id="157" name="Picture 4" descr="logo alquiser1">
          <a:extLst>
            <a:ext uri="{FF2B5EF4-FFF2-40B4-BE49-F238E27FC236}">
              <a16:creationId xmlns:a16="http://schemas.microsoft.com/office/drawing/2014/main" id="{00000000-0008-0000-09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66164"/>
    <xdr:pic>
      <xdr:nvPicPr>
        <xdr:cNvPr id="158" name="Picture 4" descr="logo alquiser1">
          <a:extLst>
            <a:ext uri="{FF2B5EF4-FFF2-40B4-BE49-F238E27FC236}">
              <a16:creationId xmlns:a16="http://schemas.microsoft.com/office/drawing/2014/main" id="{00000000-0008-0000-09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09014"/>
    <xdr:pic>
      <xdr:nvPicPr>
        <xdr:cNvPr id="159" name="Picture 4" descr="logo alquiser1">
          <a:extLst>
            <a:ext uri="{FF2B5EF4-FFF2-40B4-BE49-F238E27FC236}">
              <a16:creationId xmlns:a16="http://schemas.microsoft.com/office/drawing/2014/main" id="{00000000-0008-0000-09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219075"/>
    <xdr:pic>
      <xdr:nvPicPr>
        <xdr:cNvPr id="160" name="Picture 4" descr="logo alquiser1">
          <a:extLst>
            <a:ext uri="{FF2B5EF4-FFF2-40B4-BE49-F238E27FC236}">
              <a16:creationId xmlns:a16="http://schemas.microsoft.com/office/drawing/2014/main" id="{00000000-0008-0000-09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23863"/>
    <xdr:pic>
      <xdr:nvPicPr>
        <xdr:cNvPr id="161" name="Picture 4" descr="logo alquiser1">
          <a:extLst>
            <a:ext uri="{FF2B5EF4-FFF2-40B4-BE49-F238E27FC236}">
              <a16:creationId xmlns:a16="http://schemas.microsoft.com/office/drawing/2014/main" id="{00000000-0008-0000-09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304800"/>
    <xdr:pic>
      <xdr:nvPicPr>
        <xdr:cNvPr id="162" name="Picture 4" descr="logo alquiser1">
          <a:extLst>
            <a:ext uri="{FF2B5EF4-FFF2-40B4-BE49-F238E27FC236}">
              <a16:creationId xmlns:a16="http://schemas.microsoft.com/office/drawing/2014/main" id="{00000000-0008-0000-09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537322"/>
    <xdr:pic>
      <xdr:nvPicPr>
        <xdr:cNvPr id="163" name="Picture 4" descr="logo alquiser1">
          <a:extLst>
            <a:ext uri="{FF2B5EF4-FFF2-40B4-BE49-F238E27FC236}">
              <a16:creationId xmlns:a16="http://schemas.microsoft.com/office/drawing/2014/main" id="{00000000-0008-0000-09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37589"/>
    <xdr:pic>
      <xdr:nvPicPr>
        <xdr:cNvPr id="164" name="Picture 4" descr="logo alquiser1">
          <a:extLst>
            <a:ext uri="{FF2B5EF4-FFF2-40B4-BE49-F238E27FC236}">
              <a16:creationId xmlns:a16="http://schemas.microsoft.com/office/drawing/2014/main" id="{00000000-0008-0000-09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380439"/>
    <xdr:pic>
      <xdr:nvPicPr>
        <xdr:cNvPr id="165" name="Picture 4" descr="logo alquiser1">
          <a:extLst>
            <a:ext uri="{FF2B5EF4-FFF2-40B4-BE49-F238E27FC236}">
              <a16:creationId xmlns:a16="http://schemas.microsoft.com/office/drawing/2014/main" id="{00000000-0008-0000-09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38150"/>
    <xdr:pic>
      <xdr:nvPicPr>
        <xdr:cNvPr id="166" name="Picture 4" descr="logo alquiser1">
          <a:extLst>
            <a:ext uri="{FF2B5EF4-FFF2-40B4-BE49-F238E27FC236}">
              <a16:creationId xmlns:a16="http://schemas.microsoft.com/office/drawing/2014/main" id="{00000000-0008-0000-09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381000"/>
    <xdr:pic>
      <xdr:nvPicPr>
        <xdr:cNvPr id="167" name="Picture 4" descr="logo alquiser1">
          <a:extLst>
            <a:ext uri="{FF2B5EF4-FFF2-40B4-BE49-F238E27FC236}">
              <a16:creationId xmlns:a16="http://schemas.microsoft.com/office/drawing/2014/main" id="{00000000-0008-0000-09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66164"/>
    <xdr:pic>
      <xdr:nvPicPr>
        <xdr:cNvPr id="168" name="Picture 4" descr="logo alquiser1">
          <a:extLst>
            <a:ext uri="{FF2B5EF4-FFF2-40B4-BE49-F238E27FC236}">
              <a16:creationId xmlns:a16="http://schemas.microsoft.com/office/drawing/2014/main" id="{00000000-0008-0000-09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09014"/>
    <xdr:pic>
      <xdr:nvPicPr>
        <xdr:cNvPr id="169" name="Picture 4" descr="logo alquiser1">
          <a:extLst>
            <a:ext uri="{FF2B5EF4-FFF2-40B4-BE49-F238E27FC236}">
              <a16:creationId xmlns:a16="http://schemas.microsoft.com/office/drawing/2014/main" id="{00000000-0008-0000-09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537322"/>
    <xdr:pic>
      <xdr:nvPicPr>
        <xdr:cNvPr id="170" name="Picture 4" descr="logo alquiser1">
          <a:extLst>
            <a:ext uri="{FF2B5EF4-FFF2-40B4-BE49-F238E27FC236}">
              <a16:creationId xmlns:a16="http://schemas.microsoft.com/office/drawing/2014/main" id="{00000000-0008-0000-09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37589"/>
    <xdr:pic>
      <xdr:nvPicPr>
        <xdr:cNvPr id="171" name="Picture 4" descr="logo alquiser1">
          <a:extLst>
            <a:ext uri="{FF2B5EF4-FFF2-40B4-BE49-F238E27FC236}">
              <a16:creationId xmlns:a16="http://schemas.microsoft.com/office/drawing/2014/main" id="{00000000-0008-0000-09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380439"/>
    <xdr:pic>
      <xdr:nvPicPr>
        <xdr:cNvPr id="172" name="Picture 4" descr="logo alquiser1">
          <a:extLst>
            <a:ext uri="{FF2B5EF4-FFF2-40B4-BE49-F238E27FC236}">
              <a16:creationId xmlns:a16="http://schemas.microsoft.com/office/drawing/2014/main" id="{00000000-0008-0000-09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38150"/>
    <xdr:pic>
      <xdr:nvPicPr>
        <xdr:cNvPr id="173" name="Picture 4" descr="logo alquiser1">
          <a:extLst>
            <a:ext uri="{FF2B5EF4-FFF2-40B4-BE49-F238E27FC236}">
              <a16:creationId xmlns:a16="http://schemas.microsoft.com/office/drawing/2014/main" id="{00000000-0008-0000-09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381000"/>
    <xdr:pic>
      <xdr:nvPicPr>
        <xdr:cNvPr id="174" name="Picture 4" descr="logo alquiser1">
          <a:extLst>
            <a:ext uri="{FF2B5EF4-FFF2-40B4-BE49-F238E27FC236}">
              <a16:creationId xmlns:a16="http://schemas.microsoft.com/office/drawing/2014/main" id="{00000000-0008-0000-09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66164"/>
    <xdr:pic>
      <xdr:nvPicPr>
        <xdr:cNvPr id="175" name="Picture 4" descr="logo alquiser1">
          <a:extLst>
            <a:ext uri="{FF2B5EF4-FFF2-40B4-BE49-F238E27FC236}">
              <a16:creationId xmlns:a16="http://schemas.microsoft.com/office/drawing/2014/main" id="{00000000-0008-0000-09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09014"/>
    <xdr:pic>
      <xdr:nvPicPr>
        <xdr:cNvPr id="176" name="Picture 4" descr="logo alquiser1">
          <a:extLst>
            <a:ext uri="{FF2B5EF4-FFF2-40B4-BE49-F238E27FC236}">
              <a16:creationId xmlns:a16="http://schemas.microsoft.com/office/drawing/2014/main" id="{00000000-0008-0000-09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537322"/>
    <xdr:pic>
      <xdr:nvPicPr>
        <xdr:cNvPr id="177" name="Picture 4" descr="logo alquiser1">
          <a:extLst>
            <a:ext uri="{FF2B5EF4-FFF2-40B4-BE49-F238E27FC236}">
              <a16:creationId xmlns:a16="http://schemas.microsoft.com/office/drawing/2014/main" id="{00000000-0008-0000-09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38150"/>
    <xdr:pic>
      <xdr:nvPicPr>
        <xdr:cNvPr id="178" name="Picture 4" descr="logo alquiser1">
          <a:extLst>
            <a:ext uri="{FF2B5EF4-FFF2-40B4-BE49-F238E27FC236}">
              <a16:creationId xmlns:a16="http://schemas.microsoft.com/office/drawing/2014/main" id="{00000000-0008-0000-09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381000"/>
    <xdr:pic>
      <xdr:nvPicPr>
        <xdr:cNvPr id="179" name="Picture 4" descr="logo alquiser1">
          <a:extLst>
            <a:ext uri="{FF2B5EF4-FFF2-40B4-BE49-F238E27FC236}">
              <a16:creationId xmlns:a16="http://schemas.microsoft.com/office/drawing/2014/main" id="{00000000-0008-0000-09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37589"/>
    <xdr:pic>
      <xdr:nvPicPr>
        <xdr:cNvPr id="180" name="Picture 4" descr="logo alquiser1">
          <a:extLst>
            <a:ext uri="{FF2B5EF4-FFF2-40B4-BE49-F238E27FC236}">
              <a16:creationId xmlns:a16="http://schemas.microsoft.com/office/drawing/2014/main" id="{00000000-0008-0000-09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66164"/>
    <xdr:pic>
      <xdr:nvPicPr>
        <xdr:cNvPr id="181" name="Picture 4" descr="logo alquiser1">
          <a:extLst>
            <a:ext uri="{FF2B5EF4-FFF2-40B4-BE49-F238E27FC236}">
              <a16:creationId xmlns:a16="http://schemas.microsoft.com/office/drawing/2014/main" id="{00000000-0008-0000-09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09014"/>
    <xdr:pic>
      <xdr:nvPicPr>
        <xdr:cNvPr id="182" name="Picture 4" descr="logo alquiser1">
          <a:extLst>
            <a:ext uri="{FF2B5EF4-FFF2-40B4-BE49-F238E27FC236}">
              <a16:creationId xmlns:a16="http://schemas.microsoft.com/office/drawing/2014/main" id="{00000000-0008-0000-09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537322"/>
    <xdr:pic>
      <xdr:nvPicPr>
        <xdr:cNvPr id="183" name="Picture 4" descr="logo alquiser1">
          <a:extLst>
            <a:ext uri="{FF2B5EF4-FFF2-40B4-BE49-F238E27FC236}">
              <a16:creationId xmlns:a16="http://schemas.microsoft.com/office/drawing/2014/main" id="{00000000-0008-0000-09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35</xdr:row>
      <xdr:rowOff>0</xdr:rowOff>
    </xdr:from>
    <xdr:ext cx="0" cy="438150"/>
    <xdr:pic>
      <xdr:nvPicPr>
        <xdr:cNvPr id="184" name="Picture 4" descr="logo alquiser1">
          <a:extLst>
            <a:ext uri="{FF2B5EF4-FFF2-40B4-BE49-F238E27FC236}">
              <a16:creationId xmlns:a16="http://schemas.microsoft.com/office/drawing/2014/main" id="{00000000-0008-0000-09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62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9795"/>
    <xdr:pic>
      <xdr:nvPicPr>
        <xdr:cNvPr id="185" name="Picture 4" descr="logo alquiser1">
          <a:extLst>
            <a:ext uri="{FF2B5EF4-FFF2-40B4-BE49-F238E27FC236}">
              <a16:creationId xmlns:a16="http://schemas.microsoft.com/office/drawing/2014/main" id="{00000000-0008-0000-09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47127"/>
    <xdr:pic>
      <xdr:nvPicPr>
        <xdr:cNvPr id="186" name="Picture 4" descr="logo alquiser1">
          <a:extLst>
            <a:ext uri="{FF2B5EF4-FFF2-40B4-BE49-F238E27FC236}">
              <a16:creationId xmlns:a16="http://schemas.microsoft.com/office/drawing/2014/main" id="{00000000-0008-0000-09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9795"/>
    <xdr:pic>
      <xdr:nvPicPr>
        <xdr:cNvPr id="187" name="Picture 4" descr="logo alquiser1">
          <a:extLst>
            <a:ext uri="{FF2B5EF4-FFF2-40B4-BE49-F238E27FC236}">
              <a16:creationId xmlns:a16="http://schemas.microsoft.com/office/drawing/2014/main" id="{00000000-0008-0000-09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188" name="Picture 4" descr="logo alquiser1">
          <a:extLst>
            <a:ext uri="{FF2B5EF4-FFF2-40B4-BE49-F238E27FC236}">
              <a16:creationId xmlns:a16="http://schemas.microsoft.com/office/drawing/2014/main" id="{00000000-0008-0000-09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9795"/>
    <xdr:pic>
      <xdr:nvPicPr>
        <xdr:cNvPr id="189" name="Picture 4" descr="logo alquiser1">
          <a:extLst>
            <a:ext uri="{FF2B5EF4-FFF2-40B4-BE49-F238E27FC236}">
              <a16:creationId xmlns:a16="http://schemas.microsoft.com/office/drawing/2014/main" id="{00000000-0008-0000-09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190" name="Picture 4" descr="logo alquiser1">
          <a:extLst>
            <a:ext uri="{FF2B5EF4-FFF2-40B4-BE49-F238E27FC236}">
              <a16:creationId xmlns:a16="http://schemas.microsoft.com/office/drawing/2014/main" id="{00000000-0008-0000-09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37334"/>
    <xdr:pic>
      <xdr:nvPicPr>
        <xdr:cNvPr id="191" name="Picture 4" descr="logo alquiser1">
          <a:extLst>
            <a:ext uri="{FF2B5EF4-FFF2-40B4-BE49-F238E27FC236}">
              <a16:creationId xmlns:a16="http://schemas.microsoft.com/office/drawing/2014/main" id="{00000000-0008-0000-09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192" name="Picture 4" descr="logo alquiser1">
          <a:extLst>
            <a:ext uri="{FF2B5EF4-FFF2-40B4-BE49-F238E27FC236}">
              <a16:creationId xmlns:a16="http://schemas.microsoft.com/office/drawing/2014/main" id="{00000000-0008-0000-09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9795"/>
    <xdr:pic>
      <xdr:nvPicPr>
        <xdr:cNvPr id="193" name="Picture 4" descr="logo alquiser1">
          <a:extLst>
            <a:ext uri="{FF2B5EF4-FFF2-40B4-BE49-F238E27FC236}">
              <a16:creationId xmlns:a16="http://schemas.microsoft.com/office/drawing/2014/main" id="{00000000-0008-0000-09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52195"/>
    <xdr:pic>
      <xdr:nvPicPr>
        <xdr:cNvPr id="194" name="Picture 4" descr="logo alquiser1">
          <a:extLst>
            <a:ext uri="{FF2B5EF4-FFF2-40B4-BE49-F238E27FC236}">
              <a16:creationId xmlns:a16="http://schemas.microsoft.com/office/drawing/2014/main" id="{00000000-0008-0000-09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04277"/>
    <xdr:pic>
      <xdr:nvPicPr>
        <xdr:cNvPr id="195" name="Picture 4" descr="logo alquiser1">
          <a:extLst>
            <a:ext uri="{FF2B5EF4-FFF2-40B4-BE49-F238E27FC236}">
              <a16:creationId xmlns:a16="http://schemas.microsoft.com/office/drawing/2014/main" id="{00000000-0008-0000-09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52195"/>
    <xdr:pic>
      <xdr:nvPicPr>
        <xdr:cNvPr id="196" name="Picture 4" descr="logo alquiser1">
          <a:extLst>
            <a:ext uri="{FF2B5EF4-FFF2-40B4-BE49-F238E27FC236}">
              <a16:creationId xmlns:a16="http://schemas.microsoft.com/office/drawing/2014/main" id="{00000000-0008-0000-09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47955"/>
    <xdr:pic>
      <xdr:nvPicPr>
        <xdr:cNvPr id="197" name="Picture 4" descr="logo alquiser1">
          <a:extLst>
            <a:ext uri="{FF2B5EF4-FFF2-40B4-BE49-F238E27FC236}">
              <a16:creationId xmlns:a16="http://schemas.microsoft.com/office/drawing/2014/main" id="{00000000-0008-0000-09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90805"/>
    <xdr:pic>
      <xdr:nvPicPr>
        <xdr:cNvPr id="198" name="Picture 4" descr="logo alquiser1">
          <a:extLst>
            <a:ext uri="{FF2B5EF4-FFF2-40B4-BE49-F238E27FC236}">
              <a16:creationId xmlns:a16="http://schemas.microsoft.com/office/drawing/2014/main" id="{00000000-0008-0000-09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9795"/>
    <xdr:pic>
      <xdr:nvPicPr>
        <xdr:cNvPr id="199" name="Picture 4" descr="logo alquiser1">
          <a:extLst>
            <a:ext uri="{FF2B5EF4-FFF2-40B4-BE49-F238E27FC236}">
              <a16:creationId xmlns:a16="http://schemas.microsoft.com/office/drawing/2014/main" id="{00000000-0008-0000-09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18564"/>
    <xdr:pic>
      <xdr:nvPicPr>
        <xdr:cNvPr id="200" name="Picture 4" descr="logo alquiser1">
          <a:extLst>
            <a:ext uri="{FF2B5EF4-FFF2-40B4-BE49-F238E27FC236}">
              <a16:creationId xmlns:a16="http://schemas.microsoft.com/office/drawing/2014/main" id="{00000000-0008-0000-09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9795"/>
    <xdr:pic>
      <xdr:nvPicPr>
        <xdr:cNvPr id="201" name="Picture 4" descr="logo alquiser1">
          <a:extLst>
            <a:ext uri="{FF2B5EF4-FFF2-40B4-BE49-F238E27FC236}">
              <a16:creationId xmlns:a16="http://schemas.microsoft.com/office/drawing/2014/main" id="{00000000-0008-0000-09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202" name="Picture 4" descr="logo alquiser1">
          <a:extLst>
            <a:ext uri="{FF2B5EF4-FFF2-40B4-BE49-F238E27FC236}">
              <a16:creationId xmlns:a16="http://schemas.microsoft.com/office/drawing/2014/main" id="{00000000-0008-0000-09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65909"/>
    <xdr:pic>
      <xdr:nvPicPr>
        <xdr:cNvPr id="203" name="Picture 4" descr="logo alquiser1">
          <a:extLst>
            <a:ext uri="{FF2B5EF4-FFF2-40B4-BE49-F238E27FC236}">
              <a16:creationId xmlns:a16="http://schemas.microsoft.com/office/drawing/2014/main" id="{00000000-0008-0000-09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204" name="Picture 4" descr="logo alquiser1">
          <a:extLst>
            <a:ext uri="{FF2B5EF4-FFF2-40B4-BE49-F238E27FC236}">
              <a16:creationId xmlns:a16="http://schemas.microsoft.com/office/drawing/2014/main" id="{00000000-0008-0000-09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24028"/>
    <xdr:pic>
      <xdr:nvPicPr>
        <xdr:cNvPr id="205" name="Picture 4" descr="logo alquiser1">
          <a:extLst>
            <a:ext uri="{FF2B5EF4-FFF2-40B4-BE49-F238E27FC236}">
              <a16:creationId xmlns:a16="http://schemas.microsoft.com/office/drawing/2014/main" id="{00000000-0008-0000-09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24028"/>
    <xdr:pic>
      <xdr:nvPicPr>
        <xdr:cNvPr id="206" name="Picture 4" descr="logo alquiser1">
          <a:extLst>
            <a:ext uri="{FF2B5EF4-FFF2-40B4-BE49-F238E27FC236}">
              <a16:creationId xmlns:a16="http://schemas.microsoft.com/office/drawing/2014/main" id="{00000000-0008-0000-09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71920"/>
    <xdr:pic>
      <xdr:nvPicPr>
        <xdr:cNvPr id="207" name="Picture 4" descr="logo alquiser1">
          <a:extLst>
            <a:ext uri="{FF2B5EF4-FFF2-40B4-BE49-F238E27FC236}">
              <a16:creationId xmlns:a16="http://schemas.microsoft.com/office/drawing/2014/main" id="{00000000-0008-0000-09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71920"/>
    <xdr:pic>
      <xdr:nvPicPr>
        <xdr:cNvPr id="208" name="Picture 4" descr="logo alquiser1">
          <a:extLst>
            <a:ext uri="{FF2B5EF4-FFF2-40B4-BE49-F238E27FC236}">
              <a16:creationId xmlns:a16="http://schemas.microsoft.com/office/drawing/2014/main" id="{00000000-0008-0000-09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219075"/>
    <xdr:pic>
      <xdr:nvPicPr>
        <xdr:cNvPr id="209" name="Picture 4" descr="logo alquiser1">
          <a:extLst>
            <a:ext uri="{FF2B5EF4-FFF2-40B4-BE49-F238E27FC236}">
              <a16:creationId xmlns:a16="http://schemas.microsoft.com/office/drawing/2014/main" id="{00000000-0008-0000-09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71920"/>
    <xdr:pic>
      <xdr:nvPicPr>
        <xdr:cNvPr id="210" name="Picture 4" descr="logo alquiser1">
          <a:extLst>
            <a:ext uri="{FF2B5EF4-FFF2-40B4-BE49-F238E27FC236}">
              <a16:creationId xmlns:a16="http://schemas.microsoft.com/office/drawing/2014/main" id="{00000000-0008-0000-09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23863"/>
    <xdr:pic>
      <xdr:nvPicPr>
        <xdr:cNvPr id="211" name="Picture 4" descr="logo alquiser1">
          <a:extLst>
            <a:ext uri="{FF2B5EF4-FFF2-40B4-BE49-F238E27FC236}">
              <a16:creationId xmlns:a16="http://schemas.microsoft.com/office/drawing/2014/main" id="{00000000-0008-0000-09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71920"/>
    <xdr:pic>
      <xdr:nvPicPr>
        <xdr:cNvPr id="212" name="Picture 4" descr="logo alquiser1">
          <a:extLst>
            <a:ext uri="{FF2B5EF4-FFF2-40B4-BE49-F238E27FC236}">
              <a16:creationId xmlns:a16="http://schemas.microsoft.com/office/drawing/2014/main" id="{00000000-0008-0000-09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04800"/>
    <xdr:pic>
      <xdr:nvPicPr>
        <xdr:cNvPr id="213" name="Picture 4" descr="logo alquiser1">
          <a:extLst>
            <a:ext uri="{FF2B5EF4-FFF2-40B4-BE49-F238E27FC236}">
              <a16:creationId xmlns:a16="http://schemas.microsoft.com/office/drawing/2014/main" id="{00000000-0008-0000-09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1445"/>
    <xdr:pic>
      <xdr:nvPicPr>
        <xdr:cNvPr id="214" name="Picture 4" descr="logo alquiser1">
          <a:extLst>
            <a:ext uri="{FF2B5EF4-FFF2-40B4-BE49-F238E27FC236}">
              <a16:creationId xmlns:a16="http://schemas.microsoft.com/office/drawing/2014/main" id="{00000000-0008-0000-09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1445"/>
    <xdr:pic>
      <xdr:nvPicPr>
        <xdr:cNvPr id="215" name="Picture 4" descr="logo alquiser1">
          <a:extLst>
            <a:ext uri="{FF2B5EF4-FFF2-40B4-BE49-F238E27FC236}">
              <a16:creationId xmlns:a16="http://schemas.microsoft.com/office/drawing/2014/main" id="{00000000-0008-0000-09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71920"/>
    <xdr:pic>
      <xdr:nvPicPr>
        <xdr:cNvPr id="216" name="Picture 4" descr="logo alquiser1">
          <a:extLst>
            <a:ext uri="{FF2B5EF4-FFF2-40B4-BE49-F238E27FC236}">
              <a16:creationId xmlns:a16="http://schemas.microsoft.com/office/drawing/2014/main" id="{00000000-0008-0000-09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1445"/>
    <xdr:pic>
      <xdr:nvPicPr>
        <xdr:cNvPr id="217" name="Picture 4" descr="logo alquiser1">
          <a:extLst>
            <a:ext uri="{FF2B5EF4-FFF2-40B4-BE49-F238E27FC236}">
              <a16:creationId xmlns:a16="http://schemas.microsoft.com/office/drawing/2014/main" id="{00000000-0008-0000-09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1445"/>
    <xdr:pic>
      <xdr:nvPicPr>
        <xdr:cNvPr id="218" name="Picture 4" descr="logo alquiser1">
          <a:extLst>
            <a:ext uri="{FF2B5EF4-FFF2-40B4-BE49-F238E27FC236}">
              <a16:creationId xmlns:a16="http://schemas.microsoft.com/office/drawing/2014/main" id="{00000000-0008-0000-09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1445"/>
    <xdr:pic>
      <xdr:nvPicPr>
        <xdr:cNvPr id="219" name="Picture 4" descr="logo alquiser1">
          <a:extLst>
            <a:ext uri="{FF2B5EF4-FFF2-40B4-BE49-F238E27FC236}">
              <a16:creationId xmlns:a16="http://schemas.microsoft.com/office/drawing/2014/main" id="{00000000-0008-0000-09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220" name="Picture 4" descr="logo alquiser1">
          <a:extLst>
            <a:ext uri="{FF2B5EF4-FFF2-40B4-BE49-F238E27FC236}">
              <a16:creationId xmlns:a16="http://schemas.microsoft.com/office/drawing/2014/main" id="{00000000-0008-0000-09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221" name="Picture 4" descr="logo alquiser1">
          <a:extLst>
            <a:ext uri="{FF2B5EF4-FFF2-40B4-BE49-F238E27FC236}">
              <a16:creationId xmlns:a16="http://schemas.microsoft.com/office/drawing/2014/main" id="{00000000-0008-0000-09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222" name="Picture 4" descr="logo alquiser1">
          <a:extLst>
            <a:ext uri="{FF2B5EF4-FFF2-40B4-BE49-F238E27FC236}">
              <a16:creationId xmlns:a16="http://schemas.microsoft.com/office/drawing/2014/main" id="{00000000-0008-0000-09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223" name="Picture 4" descr="logo alquiser1">
          <a:extLst>
            <a:ext uri="{FF2B5EF4-FFF2-40B4-BE49-F238E27FC236}">
              <a16:creationId xmlns:a16="http://schemas.microsoft.com/office/drawing/2014/main" id="{00000000-0008-0000-09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24" name="Picture 4" descr="logo alquiser1">
          <a:extLst>
            <a:ext uri="{FF2B5EF4-FFF2-40B4-BE49-F238E27FC236}">
              <a16:creationId xmlns:a16="http://schemas.microsoft.com/office/drawing/2014/main" id="{00000000-0008-0000-09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6872"/>
    <xdr:pic>
      <xdr:nvPicPr>
        <xdr:cNvPr id="225" name="Picture 4" descr="logo alquiser1">
          <a:extLst>
            <a:ext uri="{FF2B5EF4-FFF2-40B4-BE49-F238E27FC236}">
              <a16:creationId xmlns:a16="http://schemas.microsoft.com/office/drawing/2014/main" id="{00000000-0008-0000-09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26" name="Picture 4" descr="logo alquiser1">
          <a:extLst>
            <a:ext uri="{FF2B5EF4-FFF2-40B4-BE49-F238E27FC236}">
              <a16:creationId xmlns:a16="http://schemas.microsoft.com/office/drawing/2014/main" id="{00000000-0008-0000-09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227" name="Picture 4" descr="logo alquiser1">
          <a:extLst>
            <a:ext uri="{FF2B5EF4-FFF2-40B4-BE49-F238E27FC236}">
              <a16:creationId xmlns:a16="http://schemas.microsoft.com/office/drawing/2014/main" id="{00000000-0008-0000-09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228" name="Picture 4" descr="logo alquiser1">
          <a:extLst>
            <a:ext uri="{FF2B5EF4-FFF2-40B4-BE49-F238E27FC236}">
              <a16:creationId xmlns:a16="http://schemas.microsoft.com/office/drawing/2014/main" id="{00000000-0008-0000-09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29" name="Picture 4" descr="logo alquiser1">
          <a:extLst>
            <a:ext uri="{FF2B5EF4-FFF2-40B4-BE49-F238E27FC236}">
              <a16:creationId xmlns:a16="http://schemas.microsoft.com/office/drawing/2014/main" id="{00000000-0008-0000-09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230" name="Picture 4" descr="logo alquiser1">
          <a:extLst>
            <a:ext uri="{FF2B5EF4-FFF2-40B4-BE49-F238E27FC236}">
              <a16:creationId xmlns:a16="http://schemas.microsoft.com/office/drawing/2014/main" id="{00000000-0008-0000-09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31" name="Picture 4" descr="logo alquiser1">
          <a:extLst>
            <a:ext uri="{FF2B5EF4-FFF2-40B4-BE49-F238E27FC236}">
              <a16:creationId xmlns:a16="http://schemas.microsoft.com/office/drawing/2014/main" id="{00000000-0008-0000-09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232" name="Picture 4" descr="logo alquiser1">
          <a:extLst>
            <a:ext uri="{FF2B5EF4-FFF2-40B4-BE49-F238E27FC236}">
              <a16:creationId xmlns:a16="http://schemas.microsoft.com/office/drawing/2014/main" id="{00000000-0008-0000-09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27529"/>
    <xdr:pic>
      <xdr:nvPicPr>
        <xdr:cNvPr id="233" name="Picture 4" descr="logo alquiser1">
          <a:extLst>
            <a:ext uri="{FF2B5EF4-FFF2-40B4-BE49-F238E27FC236}">
              <a16:creationId xmlns:a16="http://schemas.microsoft.com/office/drawing/2014/main" id="{00000000-0008-0000-09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234" name="Picture 4" descr="logo alquiser1">
          <a:extLst>
            <a:ext uri="{FF2B5EF4-FFF2-40B4-BE49-F238E27FC236}">
              <a16:creationId xmlns:a16="http://schemas.microsoft.com/office/drawing/2014/main" id="{00000000-0008-0000-09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235" name="Picture 4" descr="logo alquiser1">
          <a:extLst>
            <a:ext uri="{FF2B5EF4-FFF2-40B4-BE49-F238E27FC236}">
              <a16:creationId xmlns:a16="http://schemas.microsoft.com/office/drawing/2014/main" id="{00000000-0008-0000-09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236" name="Picture 4" descr="logo alquiser1">
          <a:extLst>
            <a:ext uri="{FF2B5EF4-FFF2-40B4-BE49-F238E27FC236}">
              <a16:creationId xmlns:a16="http://schemas.microsoft.com/office/drawing/2014/main" id="{00000000-0008-0000-09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237" name="Picture 4" descr="logo alquiser1">
          <a:extLst>
            <a:ext uri="{FF2B5EF4-FFF2-40B4-BE49-F238E27FC236}">
              <a16:creationId xmlns:a16="http://schemas.microsoft.com/office/drawing/2014/main" id="{00000000-0008-0000-09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238" name="Picture 4" descr="logo alquiser1">
          <a:extLst>
            <a:ext uri="{FF2B5EF4-FFF2-40B4-BE49-F238E27FC236}">
              <a16:creationId xmlns:a16="http://schemas.microsoft.com/office/drawing/2014/main" id="{00000000-0008-0000-09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239" name="Picture 4" descr="logo alquiser1">
          <a:extLst>
            <a:ext uri="{FF2B5EF4-FFF2-40B4-BE49-F238E27FC236}">
              <a16:creationId xmlns:a16="http://schemas.microsoft.com/office/drawing/2014/main" id="{00000000-0008-0000-09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40" name="Picture 4" descr="logo alquiser1">
          <a:extLst>
            <a:ext uri="{FF2B5EF4-FFF2-40B4-BE49-F238E27FC236}">
              <a16:creationId xmlns:a16="http://schemas.microsoft.com/office/drawing/2014/main" id="{00000000-0008-0000-09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18564"/>
    <xdr:pic>
      <xdr:nvPicPr>
        <xdr:cNvPr id="241" name="Picture 4" descr="logo alquiser1">
          <a:extLst>
            <a:ext uri="{FF2B5EF4-FFF2-40B4-BE49-F238E27FC236}">
              <a16:creationId xmlns:a16="http://schemas.microsoft.com/office/drawing/2014/main" id="{00000000-0008-0000-09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42" name="Picture 4" descr="logo alquiser1">
          <a:extLst>
            <a:ext uri="{FF2B5EF4-FFF2-40B4-BE49-F238E27FC236}">
              <a16:creationId xmlns:a16="http://schemas.microsoft.com/office/drawing/2014/main" id="{00000000-0008-0000-09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243" name="Picture 4" descr="logo alquiser1">
          <a:extLst>
            <a:ext uri="{FF2B5EF4-FFF2-40B4-BE49-F238E27FC236}">
              <a16:creationId xmlns:a16="http://schemas.microsoft.com/office/drawing/2014/main" id="{00000000-0008-0000-09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56104"/>
    <xdr:pic>
      <xdr:nvPicPr>
        <xdr:cNvPr id="244" name="Picture 4" descr="logo alquiser1">
          <a:extLst>
            <a:ext uri="{FF2B5EF4-FFF2-40B4-BE49-F238E27FC236}">
              <a16:creationId xmlns:a16="http://schemas.microsoft.com/office/drawing/2014/main" id="{00000000-0008-0000-09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245" name="Picture 4" descr="logo alquiser1">
          <a:extLst>
            <a:ext uri="{FF2B5EF4-FFF2-40B4-BE49-F238E27FC236}">
              <a16:creationId xmlns:a16="http://schemas.microsoft.com/office/drawing/2014/main" id="{00000000-0008-0000-09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46" name="Picture 4" descr="logo alquiser1">
          <a:extLst>
            <a:ext uri="{FF2B5EF4-FFF2-40B4-BE49-F238E27FC236}">
              <a16:creationId xmlns:a16="http://schemas.microsoft.com/office/drawing/2014/main" id="{00000000-0008-0000-09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6872"/>
    <xdr:pic>
      <xdr:nvPicPr>
        <xdr:cNvPr id="247" name="Picture 4" descr="logo alquiser1">
          <a:extLst>
            <a:ext uri="{FF2B5EF4-FFF2-40B4-BE49-F238E27FC236}">
              <a16:creationId xmlns:a16="http://schemas.microsoft.com/office/drawing/2014/main" id="{00000000-0008-0000-09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48" name="Picture 4" descr="logo alquiser1">
          <a:extLst>
            <a:ext uri="{FF2B5EF4-FFF2-40B4-BE49-F238E27FC236}">
              <a16:creationId xmlns:a16="http://schemas.microsoft.com/office/drawing/2014/main" id="{00000000-0008-0000-09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249" name="Picture 4" descr="logo alquiser1">
          <a:extLst>
            <a:ext uri="{FF2B5EF4-FFF2-40B4-BE49-F238E27FC236}">
              <a16:creationId xmlns:a16="http://schemas.microsoft.com/office/drawing/2014/main" id="{00000000-0008-0000-09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250" name="Picture 4" descr="logo alquiser1">
          <a:extLst>
            <a:ext uri="{FF2B5EF4-FFF2-40B4-BE49-F238E27FC236}">
              <a16:creationId xmlns:a16="http://schemas.microsoft.com/office/drawing/2014/main" id="{00000000-0008-0000-09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51" name="Picture 4" descr="logo alquiser1">
          <a:extLst>
            <a:ext uri="{FF2B5EF4-FFF2-40B4-BE49-F238E27FC236}">
              <a16:creationId xmlns:a16="http://schemas.microsoft.com/office/drawing/2014/main" id="{00000000-0008-0000-09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252" name="Picture 4" descr="logo alquiser1">
          <a:extLst>
            <a:ext uri="{FF2B5EF4-FFF2-40B4-BE49-F238E27FC236}">
              <a16:creationId xmlns:a16="http://schemas.microsoft.com/office/drawing/2014/main" id="{00000000-0008-0000-09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53" name="Picture 4" descr="logo alquiser1">
          <a:extLst>
            <a:ext uri="{FF2B5EF4-FFF2-40B4-BE49-F238E27FC236}">
              <a16:creationId xmlns:a16="http://schemas.microsoft.com/office/drawing/2014/main" id="{00000000-0008-0000-09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254" name="Picture 4" descr="logo alquiser1">
          <a:extLst>
            <a:ext uri="{FF2B5EF4-FFF2-40B4-BE49-F238E27FC236}">
              <a16:creationId xmlns:a16="http://schemas.microsoft.com/office/drawing/2014/main" id="{00000000-0008-0000-09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27529"/>
    <xdr:pic>
      <xdr:nvPicPr>
        <xdr:cNvPr id="255" name="Picture 4" descr="logo alquiser1">
          <a:extLst>
            <a:ext uri="{FF2B5EF4-FFF2-40B4-BE49-F238E27FC236}">
              <a16:creationId xmlns:a16="http://schemas.microsoft.com/office/drawing/2014/main" id="{00000000-0008-0000-09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256" name="Picture 4" descr="logo alquiser1">
          <a:extLst>
            <a:ext uri="{FF2B5EF4-FFF2-40B4-BE49-F238E27FC236}">
              <a16:creationId xmlns:a16="http://schemas.microsoft.com/office/drawing/2014/main" id="{00000000-0008-0000-09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257" name="Picture 4" descr="logo alquiser1">
          <a:extLst>
            <a:ext uri="{FF2B5EF4-FFF2-40B4-BE49-F238E27FC236}">
              <a16:creationId xmlns:a16="http://schemas.microsoft.com/office/drawing/2014/main" id="{00000000-0008-0000-09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258" name="Picture 4" descr="logo alquiser1">
          <a:extLst>
            <a:ext uri="{FF2B5EF4-FFF2-40B4-BE49-F238E27FC236}">
              <a16:creationId xmlns:a16="http://schemas.microsoft.com/office/drawing/2014/main" id="{00000000-0008-0000-09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259" name="Picture 4" descr="logo alquiser1">
          <a:extLst>
            <a:ext uri="{FF2B5EF4-FFF2-40B4-BE49-F238E27FC236}">
              <a16:creationId xmlns:a16="http://schemas.microsoft.com/office/drawing/2014/main" id="{00000000-0008-0000-09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260" name="Picture 4" descr="logo alquiser1">
          <a:extLst>
            <a:ext uri="{FF2B5EF4-FFF2-40B4-BE49-F238E27FC236}">
              <a16:creationId xmlns:a16="http://schemas.microsoft.com/office/drawing/2014/main" id="{00000000-0008-0000-09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261" name="Picture 4" descr="logo alquiser1">
          <a:extLst>
            <a:ext uri="{FF2B5EF4-FFF2-40B4-BE49-F238E27FC236}">
              <a16:creationId xmlns:a16="http://schemas.microsoft.com/office/drawing/2014/main" id="{00000000-0008-0000-09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62" name="Picture 4" descr="logo alquiser1">
          <a:extLst>
            <a:ext uri="{FF2B5EF4-FFF2-40B4-BE49-F238E27FC236}">
              <a16:creationId xmlns:a16="http://schemas.microsoft.com/office/drawing/2014/main" id="{00000000-0008-0000-09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18564"/>
    <xdr:pic>
      <xdr:nvPicPr>
        <xdr:cNvPr id="263" name="Picture 4" descr="logo alquiser1">
          <a:extLst>
            <a:ext uri="{FF2B5EF4-FFF2-40B4-BE49-F238E27FC236}">
              <a16:creationId xmlns:a16="http://schemas.microsoft.com/office/drawing/2014/main" id="{00000000-0008-0000-09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64" name="Picture 4" descr="logo alquiser1">
          <a:extLst>
            <a:ext uri="{FF2B5EF4-FFF2-40B4-BE49-F238E27FC236}">
              <a16:creationId xmlns:a16="http://schemas.microsoft.com/office/drawing/2014/main" id="{00000000-0008-0000-09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265" name="Picture 4" descr="logo alquiser1">
          <a:extLst>
            <a:ext uri="{FF2B5EF4-FFF2-40B4-BE49-F238E27FC236}">
              <a16:creationId xmlns:a16="http://schemas.microsoft.com/office/drawing/2014/main" id="{00000000-0008-0000-09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56104"/>
    <xdr:pic>
      <xdr:nvPicPr>
        <xdr:cNvPr id="266" name="Picture 4" descr="logo alquiser1">
          <a:extLst>
            <a:ext uri="{FF2B5EF4-FFF2-40B4-BE49-F238E27FC236}">
              <a16:creationId xmlns:a16="http://schemas.microsoft.com/office/drawing/2014/main" id="{00000000-0008-0000-09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267" name="Picture 4" descr="logo alquiser1">
          <a:extLst>
            <a:ext uri="{FF2B5EF4-FFF2-40B4-BE49-F238E27FC236}">
              <a16:creationId xmlns:a16="http://schemas.microsoft.com/office/drawing/2014/main" id="{00000000-0008-0000-09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68" name="Picture 4" descr="logo alquiser1">
          <a:extLst>
            <a:ext uri="{FF2B5EF4-FFF2-40B4-BE49-F238E27FC236}">
              <a16:creationId xmlns:a16="http://schemas.microsoft.com/office/drawing/2014/main" id="{00000000-0008-0000-09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6872"/>
    <xdr:pic>
      <xdr:nvPicPr>
        <xdr:cNvPr id="269" name="Picture 4" descr="logo alquiser1">
          <a:extLst>
            <a:ext uri="{FF2B5EF4-FFF2-40B4-BE49-F238E27FC236}">
              <a16:creationId xmlns:a16="http://schemas.microsoft.com/office/drawing/2014/main" id="{00000000-0008-0000-09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70" name="Picture 4" descr="logo alquiser1">
          <a:extLst>
            <a:ext uri="{FF2B5EF4-FFF2-40B4-BE49-F238E27FC236}">
              <a16:creationId xmlns:a16="http://schemas.microsoft.com/office/drawing/2014/main" id="{00000000-0008-0000-09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271" name="Picture 4" descr="logo alquiser1">
          <a:extLst>
            <a:ext uri="{FF2B5EF4-FFF2-40B4-BE49-F238E27FC236}">
              <a16:creationId xmlns:a16="http://schemas.microsoft.com/office/drawing/2014/main" id="{00000000-0008-0000-09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272" name="Picture 4" descr="logo alquiser1">
          <a:extLst>
            <a:ext uri="{FF2B5EF4-FFF2-40B4-BE49-F238E27FC236}">
              <a16:creationId xmlns:a16="http://schemas.microsoft.com/office/drawing/2014/main" id="{00000000-0008-0000-09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73" name="Picture 4" descr="logo alquiser1">
          <a:extLst>
            <a:ext uri="{FF2B5EF4-FFF2-40B4-BE49-F238E27FC236}">
              <a16:creationId xmlns:a16="http://schemas.microsoft.com/office/drawing/2014/main" id="{00000000-0008-0000-09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74" name="Picture 4" descr="logo alquiser1">
          <a:extLst>
            <a:ext uri="{FF2B5EF4-FFF2-40B4-BE49-F238E27FC236}">
              <a16:creationId xmlns:a16="http://schemas.microsoft.com/office/drawing/2014/main" id="{00000000-0008-0000-09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27529"/>
    <xdr:pic>
      <xdr:nvPicPr>
        <xdr:cNvPr id="275" name="Picture 4" descr="logo alquiser1">
          <a:extLst>
            <a:ext uri="{FF2B5EF4-FFF2-40B4-BE49-F238E27FC236}">
              <a16:creationId xmlns:a16="http://schemas.microsoft.com/office/drawing/2014/main" id="{00000000-0008-0000-09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276" name="Picture 4" descr="logo alquiser1">
          <a:extLst>
            <a:ext uri="{FF2B5EF4-FFF2-40B4-BE49-F238E27FC236}">
              <a16:creationId xmlns:a16="http://schemas.microsoft.com/office/drawing/2014/main" id="{00000000-0008-0000-09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277" name="Picture 4" descr="logo alquiser1">
          <a:extLst>
            <a:ext uri="{FF2B5EF4-FFF2-40B4-BE49-F238E27FC236}">
              <a16:creationId xmlns:a16="http://schemas.microsoft.com/office/drawing/2014/main" id="{00000000-0008-0000-09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278" name="Picture 4" descr="logo alquiser1">
          <a:extLst>
            <a:ext uri="{FF2B5EF4-FFF2-40B4-BE49-F238E27FC236}">
              <a16:creationId xmlns:a16="http://schemas.microsoft.com/office/drawing/2014/main" id="{00000000-0008-0000-09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279" name="Picture 4" descr="logo alquiser1">
          <a:extLst>
            <a:ext uri="{FF2B5EF4-FFF2-40B4-BE49-F238E27FC236}">
              <a16:creationId xmlns:a16="http://schemas.microsoft.com/office/drawing/2014/main" id="{00000000-0008-0000-09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280" name="Picture 4" descr="logo alquiser1">
          <a:extLst>
            <a:ext uri="{FF2B5EF4-FFF2-40B4-BE49-F238E27FC236}">
              <a16:creationId xmlns:a16="http://schemas.microsoft.com/office/drawing/2014/main" id="{00000000-0008-0000-09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81" name="Picture 4" descr="logo alquiser1">
          <a:extLst>
            <a:ext uri="{FF2B5EF4-FFF2-40B4-BE49-F238E27FC236}">
              <a16:creationId xmlns:a16="http://schemas.microsoft.com/office/drawing/2014/main" id="{00000000-0008-0000-09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82" name="Picture 4" descr="logo alquiser1">
          <a:extLst>
            <a:ext uri="{FF2B5EF4-FFF2-40B4-BE49-F238E27FC236}">
              <a16:creationId xmlns:a16="http://schemas.microsoft.com/office/drawing/2014/main" id="{00000000-0008-0000-09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56104"/>
    <xdr:pic>
      <xdr:nvPicPr>
        <xdr:cNvPr id="283" name="Picture 4" descr="logo alquiser1">
          <a:extLst>
            <a:ext uri="{FF2B5EF4-FFF2-40B4-BE49-F238E27FC236}">
              <a16:creationId xmlns:a16="http://schemas.microsoft.com/office/drawing/2014/main" id="{00000000-0008-0000-09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284" name="Picture 4" descr="logo alquiser1">
          <a:extLst>
            <a:ext uri="{FF2B5EF4-FFF2-40B4-BE49-F238E27FC236}">
              <a16:creationId xmlns:a16="http://schemas.microsoft.com/office/drawing/2014/main" id="{00000000-0008-0000-09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285" name="Picture 4" descr="logo alquiser1">
          <a:extLst>
            <a:ext uri="{FF2B5EF4-FFF2-40B4-BE49-F238E27FC236}">
              <a16:creationId xmlns:a16="http://schemas.microsoft.com/office/drawing/2014/main" id="{00000000-0008-0000-09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286" name="Picture 4" descr="logo alquiser1">
          <a:extLst>
            <a:ext uri="{FF2B5EF4-FFF2-40B4-BE49-F238E27FC236}">
              <a16:creationId xmlns:a16="http://schemas.microsoft.com/office/drawing/2014/main" id="{00000000-0008-0000-09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287" name="Picture 4" descr="logo alquiser1">
          <a:extLst>
            <a:ext uri="{FF2B5EF4-FFF2-40B4-BE49-F238E27FC236}">
              <a16:creationId xmlns:a16="http://schemas.microsoft.com/office/drawing/2014/main" id="{00000000-0008-0000-09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18564"/>
    <xdr:pic>
      <xdr:nvPicPr>
        <xdr:cNvPr id="288" name="Picture 4" descr="logo alquiser1">
          <a:extLst>
            <a:ext uri="{FF2B5EF4-FFF2-40B4-BE49-F238E27FC236}">
              <a16:creationId xmlns:a16="http://schemas.microsoft.com/office/drawing/2014/main" id="{00000000-0008-0000-09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289" name="Picture 4" descr="logo alquiser1">
          <a:extLst>
            <a:ext uri="{FF2B5EF4-FFF2-40B4-BE49-F238E27FC236}">
              <a16:creationId xmlns:a16="http://schemas.microsoft.com/office/drawing/2014/main" id="{00000000-0008-0000-09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290" name="Picture 4" descr="logo alquiser1">
          <a:extLst>
            <a:ext uri="{FF2B5EF4-FFF2-40B4-BE49-F238E27FC236}">
              <a16:creationId xmlns:a16="http://schemas.microsoft.com/office/drawing/2014/main" id="{00000000-0008-0000-09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91" name="Picture 4" descr="logo alquiser1">
          <a:extLst>
            <a:ext uri="{FF2B5EF4-FFF2-40B4-BE49-F238E27FC236}">
              <a16:creationId xmlns:a16="http://schemas.microsoft.com/office/drawing/2014/main" id="{00000000-0008-0000-09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6872"/>
    <xdr:pic>
      <xdr:nvPicPr>
        <xdr:cNvPr id="292" name="Picture 4" descr="logo alquiser1">
          <a:extLst>
            <a:ext uri="{FF2B5EF4-FFF2-40B4-BE49-F238E27FC236}">
              <a16:creationId xmlns:a16="http://schemas.microsoft.com/office/drawing/2014/main" id="{00000000-0008-0000-09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93" name="Picture 4" descr="logo alquiser1">
          <a:extLst>
            <a:ext uri="{FF2B5EF4-FFF2-40B4-BE49-F238E27FC236}">
              <a16:creationId xmlns:a16="http://schemas.microsoft.com/office/drawing/2014/main" id="{00000000-0008-0000-09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294" name="Picture 4" descr="logo alquiser1">
          <a:extLst>
            <a:ext uri="{FF2B5EF4-FFF2-40B4-BE49-F238E27FC236}">
              <a16:creationId xmlns:a16="http://schemas.microsoft.com/office/drawing/2014/main" id="{00000000-0008-0000-09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295" name="Picture 4" descr="logo alquiser1">
          <a:extLst>
            <a:ext uri="{FF2B5EF4-FFF2-40B4-BE49-F238E27FC236}">
              <a16:creationId xmlns:a16="http://schemas.microsoft.com/office/drawing/2014/main" id="{00000000-0008-0000-09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96" name="Picture 4" descr="logo alquiser1">
          <a:extLst>
            <a:ext uri="{FF2B5EF4-FFF2-40B4-BE49-F238E27FC236}">
              <a16:creationId xmlns:a16="http://schemas.microsoft.com/office/drawing/2014/main" id="{00000000-0008-0000-09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297" name="Picture 4" descr="logo alquiser1">
          <a:extLst>
            <a:ext uri="{FF2B5EF4-FFF2-40B4-BE49-F238E27FC236}">
              <a16:creationId xmlns:a16="http://schemas.microsoft.com/office/drawing/2014/main" id="{00000000-0008-0000-09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27529"/>
    <xdr:pic>
      <xdr:nvPicPr>
        <xdr:cNvPr id="298" name="Picture 4" descr="logo alquiser1">
          <a:extLst>
            <a:ext uri="{FF2B5EF4-FFF2-40B4-BE49-F238E27FC236}">
              <a16:creationId xmlns:a16="http://schemas.microsoft.com/office/drawing/2014/main" id="{00000000-0008-0000-09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299" name="Picture 4" descr="logo alquiser1">
          <a:extLst>
            <a:ext uri="{FF2B5EF4-FFF2-40B4-BE49-F238E27FC236}">
              <a16:creationId xmlns:a16="http://schemas.microsoft.com/office/drawing/2014/main" id="{00000000-0008-0000-09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300" name="Picture 4" descr="logo alquiser1">
          <a:extLst>
            <a:ext uri="{FF2B5EF4-FFF2-40B4-BE49-F238E27FC236}">
              <a16:creationId xmlns:a16="http://schemas.microsoft.com/office/drawing/2014/main" id="{00000000-0008-0000-09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301" name="Picture 4" descr="logo alquiser1">
          <a:extLst>
            <a:ext uri="{FF2B5EF4-FFF2-40B4-BE49-F238E27FC236}">
              <a16:creationId xmlns:a16="http://schemas.microsoft.com/office/drawing/2014/main" id="{00000000-0008-0000-09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302" name="Picture 4" descr="logo alquiser1">
          <a:extLst>
            <a:ext uri="{FF2B5EF4-FFF2-40B4-BE49-F238E27FC236}">
              <a16:creationId xmlns:a16="http://schemas.microsoft.com/office/drawing/2014/main" id="{00000000-0008-0000-09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303" name="Picture 4" descr="logo alquiser1">
          <a:extLst>
            <a:ext uri="{FF2B5EF4-FFF2-40B4-BE49-F238E27FC236}">
              <a16:creationId xmlns:a16="http://schemas.microsoft.com/office/drawing/2014/main" id="{00000000-0008-0000-09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304" name="Picture 4" descr="logo alquiser1">
          <a:extLst>
            <a:ext uri="{FF2B5EF4-FFF2-40B4-BE49-F238E27FC236}">
              <a16:creationId xmlns:a16="http://schemas.microsoft.com/office/drawing/2014/main" id="{00000000-0008-0000-09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56104"/>
    <xdr:pic>
      <xdr:nvPicPr>
        <xdr:cNvPr id="305" name="Picture 4" descr="logo alquiser1">
          <a:extLst>
            <a:ext uri="{FF2B5EF4-FFF2-40B4-BE49-F238E27FC236}">
              <a16:creationId xmlns:a16="http://schemas.microsoft.com/office/drawing/2014/main" id="{00000000-0008-0000-09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47127"/>
    <xdr:pic>
      <xdr:nvPicPr>
        <xdr:cNvPr id="306" name="Picture 4" descr="logo alquiser1">
          <a:extLst>
            <a:ext uri="{FF2B5EF4-FFF2-40B4-BE49-F238E27FC236}">
              <a16:creationId xmlns:a16="http://schemas.microsoft.com/office/drawing/2014/main" id="{00000000-0008-0000-09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307" name="Picture 4" descr="logo alquiser1">
          <a:extLst>
            <a:ext uri="{FF2B5EF4-FFF2-40B4-BE49-F238E27FC236}">
              <a16:creationId xmlns:a16="http://schemas.microsoft.com/office/drawing/2014/main" id="{00000000-0008-0000-09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308" name="Picture 4" descr="logo alquiser1">
          <a:extLst>
            <a:ext uri="{FF2B5EF4-FFF2-40B4-BE49-F238E27FC236}">
              <a16:creationId xmlns:a16="http://schemas.microsoft.com/office/drawing/2014/main" id="{00000000-0008-0000-09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47955"/>
    <xdr:pic>
      <xdr:nvPicPr>
        <xdr:cNvPr id="309" name="Picture 4" descr="logo alquiser1">
          <a:extLst>
            <a:ext uri="{FF2B5EF4-FFF2-40B4-BE49-F238E27FC236}">
              <a16:creationId xmlns:a16="http://schemas.microsoft.com/office/drawing/2014/main" id="{00000000-0008-0000-09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90805"/>
    <xdr:pic>
      <xdr:nvPicPr>
        <xdr:cNvPr id="310" name="Picture 4" descr="logo alquiser1">
          <a:extLst>
            <a:ext uri="{FF2B5EF4-FFF2-40B4-BE49-F238E27FC236}">
              <a16:creationId xmlns:a16="http://schemas.microsoft.com/office/drawing/2014/main" id="{00000000-0008-0000-09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311" name="Picture 4" descr="logo alquiser1">
          <a:extLst>
            <a:ext uri="{FF2B5EF4-FFF2-40B4-BE49-F238E27FC236}">
              <a16:creationId xmlns:a16="http://schemas.microsoft.com/office/drawing/2014/main" id="{00000000-0008-0000-09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312" name="Picture 4" descr="logo alquiser1">
          <a:extLst>
            <a:ext uri="{FF2B5EF4-FFF2-40B4-BE49-F238E27FC236}">
              <a16:creationId xmlns:a16="http://schemas.microsoft.com/office/drawing/2014/main" id="{00000000-0008-0000-09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219075"/>
    <xdr:pic>
      <xdr:nvPicPr>
        <xdr:cNvPr id="313" name="Picture 4" descr="logo alquiser1">
          <a:extLst>
            <a:ext uri="{FF2B5EF4-FFF2-40B4-BE49-F238E27FC236}">
              <a16:creationId xmlns:a16="http://schemas.microsoft.com/office/drawing/2014/main" id="{00000000-0008-0000-09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23863"/>
    <xdr:pic>
      <xdr:nvPicPr>
        <xdr:cNvPr id="314" name="Picture 4" descr="logo alquiser1">
          <a:extLst>
            <a:ext uri="{FF2B5EF4-FFF2-40B4-BE49-F238E27FC236}">
              <a16:creationId xmlns:a16="http://schemas.microsoft.com/office/drawing/2014/main" id="{00000000-0008-0000-09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04800"/>
    <xdr:pic>
      <xdr:nvPicPr>
        <xdr:cNvPr id="315" name="Picture 4" descr="logo alquiser1">
          <a:extLst>
            <a:ext uri="{FF2B5EF4-FFF2-40B4-BE49-F238E27FC236}">
              <a16:creationId xmlns:a16="http://schemas.microsoft.com/office/drawing/2014/main" id="{00000000-0008-0000-09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316" name="Picture 4" descr="logo alquiser1">
          <a:extLst>
            <a:ext uri="{FF2B5EF4-FFF2-40B4-BE49-F238E27FC236}">
              <a16:creationId xmlns:a16="http://schemas.microsoft.com/office/drawing/2014/main" id="{00000000-0008-0000-09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317" name="Picture 4" descr="logo alquiser1">
          <a:extLst>
            <a:ext uri="{FF2B5EF4-FFF2-40B4-BE49-F238E27FC236}">
              <a16:creationId xmlns:a16="http://schemas.microsoft.com/office/drawing/2014/main" id="{00000000-0008-0000-09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318" name="Picture 4" descr="logo alquiser1">
          <a:extLst>
            <a:ext uri="{FF2B5EF4-FFF2-40B4-BE49-F238E27FC236}">
              <a16:creationId xmlns:a16="http://schemas.microsoft.com/office/drawing/2014/main" id="{00000000-0008-0000-09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319" name="Picture 4" descr="logo alquiser1">
          <a:extLst>
            <a:ext uri="{FF2B5EF4-FFF2-40B4-BE49-F238E27FC236}">
              <a16:creationId xmlns:a16="http://schemas.microsoft.com/office/drawing/2014/main" id="{00000000-0008-0000-09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320" name="Picture 4" descr="logo alquiser1">
          <a:extLst>
            <a:ext uri="{FF2B5EF4-FFF2-40B4-BE49-F238E27FC236}">
              <a16:creationId xmlns:a16="http://schemas.microsoft.com/office/drawing/2014/main" id="{00000000-0008-0000-09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321" name="Picture 4" descr="logo alquiser1">
          <a:extLst>
            <a:ext uri="{FF2B5EF4-FFF2-40B4-BE49-F238E27FC236}">
              <a16:creationId xmlns:a16="http://schemas.microsoft.com/office/drawing/2014/main" id="{00000000-0008-0000-09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322" name="Picture 4" descr="logo alquiser1">
          <a:extLst>
            <a:ext uri="{FF2B5EF4-FFF2-40B4-BE49-F238E27FC236}">
              <a16:creationId xmlns:a16="http://schemas.microsoft.com/office/drawing/2014/main" id="{00000000-0008-0000-09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323" name="Picture 4" descr="logo alquiser1">
          <a:extLst>
            <a:ext uri="{FF2B5EF4-FFF2-40B4-BE49-F238E27FC236}">
              <a16:creationId xmlns:a16="http://schemas.microsoft.com/office/drawing/2014/main" id="{00000000-0008-0000-09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324" name="Picture 4" descr="logo alquiser1">
          <a:extLst>
            <a:ext uri="{FF2B5EF4-FFF2-40B4-BE49-F238E27FC236}">
              <a16:creationId xmlns:a16="http://schemas.microsoft.com/office/drawing/2014/main" id="{00000000-0008-0000-09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325" name="Picture 4" descr="logo alquiser1">
          <a:extLst>
            <a:ext uri="{FF2B5EF4-FFF2-40B4-BE49-F238E27FC236}">
              <a16:creationId xmlns:a16="http://schemas.microsoft.com/office/drawing/2014/main" id="{00000000-0008-0000-09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326" name="Picture 4" descr="logo alquiser1">
          <a:extLst>
            <a:ext uri="{FF2B5EF4-FFF2-40B4-BE49-F238E27FC236}">
              <a16:creationId xmlns:a16="http://schemas.microsoft.com/office/drawing/2014/main" id="{00000000-0008-0000-09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327" name="Picture 4" descr="logo alquiser1">
          <a:extLst>
            <a:ext uri="{FF2B5EF4-FFF2-40B4-BE49-F238E27FC236}">
              <a16:creationId xmlns:a16="http://schemas.microsoft.com/office/drawing/2014/main" id="{00000000-0008-0000-09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328" name="Picture 4" descr="logo alquiser1">
          <a:extLst>
            <a:ext uri="{FF2B5EF4-FFF2-40B4-BE49-F238E27FC236}">
              <a16:creationId xmlns:a16="http://schemas.microsoft.com/office/drawing/2014/main" id="{00000000-0008-0000-09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329" name="Picture 4" descr="logo alquiser1">
          <a:extLst>
            <a:ext uri="{FF2B5EF4-FFF2-40B4-BE49-F238E27FC236}">
              <a16:creationId xmlns:a16="http://schemas.microsoft.com/office/drawing/2014/main" id="{00000000-0008-0000-09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330" name="Picture 4" descr="logo alquiser1">
          <a:extLst>
            <a:ext uri="{FF2B5EF4-FFF2-40B4-BE49-F238E27FC236}">
              <a16:creationId xmlns:a16="http://schemas.microsoft.com/office/drawing/2014/main" id="{00000000-0008-0000-09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331" name="Picture 4" descr="logo alquiser1">
          <a:extLst>
            <a:ext uri="{FF2B5EF4-FFF2-40B4-BE49-F238E27FC236}">
              <a16:creationId xmlns:a16="http://schemas.microsoft.com/office/drawing/2014/main" id="{00000000-0008-0000-09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332" name="Picture 4" descr="logo alquiser1">
          <a:extLst>
            <a:ext uri="{FF2B5EF4-FFF2-40B4-BE49-F238E27FC236}">
              <a16:creationId xmlns:a16="http://schemas.microsoft.com/office/drawing/2014/main" id="{00000000-0008-0000-09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333" name="Picture 4" descr="logo alquiser1">
          <a:extLst>
            <a:ext uri="{FF2B5EF4-FFF2-40B4-BE49-F238E27FC236}">
              <a16:creationId xmlns:a16="http://schemas.microsoft.com/office/drawing/2014/main" id="{00000000-0008-0000-09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334" name="Picture 4" descr="logo alquiser1">
          <a:extLst>
            <a:ext uri="{FF2B5EF4-FFF2-40B4-BE49-F238E27FC236}">
              <a16:creationId xmlns:a16="http://schemas.microsoft.com/office/drawing/2014/main" id="{00000000-0008-0000-09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335" name="Picture 4" descr="logo alquiser1">
          <a:extLst>
            <a:ext uri="{FF2B5EF4-FFF2-40B4-BE49-F238E27FC236}">
              <a16:creationId xmlns:a16="http://schemas.microsoft.com/office/drawing/2014/main" id="{00000000-0008-0000-09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336" name="Picture 4" descr="logo alquiser1">
          <a:extLst>
            <a:ext uri="{FF2B5EF4-FFF2-40B4-BE49-F238E27FC236}">
              <a16:creationId xmlns:a16="http://schemas.microsoft.com/office/drawing/2014/main" id="{00000000-0008-0000-09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337" name="Picture 4" descr="logo alquiser1">
          <a:extLst>
            <a:ext uri="{FF2B5EF4-FFF2-40B4-BE49-F238E27FC236}">
              <a16:creationId xmlns:a16="http://schemas.microsoft.com/office/drawing/2014/main" id="{00000000-0008-0000-09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338" name="Picture 4" descr="logo alquiser1">
          <a:extLst>
            <a:ext uri="{FF2B5EF4-FFF2-40B4-BE49-F238E27FC236}">
              <a16:creationId xmlns:a16="http://schemas.microsoft.com/office/drawing/2014/main" id="{00000000-0008-0000-09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219075"/>
    <xdr:pic>
      <xdr:nvPicPr>
        <xdr:cNvPr id="339" name="Picture 4" descr="logo alquiser1">
          <a:extLst>
            <a:ext uri="{FF2B5EF4-FFF2-40B4-BE49-F238E27FC236}">
              <a16:creationId xmlns:a16="http://schemas.microsoft.com/office/drawing/2014/main" id="{00000000-0008-0000-09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04800"/>
    <xdr:pic>
      <xdr:nvPicPr>
        <xdr:cNvPr id="340" name="Picture 4" descr="logo alquiser1">
          <a:extLst>
            <a:ext uri="{FF2B5EF4-FFF2-40B4-BE49-F238E27FC236}">
              <a16:creationId xmlns:a16="http://schemas.microsoft.com/office/drawing/2014/main" id="{00000000-0008-0000-09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341" name="Picture 4" descr="logo alquiser1">
          <a:extLst>
            <a:ext uri="{FF2B5EF4-FFF2-40B4-BE49-F238E27FC236}">
              <a16:creationId xmlns:a16="http://schemas.microsoft.com/office/drawing/2014/main" id="{00000000-0008-0000-09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342" name="Picture 4" descr="logo alquiser1">
          <a:extLst>
            <a:ext uri="{FF2B5EF4-FFF2-40B4-BE49-F238E27FC236}">
              <a16:creationId xmlns:a16="http://schemas.microsoft.com/office/drawing/2014/main" id="{00000000-0008-0000-09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343" name="Picture 4" descr="logo alquiser1">
          <a:extLst>
            <a:ext uri="{FF2B5EF4-FFF2-40B4-BE49-F238E27FC236}">
              <a16:creationId xmlns:a16="http://schemas.microsoft.com/office/drawing/2014/main" id="{00000000-0008-0000-09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344" name="Picture 4" descr="logo alquiser1">
          <a:extLst>
            <a:ext uri="{FF2B5EF4-FFF2-40B4-BE49-F238E27FC236}">
              <a16:creationId xmlns:a16="http://schemas.microsoft.com/office/drawing/2014/main" id="{00000000-0008-0000-09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345" name="Picture 4" descr="logo alquiser1">
          <a:extLst>
            <a:ext uri="{FF2B5EF4-FFF2-40B4-BE49-F238E27FC236}">
              <a16:creationId xmlns:a16="http://schemas.microsoft.com/office/drawing/2014/main" id="{00000000-0008-0000-09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37589"/>
    <xdr:pic>
      <xdr:nvPicPr>
        <xdr:cNvPr id="346" name="Picture 4" descr="logo alquiser1">
          <a:extLst>
            <a:ext uri="{FF2B5EF4-FFF2-40B4-BE49-F238E27FC236}">
              <a16:creationId xmlns:a16="http://schemas.microsoft.com/office/drawing/2014/main" id="{00000000-0008-0000-09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380439"/>
    <xdr:pic>
      <xdr:nvPicPr>
        <xdr:cNvPr id="347" name="Picture 4" descr="logo alquiser1">
          <a:extLst>
            <a:ext uri="{FF2B5EF4-FFF2-40B4-BE49-F238E27FC236}">
              <a16:creationId xmlns:a16="http://schemas.microsoft.com/office/drawing/2014/main" id="{00000000-0008-0000-09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47955"/>
    <xdr:pic>
      <xdr:nvPicPr>
        <xdr:cNvPr id="348" name="Picture 4" descr="logo alquiser1">
          <a:extLst>
            <a:ext uri="{FF2B5EF4-FFF2-40B4-BE49-F238E27FC236}">
              <a16:creationId xmlns:a16="http://schemas.microsoft.com/office/drawing/2014/main" id="{00000000-0008-0000-09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390805"/>
    <xdr:pic>
      <xdr:nvPicPr>
        <xdr:cNvPr id="349" name="Picture 4" descr="logo alquiser1">
          <a:extLst>
            <a:ext uri="{FF2B5EF4-FFF2-40B4-BE49-F238E27FC236}">
              <a16:creationId xmlns:a16="http://schemas.microsoft.com/office/drawing/2014/main" id="{00000000-0008-0000-09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66164"/>
    <xdr:pic>
      <xdr:nvPicPr>
        <xdr:cNvPr id="350" name="Picture 4" descr="logo alquiser1">
          <a:extLst>
            <a:ext uri="{FF2B5EF4-FFF2-40B4-BE49-F238E27FC236}">
              <a16:creationId xmlns:a16="http://schemas.microsoft.com/office/drawing/2014/main" id="{00000000-0008-0000-09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09014"/>
    <xdr:pic>
      <xdr:nvPicPr>
        <xdr:cNvPr id="351" name="Picture 4" descr="logo alquiser1">
          <a:extLst>
            <a:ext uri="{FF2B5EF4-FFF2-40B4-BE49-F238E27FC236}">
              <a16:creationId xmlns:a16="http://schemas.microsoft.com/office/drawing/2014/main" id="{00000000-0008-0000-09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219075"/>
    <xdr:pic>
      <xdr:nvPicPr>
        <xdr:cNvPr id="352" name="Picture 4" descr="logo alquiser1">
          <a:extLst>
            <a:ext uri="{FF2B5EF4-FFF2-40B4-BE49-F238E27FC236}">
              <a16:creationId xmlns:a16="http://schemas.microsoft.com/office/drawing/2014/main" id="{00000000-0008-0000-09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23863"/>
    <xdr:pic>
      <xdr:nvPicPr>
        <xdr:cNvPr id="353" name="Picture 4" descr="logo alquiser1">
          <a:extLst>
            <a:ext uri="{FF2B5EF4-FFF2-40B4-BE49-F238E27FC236}">
              <a16:creationId xmlns:a16="http://schemas.microsoft.com/office/drawing/2014/main" id="{00000000-0008-0000-09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304800"/>
    <xdr:pic>
      <xdr:nvPicPr>
        <xdr:cNvPr id="354" name="Picture 4" descr="logo alquiser1">
          <a:extLst>
            <a:ext uri="{FF2B5EF4-FFF2-40B4-BE49-F238E27FC236}">
              <a16:creationId xmlns:a16="http://schemas.microsoft.com/office/drawing/2014/main" id="{00000000-0008-0000-09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37589"/>
    <xdr:pic>
      <xdr:nvPicPr>
        <xdr:cNvPr id="355" name="Picture 4" descr="logo alquiser1">
          <a:extLst>
            <a:ext uri="{FF2B5EF4-FFF2-40B4-BE49-F238E27FC236}">
              <a16:creationId xmlns:a16="http://schemas.microsoft.com/office/drawing/2014/main" id="{00000000-0008-0000-09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380439"/>
    <xdr:pic>
      <xdr:nvPicPr>
        <xdr:cNvPr id="356" name="Picture 4" descr="logo alquiser1">
          <a:extLst>
            <a:ext uri="{FF2B5EF4-FFF2-40B4-BE49-F238E27FC236}">
              <a16:creationId xmlns:a16="http://schemas.microsoft.com/office/drawing/2014/main" id="{00000000-0008-0000-09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38150"/>
    <xdr:pic>
      <xdr:nvPicPr>
        <xdr:cNvPr id="357" name="Picture 4" descr="logo alquiser1">
          <a:extLst>
            <a:ext uri="{FF2B5EF4-FFF2-40B4-BE49-F238E27FC236}">
              <a16:creationId xmlns:a16="http://schemas.microsoft.com/office/drawing/2014/main" id="{00000000-0008-0000-09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381000"/>
    <xdr:pic>
      <xdr:nvPicPr>
        <xdr:cNvPr id="358" name="Picture 4" descr="logo alquiser1">
          <a:extLst>
            <a:ext uri="{FF2B5EF4-FFF2-40B4-BE49-F238E27FC236}">
              <a16:creationId xmlns:a16="http://schemas.microsoft.com/office/drawing/2014/main" id="{00000000-0008-0000-09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66164"/>
    <xdr:pic>
      <xdr:nvPicPr>
        <xdr:cNvPr id="359" name="Picture 4" descr="logo alquiser1">
          <a:extLst>
            <a:ext uri="{FF2B5EF4-FFF2-40B4-BE49-F238E27FC236}">
              <a16:creationId xmlns:a16="http://schemas.microsoft.com/office/drawing/2014/main" id="{00000000-0008-0000-09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09014"/>
    <xdr:pic>
      <xdr:nvPicPr>
        <xdr:cNvPr id="360" name="Picture 4" descr="logo alquiser1">
          <a:extLst>
            <a:ext uri="{FF2B5EF4-FFF2-40B4-BE49-F238E27FC236}">
              <a16:creationId xmlns:a16="http://schemas.microsoft.com/office/drawing/2014/main" id="{00000000-0008-0000-09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37589"/>
    <xdr:pic>
      <xdr:nvPicPr>
        <xdr:cNvPr id="361" name="Picture 4" descr="logo alquiser1">
          <a:extLst>
            <a:ext uri="{FF2B5EF4-FFF2-40B4-BE49-F238E27FC236}">
              <a16:creationId xmlns:a16="http://schemas.microsoft.com/office/drawing/2014/main" id="{00000000-0008-0000-09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380439"/>
    <xdr:pic>
      <xdr:nvPicPr>
        <xdr:cNvPr id="362" name="Picture 4" descr="logo alquiser1">
          <a:extLst>
            <a:ext uri="{FF2B5EF4-FFF2-40B4-BE49-F238E27FC236}">
              <a16:creationId xmlns:a16="http://schemas.microsoft.com/office/drawing/2014/main" id="{00000000-0008-0000-09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38150"/>
    <xdr:pic>
      <xdr:nvPicPr>
        <xdr:cNvPr id="363" name="Picture 4" descr="logo alquiser1">
          <a:extLst>
            <a:ext uri="{FF2B5EF4-FFF2-40B4-BE49-F238E27FC236}">
              <a16:creationId xmlns:a16="http://schemas.microsoft.com/office/drawing/2014/main" id="{00000000-0008-0000-09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381000"/>
    <xdr:pic>
      <xdr:nvPicPr>
        <xdr:cNvPr id="364" name="Picture 4" descr="logo alquiser1">
          <a:extLst>
            <a:ext uri="{FF2B5EF4-FFF2-40B4-BE49-F238E27FC236}">
              <a16:creationId xmlns:a16="http://schemas.microsoft.com/office/drawing/2014/main" id="{00000000-0008-0000-09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66164"/>
    <xdr:pic>
      <xdr:nvPicPr>
        <xdr:cNvPr id="365" name="Picture 4" descr="logo alquiser1">
          <a:extLst>
            <a:ext uri="{FF2B5EF4-FFF2-40B4-BE49-F238E27FC236}">
              <a16:creationId xmlns:a16="http://schemas.microsoft.com/office/drawing/2014/main" id="{00000000-0008-0000-09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09014"/>
    <xdr:pic>
      <xdr:nvPicPr>
        <xdr:cNvPr id="366" name="Picture 4" descr="logo alquiser1">
          <a:extLst>
            <a:ext uri="{FF2B5EF4-FFF2-40B4-BE49-F238E27FC236}">
              <a16:creationId xmlns:a16="http://schemas.microsoft.com/office/drawing/2014/main" id="{00000000-0008-0000-09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38150"/>
    <xdr:pic>
      <xdr:nvPicPr>
        <xdr:cNvPr id="367" name="Picture 4" descr="logo alquiser1">
          <a:extLst>
            <a:ext uri="{FF2B5EF4-FFF2-40B4-BE49-F238E27FC236}">
              <a16:creationId xmlns:a16="http://schemas.microsoft.com/office/drawing/2014/main" id="{00000000-0008-0000-09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381000"/>
    <xdr:pic>
      <xdr:nvPicPr>
        <xdr:cNvPr id="368" name="Picture 4" descr="logo alquiser1">
          <a:extLst>
            <a:ext uri="{FF2B5EF4-FFF2-40B4-BE49-F238E27FC236}">
              <a16:creationId xmlns:a16="http://schemas.microsoft.com/office/drawing/2014/main" id="{00000000-0008-0000-09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37589"/>
    <xdr:pic>
      <xdr:nvPicPr>
        <xdr:cNvPr id="369" name="Picture 4" descr="logo alquiser1">
          <a:extLst>
            <a:ext uri="{FF2B5EF4-FFF2-40B4-BE49-F238E27FC236}">
              <a16:creationId xmlns:a16="http://schemas.microsoft.com/office/drawing/2014/main" id="{00000000-0008-0000-09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66164"/>
    <xdr:pic>
      <xdr:nvPicPr>
        <xdr:cNvPr id="370" name="Picture 4" descr="logo alquiser1">
          <a:extLst>
            <a:ext uri="{FF2B5EF4-FFF2-40B4-BE49-F238E27FC236}">
              <a16:creationId xmlns:a16="http://schemas.microsoft.com/office/drawing/2014/main" id="{00000000-0008-0000-09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09014"/>
    <xdr:pic>
      <xdr:nvPicPr>
        <xdr:cNvPr id="371" name="Picture 4" descr="logo alquiser1">
          <a:extLst>
            <a:ext uri="{FF2B5EF4-FFF2-40B4-BE49-F238E27FC236}">
              <a16:creationId xmlns:a16="http://schemas.microsoft.com/office/drawing/2014/main" id="{00000000-0008-0000-09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59</xdr:row>
      <xdr:rowOff>0</xdr:rowOff>
    </xdr:from>
    <xdr:ext cx="0" cy="438150"/>
    <xdr:pic>
      <xdr:nvPicPr>
        <xdr:cNvPr id="372" name="Picture 4" descr="logo alquiser1">
          <a:extLst>
            <a:ext uri="{FF2B5EF4-FFF2-40B4-BE49-F238E27FC236}">
              <a16:creationId xmlns:a16="http://schemas.microsoft.com/office/drawing/2014/main" id="{00000000-0008-0000-09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683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14</xdr:col>
      <xdr:colOff>171449</xdr:colOff>
      <xdr:row>61</xdr:row>
      <xdr:rowOff>47625</xdr:rowOff>
    </xdr:from>
    <xdr:to>
      <xdr:col>27</xdr:col>
      <xdr:colOff>266699</xdr:colOff>
      <xdr:row>61</xdr:row>
      <xdr:rowOff>1724025</xdr:rowOff>
    </xdr:to>
    <xdr:graphicFrame macro="">
      <xdr:nvGraphicFramePr>
        <xdr:cNvPr id="373" name="372 Gráfico">
          <a:extLst>
            <a:ext uri="{FF2B5EF4-FFF2-40B4-BE49-F238E27FC236}">
              <a16:creationId xmlns:a16="http://schemas.microsoft.com/office/drawing/2014/main" id="{00000000-0008-0000-0900-000075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904875</xdr:colOff>
      <xdr:row>53</xdr:row>
      <xdr:rowOff>0</xdr:rowOff>
    </xdr:from>
    <xdr:ext cx="0" cy="380439"/>
    <xdr:pic>
      <xdr:nvPicPr>
        <xdr:cNvPr id="374" name="Picture 4" descr="logo alquiser1">
          <a:extLst>
            <a:ext uri="{FF2B5EF4-FFF2-40B4-BE49-F238E27FC236}">
              <a16:creationId xmlns:a16="http://schemas.microsoft.com/office/drawing/2014/main" id="{00000000-0008-0000-09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3253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53</xdr:row>
      <xdr:rowOff>0</xdr:rowOff>
    </xdr:from>
    <xdr:ext cx="0" cy="219075"/>
    <xdr:pic>
      <xdr:nvPicPr>
        <xdr:cNvPr id="375" name="Picture 4" descr="logo alquiser1">
          <a:extLst>
            <a:ext uri="{FF2B5EF4-FFF2-40B4-BE49-F238E27FC236}">
              <a16:creationId xmlns:a16="http://schemas.microsoft.com/office/drawing/2014/main" id="{00000000-0008-0000-09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3253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53</xdr:row>
      <xdr:rowOff>0</xdr:rowOff>
    </xdr:from>
    <xdr:ext cx="0" cy="304800"/>
    <xdr:pic>
      <xdr:nvPicPr>
        <xdr:cNvPr id="376" name="Picture 4" descr="logo alquiser1">
          <a:extLst>
            <a:ext uri="{FF2B5EF4-FFF2-40B4-BE49-F238E27FC236}">
              <a16:creationId xmlns:a16="http://schemas.microsoft.com/office/drawing/2014/main" id="{00000000-0008-0000-09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3253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53</xdr:row>
      <xdr:rowOff>0</xdr:rowOff>
    </xdr:from>
    <xdr:ext cx="0" cy="380439"/>
    <xdr:pic>
      <xdr:nvPicPr>
        <xdr:cNvPr id="377" name="Picture 4" descr="logo alquiser1">
          <a:extLst>
            <a:ext uri="{FF2B5EF4-FFF2-40B4-BE49-F238E27FC236}">
              <a16:creationId xmlns:a16="http://schemas.microsoft.com/office/drawing/2014/main" id="{00000000-0008-0000-09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3253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53</xdr:row>
      <xdr:rowOff>0</xdr:rowOff>
    </xdr:from>
    <xdr:ext cx="0" cy="381000"/>
    <xdr:pic>
      <xdr:nvPicPr>
        <xdr:cNvPr id="378" name="Picture 4" descr="logo alquiser1">
          <a:extLst>
            <a:ext uri="{FF2B5EF4-FFF2-40B4-BE49-F238E27FC236}">
              <a16:creationId xmlns:a16="http://schemas.microsoft.com/office/drawing/2014/main" id="{00000000-0008-0000-09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325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53</xdr:row>
      <xdr:rowOff>0</xdr:rowOff>
    </xdr:from>
    <xdr:ext cx="0" cy="380439"/>
    <xdr:pic>
      <xdr:nvPicPr>
        <xdr:cNvPr id="379" name="Picture 4" descr="logo alquiser1">
          <a:extLst>
            <a:ext uri="{FF2B5EF4-FFF2-40B4-BE49-F238E27FC236}">
              <a16:creationId xmlns:a16="http://schemas.microsoft.com/office/drawing/2014/main" id="{00000000-0008-0000-09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3253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53</xdr:row>
      <xdr:rowOff>0</xdr:rowOff>
    </xdr:from>
    <xdr:ext cx="0" cy="381000"/>
    <xdr:pic>
      <xdr:nvPicPr>
        <xdr:cNvPr id="380" name="Picture 4" descr="logo alquiser1">
          <a:extLst>
            <a:ext uri="{FF2B5EF4-FFF2-40B4-BE49-F238E27FC236}">
              <a16:creationId xmlns:a16="http://schemas.microsoft.com/office/drawing/2014/main" id="{00000000-0008-0000-09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325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53</xdr:row>
      <xdr:rowOff>0</xdr:rowOff>
    </xdr:from>
    <xdr:ext cx="0" cy="381000"/>
    <xdr:pic>
      <xdr:nvPicPr>
        <xdr:cNvPr id="381" name="Picture 4" descr="logo alquiser1">
          <a:extLst>
            <a:ext uri="{FF2B5EF4-FFF2-40B4-BE49-F238E27FC236}">
              <a16:creationId xmlns:a16="http://schemas.microsoft.com/office/drawing/2014/main" id="{00000000-0008-0000-09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325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85725</xdr:colOff>
      <xdr:row>61</xdr:row>
      <xdr:rowOff>54194</xdr:rowOff>
    </xdr:from>
    <xdr:to>
      <xdr:col>14</xdr:col>
      <xdr:colOff>47624</xdr:colOff>
      <xdr:row>61</xdr:row>
      <xdr:rowOff>1721069</xdr:rowOff>
    </xdr:to>
    <xdr:graphicFrame macro="">
      <xdr:nvGraphicFramePr>
        <xdr:cNvPr id="382" name="381 Gráfico">
          <a:extLst>
            <a:ext uri="{FF2B5EF4-FFF2-40B4-BE49-F238E27FC236}">
              <a16:creationId xmlns:a16="http://schemas.microsoft.com/office/drawing/2014/main" id="{00000000-0008-0000-0900-00007E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0</xdr:colOff>
      <xdr:row>0</xdr:row>
      <xdr:rowOff>9527</xdr:rowOff>
    </xdr:from>
    <xdr:to>
      <xdr:col>2</xdr:col>
      <xdr:colOff>809625</xdr:colOff>
      <xdr:row>0</xdr:row>
      <xdr:rowOff>299437</xdr:rowOff>
    </xdr:to>
    <xdr:pic>
      <xdr:nvPicPr>
        <xdr:cNvPr id="383" name="Picture 4" descr="C:\Users\wendy.tovar\Downloads\ADR lineas.png">
          <a:extLst>
            <a:ext uri="{FF2B5EF4-FFF2-40B4-BE49-F238E27FC236}">
              <a16:creationId xmlns:a16="http://schemas.microsoft.com/office/drawing/2014/main" id="{00000000-0008-0000-0900-00007F01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 y="9527"/>
          <a:ext cx="809625" cy="289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904875</xdr:colOff>
      <xdr:row>39</xdr:row>
      <xdr:rowOff>0</xdr:rowOff>
    </xdr:from>
    <xdr:ext cx="0" cy="599795"/>
    <xdr:pic>
      <xdr:nvPicPr>
        <xdr:cNvPr id="384" name="Picture 4" descr="logo alquiser1">
          <a:extLst>
            <a:ext uri="{FF2B5EF4-FFF2-40B4-BE49-F238E27FC236}">
              <a16:creationId xmlns:a16="http://schemas.microsoft.com/office/drawing/2014/main" id="{00000000-0008-0000-09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47127"/>
    <xdr:pic>
      <xdr:nvPicPr>
        <xdr:cNvPr id="385" name="Picture 4" descr="logo alquiser1">
          <a:extLst>
            <a:ext uri="{FF2B5EF4-FFF2-40B4-BE49-F238E27FC236}">
              <a16:creationId xmlns:a16="http://schemas.microsoft.com/office/drawing/2014/main" id="{00000000-0008-0000-09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9795"/>
    <xdr:pic>
      <xdr:nvPicPr>
        <xdr:cNvPr id="386" name="Picture 4" descr="logo alquiser1">
          <a:extLst>
            <a:ext uri="{FF2B5EF4-FFF2-40B4-BE49-F238E27FC236}">
              <a16:creationId xmlns:a16="http://schemas.microsoft.com/office/drawing/2014/main" id="{00000000-0008-0000-09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387" name="Picture 4" descr="logo alquiser1">
          <a:extLst>
            <a:ext uri="{FF2B5EF4-FFF2-40B4-BE49-F238E27FC236}">
              <a16:creationId xmlns:a16="http://schemas.microsoft.com/office/drawing/2014/main" id="{00000000-0008-0000-09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9795"/>
    <xdr:pic>
      <xdr:nvPicPr>
        <xdr:cNvPr id="388" name="Picture 4" descr="logo alquiser1">
          <a:extLst>
            <a:ext uri="{FF2B5EF4-FFF2-40B4-BE49-F238E27FC236}">
              <a16:creationId xmlns:a16="http://schemas.microsoft.com/office/drawing/2014/main" id="{00000000-0008-0000-09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389" name="Picture 4" descr="logo alquiser1">
          <a:extLst>
            <a:ext uri="{FF2B5EF4-FFF2-40B4-BE49-F238E27FC236}">
              <a16:creationId xmlns:a16="http://schemas.microsoft.com/office/drawing/2014/main" id="{00000000-0008-0000-09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37334"/>
    <xdr:pic>
      <xdr:nvPicPr>
        <xdr:cNvPr id="390" name="Picture 4" descr="logo alquiser1">
          <a:extLst>
            <a:ext uri="{FF2B5EF4-FFF2-40B4-BE49-F238E27FC236}">
              <a16:creationId xmlns:a16="http://schemas.microsoft.com/office/drawing/2014/main" id="{00000000-0008-0000-09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391" name="Picture 4" descr="logo alquiser1">
          <a:extLst>
            <a:ext uri="{FF2B5EF4-FFF2-40B4-BE49-F238E27FC236}">
              <a16:creationId xmlns:a16="http://schemas.microsoft.com/office/drawing/2014/main" id="{00000000-0008-0000-09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9795"/>
    <xdr:pic>
      <xdr:nvPicPr>
        <xdr:cNvPr id="392" name="Picture 4" descr="logo alquiser1">
          <a:extLst>
            <a:ext uri="{FF2B5EF4-FFF2-40B4-BE49-F238E27FC236}">
              <a16:creationId xmlns:a16="http://schemas.microsoft.com/office/drawing/2014/main" id="{00000000-0008-0000-09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52195"/>
    <xdr:pic>
      <xdr:nvPicPr>
        <xdr:cNvPr id="393" name="Picture 4" descr="logo alquiser1">
          <a:extLst>
            <a:ext uri="{FF2B5EF4-FFF2-40B4-BE49-F238E27FC236}">
              <a16:creationId xmlns:a16="http://schemas.microsoft.com/office/drawing/2014/main" id="{00000000-0008-0000-09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04277"/>
    <xdr:pic>
      <xdr:nvPicPr>
        <xdr:cNvPr id="394" name="Picture 4" descr="logo alquiser1">
          <a:extLst>
            <a:ext uri="{FF2B5EF4-FFF2-40B4-BE49-F238E27FC236}">
              <a16:creationId xmlns:a16="http://schemas.microsoft.com/office/drawing/2014/main" id="{00000000-0008-0000-09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52195"/>
    <xdr:pic>
      <xdr:nvPicPr>
        <xdr:cNvPr id="395" name="Picture 4" descr="logo alquiser1">
          <a:extLst>
            <a:ext uri="{FF2B5EF4-FFF2-40B4-BE49-F238E27FC236}">
              <a16:creationId xmlns:a16="http://schemas.microsoft.com/office/drawing/2014/main" id="{00000000-0008-0000-09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47955"/>
    <xdr:pic>
      <xdr:nvPicPr>
        <xdr:cNvPr id="396" name="Picture 4" descr="logo alquiser1">
          <a:extLst>
            <a:ext uri="{FF2B5EF4-FFF2-40B4-BE49-F238E27FC236}">
              <a16:creationId xmlns:a16="http://schemas.microsoft.com/office/drawing/2014/main" id="{00000000-0008-0000-09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90805"/>
    <xdr:pic>
      <xdr:nvPicPr>
        <xdr:cNvPr id="397" name="Picture 4" descr="logo alquiser1">
          <a:extLst>
            <a:ext uri="{FF2B5EF4-FFF2-40B4-BE49-F238E27FC236}">
              <a16:creationId xmlns:a16="http://schemas.microsoft.com/office/drawing/2014/main" id="{00000000-0008-0000-09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9795"/>
    <xdr:pic>
      <xdr:nvPicPr>
        <xdr:cNvPr id="398" name="Picture 4" descr="logo alquiser1">
          <a:extLst>
            <a:ext uri="{FF2B5EF4-FFF2-40B4-BE49-F238E27FC236}">
              <a16:creationId xmlns:a16="http://schemas.microsoft.com/office/drawing/2014/main" id="{00000000-0008-0000-09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18564"/>
    <xdr:pic>
      <xdr:nvPicPr>
        <xdr:cNvPr id="399" name="Picture 4" descr="logo alquiser1">
          <a:extLst>
            <a:ext uri="{FF2B5EF4-FFF2-40B4-BE49-F238E27FC236}">
              <a16:creationId xmlns:a16="http://schemas.microsoft.com/office/drawing/2014/main" id="{00000000-0008-0000-09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9795"/>
    <xdr:pic>
      <xdr:nvPicPr>
        <xdr:cNvPr id="400" name="Picture 4" descr="logo alquiser1">
          <a:extLst>
            <a:ext uri="{FF2B5EF4-FFF2-40B4-BE49-F238E27FC236}">
              <a16:creationId xmlns:a16="http://schemas.microsoft.com/office/drawing/2014/main" id="{00000000-0008-0000-09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401" name="Picture 4" descr="logo alquiser1">
          <a:extLst>
            <a:ext uri="{FF2B5EF4-FFF2-40B4-BE49-F238E27FC236}">
              <a16:creationId xmlns:a16="http://schemas.microsoft.com/office/drawing/2014/main" id="{00000000-0008-0000-09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65909"/>
    <xdr:pic>
      <xdr:nvPicPr>
        <xdr:cNvPr id="402" name="Picture 4" descr="logo alquiser1">
          <a:extLst>
            <a:ext uri="{FF2B5EF4-FFF2-40B4-BE49-F238E27FC236}">
              <a16:creationId xmlns:a16="http://schemas.microsoft.com/office/drawing/2014/main" id="{00000000-0008-0000-09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403" name="Picture 4" descr="logo alquiser1">
          <a:extLst>
            <a:ext uri="{FF2B5EF4-FFF2-40B4-BE49-F238E27FC236}">
              <a16:creationId xmlns:a16="http://schemas.microsoft.com/office/drawing/2014/main" id="{00000000-0008-0000-09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24028"/>
    <xdr:pic>
      <xdr:nvPicPr>
        <xdr:cNvPr id="404" name="Picture 4" descr="logo alquiser1">
          <a:extLst>
            <a:ext uri="{FF2B5EF4-FFF2-40B4-BE49-F238E27FC236}">
              <a16:creationId xmlns:a16="http://schemas.microsoft.com/office/drawing/2014/main" id="{00000000-0008-0000-09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24028"/>
    <xdr:pic>
      <xdr:nvPicPr>
        <xdr:cNvPr id="405" name="Picture 4" descr="logo alquiser1">
          <a:extLst>
            <a:ext uri="{FF2B5EF4-FFF2-40B4-BE49-F238E27FC236}">
              <a16:creationId xmlns:a16="http://schemas.microsoft.com/office/drawing/2014/main" id="{00000000-0008-0000-09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71920"/>
    <xdr:pic>
      <xdr:nvPicPr>
        <xdr:cNvPr id="406" name="Picture 4" descr="logo alquiser1">
          <a:extLst>
            <a:ext uri="{FF2B5EF4-FFF2-40B4-BE49-F238E27FC236}">
              <a16:creationId xmlns:a16="http://schemas.microsoft.com/office/drawing/2014/main" id="{00000000-0008-0000-09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71920"/>
    <xdr:pic>
      <xdr:nvPicPr>
        <xdr:cNvPr id="407" name="Picture 4" descr="logo alquiser1">
          <a:extLst>
            <a:ext uri="{FF2B5EF4-FFF2-40B4-BE49-F238E27FC236}">
              <a16:creationId xmlns:a16="http://schemas.microsoft.com/office/drawing/2014/main" id="{00000000-0008-0000-09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219075"/>
    <xdr:pic>
      <xdr:nvPicPr>
        <xdr:cNvPr id="408" name="Picture 4" descr="logo alquiser1">
          <a:extLst>
            <a:ext uri="{FF2B5EF4-FFF2-40B4-BE49-F238E27FC236}">
              <a16:creationId xmlns:a16="http://schemas.microsoft.com/office/drawing/2014/main" id="{00000000-0008-0000-09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71920"/>
    <xdr:pic>
      <xdr:nvPicPr>
        <xdr:cNvPr id="409" name="Picture 4" descr="logo alquiser1">
          <a:extLst>
            <a:ext uri="{FF2B5EF4-FFF2-40B4-BE49-F238E27FC236}">
              <a16:creationId xmlns:a16="http://schemas.microsoft.com/office/drawing/2014/main" id="{00000000-0008-0000-09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23863"/>
    <xdr:pic>
      <xdr:nvPicPr>
        <xdr:cNvPr id="410" name="Picture 4" descr="logo alquiser1">
          <a:extLst>
            <a:ext uri="{FF2B5EF4-FFF2-40B4-BE49-F238E27FC236}">
              <a16:creationId xmlns:a16="http://schemas.microsoft.com/office/drawing/2014/main" id="{00000000-0008-0000-09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71920"/>
    <xdr:pic>
      <xdr:nvPicPr>
        <xdr:cNvPr id="411" name="Picture 4" descr="logo alquiser1">
          <a:extLst>
            <a:ext uri="{FF2B5EF4-FFF2-40B4-BE49-F238E27FC236}">
              <a16:creationId xmlns:a16="http://schemas.microsoft.com/office/drawing/2014/main" id="{00000000-0008-0000-09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04800"/>
    <xdr:pic>
      <xdr:nvPicPr>
        <xdr:cNvPr id="412" name="Picture 4" descr="logo alquiser1">
          <a:extLst>
            <a:ext uri="{FF2B5EF4-FFF2-40B4-BE49-F238E27FC236}">
              <a16:creationId xmlns:a16="http://schemas.microsoft.com/office/drawing/2014/main" id="{00000000-0008-0000-09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1445"/>
    <xdr:pic>
      <xdr:nvPicPr>
        <xdr:cNvPr id="413" name="Picture 4" descr="logo alquiser1">
          <a:extLst>
            <a:ext uri="{FF2B5EF4-FFF2-40B4-BE49-F238E27FC236}">
              <a16:creationId xmlns:a16="http://schemas.microsoft.com/office/drawing/2014/main" id="{00000000-0008-0000-09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1445"/>
    <xdr:pic>
      <xdr:nvPicPr>
        <xdr:cNvPr id="414" name="Picture 4" descr="logo alquiser1">
          <a:extLst>
            <a:ext uri="{FF2B5EF4-FFF2-40B4-BE49-F238E27FC236}">
              <a16:creationId xmlns:a16="http://schemas.microsoft.com/office/drawing/2014/main" id="{00000000-0008-0000-09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71920"/>
    <xdr:pic>
      <xdr:nvPicPr>
        <xdr:cNvPr id="415" name="Picture 4" descr="logo alquiser1">
          <a:extLst>
            <a:ext uri="{FF2B5EF4-FFF2-40B4-BE49-F238E27FC236}">
              <a16:creationId xmlns:a16="http://schemas.microsoft.com/office/drawing/2014/main" id="{00000000-0008-0000-09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1445"/>
    <xdr:pic>
      <xdr:nvPicPr>
        <xdr:cNvPr id="416" name="Picture 4" descr="logo alquiser1">
          <a:extLst>
            <a:ext uri="{FF2B5EF4-FFF2-40B4-BE49-F238E27FC236}">
              <a16:creationId xmlns:a16="http://schemas.microsoft.com/office/drawing/2014/main" id="{00000000-0008-0000-09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1445"/>
    <xdr:pic>
      <xdr:nvPicPr>
        <xdr:cNvPr id="417" name="Picture 4" descr="logo alquiser1">
          <a:extLst>
            <a:ext uri="{FF2B5EF4-FFF2-40B4-BE49-F238E27FC236}">
              <a16:creationId xmlns:a16="http://schemas.microsoft.com/office/drawing/2014/main" id="{00000000-0008-0000-09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1445"/>
    <xdr:pic>
      <xdr:nvPicPr>
        <xdr:cNvPr id="418" name="Picture 4" descr="logo alquiser1">
          <a:extLst>
            <a:ext uri="{FF2B5EF4-FFF2-40B4-BE49-F238E27FC236}">
              <a16:creationId xmlns:a16="http://schemas.microsoft.com/office/drawing/2014/main" id="{00000000-0008-0000-09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419" name="Picture 4" descr="logo alquiser1">
          <a:extLst>
            <a:ext uri="{FF2B5EF4-FFF2-40B4-BE49-F238E27FC236}">
              <a16:creationId xmlns:a16="http://schemas.microsoft.com/office/drawing/2014/main" id="{00000000-0008-0000-09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420" name="Picture 4" descr="logo alquiser1">
          <a:extLst>
            <a:ext uri="{FF2B5EF4-FFF2-40B4-BE49-F238E27FC236}">
              <a16:creationId xmlns:a16="http://schemas.microsoft.com/office/drawing/2014/main" id="{00000000-0008-0000-09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421" name="Picture 4" descr="logo alquiser1">
          <a:extLst>
            <a:ext uri="{FF2B5EF4-FFF2-40B4-BE49-F238E27FC236}">
              <a16:creationId xmlns:a16="http://schemas.microsoft.com/office/drawing/2014/main" id="{00000000-0008-0000-09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422" name="Picture 4" descr="logo alquiser1">
          <a:extLst>
            <a:ext uri="{FF2B5EF4-FFF2-40B4-BE49-F238E27FC236}">
              <a16:creationId xmlns:a16="http://schemas.microsoft.com/office/drawing/2014/main" id="{00000000-0008-0000-09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23" name="Picture 4" descr="logo alquiser1">
          <a:extLst>
            <a:ext uri="{FF2B5EF4-FFF2-40B4-BE49-F238E27FC236}">
              <a16:creationId xmlns:a16="http://schemas.microsoft.com/office/drawing/2014/main" id="{00000000-0008-0000-09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6872"/>
    <xdr:pic>
      <xdr:nvPicPr>
        <xdr:cNvPr id="424" name="Picture 4" descr="logo alquiser1">
          <a:extLst>
            <a:ext uri="{FF2B5EF4-FFF2-40B4-BE49-F238E27FC236}">
              <a16:creationId xmlns:a16="http://schemas.microsoft.com/office/drawing/2014/main" id="{00000000-0008-0000-09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25" name="Picture 4" descr="logo alquiser1">
          <a:extLst>
            <a:ext uri="{FF2B5EF4-FFF2-40B4-BE49-F238E27FC236}">
              <a16:creationId xmlns:a16="http://schemas.microsoft.com/office/drawing/2014/main" id="{00000000-0008-0000-09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426" name="Picture 4" descr="logo alquiser1">
          <a:extLst>
            <a:ext uri="{FF2B5EF4-FFF2-40B4-BE49-F238E27FC236}">
              <a16:creationId xmlns:a16="http://schemas.microsoft.com/office/drawing/2014/main" id="{00000000-0008-0000-09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427" name="Picture 4" descr="logo alquiser1">
          <a:extLst>
            <a:ext uri="{FF2B5EF4-FFF2-40B4-BE49-F238E27FC236}">
              <a16:creationId xmlns:a16="http://schemas.microsoft.com/office/drawing/2014/main" id="{00000000-0008-0000-09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28" name="Picture 4" descr="logo alquiser1">
          <a:extLst>
            <a:ext uri="{FF2B5EF4-FFF2-40B4-BE49-F238E27FC236}">
              <a16:creationId xmlns:a16="http://schemas.microsoft.com/office/drawing/2014/main" id="{00000000-0008-0000-09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429" name="Picture 4" descr="logo alquiser1">
          <a:extLst>
            <a:ext uri="{FF2B5EF4-FFF2-40B4-BE49-F238E27FC236}">
              <a16:creationId xmlns:a16="http://schemas.microsoft.com/office/drawing/2014/main" id="{00000000-0008-0000-09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30" name="Picture 4" descr="logo alquiser1">
          <a:extLst>
            <a:ext uri="{FF2B5EF4-FFF2-40B4-BE49-F238E27FC236}">
              <a16:creationId xmlns:a16="http://schemas.microsoft.com/office/drawing/2014/main" id="{00000000-0008-0000-09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431" name="Picture 4" descr="logo alquiser1">
          <a:extLst>
            <a:ext uri="{FF2B5EF4-FFF2-40B4-BE49-F238E27FC236}">
              <a16:creationId xmlns:a16="http://schemas.microsoft.com/office/drawing/2014/main" id="{00000000-0008-0000-09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27529"/>
    <xdr:pic>
      <xdr:nvPicPr>
        <xdr:cNvPr id="432" name="Picture 4" descr="logo alquiser1">
          <a:extLst>
            <a:ext uri="{FF2B5EF4-FFF2-40B4-BE49-F238E27FC236}">
              <a16:creationId xmlns:a16="http://schemas.microsoft.com/office/drawing/2014/main" id="{00000000-0008-0000-09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433" name="Picture 4" descr="logo alquiser1">
          <a:extLst>
            <a:ext uri="{FF2B5EF4-FFF2-40B4-BE49-F238E27FC236}">
              <a16:creationId xmlns:a16="http://schemas.microsoft.com/office/drawing/2014/main" id="{00000000-0008-0000-09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434" name="Picture 4" descr="logo alquiser1">
          <a:extLst>
            <a:ext uri="{FF2B5EF4-FFF2-40B4-BE49-F238E27FC236}">
              <a16:creationId xmlns:a16="http://schemas.microsoft.com/office/drawing/2014/main" id="{00000000-0008-0000-09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435" name="Picture 4" descr="logo alquiser1">
          <a:extLst>
            <a:ext uri="{FF2B5EF4-FFF2-40B4-BE49-F238E27FC236}">
              <a16:creationId xmlns:a16="http://schemas.microsoft.com/office/drawing/2014/main" id="{00000000-0008-0000-09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436" name="Picture 4" descr="logo alquiser1">
          <a:extLst>
            <a:ext uri="{FF2B5EF4-FFF2-40B4-BE49-F238E27FC236}">
              <a16:creationId xmlns:a16="http://schemas.microsoft.com/office/drawing/2014/main" id="{00000000-0008-0000-09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437" name="Picture 4" descr="logo alquiser1">
          <a:extLst>
            <a:ext uri="{FF2B5EF4-FFF2-40B4-BE49-F238E27FC236}">
              <a16:creationId xmlns:a16="http://schemas.microsoft.com/office/drawing/2014/main" id="{00000000-0008-0000-09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438" name="Picture 4" descr="logo alquiser1">
          <a:extLst>
            <a:ext uri="{FF2B5EF4-FFF2-40B4-BE49-F238E27FC236}">
              <a16:creationId xmlns:a16="http://schemas.microsoft.com/office/drawing/2014/main" id="{00000000-0008-0000-09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39" name="Picture 4" descr="logo alquiser1">
          <a:extLst>
            <a:ext uri="{FF2B5EF4-FFF2-40B4-BE49-F238E27FC236}">
              <a16:creationId xmlns:a16="http://schemas.microsoft.com/office/drawing/2014/main" id="{00000000-0008-0000-09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18564"/>
    <xdr:pic>
      <xdr:nvPicPr>
        <xdr:cNvPr id="440" name="Picture 4" descr="logo alquiser1">
          <a:extLst>
            <a:ext uri="{FF2B5EF4-FFF2-40B4-BE49-F238E27FC236}">
              <a16:creationId xmlns:a16="http://schemas.microsoft.com/office/drawing/2014/main" id="{00000000-0008-0000-09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41" name="Picture 4" descr="logo alquiser1">
          <a:extLst>
            <a:ext uri="{FF2B5EF4-FFF2-40B4-BE49-F238E27FC236}">
              <a16:creationId xmlns:a16="http://schemas.microsoft.com/office/drawing/2014/main" id="{00000000-0008-0000-09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442" name="Picture 4" descr="logo alquiser1">
          <a:extLst>
            <a:ext uri="{FF2B5EF4-FFF2-40B4-BE49-F238E27FC236}">
              <a16:creationId xmlns:a16="http://schemas.microsoft.com/office/drawing/2014/main" id="{00000000-0008-0000-09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56104"/>
    <xdr:pic>
      <xdr:nvPicPr>
        <xdr:cNvPr id="443" name="Picture 4" descr="logo alquiser1">
          <a:extLst>
            <a:ext uri="{FF2B5EF4-FFF2-40B4-BE49-F238E27FC236}">
              <a16:creationId xmlns:a16="http://schemas.microsoft.com/office/drawing/2014/main" id="{00000000-0008-0000-09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444" name="Picture 4" descr="logo alquiser1">
          <a:extLst>
            <a:ext uri="{FF2B5EF4-FFF2-40B4-BE49-F238E27FC236}">
              <a16:creationId xmlns:a16="http://schemas.microsoft.com/office/drawing/2014/main" id="{00000000-0008-0000-09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45" name="Picture 4" descr="logo alquiser1">
          <a:extLst>
            <a:ext uri="{FF2B5EF4-FFF2-40B4-BE49-F238E27FC236}">
              <a16:creationId xmlns:a16="http://schemas.microsoft.com/office/drawing/2014/main" id="{00000000-0008-0000-09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6872"/>
    <xdr:pic>
      <xdr:nvPicPr>
        <xdr:cNvPr id="446" name="Picture 4" descr="logo alquiser1">
          <a:extLst>
            <a:ext uri="{FF2B5EF4-FFF2-40B4-BE49-F238E27FC236}">
              <a16:creationId xmlns:a16="http://schemas.microsoft.com/office/drawing/2014/main" id="{00000000-0008-0000-09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47" name="Picture 4" descr="logo alquiser1">
          <a:extLst>
            <a:ext uri="{FF2B5EF4-FFF2-40B4-BE49-F238E27FC236}">
              <a16:creationId xmlns:a16="http://schemas.microsoft.com/office/drawing/2014/main" id="{00000000-0008-0000-09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448" name="Picture 4" descr="logo alquiser1">
          <a:extLst>
            <a:ext uri="{FF2B5EF4-FFF2-40B4-BE49-F238E27FC236}">
              <a16:creationId xmlns:a16="http://schemas.microsoft.com/office/drawing/2014/main" id="{00000000-0008-0000-09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449" name="Picture 4" descr="logo alquiser1">
          <a:extLst>
            <a:ext uri="{FF2B5EF4-FFF2-40B4-BE49-F238E27FC236}">
              <a16:creationId xmlns:a16="http://schemas.microsoft.com/office/drawing/2014/main" id="{00000000-0008-0000-09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50" name="Picture 4" descr="logo alquiser1">
          <a:extLst>
            <a:ext uri="{FF2B5EF4-FFF2-40B4-BE49-F238E27FC236}">
              <a16:creationId xmlns:a16="http://schemas.microsoft.com/office/drawing/2014/main" id="{00000000-0008-0000-09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451" name="Picture 4" descr="logo alquiser1">
          <a:extLst>
            <a:ext uri="{FF2B5EF4-FFF2-40B4-BE49-F238E27FC236}">
              <a16:creationId xmlns:a16="http://schemas.microsoft.com/office/drawing/2014/main" id="{00000000-0008-0000-09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52" name="Picture 4" descr="logo alquiser1">
          <a:extLst>
            <a:ext uri="{FF2B5EF4-FFF2-40B4-BE49-F238E27FC236}">
              <a16:creationId xmlns:a16="http://schemas.microsoft.com/office/drawing/2014/main" id="{00000000-0008-0000-09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453" name="Picture 4" descr="logo alquiser1">
          <a:extLst>
            <a:ext uri="{FF2B5EF4-FFF2-40B4-BE49-F238E27FC236}">
              <a16:creationId xmlns:a16="http://schemas.microsoft.com/office/drawing/2014/main" id="{00000000-0008-0000-09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27529"/>
    <xdr:pic>
      <xdr:nvPicPr>
        <xdr:cNvPr id="454" name="Picture 4" descr="logo alquiser1">
          <a:extLst>
            <a:ext uri="{FF2B5EF4-FFF2-40B4-BE49-F238E27FC236}">
              <a16:creationId xmlns:a16="http://schemas.microsoft.com/office/drawing/2014/main" id="{00000000-0008-0000-09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455" name="Picture 4" descr="logo alquiser1">
          <a:extLst>
            <a:ext uri="{FF2B5EF4-FFF2-40B4-BE49-F238E27FC236}">
              <a16:creationId xmlns:a16="http://schemas.microsoft.com/office/drawing/2014/main" id="{00000000-0008-0000-09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456" name="Picture 4" descr="logo alquiser1">
          <a:extLst>
            <a:ext uri="{FF2B5EF4-FFF2-40B4-BE49-F238E27FC236}">
              <a16:creationId xmlns:a16="http://schemas.microsoft.com/office/drawing/2014/main" id="{00000000-0008-0000-09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457" name="Picture 4" descr="logo alquiser1">
          <a:extLst>
            <a:ext uri="{FF2B5EF4-FFF2-40B4-BE49-F238E27FC236}">
              <a16:creationId xmlns:a16="http://schemas.microsoft.com/office/drawing/2014/main" id="{00000000-0008-0000-09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458" name="Picture 4" descr="logo alquiser1">
          <a:extLst>
            <a:ext uri="{FF2B5EF4-FFF2-40B4-BE49-F238E27FC236}">
              <a16:creationId xmlns:a16="http://schemas.microsoft.com/office/drawing/2014/main" id="{00000000-0008-0000-09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459" name="Picture 4" descr="logo alquiser1">
          <a:extLst>
            <a:ext uri="{FF2B5EF4-FFF2-40B4-BE49-F238E27FC236}">
              <a16:creationId xmlns:a16="http://schemas.microsoft.com/office/drawing/2014/main" id="{00000000-0008-0000-09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460" name="Picture 4" descr="logo alquiser1">
          <a:extLst>
            <a:ext uri="{FF2B5EF4-FFF2-40B4-BE49-F238E27FC236}">
              <a16:creationId xmlns:a16="http://schemas.microsoft.com/office/drawing/2014/main" id="{00000000-0008-0000-09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61" name="Picture 4" descr="logo alquiser1">
          <a:extLst>
            <a:ext uri="{FF2B5EF4-FFF2-40B4-BE49-F238E27FC236}">
              <a16:creationId xmlns:a16="http://schemas.microsoft.com/office/drawing/2014/main" id="{00000000-0008-0000-09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18564"/>
    <xdr:pic>
      <xdr:nvPicPr>
        <xdr:cNvPr id="462" name="Picture 4" descr="logo alquiser1">
          <a:extLst>
            <a:ext uri="{FF2B5EF4-FFF2-40B4-BE49-F238E27FC236}">
              <a16:creationId xmlns:a16="http://schemas.microsoft.com/office/drawing/2014/main" id="{00000000-0008-0000-09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63" name="Picture 4" descr="logo alquiser1">
          <a:extLst>
            <a:ext uri="{FF2B5EF4-FFF2-40B4-BE49-F238E27FC236}">
              <a16:creationId xmlns:a16="http://schemas.microsoft.com/office/drawing/2014/main" id="{00000000-0008-0000-09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464" name="Picture 4" descr="logo alquiser1">
          <a:extLst>
            <a:ext uri="{FF2B5EF4-FFF2-40B4-BE49-F238E27FC236}">
              <a16:creationId xmlns:a16="http://schemas.microsoft.com/office/drawing/2014/main" id="{00000000-0008-0000-09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56104"/>
    <xdr:pic>
      <xdr:nvPicPr>
        <xdr:cNvPr id="465" name="Picture 4" descr="logo alquiser1">
          <a:extLst>
            <a:ext uri="{FF2B5EF4-FFF2-40B4-BE49-F238E27FC236}">
              <a16:creationId xmlns:a16="http://schemas.microsoft.com/office/drawing/2014/main" id="{00000000-0008-0000-09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466" name="Picture 4" descr="logo alquiser1">
          <a:extLst>
            <a:ext uri="{FF2B5EF4-FFF2-40B4-BE49-F238E27FC236}">
              <a16:creationId xmlns:a16="http://schemas.microsoft.com/office/drawing/2014/main" id="{00000000-0008-0000-09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67" name="Picture 4" descr="logo alquiser1">
          <a:extLst>
            <a:ext uri="{FF2B5EF4-FFF2-40B4-BE49-F238E27FC236}">
              <a16:creationId xmlns:a16="http://schemas.microsoft.com/office/drawing/2014/main" id="{00000000-0008-0000-09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6872"/>
    <xdr:pic>
      <xdr:nvPicPr>
        <xdr:cNvPr id="468" name="Picture 4" descr="logo alquiser1">
          <a:extLst>
            <a:ext uri="{FF2B5EF4-FFF2-40B4-BE49-F238E27FC236}">
              <a16:creationId xmlns:a16="http://schemas.microsoft.com/office/drawing/2014/main" id="{00000000-0008-0000-09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69" name="Picture 4" descr="logo alquiser1">
          <a:extLst>
            <a:ext uri="{FF2B5EF4-FFF2-40B4-BE49-F238E27FC236}">
              <a16:creationId xmlns:a16="http://schemas.microsoft.com/office/drawing/2014/main" id="{00000000-0008-0000-09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470" name="Picture 4" descr="logo alquiser1">
          <a:extLst>
            <a:ext uri="{FF2B5EF4-FFF2-40B4-BE49-F238E27FC236}">
              <a16:creationId xmlns:a16="http://schemas.microsoft.com/office/drawing/2014/main" id="{00000000-0008-0000-09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471" name="Picture 4" descr="logo alquiser1">
          <a:extLst>
            <a:ext uri="{FF2B5EF4-FFF2-40B4-BE49-F238E27FC236}">
              <a16:creationId xmlns:a16="http://schemas.microsoft.com/office/drawing/2014/main" id="{00000000-0008-0000-09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72" name="Picture 4" descr="logo alquiser1">
          <a:extLst>
            <a:ext uri="{FF2B5EF4-FFF2-40B4-BE49-F238E27FC236}">
              <a16:creationId xmlns:a16="http://schemas.microsoft.com/office/drawing/2014/main" id="{00000000-0008-0000-09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73" name="Picture 4" descr="logo alquiser1">
          <a:extLst>
            <a:ext uri="{FF2B5EF4-FFF2-40B4-BE49-F238E27FC236}">
              <a16:creationId xmlns:a16="http://schemas.microsoft.com/office/drawing/2014/main" id="{00000000-0008-0000-09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27529"/>
    <xdr:pic>
      <xdr:nvPicPr>
        <xdr:cNvPr id="474" name="Picture 4" descr="logo alquiser1">
          <a:extLst>
            <a:ext uri="{FF2B5EF4-FFF2-40B4-BE49-F238E27FC236}">
              <a16:creationId xmlns:a16="http://schemas.microsoft.com/office/drawing/2014/main" id="{00000000-0008-0000-09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475" name="Picture 4" descr="logo alquiser1">
          <a:extLst>
            <a:ext uri="{FF2B5EF4-FFF2-40B4-BE49-F238E27FC236}">
              <a16:creationId xmlns:a16="http://schemas.microsoft.com/office/drawing/2014/main" id="{00000000-0008-0000-09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476" name="Picture 4" descr="logo alquiser1">
          <a:extLst>
            <a:ext uri="{FF2B5EF4-FFF2-40B4-BE49-F238E27FC236}">
              <a16:creationId xmlns:a16="http://schemas.microsoft.com/office/drawing/2014/main" id="{00000000-0008-0000-09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477" name="Picture 4" descr="logo alquiser1">
          <a:extLst>
            <a:ext uri="{FF2B5EF4-FFF2-40B4-BE49-F238E27FC236}">
              <a16:creationId xmlns:a16="http://schemas.microsoft.com/office/drawing/2014/main" id="{00000000-0008-0000-09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478" name="Picture 4" descr="logo alquiser1">
          <a:extLst>
            <a:ext uri="{FF2B5EF4-FFF2-40B4-BE49-F238E27FC236}">
              <a16:creationId xmlns:a16="http://schemas.microsoft.com/office/drawing/2014/main" id="{00000000-0008-0000-09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479" name="Picture 4" descr="logo alquiser1">
          <a:extLst>
            <a:ext uri="{FF2B5EF4-FFF2-40B4-BE49-F238E27FC236}">
              <a16:creationId xmlns:a16="http://schemas.microsoft.com/office/drawing/2014/main" id="{00000000-0008-0000-09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80" name="Picture 4" descr="logo alquiser1">
          <a:extLst>
            <a:ext uri="{FF2B5EF4-FFF2-40B4-BE49-F238E27FC236}">
              <a16:creationId xmlns:a16="http://schemas.microsoft.com/office/drawing/2014/main" id="{00000000-0008-0000-09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81" name="Picture 4" descr="logo alquiser1">
          <a:extLst>
            <a:ext uri="{FF2B5EF4-FFF2-40B4-BE49-F238E27FC236}">
              <a16:creationId xmlns:a16="http://schemas.microsoft.com/office/drawing/2014/main" id="{00000000-0008-0000-09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56104"/>
    <xdr:pic>
      <xdr:nvPicPr>
        <xdr:cNvPr id="482" name="Picture 4" descr="logo alquiser1">
          <a:extLst>
            <a:ext uri="{FF2B5EF4-FFF2-40B4-BE49-F238E27FC236}">
              <a16:creationId xmlns:a16="http://schemas.microsoft.com/office/drawing/2014/main" id="{00000000-0008-0000-09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483" name="Picture 4" descr="logo alquiser1">
          <a:extLst>
            <a:ext uri="{FF2B5EF4-FFF2-40B4-BE49-F238E27FC236}">
              <a16:creationId xmlns:a16="http://schemas.microsoft.com/office/drawing/2014/main" id="{00000000-0008-0000-09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484" name="Picture 4" descr="logo alquiser1">
          <a:extLst>
            <a:ext uri="{FF2B5EF4-FFF2-40B4-BE49-F238E27FC236}">
              <a16:creationId xmlns:a16="http://schemas.microsoft.com/office/drawing/2014/main" id="{00000000-0008-0000-09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89"/>
    <xdr:pic>
      <xdr:nvPicPr>
        <xdr:cNvPr id="485" name="Picture 4" descr="logo alquiser1">
          <a:extLst>
            <a:ext uri="{FF2B5EF4-FFF2-40B4-BE49-F238E27FC236}">
              <a16:creationId xmlns:a16="http://schemas.microsoft.com/office/drawing/2014/main" id="{00000000-0008-0000-09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486" name="Picture 4" descr="logo alquiser1">
          <a:extLst>
            <a:ext uri="{FF2B5EF4-FFF2-40B4-BE49-F238E27FC236}">
              <a16:creationId xmlns:a16="http://schemas.microsoft.com/office/drawing/2014/main" id="{00000000-0008-0000-09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18564"/>
    <xdr:pic>
      <xdr:nvPicPr>
        <xdr:cNvPr id="487" name="Picture 4" descr="logo alquiser1">
          <a:extLst>
            <a:ext uri="{FF2B5EF4-FFF2-40B4-BE49-F238E27FC236}">
              <a16:creationId xmlns:a16="http://schemas.microsoft.com/office/drawing/2014/main" id="{00000000-0008-0000-09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488" name="Picture 4" descr="logo alquiser1">
          <a:extLst>
            <a:ext uri="{FF2B5EF4-FFF2-40B4-BE49-F238E27FC236}">
              <a16:creationId xmlns:a16="http://schemas.microsoft.com/office/drawing/2014/main" id="{00000000-0008-0000-09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489" name="Picture 4" descr="logo alquiser1">
          <a:extLst>
            <a:ext uri="{FF2B5EF4-FFF2-40B4-BE49-F238E27FC236}">
              <a16:creationId xmlns:a16="http://schemas.microsoft.com/office/drawing/2014/main" id="{00000000-0008-0000-09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90" name="Picture 4" descr="logo alquiser1">
          <a:extLst>
            <a:ext uri="{FF2B5EF4-FFF2-40B4-BE49-F238E27FC236}">
              <a16:creationId xmlns:a16="http://schemas.microsoft.com/office/drawing/2014/main" id="{00000000-0008-0000-09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6872"/>
    <xdr:pic>
      <xdr:nvPicPr>
        <xdr:cNvPr id="491" name="Picture 4" descr="logo alquiser1">
          <a:extLst>
            <a:ext uri="{FF2B5EF4-FFF2-40B4-BE49-F238E27FC236}">
              <a16:creationId xmlns:a16="http://schemas.microsoft.com/office/drawing/2014/main" id="{00000000-0008-0000-09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92" name="Picture 4" descr="logo alquiser1">
          <a:extLst>
            <a:ext uri="{FF2B5EF4-FFF2-40B4-BE49-F238E27FC236}">
              <a16:creationId xmlns:a16="http://schemas.microsoft.com/office/drawing/2014/main" id="{00000000-0008-0000-09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493" name="Picture 4" descr="logo alquiser1">
          <a:extLst>
            <a:ext uri="{FF2B5EF4-FFF2-40B4-BE49-F238E27FC236}">
              <a16:creationId xmlns:a16="http://schemas.microsoft.com/office/drawing/2014/main" id="{00000000-0008-0000-09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494" name="Picture 4" descr="logo alquiser1">
          <a:extLst>
            <a:ext uri="{FF2B5EF4-FFF2-40B4-BE49-F238E27FC236}">
              <a16:creationId xmlns:a16="http://schemas.microsoft.com/office/drawing/2014/main" id="{00000000-0008-0000-09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95" name="Picture 4" descr="logo alquiser1">
          <a:extLst>
            <a:ext uri="{FF2B5EF4-FFF2-40B4-BE49-F238E27FC236}">
              <a16:creationId xmlns:a16="http://schemas.microsoft.com/office/drawing/2014/main" id="{00000000-0008-0000-09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496" name="Picture 4" descr="logo alquiser1">
          <a:extLst>
            <a:ext uri="{FF2B5EF4-FFF2-40B4-BE49-F238E27FC236}">
              <a16:creationId xmlns:a16="http://schemas.microsoft.com/office/drawing/2014/main" id="{00000000-0008-0000-09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27529"/>
    <xdr:pic>
      <xdr:nvPicPr>
        <xdr:cNvPr id="497" name="Picture 4" descr="logo alquiser1">
          <a:extLst>
            <a:ext uri="{FF2B5EF4-FFF2-40B4-BE49-F238E27FC236}">
              <a16:creationId xmlns:a16="http://schemas.microsoft.com/office/drawing/2014/main" id="{00000000-0008-0000-09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498" name="Picture 4" descr="logo alquiser1">
          <a:extLst>
            <a:ext uri="{FF2B5EF4-FFF2-40B4-BE49-F238E27FC236}">
              <a16:creationId xmlns:a16="http://schemas.microsoft.com/office/drawing/2014/main" id="{00000000-0008-0000-09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94472"/>
    <xdr:pic>
      <xdr:nvPicPr>
        <xdr:cNvPr id="499" name="Picture 4" descr="logo alquiser1">
          <a:extLst>
            <a:ext uri="{FF2B5EF4-FFF2-40B4-BE49-F238E27FC236}">
              <a16:creationId xmlns:a16="http://schemas.microsoft.com/office/drawing/2014/main" id="{00000000-0008-0000-09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742390"/>
    <xdr:pic>
      <xdr:nvPicPr>
        <xdr:cNvPr id="500" name="Picture 4" descr="logo alquiser1">
          <a:extLst>
            <a:ext uri="{FF2B5EF4-FFF2-40B4-BE49-F238E27FC236}">
              <a16:creationId xmlns:a16="http://schemas.microsoft.com/office/drawing/2014/main" id="{00000000-0008-0000-09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501" name="Picture 4" descr="logo alquiser1">
          <a:extLst>
            <a:ext uri="{FF2B5EF4-FFF2-40B4-BE49-F238E27FC236}">
              <a16:creationId xmlns:a16="http://schemas.microsoft.com/office/drawing/2014/main" id="{00000000-0008-0000-09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248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502" name="Picture 4" descr="logo alquiser1">
          <a:extLst>
            <a:ext uri="{FF2B5EF4-FFF2-40B4-BE49-F238E27FC236}">
              <a16:creationId xmlns:a16="http://schemas.microsoft.com/office/drawing/2014/main" id="{00000000-0008-0000-09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589990"/>
    <xdr:pic>
      <xdr:nvPicPr>
        <xdr:cNvPr id="503" name="Picture 4" descr="logo alquiser1">
          <a:extLst>
            <a:ext uri="{FF2B5EF4-FFF2-40B4-BE49-F238E27FC236}">
              <a16:creationId xmlns:a16="http://schemas.microsoft.com/office/drawing/2014/main" id="{00000000-0008-0000-09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39</xdr:row>
      <xdr:rowOff>0</xdr:rowOff>
    </xdr:from>
    <xdr:ext cx="0" cy="656104"/>
    <xdr:pic>
      <xdr:nvPicPr>
        <xdr:cNvPr id="504" name="Picture 4" descr="logo alquiser1">
          <a:extLst>
            <a:ext uri="{FF2B5EF4-FFF2-40B4-BE49-F238E27FC236}">
              <a16:creationId xmlns:a16="http://schemas.microsoft.com/office/drawing/2014/main" id="{00000000-0008-0000-09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12482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547127"/>
    <xdr:pic>
      <xdr:nvPicPr>
        <xdr:cNvPr id="505" name="Picture 4" descr="logo alquiser1">
          <a:extLst>
            <a:ext uri="{FF2B5EF4-FFF2-40B4-BE49-F238E27FC236}">
              <a16:creationId xmlns:a16="http://schemas.microsoft.com/office/drawing/2014/main" id="{00000000-0008-0000-09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37589"/>
    <xdr:pic>
      <xdr:nvPicPr>
        <xdr:cNvPr id="506" name="Picture 4" descr="logo alquiser1">
          <a:extLst>
            <a:ext uri="{FF2B5EF4-FFF2-40B4-BE49-F238E27FC236}">
              <a16:creationId xmlns:a16="http://schemas.microsoft.com/office/drawing/2014/main" id="{00000000-0008-0000-09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380439"/>
    <xdr:pic>
      <xdr:nvPicPr>
        <xdr:cNvPr id="507" name="Picture 4" descr="logo alquiser1">
          <a:extLst>
            <a:ext uri="{FF2B5EF4-FFF2-40B4-BE49-F238E27FC236}">
              <a16:creationId xmlns:a16="http://schemas.microsoft.com/office/drawing/2014/main" id="{00000000-0008-0000-09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47955"/>
    <xdr:pic>
      <xdr:nvPicPr>
        <xdr:cNvPr id="508" name="Picture 4" descr="logo alquiser1">
          <a:extLst>
            <a:ext uri="{FF2B5EF4-FFF2-40B4-BE49-F238E27FC236}">
              <a16:creationId xmlns:a16="http://schemas.microsoft.com/office/drawing/2014/main" id="{00000000-0008-0000-09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390805"/>
    <xdr:pic>
      <xdr:nvPicPr>
        <xdr:cNvPr id="509" name="Picture 4" descr="logo alquiser1">
          <a:extLst>
            <a:ext uri="{FF2B5EF4-FFF2-40B4-BE49-F238E27FC236}">
              <a16:creationId xmlns:a16="http://schemas.microsoft.com/office/drawing/2014/main" id="{00000000-0008-0000-09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66164"/>
    <xdr:pic>
      <xdr:nvPicPr>
        <xdr:cNvPr id="510" name="Picture 4" descr="logo alquiser1">
          <a:extLst>
            <a:ext uri="{FF2B5EF4-FFF2-40B4-BE49-F238E27FC236}">
              <a16:creationId xmlns:a16="http://schemas.microsoft.com/office/drawing/2014/main" id="{00000000-0008-0000-09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09014"/>
    <xdr:pic>
      <xdr:nvPicPr>
        <xdr:cNvPr id="511" name="Picture 4" descr="logo alquiser1">
          <a:extLst>
            <a:ext uri="{FF2B5EF4-FFF2-40B4-BE49-F238E27FC236}">
              <a16:creationId xmlns:a16="http://schemas.microsoft.com/office/drawing/2014/main" id="{00000000-0008-0000-09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219075"/>
    <xdr:pic>
      <xdr:nvPicPr>
        <xdr:cNvPr id="512" name="Picture 4" descr="logo alquiser1">
          <a:extLst>
            <a:ext uri="{FF2B5EF4-FFF2-40B4-BE49-F238E27FC236}">
              <a16:creationId xmlns:a16="http://schemas.microsoft.com/office/drawing/2014/main" id="{00000000-0008-0000-09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23863"/>
    <xdr:pic>
      <xdr:nvPicPr>
        <xdr:cNvPr id="513" name="Picture 4" descr="logo alquiser1">
          <a:extLst>
            <a:ext uri="{FF2B5EF4-FFF2-40B4-BE49-F238E27FC236}">
              <a16:creationId xmlns:a16="http://schemas.microsoft.com/office/drawing/2014/main" id="{00000000-0008-0000-09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304800"/>
    <xdr:pic>
      <xdr:nvPicPr>
        <xdr:cNvPr id="514" name="Picture 4" descr="logo alquiser1">
          <a:extLst>
            <a:ext uri="{FF2B5EF4-FFF2-40B4-BE49-F238E27FC236}">
              <a16:creationId xmlns:a16="http://schemas.microsoft.com/office/drawing/2014/main" id="{00000000-0008-0000-09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537322"/>
    <xdr:pic>
      <xdr:nvPicPr>
        <xdr:cNvPr id="515" name="Picture 4" descr="logo alquiser1">
          <a:extLst>
            <a:ext uri="{FF2B5EF4-FFF2-40B4-BE49-F238E27FC236}">
              <a16:creationId xmlns:a16="http://schemas.microsoft.com/office/drawing/2014/main" id="{00000000-0008-0000-09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37589"/>
    <xdr:pic>
      <xdr:nvPicPr>
        <xdr:cNvPr id="516" name="Picture 4" descr="logo alquiser1">
          <a:extLst>
            <a:ext uri="{FF2B5EF4-FFF2-40B4-BE49-F238E27FC236}">
              <a16:creationId xmlns:a16="http://schemas.microsoft.com/office/drawing/2014/main" id="{00000000-0008-0000-09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380439"/>
    <xdr:pic>
      <xdr:nvPicPr>
        <xdr:cNvPr id="517" name="Picture 4" descr="logo alquiser1">
          <a:extLst>
            <a:ext uri="{FF2B5EF4-FFF2-40B4-BE49-F238E27FC236}">
              <a16:creationId xmlns:a16="http://schemas.microsoft.com/office/drawing/2014/main" id="{00000000-0008-0000-09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38150"/>
    <xdr:pic>
      <xdr:nvPicPr>
        <xdr:cNvPr id="518" name="Picture 4" descr="logo alquiser1">
          <a:extLst>
            <a:ext uri="{FF2B5EF4-FFF2-40B4-BE49-F238E27FC236}">
              <a16:creationId xmlns:a16="http://schemas.microsoft.com/office/drawing/2014/main" id="{00000000-0008-0000-09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381000"/>
    <xdr:pic>
      <xdr:nvPicPr>
        <xdr:cNvPr id="519" name="Picture 4" descr="logo alquiser1">
          <a:extLst>
            <a:ext uri="{FF2B5EF4-FFF2-40B4-BE49-F238E27FC236}">
              <a16:creationId xmlns:a16="http://schemas.microsoft.com/office/drawing/2014/main" id="{00000000-0008-0000-09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66164"/>
    <xdr:pic>
      <xdr:nvPicPr>
        <xdr:cNvPr id="520" name="Picture 4" descr="logo alquiser1">
          <a:extLst>
            <a:ext uri="{FF2B5EF4-FFF2-40B4-BE49-F238E27FC236}">
              <a16:creationId xmlns:a16="http://schemas.microsoft.com/office/drawing/2014/main" id="{00000000-0008-0000-09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09014"/>
    <xdr:pic>
      <xdr:nvPicPr>
        <xdr:cNvPr id="521" name="Picture 4" descr="logo alquiser1">
          <a:extLst>
            <a:ext uri="{FF2B5EF4-FFF2-40B4-BE49-F238E27FC236}">
              <a16:creationId xmlns:a16="http://schemas.microsoft.com/office/drawing/2014/main" id="{00000000-0008-0000-09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537322"/>
    <xdr:pic>
      <xdr:nvPicPr>
        <xdr:cNvPr id="522" name="Picture 4" descr="logo alquiser1">
          <a:extLst>
            <a:ext uri="{FF2B5EF4-FFF2-40B4-BE49-F238E27FC236}">
              <a16:creationId xmlns:a16="http://schemas.microsoft.com/office/drawing/2014/main" id="{00000000-0008-0000-09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37589"/>
    <xdr:pic>
      <xdr:nvPicPr>
        <xdr:cNvPr id="523" name="Picture 4" descr="logo alquiser1">
          <a:extLst>
            <a:ext uri="{FF2B5EF4-FFF2-40B4-BE49-F238E27FC236}">
              <a16:creationId xmlns:a16="http://schemas.microsoft.com/office/drawing/2014/main" id="{00000000-0008-0000-09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380439"/>
    <xdr:pic>
      <xdr:nvPicPr>
        <xdr:cNvPr id="524" name="Picture 4" descr="logo alquiser1">
          <a:extLst>
            <a:ext uri="{FF2B5EF4-FFF2-40B4-BE49-F238E27FC236}">
              <a16:creationId xmlns:a16="http://schemas.microsoft.com/office/drawing/2014/main" id="{00000000-0008-0000-09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38150"/>
    <xdr:pic>
      <xdr:nvPicPr>
        <xdr:cNvPr id="525" name="Picture 4" descr="logo alquiser1">
          <a:extLst>
            <a:ext uri="{FF2B5EF4-FFF2-40B4-BE49-F238E27FC236}">
              <a16:creationId xmlns:a16="http://schemas.microsoft.com/office/drawing/2014/main" id="{00000000-0008-0000-09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381000"/>
    <xdr:pic>
      <xdr:nvPicPr>
        <xdr:cNvPr id="526" name="Picture 4" descr="logo alquiser1">
          <a:extLst>
            <a:ext uri="{FF2B5EF4-FFF2-40B4-BE49-F238E27FC236}">
              <a16:creationId xmlns:a16="http://schemas.microsoft.com/office/drawing/2014/main" id="{00000000-0008-0000-09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66164"/>
    <xdr:pic>
      <xdr:nvPicPr>
        <xdr:cNvPr id="527" name="Picture 4" descr="logo alquiser1">
          <a:extLst>
            <a:ext uri="{FF2B5EF4-FFF2-40B4-BE49-F238E27FC236}">
              <a16:creationId xmlns:a16="http://schemas.microsoft.com/office/drawing/2014/main" id="{00000000-0008-0000-09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09014"/>
    <xdr:pic>
      <xdr:nvPicPr>
        <xdr:cNvPr id="528" name="Picture 4" descr="logo alquiser1">
          <a:extLst>
            <a:ext uri="{FF2B5EF4-FFF2-40B4-BE49-F238E27FC236}">
              <a16:creationId xmlns:a16="http://schemas.microsoft.com/office/drawing/2014/main" id="{00000000-0008-0000-09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537322"/>
    <xdr:pic>
      <xdr:nvPicPr>
        <xdr:cNvPr id="529" name="Picture 4" descr="logo alquiser1">
          <a:extLst>
            <a:ext uri="{FF2B5EF4-FFF2-40B4-BE49-F238E27FC236}">
              <a16:creationId xmlns:a16="http://schemas.microsoft.com/office/drawing/2014/main" id="{00000000-0008-0000-09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38150"/>
    <xdr:pic>
      <xdr:nvPicPr>
        <xdr:cNvPr id="530" name="Picture 4" descr="logo alquiser1">
          <a:extLst>
            <a:ext uri="{FF2B5EF4-FFF2-40B4-BE49-F238E27FC236}">
              <a16:creationId xmlns:a16="http://schemas.microsoft.com/office/drawing/2014/main" id="{00000000-0008-0000-09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381000"/>
    <xdr:pic>
      <xdr:nvPicPr>
        <xdr:cNvPr id="531" name="Picture 4" descr="logo alquiser1">
          <a:extLst>
            <a:ext uri="{FF2B5EF4-FFF2-40B4-BE49-F238E27FC236}">
              <a16:creationId xmlns:a16="http://schemas.microsoft.com/office/drawing/2014/main" id="{00000000-0008-0000-09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37589"/>
    <xdr:pic>
      <xdr:nvPicPr>
        <xdr:cNvPr id="532" name="Picture 4" descr="logo alquiser1">
          <a:extLst>
            <a:ext uri="{FF2B5EF4-FFF2-40B4-BE49-F238E27FC236}">
              <a16:creationId xmlns:a16="http://schemas.microsoft.com/office/drawing/2014/main" id="{00000000-0008-0000-09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66164"/>
    <xdr:pic>
      <xdr:nvPicPr>
        <xdr:cNvPr id="533" name="Picture 4" descr="logo alquiser1">
          <a:extLst>
            <a:ext uri="{FF2B5EF4-FFF2-40B4-BE49-F238E27FC236}">
              <a16:creationId xmlns:a16="http://schemas.microsoft.com/office/drawing/2014/main" id="{00000000-0008-0000-09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09014"/>
    <xdr:pic>
      <xdr:nvPicPr>
        <xdr:cNvPr id="534" name="Picture 4" descr="logo alquiser1">
          <a:extLst>
            <a:ext uri="{FF2B5EF4-FFF2-40B4-BE49-F238E27FC236}">
              <a16:creationId xmlns:a16="http://schemas.microsoft.com/office/drawing/2014/main" id="{00000000-0008-0000-09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537322"/>
    <xdr:pic>
      <xdr:nvPicPr>
        <xdr:cNvPr id="535" name="Picture 4" descr="logo alquiser1">
          <a:extLst>
            <a:ext uri="{FF2B5EF4-FFF2-40B4-BE49-F238E27FC236}">
              <a16:creationId xmlns:a16="http://schemas.microsoft.com/office/drawing/2014/main" id="{00000000-0008-0000-09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40</xdr:row>
      <xdr:rowOff>0</xdr:rowOff>
    </xdr:from>
    <xdr:ext cx="0" cy="438150"/>
    <xdr:pic>
      <xdr:nvPicPr>
        <xdr:cNvPr id="536" name="Picture 4" descr="logo alquiser1">
          <a:extLst>
            <a:ext uri="{FF2B5EF4-FFF2-40B4-BE49-F238E27FC236}">
              <a16:creationId xmlns:a16="http://schemas.microsoft.com/office/drawing/2014/main" id="{00000000-0008-0000-09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3153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37589"/>
    <xdr:pic>
      <xdr:nvPicPr>
        <xdr:cNvPr id="537" name="Picture 4" descr="logo alquiser1">
          <a:extLst>
            <a:ext uri="{FF2B5EF4-FFF2-40B4-BE49-F238E27FC236}">
              <a16:creationId xmlns:a16="http://schemas.microsoft.com/office/drawing/2014/main" id="{00000000-0008-0000-09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380439"/>
    <xdr:pic>
      <xdr:nvPicPr>
        <xdr:cNvPr id="538" name="Picture 4" descr="logo alquiser1">
          <a:extLst>
            <a:ext uri="{FF2B5EF4-FFF2-40B4-BE49-F238E27FC236}">
              <a16:creationId xmlns:a16="http://schemas.microsoft.com/office/drawing/2014/main" id="{00000000-0008-0000-09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47955"/>
    <xdr:pic>
      <xdr:nvPicPr>
        <xdr:cNvPr id="539" name="Picture 4" descr="logo alquiser1">
          <a:extLst>
            <a:ext uri="{FF2B5EF4-FFF2-40B4-BE49-F238E27FC236}">
              <a16:creationId xmlns:a16="http://schemas.microsoft.com/office/drawing/2014/main" id="{00000000-0008-0000-09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390805"/>
    <xdr:pic>
      <xdr:nvPicPr>
        <xdr:cNvPr id="540" name="Picture 4" descr="logo alquiser1">
          <a:extLst>
            <a:ext uri="{FF2B5EF4-FFF2-40B4-BE49-F238E27FC236}">
              <a16:creationId xmlns:a16="http://schemas.microsoft.com/office/drawing/2014/main" id="{00000000-0008-0000-09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66164"/>
    <xdr:pic>
      <xdr:nvPicPr>
        <xdr:cNvPr id="541" name="Picture 4" descr="logo alquiser1">
          <a:extLst>
            <a:ext uri="{FF2B5EF4-FFF2-40B4-BE49-F238E27FC236}">
              <a16:creationId xmlns:a16="http://schemas.microsoft.com/office/drawing/2014/main" id="{00000000-0008-0000-09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09014"/>
    <xdr:pic>
      <xdr:nvPicPr>
        <xdr:cNvPr id="542" name="Picture 4" descr="logo alquiser1">
          <a:extLst>
            <a:ext uri="{FF2B5EF4-FFF2-40B4-BE49-F238E27FC236}">
              <a16:creationId xmlns:a16="http://schemas.microsoft.com/office/drawing/2014/main" id="{00000000-0008-0000-09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219075"/>
    <xdr:pic>
      <xdr:nvPicPr>
        <xdr:cNvPr id="543" name="Picture 4" descr="logo alquiser1">
          <a:extLst>
            <a:ext uri="{FF2B5EF4-FFF2-40B4-BE49-F238E27FC236}">
              <a16:creationId xmlns:a16="http://schemas.microsoft.com/office/drawing/2014/main" id="{00000000-0008-0000-09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23863"/>
    <xdr:pic>
      <xdr:nvPicPr>
        <xdr:cNvPr id="544" name="Picture 4" descr="logo alquiser1">
          <a:extLst>
            <a:ext uri="{FF2B5EF4-FFF2-40B4-BE49-F238E27FC236}">
              <a16:creationId xmlns:a16="http://schemas.microsoft.com/office/drawing/2014/main" id="{00000000-0008-0000-09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304800"/>
    <xdr:pic>
      <xdr:nvPicPr>
        <xdr:cNvPr id="545" name="Picture 4" descr="logo alquiser1">
          <a:extLst>
            <a:ext uri="{FF2B5EF4-FFF2-40B4-BE49-F238E27FC236}">
              <a16:creationId xmlns:a16="http://schemas.microsoft.com/office/drawing/2014/main" id="{00000000-0008-0000-09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37589"/>
    <xdr:pic>
      <xdr:nvPicPr>
        <xdr:cNvPr id="546" name="Picture 4" descr="logo alquiser1">
          <a:extLst>
            <a:ext uri="{FF2B5EF4-FFF2-40B4-BE49-F238E27FC236}">
              <a16:creationId xmlns:a16="http://schemas.microsoft.com/office/drawing/2014/main" id="{00000000-0008-0000-09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380439"/>
    <xdr:pic>
      <xdr:nvPicPr>
        <xdr:cNvPr id="547" name="Picture 4" descr="logo alquiser1">
          <a:extLst>
            <a:ext uri="{FF2B5EF4-FFF2-40B4-BE49-F238E27FC236}">
              <a16:creationId xmlns:a16="http://schemas.microsoft.com/office/drawing/2014/main" id="{00000000-0008-0000-09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38150"/>
    <xdr:pic>
      <xdr:nvPicPr>
        <xdr:cNvPr id="548" name="Picture 4" descr="logo alquiser1">
          <a:extLst>
            <a:ext uri="{FF2B5EF4-FFF2-40B4-BE49-F238E27FC236}">
              <a16:creationId xmlns:a16="http://schemas.microsoft.com/office/drawing/2014/main" id="{00000000-0008-0000-09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381000"/>
    <xdr:pic>
      <xdr:nvPicPr>
        <xdr:cNvPr id="549" name="Picture 4" descr="logo alquiser1">
          <a:extLst>
            <a:ext uri="{FF2B5EF4-FFF2-40B4-BE49-F238E27FC236}">
              <a16:creationId xmlns:a16="http://schemas.microsoft.com/office/drawing/2014/main" id="{00000000-0008-0000-09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66164"/>
    <xdr:pic>
      <xdr:nvPicPr>
        <xdr:cNvPr id="550" name="Picture 4" descr="logo alquiser1">
          <a:extLst>
            <a:ext uri="{FF2B5EF4-FFF2-40B4-BE49-F238E27FC236}">
              <a16:creationId xmlns:a16="http://schemas.microsoft.com/office/drawing/2014/main" id="{00000000-0008-0000-09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09014"/>
    <xdr:pic>
      <xdr:nvPicPr>
        <xdr:cNvPr id="551" name="Picture 4" descr="logo alquiser1">
          <a:extLst>
            <a:ext uri="{FF2B5EF4-FFF2-40B4-BE49-F238E27FC236}">
              <a16:creationId xmlns:a16="http://schemas.microsoft.com/office/drawing/2014/main" id="{00000000-0008-0000-09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37589"/>
    <xdr:pic>
      <xdr:nvPicPr>
        <xdr:cNvPr id="552" name="Picture 4" descr="logo alquiser1">
          <a:extLst>
            <a:ext uri="{FF2B5EF4-FFF2-40B4-BE49-F238E27FC236}">
              <a16:creationId xmlns:a16="http://schemas.microsoft.com/office/drawing/2014/main" id="{00000000-0008-0000-09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380439"/>
    <xdr:pic>
      <xdr:nvPicPr>
        <xdr:cNvPr id="553" name="Picture 4" descr="logo alquiser1">
          <a:extLst>
            <a:ext uri="{FF2B5EF4-FFF2-40B4-BE49-F238E27FC236}">
              <a16:creationId xmlns:a16="http://schemas.microsoft.com/office/drawing/2014/main" id="{00000000-0008-0000-09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38150"/>
    <xdr:pic>
      <xdr:nvPicPr>
        <xdr:cNvPr id="554" name="Picture 4" descr="logo alquiser1">
          <a:extLst>
            <a:ext uri="{FF2B5EF4-FFF2-40B4-BE49-F238E27FC236}">
              <a16:creationId xmlns:a16="http://schemas.microsoft.com/office/drawing/2014/main" id="{00000000-0008-0000-09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381000"/>
    <xdr:pic>
      <xdr:nvPicPr>
        <xdr:cNvPr id="555" name="Picture 4" descr="logo alquiser1">
          <a:extLst>
            <a:ext uri="{FF2B5EF4-FFF2-40B4-BE49-F238E27FC236}">
              <a16:creationId xmlns:a16="http://schemas.microsoft.com/office/drawing/2014/main" id="{00000000-0008-0000-09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66164"/>
    <xdr:pic>
      <xdr:nvPicPr>
        <xdr:cNvPr id="556" name="Picture 4" descr="logo alquiser1">
          <a:extLst>
            <a:ext uri="{FF2B5EF4-FFF2-40B4-BE49-F238E27FC236}">
              <a16:creationId xmlns:a16="http://schemas.microsoft.com/office/drawing/2014/main" id="{00000000-0008-0000-09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09014"/>
    <xdr:pic>
      <xdr:nvPicPr>
        <xdr:cNvPr id="557" name="Picture 4" descr="logo alquiser1">
          <a:extLst>
            <a:ext uri="{FF2B5EF4-FFF2-40B4-BE49-F238E27FC236}">
              <a16:creationId xmlns:a16="http://schemas.microsoft.com/office/drawing/2014/main" id="{00000000-0008-0000-09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38150"/>
    <xdr:pic>
      <xdr:nvPicPr>
        <xdr:cNvPr id="558" name="Picture 4" descr="logo alquiser1">
          <a:extLst>
            <a:ext uri="{FF2B5EF4-FFF2-40B4-BE49-F238E27FC236}">
              <a16:creationId xmlns:a16="http://schemas.microsoft.com/office/drawing/2014/main" id="{00000000-0008-0000-09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381000"/>
    <xdr:pic>
      <xdr:nvPicPr>
        <xdr:cNvPr id="559" name="Picture 4" descr="logo alquiser1">
          <a:extLst>
            <a:ext uri="{FF2B5EF4-FFF2-40B4-BE49-F238E27FC236}">
              <a16:creationId xmlns:a16="http://schemas.microsoft.com/office/drawing/2014/main" id="{00000000-0008-0000-09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37589"/>
    <xdr:pic>
      <xdr:nvPicPr>
        <xdr:cNvPr id="560" name="Picture 4" descr="logo alquiser1">
          <a:extLst>
            <a:ext uri="{FF2B5EF4-FFF2-40B4-BE49-F238E27FC236}">
              <a16:creationId xmlns:a16="http://schemas.microsoft.com/office/drawing/2014/main" id="{00000000-0008-0000-09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66164"/>
    <xdr:pic>
      <xdr:nvPicPr>
        <xdr:cNvPr id="561" name="Picture 4" descr="logo alquiser1">
          <a:extLst>
            <a:ext uri="{FF2B5EF4-FFF2-40B4-BE49-F238E27FC236}">
              <a16:creationId xmlns:a16="http://schemas.microsoft.com/office/drawing/2014/main" id="{00000000-0008-0000-09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09014"/>
    <xdr:pic>
      <xdr:nvPicPr>
        <xdr:cNvPr id="562" name="Picture 4" descr="logo alquiser1">
          <a:extLst>
            <a:ext uri="{FF2B5EF4-FFF2-40B4-BE49-F238E27FC236}">
              <a16:creationId xmlns:a16="http://schemas.microsoft.com/office/drawing/2014/main" id="{00000000-0008-0000-09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68</xdr:row>
      <xdr:rowOff>0</xdr:rowOff>
    </xdr:from>
    <xdr:ext cx="0" cy="438150"/>
    <xdr:pic>
      <xdr:nvPicPr>
        <xdr:cNvPr id="563" name="Picture 4" descr="logo alquiser1">
          <a:extLst>
            <a:ext uri="{FF2B5EF4-FFF2-40B4-BE49-F238E27FC236}">
              <a16:creationId xmlns:a16="http://schemas.microsoft.com/office/drawing/2014/main" id="{00000000-0008-0000-09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716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57151</xdr:colOff>
      <xdr:row>70</xdr:row>
      <xdr:rowOff>38100</xdr:rowOff>
    </xdr:from>
    <xdr:to>
      <xdr:col>14</xdr:col>
      <xdr:colOff>66675</xdr:colOff>
      <xdr:row>70</xdr:row>
      <xdr:rowOff>1704975</xdr:rowOff>
    </xdr:to>
    <xdr:graphicFrame macro="">
      <xdr:nvGraphicFramePr>
        <xdr:cNvPr id="564" name="563 Gráfico">
          <a:extLst>
            <a:ext uri="{FF2B5EF4-FFF2-40B4-BE49-F238E27FC236}">
              <a16:creationId xmlns:a16="http://schemas.microsoft.com/office/drawing/2014/main" id="{00000000-0008-0000-0900-000034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171449</xdr:colOff>
      <xdr:row>70</xdr:row>
      <xdr:rowOff>47625</xdr:rowOff>
    </xdr:from>
    <xdr:to>
      <xdr:col>27</xdr:col>
      <xdr:colOff>266699</xdr:colOff>
      <xdr:row>70</xdr:row>
      <xdr:rowOff>1724025</xdr:rowOff>
    </xdr:to>
    <xdr:graphicFrame macro="">
      <xdr:nvGraphicFramePr>
        <xdr:cNvPr id="565" name="564 Gráfico">
          <a:extLst>
            <a:ext uri="{FF2B5EF4-FFF2-40B4-BE49-F238E27FC236}">
              <a16:creationId xmlns:a16="http://schemas.microsoft.com/office/drawing/2014/main" id="{00000000-0008-0000-0900-000035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25</xdr:col>
      <xdr:colOff>76200</xdr:colOff>
      <xdr:row>0</xdr:row>
      <xdr:rowOff>28575</xdr:rowOff>
    </xdr:from>
    <xdr:to>
      <xdr:col>28</xdr:col>
      <xdr:colOff>295275</xdr:colOff>
      <xdr:row>0</xdr:row>
      <xdr:rowOff>272344</xdr:rowOff>
    </xdr:to>
    <xdr:pic>
      <xdr:nvPicPr>
        <xdr:cNvPr id="566" name="Imagen 1">
          <a:extLst>
            <a:ext uri="{FF2B5EF4-FFF2-40B4-BE49-F238E27FC236}">
              <a16:creationId xmlns:a16="http://schemas.microsoft.com/office/drawing/2014/main" id="{00000000-0008-0000-0900-000036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468225" y="28575"/>
          <a:ext cx="1276350" cy="2437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2667000</xdr:colOff>
          <xdr:row>3</xdr:row>
          <xdr:rowOff>38100</xdr:rowOff>
        </xdr:from>
        <xdr:to>
          <xdr:col>2</xdr:col>
          <xdr:colOff>2990850</xdr:colOff>
          <xdr:row>5</xdr:row>
          <xdr:rowOff>38100</xdr:rowOff>
        </xdr:to>
        <xdr:sp macro="" textlink="">
          <xdr:nvSpPr>
            <xdr:cNvPr id="144385" name="Check Box 2" hidden="1">
              <a:extLst>
                <a:ext uri="{63B3BB69-23CF-44E3-9099-C40C66FF867C}">
                  <a14:compatExt spid="_x0000_s144385"/>
                </a:ext>
                <a:ext uri="{FF2B5EF4-FFF2-40B4-BE49-F238E27FC236}">
                  <a16:creationId xmlns:a16="http://schemas.microsoft.com/office/drawing/2014/main" id="{00000000-0008-0000-0900-000001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3</xdr:row>
          <xdr:rowOff>38100</xdr:rowOff>
        </xdr:from>
        <xdr:to>
          <xdr:col>2</xdr:col>
          <xdr:colOff>2066925</xdr:colOff>
          <xdr:row>5</xdr:row>
          <xdr:rowOff>38100</xdr:rowOff>
        </xdr:to>
        <xdr:sp macro="" textlink="">
          <xdr:nvSpPr>
            <xdr:cNvPr id="144386" name="Check Box 2" hidden="1">
              <a:extLst>
                <a:ext uri="{63B3BB69-23CF-44E3-9099-C40C66FF867C}">
                  <a14:compatExt spid="_x0000_s144386"/>
                </a:ext>
                <a:ext uri="{FF2B5EF4-FFF2-40B4-BE49-F238E27FC236}">
                  <a16:creationId xmlns:a16="http://schemas.microsoft.com/office/drawing/2014/main" id="{00000000-0008-0000-0900-000002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2</xdr:col>
      <xdr:colOff>904875</xdr:colOff>
      <xdr:row>46</xdr:row>
      <xdr:rowOff>0</xdr:rowOff>
    </xdr:from>
    <xdr:ext cx="0" cy="599795"/>
    <xdr:pic>
      <xdr:nvPicPr>
        <xdr:cNvPr id="4" name="Picture 4" descr="logo alquiser1">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46</xdr:row>
      <xdr:rowOff>9525</xdr:rowOff>
    </xdr:from>
    <xdr:ext cx="0" cy="547127"/>
    <xdr:pic>
      <xdr:nvPicPr>
        <xdr:cNvPr id="5" name="Picture 4" descr="logo alquiser1">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846772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6" name="Picture 4" descr="logo alquiser1">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7" name="Picture 4" descr="logo alquiser1">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8" name="Picture 4" descr="logo alquiser1">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37334"/>
    <xdr:pic>
      <xdr:nvPicPr>
        <xdr:cNvPr id="9" name="Picture 4" descr="logo alquiser1">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10" name="Picture 4" descr="logo alquiser1">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11" name="Picture 4" descr="logo alquiser1">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52195"/>
    <xdr:pic>
      <xdr:nvPicPr>
        <xdr:cNvPr id="12" name="Picture 4" descr="logo alquiser1">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04277"/>
    <xdr:pic>
      <xdr:nvPicPr>
        <xdr:cNvPr id="13" name="Picture 4" descr="logo alquiser1">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52195"/>
    <xdr:pic>
      <xdr:nvPicPr>
        <xdr:cNvPr id="14" name="Picture 4" descr="logo alquiser1">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47955"/>
    <xdr:pic>
      <xdr:nvPicPr>
        <xdr:cNvPr id="15" name="Picture 4" descr="logo alquiser1">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90805"/>
    <xdr:pic>
      <xdr:nvPicPr>
        <xdr:cNvPr id="16" name="Picture 4" descr="logo alquiser1">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17" name="Picture 4" descr="logo alquiser1">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18564"/>
    <xdr:pic>
      <xdr:nvPicPr>
        <xdr:cNvPr id="18" name="Picture 4" descr="logo alquiser1">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19" name="Picture 4" descr="logo alquiser1">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20" name="Picture 4" descr="logo alquiser1">
          <a:extLst>
            <a:ext uri="{FF2B5EF4-FFF2-40B4-BE49-F238E27FC236}">
              <a16:creationId xmlns:a16="http://schemas.microsoft.com/office/drawing/2014/main" id="{00000000-0008-0000-0A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65909"/>
    <xdr:pic>
      <xdr:nvPicPr>
        <xdr:cNvPr id="21" name="Picture 4" descr="logo alquiser1">
          <a:extLst>
            <a:ext uri="{FF2B5EF4-FFF2-40B4-BE49-F238E27FC236}">
              <a16:creationId xmlns:a16="http://schemas.microsoft.com/office/drawing/2014/main" id="{00000000-0008-0000-0A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22" name="Picture 4" descr="logo alquiser1">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4028"/>
    <xdr:pic>
      <xdr:nvPicPr>
        <xdr:cNvPr id="23" name="Picture 4" descr="logo alquiser1">
          <a:extLst>
            <a:ext uri="{FF2B5EF4-FFF2-40B4-BE49-F238E27FC236}">
              <a16:creationId xmlns:a16="http://schemas.microsoft.com/office/drawing/2014/main" id="{00000000-0008-0000-0A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4028"/>
    <xdr:pic>
      <xdr:nvPicPr>
        <xdr:cNvPr id="24" name="Picture 4" descr="logo alquiser1">
          <a:extLst>
            <a:ext uri="{FF2B5EF4-FFF2-40B4-BE49-F238E27FC236}">
              <a16:creationId xmlns:a16="http://schemas.microsoft.com/office/drawing/2014/main" id="{00000000-0008-0000-0A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25" name="Picture 4" descr="logo alquiser1">
          <a:extLst>
            <a:ext uri="{FF2B5EF4-FFF2-40B4-BE49-F238E27FC236}">
              <a16:creationId xmlns:a16="http://schemas.microsoft.com/office/drawing/2014/main" id="{00000000-0008-0000-0A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26" name="Picture 4" descr="logo alquiser1">
          <a:extLst>
            <a:ext uri="{FF2B5EF4-FFF2-40B4-BE49-F238E27FC236}">
              <a16:creationId xmlns:a16="http://schemas.microsoft.com/office/drawing/2014/main" id="{00000000-0008-0000-0A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219075"/>
    <xdr:pic>
      <xdr:nvPicPr>
        <xdr:cNvPr id="27" name="Picture 4" descr="logo alquiser1">
          <a:extLst>
            <a:ext uri="{FF2B5EF4-FFF2-40B4-BE49-F238E27FC236}">
              <a16:creationId xmlns:a16="http://schemas.microsoft.com/office/drawing/2014/main" id="{00000000-0008-0000-0A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28" name="Picture 4" descr="logo alquiser1">
          <a:extLst>
            <a:ext uri="{FF2B5EF4-FFF2-40B4-BE49-F238E27FC236}">
              <a16:creationId xmlns:a16="http://schemas.microsoft.com/office/drawing/2014/main" id="{00000000-0008-0000-0A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23863"/>
    <xdr:pic>
      <xdr:nvPicPr>
        <xdr:cNvPr id="29" name="Picture 4" descr="logo alquiser1">
          <a:extLst>
            <a:ext uri="{FF2B5EF4-FFF2-40B4-BE49-F238E27FC236}">
              <a16:creationId xmlns:a16="http://schemas.microsoft.com/office/drawing/2014/main" id="{00000000-0008-0000-0A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30" name="Picture 4" descr="logo alquiser1">
          <a:extLst>
            <a:ext uri="{FF2B5EF4-FFF2-40B4-BE49-F238E27FC236}">
              <a16:creationId xmlns:a16="http://schemas.microsoft.com/office/drawing/2014/main" id="{00000000-0008-0000-0A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04800"/>
    <xdr:pic>
      <xdr:nvPicPr>
        <xdr:cNvPr id="31" name="Picture 4" descr="logo alquiser1">
          <a:extLst>
            <a:ext uri="{FF2B5EF4-FFF2-40B4-BE49-F238E27FC236}">
              <a16:creationId xmlns:a16="http://schemas.microsoft.com/office/drawing/2014/main" id="{00000000-0008-0000-0A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32" name="Picture 4" descr="logo alquiser1">
          <a:extLst>
            <a:ext uri="{FF2B5EF4-FFF2-40B4-BE49-F238E27FC236}">
              <a16:creationId xmlns:a16="http://schemas.microsoft.com/office/drawing/2014/main" id="{00000000-0008-0000-0A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33" name="Picture 4" descr="logo alquiser1">
          <a:extLst>
            <a:ext uri="{FF2B5EF4-FFF2-40B4-BE49-F238E27FC236}">
              <a16:creationId xmlns:a16="http://schemas.microsoft.com/office/drawing/2014/main" id="{00000000-0008-0000-0A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34" name="Picture 4" descr="logo alquiser1">
          <a:extLst>
            <a:ext uri="{FF2B5EF4-FFF2-40B4-BE49-F238E27FC236}">
              <a16:creationId xmlns:a16="http://schemas.microsoft.com/office/drawing/2014/main" id="{00000000-0008-0000-0A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35" name="Picture 4" descr="logo alquiser1">
          <a:extLst>
            <a:ext uri="{FF2B5EF4-FFF2-40B4-BE49-F238E27FC236}">
              <a16:creationId xmlns:a16="http://schemas.microsoft.com/office/drawing/2014/main" id="{00000000-0008-0000-0A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36" name="Picture 4" descr="logo alquiser1">
          <a:extLst>
            <a:ext uri="{FF2B5EF4-FFF2-40B4-BE49-F238E27FC236}">
              <a16:creationId xmlns:a16="http://schemas.microsoft.com/office/drawing/2014/main" id="{00000000-0008-0000-0A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37" name="Picture 4" descr="logo alquiser1">
          <a:extLst>
            <a:ext uri="{FF2B5EF4-FFF2-40B4-BE49-F238E27FC236}">
              <a16:creationId xmlns:a16="http://schemas.microsoft.com/office/drawing/2014/main" id="{00000000-0008-0000-0A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38" name="Picture 4" descr="logo alquiser1">
          <a:extLst>
            <a:ext uri="{FF2B5EF4-FFF2-40B4-BE49-F238E27FC236}">
              <a16:creationId xmlns:a16="http://schemas.microsoft.com/office/drawing/2014/main" id="{00000000-0008-0000-0A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39" name="Picture 4" descr="logo alquiser1">
          <a:extLst>
            <a:ext uri="{FF2B5EF4-FFF2-40B4-BE49-F238E27FC236}">
              <a16:creationId xmlns:a16="http://schemas.microsoft.com/office/drawing/2014/main" id="{00000000-0008-0000-0A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40" name="Picture 4" descr="logo alquiser1">
          <a:extLst>
            <a:ext uri="{FF2B5EF4-FFF2-40B4-BE49-F238E27FC236}">
              <a16:creationId xmlns:a16="http://schemas.microsoft.com/office/drawing/2014/main" id="{00000000-0008-0000-0A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41" name="Picture 4" descr="logo alquiser1">
          <a:extLst>
            <a:ext uri="{FF2B5EF4-FFF2-40B4-BE49-F238E27FC236}">
              <a16:creationId xmlns:a16="http://schemas.microsoft.com/office/drawing/2014/main" id="{00000000-0008-0000-0A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2" name="Picture 4" descr="logo alquiser1">
          <a:extLst>
            <a:ext uri="{FF2B5EF4-FFF2-40B4-BE49-F238E27FC236}">
              <a16:creationId xmlns:a16="http://schemas.microsoft.com/office/drawing/2014/main" id="{00000000-0008-0000-0A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6872"/>
    <xdr:pic>
      <xdr:nvPicPr>
        <xdr:cNvPr id="43" name="Picture 4" descr="logo alquiser1">
          <a:extLst>
            <a:ext uri="{FF2B5EF4-FFF2-40B4-BE49-F238E27FC236}">
              <a16:creationId xmlns:a16="http://schemas.microsoft.com/office/drawing/2014/main" id="{00000000-0008-0000-0A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4" name="Picture 4" descr="logo alquiser1">
          <a:extLst>
            <a:ext uri="{FF2B5EF4-FFF2-40B4-BE49-F238E27FC236}">
              <a16:creationId xmlns:a16="http://schemas.microsoft.com/office/drawing/2014/main" id="{00000000-0008-0000-0A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45" name="Picture 4" descr="logo alquiser1">
          <a:extLst>
            <a:ext uri="{FF2B5EF4-FFF2-40B4-BE49-F238E27FC236}">
              <a16:creationId xmlns:a16="http://schemas.microsoft.com/office/drawing/2014/main" id="{00000000-0008-0000-0A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46" name="Picture 4" descr="logo alquiser1">
          <a:extLst>
            <a:ext uri="{FF2B5EF4-FFF2-40B4-BE49-F238E27FC236}">
              <a16:creationId xmlns:a16="http://schemas.microsoft.com/office/drawing/2014/main" id="{00000000-0008-0000-0A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7" name="Picture 4" descr="logo alquiser1">
          <a:extLst>
            <a:ext uri="{FF2B5EF4-FFF2-40B4-BE49-F238E27FC236}">
              <a16:creationId xmlns:a16="http://schemas.microsoft.com/office/drawing/2014/main" id="{00000000-0008-0000-0A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48" name="Picture 4" descr="logo alquiser1">
          <a:extLst>
            <a:ext uri="{FF2B5EF4-FFF2-40B4-BE49-F238E27FC236}">
              <a16:creationId xmlns:a16="http://schemas.microsoft.com/office/drawing/2014/main" id="{00000000-0008-0000-0A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9" name="Picture 4" descr="logo alquiser1">
          <a:extLst>
            <a:ext uri="{FF2B5EF4-FFF2-40B4-BE49-F238E27FC236}">
              <a16:creationId xmlns:a16="http://schemas.microsoft.com/office/drawing/2014/main" id="{00000000-0008-0000-0A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50" name="Picture 4" descr="logo alquiser1">
          <a:extLst>
            <a:ext uri="{FF2B5EF4-FFF2-40B4-BE49-F238E27FC236}">
              <a16:creationId xmlns:a16="http://schemas.microsoft.com/office/drawing/2014/main" id="{00000000-0008-0000-0A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7529"/>
    <xdr:pic>
      <xdr:nvPicPr>
        <xdr:cNvPr id="51" name="Picture 4" descr="logo alquiser1">
          <a:extLst>
            <a:ext uri="{FF2B5EF4-FFF2-40B4-BE49-F238E27FC236}">
              <a16:creationId xmlns:a16="http://schemas.microsoft.com/office/drawing/2014/main" id="{00000000-0008-0000-0A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52" name="Picture 4" descr="logo alquiser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53" name="Picture 4" descr="logo alquiser1">
          <a:extLst>
            <a:ext uri="{FF2B5EF4-FFF2-40B4-BE49-F238E27FC236}">
              <a16:creationId xmlns:a16="http://schemas.microsoft.com/office/drawing/2014/main" id="{00000000-0008-0000-0A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54" name="Picture 4" descr="logo alquiser1">
          <a:extLst>
            <a:ext uri="{FF2B5EF4-FFF2-40B4-BE49-F238E27FC236}">
              <a16:creationId xmlns:a16="http://schemas.microsoft.com/office/drawing/2014/main" id="{00000000-0008-0000-0A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55" name="Picture 4" descr="logo alquiser1">
          <a:extLst>
            <a:ext uri="{FF2B5EF4-FFF2-40B4-BE49-F238E27FC236}">
              <a16:creationId xmlns:a16="http://schemas.microsoft.com/office/drawing/2014/main" id="{00000000-0008-0000-0A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56" name="Picture 4" descr="logo alquiser1">
          <a:extLst>
            <a:ext uri="{FF2B5EF4-FFF2-40B4-BE49-F238E27FC236}">
              <a16:creationId xmlns:a16="http://schemas.microsoft.com/office/drawing/2014/main" id="{00000000-0008-0000-0A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57" name="Picture 4" descr="logo alquiser1">
          <a:extLst>
            <a:ext uri="{FF2B5EF4-FFF2-40B4-BE49-F238E27FC236}">
              <a16:creationId xmlns:a16="http://schemas.microsoft.com/office/drawing/2014/main" id="{00000000-0008-0000-0A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58" name="Picture 4" descr="logo alquiser1">
          <a:extLst>
            <a:ext uri="{FF2B5EF4-FFF2-40B4-BE49-F238E27FC236}">
              <a16:creationId xmlns:a16="http://schemas.microsoft.com/office/drawing/2014/main" id="{00000000-0008-0000-0A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18564"/>
    <xdr:pic>
      <xdr:nvPicPr>
        <xdr:cNvPr id="59" name="Picture 4" descr="logo alquiser1">
          <a:extLst>
            <a:ext uri="{FF2B5EF4-FFF2-40B4-BE49-F238E27FC236}">
              <a16:creationId xmlns:a16="http://schemas.microsoft.com/office/drawing/2014/main" id="{00000000-0008-0000-0A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60" name="Picture 4" descr="logo alquiser1">
          <a:extLst>
            <a:ext uri="{FF2B5EF4-FFF2-40B4-BE49-F238E27FC236}">
              <a16:creationId xmlns:a16="http://schemas.microsoft.com/office/drawing/2014/main" id="{00000000-0008-0000-0A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61" name="Picture 4" descr="logo alquiser1">
          <a:extLst>
            <a:ext uri="{FF2B5EF4-FFF2-40B4-BE49-F238E27FC236}">
              <a16:creationId xmlns:a16="http://schemas.microsoft.com/office/drawing/2014/main" id="{00000000-0008-0000-0A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56104"/>
    <xdr:pic>
      <xdr:nvPicPr>
        <xdr:cNvPr id="62" name="Picture 4" descr="logo alquiser1">
          <a:extLst>
            <a:ext uri="{FF2B5EF4-FFF2-40B4-BE49-F238E27FC236}">
              <a16:creationId xmlns:a16="http://schemas.microsoft.com/office/drawing/2014/main" id="{00000000-0008-0000-0A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63" name="Picture 4" descr="logo alquiser1">
          <a:extLst>
            <a:ext uri="{FF2B5EF4-FFF2-40B4-BE49-F238E27FC236}">
              <a16:creationId xmlns:a16="http://schemas.microsoft.com/office/drawing/2014/main" id="{00000000-0008-0000-0A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64" name="Picture 4" descr="logo alquiser1">
          <a:extLst>
            <a:ext uri="{FF2B5EF4-FFF2-40B4-BE49-F238E27FC236}">
              <a16:creationId xmlns:a16="http://schemas.microsoft.com/office/drawing/2014/main" id="{00000000-0008-0000-0A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6872"/>
    <xdr:pic>
      <xdr:nvPicPr>
        <xdr:cNvPr id="65" name="Picture 4" descr="logo alquiser1">
          <a:extLst>
            <a:ext uri="{FF2B5EF4-FFF2-40B4-BE49-F238E27FC236}">
              <a16:creationId xmlns:a16="http://schemas.microsoft.com/office/drawing/2014/main" id="{00000000-0008-0000-0A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66" name="Picture 4" descr="logo alquiser1">
          <a:extLst>
            <a:ext uri="{FF2B5EF4-FFF2-40B4-BE49-F238E27FC236}">
              <a16:creationId xmlns:a16="http://schemas.microsoft.com/office/drawing/2014/main" id="{00000000-0008-0000-0A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67" name="Picture 4" descr="logo alquiser1">
          <a:extLst>
            <a:ext uri="{FF2B5EF4-FFF2-40B4-BE49-F238E27FC236}">
              <a16:creationId xmlns:a16="http://schemas.microsoft.com/office/drawing/2014/main" id="{00000000-0008-0000-0A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68" name="Picture 4" descr="logo alquiser1">
          <a:extLst>
            <a:ext uri="{FF2B5EF4-FFF2-40B4-BE49-F238E27FC236}">
              <a16:creationId xmlns:a16="http://schemas.microsoft.com/office/drawing/2014/main" id="{00000000-0008-0000-0A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69" name="Picture 4" descr="logo alquiser1">
          <a:extLst>
            <a:ext uri="{FF2B5EF4-FFF2-40B4-BE49-F238E27FC236}">
              <a16:creationId xmlns:a16="http://schemas.microsoft.com/office/drawing/2014/main" id="{00000000-0008-0000-0A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70" name="Picture 4" descr="logo alquiser1">
          <a:extLst>
            <a:ext uri="{FF2B5EF4-FFF2-40B4-BE49-F238E27FC236}">
              <a16:creationId xmlns:a16="http://schemas.microsoft.com/office/drawing/2014/main" id="{00000000-0008-0000-0A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71" name="Picture 4" descr="logo alquiser1">
          <a:extLst>
            <a:ext uri="{FF2B5EF4-FFF2-40B4-BE49-F238E27FC236}">
              <a16:creationId xmlns:a16="http://schemas.microsoft.com/office/drawing/2014/main" id="{00000000-0008-0000-0A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72" name="Picture 4" descr="logo alquiser1">
          <a:extLst>
            <a:ext uri="{FF2B5EF4-FFF2-40B4-BE49-F238E27FC236}">
              <a16:creationId xmlns:a16="http://schemas.microsoft.com/office/drawing/2014/main" id="{00000000-0008-0000-0A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7529"/>
    <xdr:pic>
      <xdr:nvPicPr>
        <xdr:cNvPr id="73" name="Picture 4" descr="logo alquiser1">
          <a:extLst>
            <a:ext uri="{FF2B5EF4-FFF2-40B4-BE49-F238E27FC236}">
              <a16:creationId xmlns:a16="http://schemas.microsoft.com/office/drawing/2014/main" id="{00000000-0008-0000-0A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74" name="Picture 4" descr="logo alquiser1">
          <a:extLst>
            <a:ext uri="{FF2B5EF4-FFF2-40B4-BE49-F238E27FC236}">
              <a16:creationId xmlns:a16="http://schemas.microsoft.com/office/drawing/2014/main" id="{00000000-0008-0000-0A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75" name="Picture 4" descr="logo alquiser1">
          <a:extLst>
            <a:ext uri="{FF2B5EF4-FFF2-40B4-BE49-F238E27FC236}">
              <a16:creationId xmlns:a16="http://schemas.microsoft.com/office/drawing/2014/main" id="{00000000-0008-0000-0A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76" name="Picture 4" descr="logo alquiser1">
          <a:extLst>
            <a:ext uri="{FF2B5EF4-FFF2-40B4-BE49-F238E27FC236}">
              <a16:creationId xmlns:a16="http://schemas.microsoft.com/office/drawing/2014/main" id="{00000000-0008-0000-0A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77" name="Picture 4" descr="logo alquiser1">
          <a:extLst>
            <a:ext uri="{FF2B5EF4-FFF2-40B4-BE49-F238E27FC236}">
              <a16:creationId xmlns:a16="http://schemas.microsoft.com/office/drawing/2014/main" id="{00000000-0008-0000-0A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78" name="Picture 4" descr="logo alquiser1">
          <a:extLst>
            <a:ext uri="{FF2B5EF4-FFF2-40B4-BE49-F238E27FC236}">
              <a16:creationId xmlns:a16="http://schemas.microsoft.com/office/drawing/2014/main" id="{00000000-0008-0000-0A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79" name="Picture 4" descr="logo alquiser1">
          <a:extLst>
            <a:ext uri="{FF2B5EF4-FFF2-40B4-BE49-F238E27FC236}">
              <a16:creationId xmlns:a16="http://schemas.microsoft.com/office/drawing/2014/main" id="{00000000-0008-0000-0A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80" name="Picture 4" descr="logo alquiser1">
          <a:extLst>
            <a:ext uri="{FF2B5EF4-FFF2-40B4-BE49-F238E27FC236}">
              <a16:creationId xmlns:a16="http://schemas.microsoft.com/office/drawing/2014/main" id="{00000000-0008-0000-0A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18564"/>
    <xdr:pic>
      <xdr:nvPicPr>
        <xdr:cNvPr id="81" name="Picture 4" descr="logo alquiser1">
          <a:extLst>
            <a:ext uri="{FF2B5EF4-FFF2-40B4-BE49-F238E27FC236}">
              <a16:creationId xmlns:a16="http://schemas.microsoft.com/office/drawing/2014/main" id="{00000000-0008-0000-0A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82" name="Picture 4" descr="logo alquiser1">
          <a:extLst>
            <a:ext uri="{FF2B5EF4-FFF2-40B4-BE49-F238E27FC236}">
              <a16:creationId xmlns:a16="http://schemas.microsoft.com/office/drawing/2014/main" id="{00000000-0008-0000-0A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83" name="Picture 4" descr="logo alquiser1">
          <a:extLst>
            <a:ext uri="{FF2B5EF4-FFF2-40B4-BE49-F238E27FC236}">
              <a16:creationId xmlns:a16="http://schemas.microsoft.com/office/drawing/2014/main" id="{00000000-0008-0000-0A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56104"/>
    <xdr:pic>
      <xdr:nvPicPr>
        <xdr:cNvPr id="84" name="Picture 4" descr="logo alquiser1">
          <a:extLst>
            <a:ext uri="{FF2B5EF4-FFF2-40B4-BE49-F238E27FC236}">
              <a16:creationId xmlns:a16="http://schemas.microsoft.com/office/drawing/2014/main" id="{00000000-0008-0000-0A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85" name="Picture 4" descr="logo alquiser1">
          <a:extLst>
            <a:ext uri="{FF2B5EF4-FFF2-40B4-BE49-F238E27FC236}">
              <a16:creationId xmlns:a16="http://schemas.microsoft.com/office/drawing/2014/main" id="{00000000-0008-0000-0A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86" name="Picture 4" descr="logo alquiser1">
          <a:extLst>
            <a:ext uri="{FF2B5EF4-FFF2-40B4-BE49-F238E27FC236}">
              <a16:creationId xmlns:a16="http://schemas.microsoft.com/office/drawing/2014/main" id="{00000000-0008-0000-0A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6872"/>
    <xdr:pic>
      <xdr:nvPicPr>
        <xdr:cNvPr id="87" name="Picture 4" descr="logo alquiser1">
          <a:extLst>
            <a:ext uri="{FF2B5EF4-FFF2-40B4-BE49-F238E27FC236}">
              <a16:creationId xmlns:a16="http://schemas.microsoft.com/office/drawing/2014/main" id="{00000000-0008-0000-0A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88" name="Picture 4" descr="logo alquiser1">
          <a:extLst>
            <a:ext uri="{FF2B5EF4-FFF2-40B4-BE49-F238E27FC236}">
              <a16:creationId xmlns:a16="http://schemas.microsoft.com/office/drawing/2014/main" id="{00000000-0008-0000-0A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89" name="Picture 4" descr="logo alquiser1">
          <a:extLst>
            <a:ext uri="{FF2B5EF4-FFF2-40B4-BE49-F238E27FC236}">
              <a16:creationId xmlns:a16="http://schemas.microsoft.com/office/drawing/2014/main" id="{00000000-0008-0000-0A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90" name="Picture 4" descr="logo alquiser1">
          <a:extLst>
            <a:ext uri="{FF2B5EF4-FFF2-40B4-BE49-F238E27FC236}">
              <a16:creationId xmlns:a16="http://schemas.microsoft.com/office/drawing/2014/main" id="{00000000-0008-0000-0A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91" name="Picture 4" descr="logo alquiser1">
          <a:extLst>
            <a:ext uri="{FF2B5EF4-FFF2-40B4-BE49-F238E27FC236}">
              <a16:creationId xmlns:a16="http://schemas.microsoft.com/office/drawing/2014/main" id="{00000000-0008-0000-0A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92" name="Picture 4" descr="logo alquiser1">
          <a:extLst>
            <a:ext uri="{FF2B5EF4-FFF2-40B4-BE49-F238E27FC236}">
              <a16:creationId xmlns:a16="http://schemas.microsoft.com/office/drawing/2014/main" id="{00000000-0008-0000-0A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7529"/>
    <xdr:pic>
      <xdr:nvPicPr>
        <xdr:cNvPr id="93" name="Picture 4" descr="logo alquiser1">
          <a:extLst>
            <a:ext uri="{FF2B5EF4-FFF2-40B4-BE49-F238E27FC236}">
              <a16:creationId xmlns:a16="http://schemas.microsoft.com/office/drawing/2014/main" id="{00000000-0008-0000-0A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94" name="Picture 4" descr="logo alquiser1">
          <a:extLst>
            <a:ext uri="{FF2B5EF4-FFF2-40B4-BE49-F238E27FC236}">
              <a16:creationId xmlns:a16="http://schemas.microsoft.com/office/drawing/2014/main" id="{00000000-0008-0000-0A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95" name="Picture 4" descr="logo alquiser1">
          <a:extLst>
            <a:ext uri="{FF2B5EF4-FFF2-40B4-BE49-F238E27FC236}">
              <a16:creationId xmlns:a16="http://schemas.microsoft.com/office/drawing/2014/main" id="{00000000-0008-0000-0A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96" name="Picture 4" descr="logo alquiser1">
          <a:extLst>
            <a:ext uri="{FF2B5EF4-FFF2-40B4-BE49-F238E27FC236}">
              <a16:creationId xmlns:a16="http://schemas.microsoft.com/office/drawing/2014/main" id="{00000000-0008-0000-0A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97" name="Picture 4" descr="logo alquiser1">
          <a:extLst>
            <a:ext uri="{FF2B5EF4-FFF2-40B4-BE49-F238E27FC236}">
              <a16:creationId xmlns:a16="http://schemas.microsoft.com/office/drawing/2014/main" id="{00000000-0008-0000-0A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98" name="Picture 4" descr="logo alquiser1">
          <a:extLst>
            <a:ext uri="{FF2B5EF4-FFF2-40B4-BE49-F238E27FC236}">
              <a16:creationId xmlns:a16="http://schemas.microsoft.com/office/drawing/2014/main" id="{00000000-0008-0000-0A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99" name="Picture 4" descr="logo alquiser1">
          <a:extLst>
            <a:ext uri="{FF2B5EF4-FFF2-40B4-BE49-F238E27FC236}">
              <a16:creationId xmlns:a16="http://schemas.microsoft.com/office/drawing/2014/main" id="{00000000-0008-0000-0A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100" name="Picture 4" descr="logo alquiser1">
          <a:extLst>
            <a:ext uri="{FF2B5EF4-FFF2-40B4-BE49-F238E27FC236}">
              <a16:creationId xmlns:a16="http://schemas.microsoft.com/office/drawing/2014/main" id="{00000000-0008-0000-0A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56104"/>
    <xdr:pic>
      <xdr:nvPicPr>
        <xdr:cNvPr id="101" name="Picture 4" descr="logo alquiser1">
          <a:extLst>
            <a:ext uri="{FF2B5EF4-FFF2-40B4-BE49-F238E27FC236}">
              <a16:creationId xmlns:a16="http://schemas.microsoft.com/office/drawing/2014/main" id="{00000000-0008-0000-0A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102" name="Picture 4" descr="logo alquiser1">
          <a:extLst>
            <a:ext uri="{FF2B5EF4-FFF2-40B4-BE49-F238E27FC236}">
              <a16:creationId xmlns:a16="http://schemas.microsoft.com/office/drawing/2014/main" id="{00000000-0008-0000-0A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103" name="Picture 4" descr="logo alquiser1">
          <a:extLst>
            <a:ext uri="{FF2B5EF4-FFF2-40B4-BE49-F238E27FC236}">
              <a16:creationId xmlns:a16="http://schemas.microsoft.com/office/drawing/2014/main" id="{00000000-0008-0000-0A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104" name="Picture 4" descr="logo alquiser1">
          <a:extLst>
            <a:ext uri="{FF2B5EF4-FFF2-40B4-BE49-F238E27FC236}">
              <a16:creationId xmlns:a16="http://schemas.microsoft.com/office/drawing/2014/main" id="{00000000-0008-0000-0A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105" name="Picture 4" descr="logo alquiser1">
          <a:extLst>
            <a:ext uri="{FF2B5EF4-FFF2-40B4-BE49-F238E27FC236}">
              <a16:creationId xmlns:a16="http://schemas.microsoft.com/office/drawing/2014/main" id="{00000000-0008-0000-0A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18564"/>
    <xdr:pic>
      <xdr:nvPicPr>
        <xdr:cNvPr id="106" name="Picture 4" descr="logo alquiser1">
          <a:extLst>
            <a:ext uri="{FF2B5EF4-FFF2-40B4-BE49-F238E27FC236}">
              <a16:creationId xmlns:a16="http://schemas.microsoft.com/office/drawing/2014/main" id="{00000000-0008-0000-0A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107" name="Picture 4" descr="logo alquiser1">
          <a:extLst>
            <a:ext uri="{FF2B5EF4-FFF2-40B4-BE49-F238E27FC236}">
              <a16:creationId xmlns:a16="http://schemas.microsoft.com/office/drawing/2014/main" id="{00000000-0008-0000-0A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108" name="Picture 4" descr="logo alquiser1">
          <a:extLst>
            <a:ext uri="{FF2B5EF4-FFF2-40B4-BE49-F238E27FC236}">
              <a16:creationId xmlns:a16="http://schemas.microsoft.com/office/drawing/2014/main" id="{00000000-0008-0000-0A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109" name="Picture 4" descr="logo alquiser1">
          <a:extLst>
            <a:ext uri="{FF2B5EF4-FFF2-40B4-BE49-F238E27FC236}">
              <a16:creationId xmlns:a16="http://schemas.microsoft.com/office/drawing/2014/main" id="{00000000-0008-0000-0A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6872"/>
    <xdr:pic>
      <xdr:nvPicPr>
        <xdr:cNvPr id="110" name="Picture 4" descr="logo alquiser1">
          <a:extLst>
            <a:ext uri="{FF2B5EF4-FFF2-40B4-BE49-F238E27FC236}">
              <a16:creationId xmlns:a16="http://schemas.microsoft.com/office/drawing/2014/main" id="{00000000-0008-0000-0A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111" name="Picture 4" descr="logo alquiser1">
          <a:extLst>
            <a:ext uri="{FF2B5EF4-FFF2-40B4-BE49-F238E27FC236}">
              <a16:creationId xmlns:a16="http://schemas.microsoft.com/office/drawing/2014/main" id="{00000000-0008-0000-0A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112" name="Picture 4" descr="logo alquiser1">
          <a:extLst>
            <a:ext uri="{FF2B5EF4-FFF2-40B4-BE49-F238E27FC236}">
              <a16:creationId xmlns:a16="http://schemas.microsoft.com/office/drawing/2014/main" id="{00000000-0008-0000-0A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113" name="Picture 4" descr="logo alquiser1">
          <a:extLst>
            <a:ext uri="{FF2B5EF4-FFF2-40B4-BE49-F238E27FC236}">
              <a16:creationId xmlns:a16="http://schemas.microsoft.com/office/drawing/2014/main" id="{00000000-0008-0000-0A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114" name="Picture 4" descr="logo alquiser1">
          <a:extLst>
            <a:ext uri="{FF2B5EF4-FFF2-40B4-BE49-F238E27FC236}">
              <a16:creationId xmlns:a16="http://schemas.microsoft.com/office/drawing/2014/main" id="{00000000-0008-0000-0A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115" name="Picture 4" descr="logo alquiser1">
          <a:extLst>
            <a:ext uri="{FF2B5EF4-FFF2-40B4-BE49-F238E27FC236}">
              <a16:creationId xmlns:a16="http://schemas.microsoft.com/office/drawing/2014/main" id="{00000000-0008-0000-0A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7529"/>
    <xdr:pic>
      <xdr:nvPicPr>
        <xdr:cNvPr id="116" name="Picture 4" descr="logo alquiser1">
          <a:extLst>
            <a:ext uri="{FF2B5EF4-FFF2-40B4-BE49-F238E27FC236}">
              <a16:creationId xmlns:a16="http://schemas.microsoft.com/office/drawing/2014/main" id="{00000000-0008-0000-0A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117" name="Picture 4" descr="logo alquiser1">
          <a:extLst>
            <a:ext uri="{FF2B5EF4-FFF2-40B4-BE49-F238E27FC236}">
              <a16:creationId xmlns:a16="http://schemas.microsoft.com/office/drawing/2014/main" id="{00000000-0008-0000-0A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118" name="Picture 4" descr="logo alquiser1">
          <a:extLst>
            <a:ext uri="{FF2B5EF4-FFF2-40B4-BE49-F238E27FC236}">
              <a16:creationId xmlns:a16="http://schemas.microsoft.com/office/drawing/2014/main" id="{00000000-0008-0000-0A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119" name="Picture 4" descr="logo alquiser1">
          <a:extLst>
            <a:ext uri="{FF2B5EF4-FFF2-40B4-BE49-F238E27FC236}">
              <a16:creationId xmlns:a16="http://schemas.microsoft.com/office/drawing/2014/main" id="{00000000-0008-0000-0A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120" name="Picture 4" descr="logo alquiser1">
          <a:extLst>
            <a:ext uri="{FF2B5EF4-FFF2-40B4-BE49-F238E27FC236}">
              <a16:creationId xmlns:a16="http://schemas.microsoft.com/office/drawing/2014/main" id="{00000000-0008-0000-0A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58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121" name="Picture 4" descr="logo alquiser1">
          <a:extLst>
            <a:ext uri="{FF2B5EF4-FFF2-40B4-BE49-F238E27FC236}">
              <a16:creationId xmlns:a16="http://schemas.microsoft.com/office/drawing/2014/main" id="{00000000-0008-0000-0A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122" name="Picture 4" descr="logo alquiser1">
          <a:extLst>
            <a:ext uri="{FF2B5EF4-FFF2-40B4-BE49-F238E27FC236}">
              <a16:creationId xmlns:a16="http://schemas.microsoft.com/office/drawing/2014/main" id="{00000000-0008-0000-0A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56104"/>
    <xdr:pic>
      <xdr:nvPicPr>
        <xdr:cNvPr id="123" name="Picture 4" descr="logo alquiser1">
          <a:extLst>
            <a:ext uri="{FF2B5EF4-FFF2-40B4-BE49-F238E27FC236}">
              <a16:creationId xmlns:a16="http://schemas.microsoft.com/office/drawing/2014/main" id="{00000000-0008-0000-0A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4582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37589"/>
    <xdr:pic>
      <xdr:nvPicPr>
        <xdr:cNvPr id="124" name="Picture 4" descr="logo alquiser1">
          <a:extLst>
            <a:ext uri="{FF2B5EF4-FFF2-40B4-BE49-F238E27FC236}">
              <a16:creationId xmlns:a16="http://schemas.microsoft.com/office/drawing/2014/main" id="{00000000-0008-0000-0A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380439"/>
    <xdr:pic>
      <xdr:nvPicPr>
        <xdr:cNvPr id="125" name="Picture 4" descr="logo alquiser1">
          <a:extLst>
            <a:ext uri="{FF2B5EF4-FFF2-40B4-BE49-F238E27FC236}">
              <a16:creationId xmlns:a16="http://schemas.microsoft.com/office/drawing/2014/main" id="{00000000-0008-0000-0A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47955"/>
    <xdr:pic>
      <xdr:nvPicPr>
        <xdr:cNvPr id="126" name="Picture 4" descr="logo alquiser1">
          <a:extLst>
            <a:ext uri="{FF2B5EF4-FFF2-40B4-BE49-F238E27FC236}">
              <a16:creationId xmlns:a16="http://schemas.microsoft.com/office/drawing/2014/main" id="{00000000-0008-0000-0A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390805"/>
    <xdr:pic>
      <xdr:nvPicPr>
        <xdr:cNvPr id="127" name="Picture 4" descr="logo alquiser1">
          <a:extLst>
            <a:ext uri="{FF2B5EF4-FFF2-40B4-BE49-F238E27FC236}">
              <a16:creationId xmlns:a16="http://schemas.microsoft.com/office/drawing/2014/main" id="{00000000-0008-0000-0A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66164"/>
    <xdr:pic>
      <xdr:nvPicPr>
        <xdr:cNvPr id="128" name="Picture 4" descr="logo alquiser1">
          <a:extLst>
            <a:ext uri="{FF2B5EF4-FFF2-40B4-BE49-F238E27FC236}">
              <a16:creationId xmlns:a16="http://schemas.microsoft.com/office/drawing/2014/main" id="{00000000-0008-0000-0A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09014"/>
    <xdr:pic>
      <xdr:nvPicPr>
        <xdr:cNvPr id="129" name="Picture 4" descr="logo alquiser1">
          <a:extLst>
            <a:ext uri="{FF2B5EF4-FFF2-40B4-BE49-F238E27FC236}">
              <a16:creationId xmlns:a16="http://schemas.microsoft.com/office/drawing/2014/main" id="{00000000-0008-0000-0A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219075"/>
    <xdr:pic>
      <xdr:nvPicPr>
        <xdr:cNvPr id="130" name="Picture 4" descr="logo alquiser1">
          <a:extLst>
            <a:ext uri="{FF2B5EF4-FFF2-40B4-BE49-F238E27FC236}">
              <a16:creationId xmlns:a16="http://schemas.microsoft.com/office/drawing/2014/main" id="{00000000-0008-0000-0A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23863"/>
    <xdr:pic>
      <xdr:nvPicPr>
        <xdr:cNvPr id="131" name="Picture 4" descr="logo alquiser1">
          <a:extLst>
            <a:ext uri="{FF2B5EF4-FFF2-40B4-BE49-F238E27FC236}">
              <a16:creationId xmlns:a16="http://schemas.microsoft.com/office/drawing/2014/main" id="{00000000-0008-0000-0A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304800"/>
    <xdr:pic>
      <xdr:nvPicPr>
        <xdr:cNvPr id="132" name="Picture 4" descr="logo alquiser1">
          <a:extLst>
            <a:ext uri="{FF2B5EF4-FFF2-40B4-BE49-F238E27FC236}">
              <a16:creationId xmlns:a16="http://schemas.microsoft.com/office/drawing/2014/main" id="{00000000-0008-0000-0A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37589"/>
    <xdr:pic>
      <xdr:nvPicPr>
        <xdr:cNvPr id="133" name="Picture 4" descr="logo alquiser1">
          <a:extLst>
            <a:ext uri="{FF2B5EF4-FFF2-40B4-BE49-F238E27FC236}">
              <a16:creationId xmlns:a16="http://schemas.microsoft.com/office/drawing/2014/main" id="{00000000-0008-0000-0A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380439"/>
    <xdr:pic>
      <xdr:nvPicPr>
        <xdr:cNvPr id="134" name="Picture 4" descr="logo alquiser1">
          <a:extLst>
            <a:ext uri="{FF2B5EF4-FFF2-40B4-BE49-F238E27FC236}">
              <a16:creationId xmlns:a16="http://schemas.microsoft.com/office/drawing/2014/main" id="{00000000-0008-0000-0A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38150"/>
    <xdr:pic>
      <xdr:nvPicPr>
        <xdr:cNvPr id="135" name="Picture 4" descr="logo alquiser1">
          <a:extLst>
            <a:ext uri="{FF2B5EF4-FFF2-40B4-BE49-F238E27FC236}">
              <a16:creationId xmlns:a16="http://schemas.microsoft.com/office/drawing/2014/main" id="{00000000-0008-0000-0A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381000"/>
    <xdr:pic>
      <xdr:nvPicPr>
        <xdr:cNvPr id="136" name="Picture 4" descr="logo alquiser1">
          <a:extLst>
            <a:ext uri="{FF2B5EF4-FFF2-40B4-BE49-F238E27FC236}">
              <a16:creationId xmlns:a16="http://schemas.microsoft.com/office/drawing/2014/main" id="{00000000-0008-0000-0A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66164"/>
    <xdr:pic>
      <xdr:nvPicPr>
        <xdr:cNvPr id="137" name="Picture 4" descr="logo alquiser1">
          <a:extLst>
            <a:ext uri="{FF2B5EF4-FFF2-40B4-BE49-F238E27FC236}">
              <a16:creationId xmlns:a16="http://schemas.microsoft.com/office/drawing/2014/main" id="{00000000-0008-0000-0A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09014"/>
    <xdr:pic>
      <xdr:nvPicPr>
        <xdr:cNvPr id="138" name="Picture 4" descr="logo alquiser1">
          <a:extLst>
            <a:ext uri="{FF2B5EF4-FFF2-40B4-BE49-F238E27FC236}">
              <a16:creationId xmlns:a16="http://schemas.microsoft.com/office/drawing/2014/main" id="{00000000-0008-0000-0A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37589"/>
    <xdr:pic>
      <xdr:nvPicPr>
        <xdr:cNvPr id="139" name="Picture 4" descr="logo alquiser1">
          <a:extLst>
            <a:ext uri="{FF2B5EF4-FFF2-40B4-BE49-F238E27FC236}">
              <a16:creationId xmlns:a16="http://schemas.microsoft.com/office/drawing/2014/main" id="{00000000-0008-0000-0A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380439"/>
    <xdr:pic>
      <xdr:nvPicPr>
        <xdr:cNvPr id="140" name="Picture 4" descr="logo alquiser1">
          <a:extLst>
            <a:ext uri="{FF2B5EF4-FFF2-40B4-BE49-F238E27FC236}">
              <a16:creationId xmlns:a16="http://schemas.microsoft.com/office/drawing/2014/main" id="{00000000-0008-0000-0A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38150"/>
    <xdr:pic>
      <xdr:nvPicPr>
        <xdr:cNvPr id="141" name="Picture 4" descr="logo alquiser1">
          <a:extLst>
            <a:ext uri="{FF2B5EF4-FFF2-40B4-BE49-F238E27FC236}">
              <a16:creationId xmlns:a16="http://schemas.microsoft.com/office/drawing/2014/main" id="{00000000-0008-0000-0A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381000"/>
    <xdr:pic>
      <xdr:nvPicPr>
        <xdr:cNvPr id="142" name="Picture 4" descr="logo alquiser1">
          <a:extLst>
            <a:ext uri="{FF2B5EF4-FFF2-40B4-BE49-F238E27FC236}">
              <a16:creationId xmlns:a16="http://schemas.microsoft.com/office/drawing/2014/main" id="{00000000-0008-0000-0A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66164"/>
    <xdr:pic>
      <xdr:nvPicPr>
        <xdr:cNvPr id="143" name="Picture 4" descr="logo alquiser1">
          <a:extLst>
            <a:ext uri="{FF2B5EF4-FFF2-40B4-BE49-F238E27FC236}">
              <a16:creationId xmlns:a16="http://schemas.microsoft.com/office/drawing/2014/main" id="{00000000-0008-0000-0A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09014"/>
    <xdr:pic>
      <xdr:nvPicPr>
        <xdr:cNvPr id="144" name="Picture 4" descr="logo alquiser1">
          <a:extLst>
            <a:ext uri="{FF2B5EF4-FFF2-40B4-BE49-F238E27FC236}">
              <a16:creationId xmlns:a16="http://schemas.microsoft.com/office/drawing/2014/main" id="{00000000-0008-0000-0A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38150"/>
    <xdr:pic>
      <xdr:nvPicPr>
        <xdr:cNvPr id="145" name="Picture 4" descr="logo alquiser1">
          <a:extLst>
            <a:ext uri="{FF2B5EF4-FFF2-40B4-BE49-F238E27FC236}">
              <a16:creationId xmlns:a16="http://schemas.microsoft.com/office/drawing/2014/main" id="{00000000-0008-0000-0A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381000"/>
    <xdr:pic>
      <xdr:nvPicPr>
        <xdr:cNvPr id="146" name="Picture 4" descr="logo alquiser1">
          <a:extLst>
            <a:ext uri="{FF2B5EF4-FFF2-40B4-BE49-F238E27FC236}">
              <a16:creationId xmlns:a16="http://schemas.microsoft.com/office/drawing/2014/main" id="{00000000-0008-0000-0A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37589"/>
    <xdr:pic>
      <xdr:nvPicPr>
        <xdr:cNvPr id="147" name="Picture 4" descr="logo alquiser1">
          <a:extLst>
            <a:ext uri="{FF2B5EF4-FFF2-40B4-BE49-F238E27FC236}">
              <a16:creationId xmlns:a16="http://schemas.microsoft.com/office/drawing/2014/main" id="{00000000-0008-0000-0A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66164"/>
    <xdr:pic>
      <xdr:nvPicPr>
        <xdr:cNvPr id="148" name="Picture 4" descr="logo alquiser1">
          <a:extLst>
            <a:ext uri="{FF2B5EF4-FFF2-40B4-BE49-F238E27FC236}">
              <a16:creationId xmlns:a16="http://schemas.microsoft.com/office/drawing/2014/main" id="{00000000-0008-0000-0A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09014"/>
    <xdr:pic>
      <xdr:nvPicPr>
        <xdr:cNvPr id="149" name="Picture 4" descr="logo alquiser1">
          <a:extLst>
            <a:ext uri="{FF2B5EF4-FFF2-40B4-BE49-F238E27FC236}">
              <a16:creationId xmlns:a16="http://schemas.microsoft.com/office/drawing/2014/main" id="{00000000-0008-0000-0A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62</xdr:row>
      <xdr:rowOff>0</xdr:rowOff>
    </xdr:from>
    <xdr:ext cx="0" cy="438150"/>
    <xdr:pic>
      <xdr:nvPicPr>
        <xdr:cNvPr id="150" name="Picture 4" descr="logo alquiser1">
          <a:extLst>
            <a:ext uri="{FF2B5EF4-FFF2-40B4-BE49-F238E27FC236}">
              <a16:creationId xmlns:a16="http://schemas.microsoft.com/office/drawing/2014/main" id="{00000000-0008-0000-0A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681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180976</xdr:colOff>
      <xdr:row>64</xdr:row>
      <xdr:rowOff>57150</xdr:rowOff>
    </xdr:from>
    <xdr:to>
      <xdr:col>14</xdr:col>
      <xdr:colOff>0</xdr:colOff>
      <xdr:row>64</xdr:row>
      <xdr:rowOff>1724025</xdr:rowOff>
    </xdr:to>
    <xdr:graphicFrame macro="">
      <xdr:nvGraphicFramePr>
        <xdr:cNvPr id="151" name="150 Gráfico">
          <a:extLst>
            <a:ext uri="{FF2B5EF4-FFF2-40B4-BE49-F238E27FC236}">
              <a16:creationId xmlns:a16="http://schemas.microsoft.com/office/drawing/2014/main" id="{00000000-0008-0000-0A00-00009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171449</xdr:colOff>
      <xdr:row>64</xdr:row>
      <xdr:rowOff>47625</xdr:rowOff>
    </xdr:from>
    <xdr:to>
      <xdr:col>27</xdr:col>
      <xdr:colOff>266699</xdr:colOff>
      <xdr:row>64</xdr:row>
      <xdr:rowOff>1724025</xdr:rowOff>
    </xdr:to>
    <xdr:graphicFrame macro="">
      <xdr:nvGraphicFramePr>
        <xdr:cNvPr id="152" name="151 Gráfico">
          <a:extLst>
            <a:ext uri="{FF2B5EF4-FFF2-40B4-BE49-F238E27FC236}">
              <a16:creationId xmlns:a16="http://schemas.microsoft.com/office/drawing/2014/main" id="{00000000-0008-0000-0A00-00009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904875</xdr:colOff>
      <xdr:row>47</xdr:row>
      <xdr:rowOff>0</xdr:rowOff>
    </xdr:from>
    <xdr:ext cx="0" cy="547127"/>
    <xdr:pic>
      <xdr:nvPicPr>
        <xdr:cNvPr id="153" name="Picture 4" descr="logo alquiser1">
          <a:extLst>
            <a:ext uri="{FF2B5EF4-FFF2-40B4-BE49-F238E27FC236}">
              <a16:creationId xmlns:a16="http://schemas.microsoft.com/office/drawing/2014/main" id="{00000000-0008-0000-0A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7589"/>
    <xdr:pic>
      <xdr:nvPicPr>
        <xdr:cNvPr id="154" name="Picture 4" descr="logo alquiser1">
          <a:extLst>
            <a:ext uri="{FF2B5EF4-FFF2-40B4-BE49-F238E27FC236}">
              <a16:creationId xmlns:a16="http://schemas.microsoft.com/office/drawing/2014/main" id="{00000000-0008-0000-0A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80439"/>
    <xdr:pic>
      <xdr:nvPicPr>
        <xdr:cNvPr id="155" name="Picture 4" descr="logo alquiser1">
          <a:extLst>
            <a:ext uri="{FF2B5EF4-FFF2-40B4-BE49-F238E27FC236}">
              <a16:creationId xmlns:a16="http://schemas.microsoft.com/office/drawing/2014/main" id="{00000000-0008-0000-0A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47955"/>
    <xdr:pic>
      <xdr:nvPicPr>
        <xdr:cNvPr id="156" name="Picture 4" descr="logo alquiser1">
          <a:extLst>
            <a:ext uri="{FF2B5EF4-FFF2-40B4-BE49-F238E27FC236}">
              <a16:creationId xmlns:a16="http://schemas.microsoft.com/office/drawing/2014/main" id="{00000000-0008-0000-0A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90805"/>
    <xdr:pic>
      <xdr:nvPicPr>
        <xdr:cNvPr id="157" name="Picture 4" descr="logo alquiser1">
          <a:extLst>
            <a:ext uri="{FF2B5EF4-FFF2-40B4-BE49-F238E27FC236}">
              <a16:creationId xmlns:a16="http://schemas.microsoft.com/office/drawing/2014/main" id="{00000000-0008-0000-0A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66164"/>
    <xdr:pic>
      <xdr:nvPicPr>
        <xdr:cNvPr id="158" name="Picture 4" descr="logo alquiser1">
          <a:extLst>
            <a:ext uri="{FF2B5EF4-FFF2-40B4-BE49-F238E27FC236}">
              <a16:creationId xmlns:a16="http://schemas.microsoft.com/office/drawing/2014/main" id="{00000000-0008-0000-0A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09014"/>
    <xdr:pic>
      <xdr:nvPicPr>
        <xdr:cNvPr id="159" name="Picture 4" descr="logo alquiser1">
          <a:extLst>
            <a:ext uri="{FF2B5EF4-FFF2-40B4-BE49-F238E27FC236}">
              <a16:creationId xmlns:a16="http://schemas.microsoft.com/office/drawing/2014/main" id="{00000000-0008-0000-0A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219075"/>
    <xdr:pic>
      <xdr:nvPicPr>
        <xdr:cNvPr id="160" name="Picture 4" descr="logo alquiser1">
          <a:extLst>
            <a:ext uri="{FF2B5EF4-FFF2-40B4-BE49-F238E27FC236}">
              <a16:creationId xmlns:a16="http://schemas.microsoft.com/office/drawing/2014/main" id="{00000000-0008-0000-0A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23863"/>
    <xdr:pic>
      <xdr:nvPicPr>
        <xdr:cNvPr id="161" name="Picture 4" descr="logo alquiser1">
          <a:extLst>
            <a:ext uri="{FF2B5EF4-FFF2-40B4-BE49-F238E27FC236}">
              <a16:creationId xmlns:a16="http://schemas.microsoft.com/office/drawing/2014/main" id="{00000000-0008-0000-0A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04800"/>
    <xdr:pic>
      <xdr:nvPicPr>
        <xdr:cNvPr id="162" name="Picture 4" descr="logo alquiser1">
          <a:extLst>
            <a:ext uri="{FF2B5EF4-FFF2-40B4-BE49-F238E27FC236}">
              <a16:creationId xmlns:a16="http://schemas.microsoft.com/office/drawing/2014/main" id="{00000000-0008-0000-0A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537322"/>
    <xdr:pic>
      <xdr:nvPicPr>
        <xdr:cNvPr id="163" name="Picture 4" descr="logo alquiser1">
          <a:extLst>
            <a:ext uri="{FF2B5EF4-FFF2-40B4-BE49-F238E27FC236}">
              <a16:creationId xmlns:a16="http://schemas.microsoft.com/office/drawing/2014/main" id="{00000000-0008-0000-0A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7589"/>
    <xdr:pic>
      <xdr:nvPicPr>
        <xdr:cNvPr id="164" name="Picture 4" descr="logo alquiser1">
          <a:extLst>
            <a:ext uri="{FF2B5EF4-FFF2-40B4-BE49-F238E27FC236}">
              <a16:creationId xmlns:a16="http://schemas.microsoft.com/office/drawing/2014/main" id="{00000000-0008-0000-0A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80439"/>
    <xdr:pic>
      <xdr:nvPicPr>
        <xdr:cNvPr id="165" name="Picture 4" descr="logo alquiser1">
          <a:extLst>
            <a:ext uri="{FF2B5EF4-FFF2-40B4-BE49-F238E27FC236}">
              <a16:creationId xmlns:a16="http://schemas.microsoft.com/office/drawing/2014/main" id="{00000000-0008-0000-0A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8150"/>
    <xdr:pic>
      <xdr:nvPicPr>
        <xdr:cNvPr id="166" name="Picture 4" descr="logo alquiser1">
          <a:extLst>
            <a:ext uri="{FF2B5EF4-FFF2-40B4-BE49-F238E27FC236}">
              <a16:creationId xmlns:a16="http://schemas.microsoft.com/office/drawing/2014/main" id="{00000000-0008-0000-0A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81000"/>
    <xdr:pic>
      <xdr:nvPicPr>
        <xdr:cNvPr id="167" name="Picture 4" descr="logo alquiser1">
          <a:extLst>
            <a:ext uri="{FF2B5EF4-FFF2-40B4-BE49-F238E27FC236}">
              <a16:creationId xmlns:a16="http://schemas.microsoft.com/office/drawing/2014/main" id="{00000000-0008-0000-0A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66164"/>
    <xdr:pic>
      <xdr:nvPicPr>
        <xdr:cNvPr id="168" name="Picture 4" descr="logo alquiser1">
          <a:extLst>
            <a:ext uri="{FF2B5EF4-FFF2-40B4-BE49-F238E27FC236}">
              <a16:creationId xmlns:a16="http://schemas.microsoft.com/office/drawing/2014/main" id="{00000000-0008-0000-0A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09014"/>
    <xdr:pic>
      <xdr:nvPicPr>
        <xdr:cNvPr id="169" name="Picture 4" descr="logo alquiser1">
          <a:extLst>
            <a:ext uri="{FF2B5EF4-FFF2-40B4-BE49-F238E27FC236}">
              <a16:creationId xmlns:a16="http://schemas.microsoft.com/office/drawing/2014/main" id="{00000000-0008-0000-0A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537322"/>
    <xdr:pic>
      <xdr:nvPicPr>
        <xdr:cNvPr id="170" name="Picture 4" descr="logo alquiser1">
          <a:extLst>
            <a:ext uri="{FF2B5EF4-FFF2-40B4-BE49-F238E27FC236}">
              <a16:creationId xmlns:a16="http://schemas.microsoft.com/office/drawing/2014/main" id="{00000000-0008-0000-0A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7589"/>
    <xdr:pic>
      <xdr:nvPicPr>
        <xdr:cNvPr id="171" name="Picture 4" descr="logo alquiser1">
          <a:extLst>
            <a:ext uri="{FF2B5EF4-FFF2-40B4-BE49-F238E27FC236}">
              <a16:creationId xmlns:a16="http://schemas.microsoft.com/office/drawing/2014/main" id="{00000000-0008-0000-0A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80439"/>
    <xdr:pic>
      <xdr:nvPicPr>
        <xdr:cNvPr id="172" name="Picture 4" descr="logo alquiser1">
          <a:extLst>
            <a:ext uri="{FF2B5EF4-FFF2-40B4-BE49-F238E27FC236}">
              <a16:creationId xmlns:a16="http://schemas.microsoft.com/office/drawing/2014/main" id="{00000000-0008-0000-0A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8150"/>
    <xdr:pic>
      <xdr:nvPicPr>
        <xdr:cNvPr id="173" name="Picture 4" descr="logo alquiser1">
          <a:extLst>
            <a:ext uri="{FF2B5EF4-FFF2-40B4-BE49-F238E27FC236}">
              <a16:creationId xmlns:a16="http://schemas.microsoft.com/office/drawing/2014/main" id="{00000000-0008-0000-0A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81000"/>
    <xdr:pic>
      <xdr:nvPicPr>
        <xdr:cNvPr id="174" name="Picture 4" descr="logo alquiser1">
          <a:extLst>
            <a:ext uri="{FF2B5EF4-FFF2-40B4-BE49-F238E27FC236}">
              <a16:creationId xmlns:a16="http://schemas.microsoft.com/office/drawing/2014/main" id="{00000000-0008-0000-0A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66164"/>
    <xdr:pic>
      <xdr:nvPicPr>
        <xdr:cNvPr id="175" name="Picture 4" descr="logo alquiser1">
          <a:extLst>
            <a:ext uri="{FF2B5EF4-FFF2-40B4-BE49-F238E27FC236}">
              <a16:creationId xmlns:a16="http://schemas.microsoft.com/office/drawing/2014/main" id="{00000000-0008-0000-0A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09014"/>
    <xdr:pic>
      <xdr:nvPicPr>
        <xdr:cNvPr id="176" name="Picture 4" descr="logo alquiser1">
          <a:extLst>
            <a:ext uri="{FF2B5EF4-FFF2-40B4-BE49-F238E27FC236}">
              <a16:creationId xmlns:a16="http://schemas.microsoft.com/office/drawing/2014/main" id="{00000000-0008-0000-0A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537322"/>
    <xdr:pic>
      <xdr:nvPicPr>
        <xdr:cNvPr id="177" name="Picture 4" descr="logo alquiser1">
          <a:extLst>
            <a:ext uri="{FF2B5EF4-FFF2-40B4-BE49-F238E27FC236}">
              <a16:creationId xmlns:a16="http://schemas.microsoft.com/office/drawing/2014/main" id="{00000000-0008-0000-0A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8150"/>
    <xdr:pic>
      <xdr:nvPicPr>
        <xdr:cNvPr id="178" name="Picture 4" descr="logo alquiser1">
          <a:extLst>
            <a:ext uri="{FF2B5EF4-FFF2-40B4-BE49-F238E27FC236}">
              <a16:creationId xmlns:a16="http://schemas.microsoft.com/office/drawing/2014/main" id="{00000000-0008-0000-0A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81000"/>
    <xdr:pic>
      <xdr:nvPicPr>
        <xdr:cNvPr id="179" name="Picture 4" descr="logo alquiser1">
          <a:extLst>
            <a:ext uri="{FF2B5EF4-FFF2-40B4-BE49-F238E27FC236}">
              <a16:creationId xmlns:a16="http://schemas.microsoft.com/office/drawing/2014/main" id="{00000000-0008-0000-0A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7589"/>
    <xdr:pic>
      <xdr:nvPicPr>
        <xdr:cNvPr id="180" name="Picture 4" descr="logo alquiser1">
          <a:extLst>
            <a:ext uri="{FF2B5EF4-FFF2-40B4-BE49-F238E27FC236}">
              <a16:creationId xmlns:a16="http://schemas.microsoft.com/office/drawing/2014/main" id="{00000000-0008-0000-0A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66164"/>
    <xdr:pic>
      <xdr:nvPicPr>
        <xdr:cNvPr id="181" name="Picture 4" descr="logo alquiser1">
          <a:extLst>
            <a:ext uri="{FF2B5EF4-FFF2-40B4-BE49-F238E27FC236}">
              <a16:creationId xmlns:a16="http://schemas.microsoft.com/office/drawing/2014/main" id="{00000000-0008-0000-0A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09014"/>
    <xdr:pic>
      <xdr:nvPicPr>
        <xdr:cNvPr id="182" name="Picture 4" descr="logo alquiser1">
          <a:extLst>
            <a:ext uri="{FF2B5EF4-FFF2-40B4-BE49-F238E27FC236}">
              <a16:creationId xmlns:a16="http://schemas.microsoft.com/office/drawing/2014/main" id="{00000000-0008-0000-0A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537322"/>
    <xdr:pic>
      <xdr:nvPicPr>
        <xdr:cNvPr id="183" name="Picture 4" descr="logo alquiser1">
          <a:extLst>
            <a:ext uri="{FF2B5EF4-FFF2-40B4-BE49-F238E27FC236}">
              <a16:creationId xmlns:a16="http://schemas.microsoft.com/office/drawing/2014/main" id="{00000000-0008-0000-0A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8150"/>
    <xdr:pic>
      <xdr:nvPicPr>
        <xdr:cNvPr id="184" name="Picture 4" descr="logo alquiser1">
          <a:extLst>
            <a:ext uri="{FF2B5EF4-FFF2-40B4-BE49-F238E27FC236}">
              <a16:creationId xmlns:a16="http://schemas.microsoft.com/office/drawing/2014/main" id="{00000000-0008-0000-0A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648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9795"/>
    <xdr:pic>
      <xdr:nvPicPr>
        <xdr:cNvPr id="185" name="Picture 4" descr="logo alquiser1">
          <a:extLst>
            <a:ext uri="{FF2B5EF4-FFF2-40B4-BE49-F238E27FC236}">
              <a16:creationId xmlns:a16="http://schemas.microsoft.com/office/drawing/2014/main" id="{00000000-0008-0000-0A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47127"/>
    <xdr:pic>
      <xdr:nvPicPr>
        <xdr:cNvPr id="186" name="Picture 4" descr="logo alquiser1">
          <a:extLst>
            <a:ext uri="{FF2B5EF4-FFF2-40B4-BE49-F238E27FC236}">
              <a16:creationId xmlns:a16="http://schemas.microsoft.com/office/drawing/2014/main" id="{00000000-0008-0000-0A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9795"/>
    <xdr:pic>
      <xdr:nvPicPr>
        <xdr:cNvPr id="187" name="Picture 4" descr="logo alquiser1">
          <a:extLst>
            <a:ext uri="{FF2B5EF4-FFF2-40B4-BE49-F238E27FC236}">
              <a16:creationId xmlns:a16="http://schemas.microsoft.com/office/drawing/2014/main" id="{00000000-0008-0000-0A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188" name="Picture 4" descr="logo alquiser1">
          <a:extLst>
            <a:ext uri="{FF2B5EF4-FFF2-40B4-BE49-F238E27FC236}">
              <a16:creationId xmlns:a16="http://schemas.microsoft.com/office/drawing/2014/main" id="{00000000-0008-0000-0A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9795"/>
    <xdr:pic>
      <xdr:nvPicPr>
        <xdr:cNvPr id="189" name="Picture 4" descr="logo alquiser1">
          <a:extLst>
            <a:ext uri="{FF2B5EF4-FFF2-40B4-BE49-F238E27FC236}">
              <a16:creationId xmlns:a16="http://schemas.microsoft.com/office/drawing/2014/main" id="{00000000-0008-0000-0A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190" name="Picture 4" descr="logo alquiser1">
          <a:extLst>
            <a:ext uri="{FF2B5EF4-FFF2-40B4-BE49-F238E27FC236}">
              <a16:creationId xmlns:a16="http://schemas.microsoft.com/office/drawing/2014/main" id="{00000000-0008-0000-0A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37334"/>
    <xdr:pic>
      <xdr:nvPicPr>
        <xdr:cNvPr id="191" name="Picture 4" descr="logo alquiser1">
          <a:extLst>
            <a:ext uri="{FF2B5EF4-FFF2-40B4-BE49-F238E27FC236}">
              <a16:creationId xmlns:a16="http://schemas.microsoft.com/office/drawing/2014/main" id="{00000000-0008-0000-0A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192" name="Picture 4" descr="logo alquiser1">
          <a:extLst>
            <a:ext uri="{FF2B5EF4-FFF2-40B4-BE49-F238E27FC236}">
              <a16:creationId xmlns:a16="http://schemas.microsoft.com/office/drawing/2014/main" id="{00000000-0008-0000-0A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9795"/>
    <xdr:pic>
      <xdr:nvPicPr>
        <xdr:cNvPr id="193" name="Picture 4" descr="logo alquiser1">
          <a:extLst>
            <a:ext uri="{FF2B5EF4-FFF2-40B4-BE49-F238E27FC236}">
              <a16:creationId xmlns:a16="http://schemas.microsoft.com/office/drawing/2014/main" id="{00000000-0008-0000-0A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52195"/>
    <xdr:pic>
      <xdr:nvPicPr>
        <xdr:cNvPr id="194" name="Picture 4" descr="logo alquiser1">
          <a:extLst>
            <a:ext uri="{FF2B5EF4-FFF2-40B4-BE49-F238E27FC236}">
              <a16:creationId xmlns:a16="http://schemas.microsoft.com/office/drawing/2014/main" id="{00000000-0008-0000-0A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04277"/>
    <xdr:pic>
      <xdr:nvPicPr>
        <xdr:cNvPr id="195" name="Picture 4" descr="logo alquiser1">
          <a:extLst>
            <a:ext uri="{FF2B5EF4-FFF2-40B4-BE49-F238E27FC236}">
              <a16:creationId xmlns:a16="http://schemas.microsoft.com/office/drawing/2014/main" id="{00000000-0008-0000-0A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52195"/>
    <xdr:pic>
      <xdr:nvPicPr>
        <xdr:cNvPr id="196" name="Picture 4" descr="logo alquiser1">
          <a:extLst>
            <a:ext uri="{FF2B5EF4-FFF2-40B4-BE49-F238E27FC236}">
              <a16:creationId xmlns:a16="http://schemas.microsoft.com/office/drawing/2014/main" id="{00000000-0008-0000-0A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47955"/>
    <xdr:pic>
      <xdr:nvPicPr>
        <xdr:cNvPr id="197" name="Picture 4" descr="logo alquiser1">
          <a:extLst>
            <a:ext uri="{FF2B5EF4-FFF2-40B4-BE49-F238E27FC236}">
              <a16:creationId xmlns:a16="http://schemas.microsoft.com/office/drawing/2014/main" id="{00000000-0008-0000-0A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90805"/>
    <xdr:pic>
      <xdr:nvPicPr>
        <xdr:cNvPr id="198" name="Picture 4" descr="logo alquiser1">
          <a:extLst>
            <a:ext uri="{FF2B5EF4-FFF2-40B4-BE49-F238E27FC236}">
              <a16:creationId xmlns:a16="http://schemas.microsoft.com/office/drawing/2014/main" id="{00000000-0008-0000-0A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9795"/>
    <xdr:pic>
      <xdr:nvPicPr>
        <xdr:cNvPr id="199" name="Picture 4" descr="logo alquiser1">
          <a:extLst>
            <a:ext uri="{FF2B5EF4-FFF2-40B4-BE49-F238E27FC236}">
              <a16:creationId xmlns:a16="http://schemas.microsoft.com/office/drawing/2014/main" id="{00000000-0008-0000-0A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18564"/>
    <xdr:pic>
      <xdr:nvPicPr>
        <xdr:cNvPr id="200" name="Picture 4" descr="logo alquiser1">
          <a:extLst>
            <a:ext uri="{FF2B5EF4-FFF2-40B4-BE49-F238E27FC236}">
              <a16:creationId xmlns:a16="http://schemas.microsoft.com/office/drawing/2014/main" id="{00000000-0008-0000-0A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9795"/>
    <xdr:pic>
      <xdr:nvPicPr>
        <xdr:cNvPr id="201" name="Picture 4" descr="logo alquiser1">
          <a:extLst>
            <a:ext uri="{FF2B5EF4-FFF2-40B4-BE49-F238E27FC236}">
              <a16:creationId xmlns:a16="http://schemas.microsoft.com/office/drawing/2014/main" id="{00000000-0008-0000-0A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202" name="Picture 4" descr="logo alquiser1">
          <a:extLst>
            <a:ext uri="{FF2B5EF4-FFF2-40B4-BE49-F238E27FC236}">
              <a16:creationId xmlns:a16="http://schemas.microsoft.com/office/drawing/2014/main" id="{00000000-0008-0000-0A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65909"/>
    <xdr:pic>
      <xdr:nvPicPr>
        <xdr:cNvPr id="203" name="Picture 4" descr="logo alquiser1">
          <a:extLst>
            <a:ext uri="{FF2B5EF4-FFF2-40B4-BE49-F238E27FC236}">
              <a16:creationId xmlns:a16="http://schemas.microsoft.com/office/drawing/2014/main" id="{00000000-0008-0000-0A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204" name="Picture 4" descr="logo alquiser1">
          <a:extLst>
            <a:ext uri="{FF2B5EF4-FFF2-40B4-BE49-F238E27FC236}">
              <a16:creationId xmlns:a16="http://schemas.microsoft.com/office/drawing/2014/main" id="{00000000-0008-0000-0A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24028"/>
    <xdr:pic>
      <xdr:nvPicPr>
        <xdr:cNvPr id="205" name="Picture 4" descr="logo alquiser1">
          <a:extLst>
            <a:ext uri="{FF2B5EF4-FFF2-40B4-BE49-F238E27FC236}">
              <a16:creationId xmlns:a16="http://schemas.microsoft.com/office/drawing/2014/main" id="{00000000-0008-0000-0A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24028"/>
    <xdr:pic>
      <xdr:nvPicPr>
        <xdr:cNvPr id="206" name="Picture 4" descr="logo alquiser1">
          <a:extLst>
            <a:ext uri="{FF2B5EF4-FFF2-40B4-BE49-F238E27FC236}">
              <a16:creationId xmlns:a16="http://schemas.microsoft.com/office/drawing/2014/main" id="{00000000-0008-0000-0A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71920"/>
    <xdr:pic>
      <xdr:nvPicPr>
        <xdr:cNvPr id="207" name="Picture 4" descr="logo alquiser1">
          <a:extLst>
            <a:ext uri="{FF2B5EF4-FFF2-40B4-BE49-F238E27FC236}">
              <a16:creationId xmlns:a16="http://schemas.microsoft.com/office/drawing/2014/main" id="{00000000-0008-0000-0A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71920"/>
    <xdr:pic>
      <xdr:nvPicPr>
        <xdr:cNvPr id="208" name="Picture 4" descr="logo alquiser1">
          <a:extLst>
            <a:ext uri="{FF2B5EF4-FFF2-40B4-BE49-F238E27FC236}">
              <a16:creationId xmlns:a16="http://schemas.microsoft.com/office/drawing/2014/main" id="{00000000-0008-0000-0A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219075"/>
    <xdr:pic>
      <xdr:nvPicPr>
        <xdr:cNvPr id="209" name="Picture 4" descr="logo alquiser1">
          <a:extLst>
            <a:ext uri="{FF2B5EF4-FFF2-40B4-BE49-F238E27FC236}">
              <a16:creationId xmlns:a16="http://schemas.microsoft.com/office/drawing/2014/main" id="{00000000-0008-0000-0A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71920"/>
    <xdr:pic>
      <xdr:nvPicPr>
        <xdr:cNvPr id="210" name="Picture 4" descr="logo alquiser1">
          <a:extLst>
            <a:ext uri="{FF2B5EF4-FFF2-40B4-BE49-F238E27FC236}">
              <a16:creationId xmlns:a16="http://schemas.microsoft.com/office/drawing/2014/main" id="{00000000-0008-0000-0A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23863"/>
    <xdr:pic>
      <xdr:nvPicPr>
        <xdr:cNvPr id="211" name="Picture 4" descr="logo alquiser1">
          <a:extLst>
            <a:ext uri="{FF2B5EF4-FFF2-40B4-BE49-F238E27FC236}">
              <a16:creationId xmlns:a16="http://schemas.microsoft.com/office/drawing/2014/main" id="{00000000-0008-0000-0A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71920"/>
    <xdr:pic>
      <xdr:nvPicPr>
        <xdr:cNvPr id="212" name="Picture 4" descr="logo alquiser1">
          <a:extLst>
            <a:ext uri="{FF2B5EF4-FFF2-40B4-BE49-F238E27FC236}">
              <a16:creationId xmlns:a16="http://schemas.microsoft.com/office/drawing/2014/main" id="{00000000-0008-0000-0A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04800"/>
    <xdr:pic>
      <xdr:nvPicPr>
        <xdr:cNvPr id="213" name="Picture 4" descr="logo alquiser1">
          <a:extLst>
            <a:ext uri="{FF2B5EF4-FFF2-40B4-BE49-F238E27FC236}">
              <a16:creationId xmlns:a16="http://schemas.microsoft.com/office/drawing/2014/main" id="{00000000-0008-0000-0A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1445"/>
    <xdr:pic>
      <xdr:nvPicPr>
        <xdr:cNvPr id="214" name="Picture 4" descr="logo alquiser1">
          <a:extLst>
            <a:ext uri="{FF2B5EF4-FFF2-40B4-BE49-F238E27FC236}">
              <a16:creationId xmlns:a16="http://schemas.microsoft.com/office/drawing/2014/main" id="{00000000-0008-0000-0A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1445"/>
    <xdr:pic>
      <xdr:nvPicPr>
        <xdr:cNvPr id="215" name="Picture 4" descr="logo alquiser1">
          <a:extLst>
            <a:ext uri="{FF2B5EF4-FFF2-40B4-BE49-F238E27FC236}">
              <a16:creationId xmlns:a16="http://schemas.microsoft.com/office/drawing/2014/main" id="{00000000-0008-0000-0A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71920"/>
    <xdr:pic>
      <xdr:nvPicPr>
        <xdr:cNvPr id="216" name="Picture 4" descr="logo alquiser1">
          <a:extLst>
            <a:ext uri="{FF2B5EF4-FFF2-40B4-BE49-F238E27FC236}">
              <a16:creationId xmlns:a16="http://schemas.microsoft.com/office/drawing/2014/main" id="{00000000-0008-0000-0A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1445"/>
    <xdr:pic>
      <xdr:nvPicPr>
        <xdr:cNvPr id="217" name="Picture 4" descr="logo alquiser1">
          <a:extLst>
            <a:ext uri="{FF2B5EF4-FFF2-40B4-BE49-F238E27FC236}">
              <a16:creationId xmlns:a16="http://schemas.microsoft.com/office/drawing/2014/main" id="{00000000-0008-0000-0A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1445"/>
    <xdr:pic>
      <xdr:nvPicPr>
        <xdr:cNvPr id="218" name="Picture 4" descr="logo alquiser1">
          <a:extLst>
            <a:ext uri="{FF2B5EF4-FFF2-40B4-BE49-F238E27FC236}">
              <a16:creationId xmlns:a16="http://schemas.microsoft.com/office/drawing/2014/main" id="{00000000-0008-0000-0A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1445"/>
    <xdr:pic>
      <xdr:nvPicPr>
        <xdr:cNvPr id="219" name="Picture 4" descr="logo alquiser1">
          <a:extLst>
            <a:ext uri="{FF2B5EF4-FFF2-40B4-BE49-F238E27FC236}">
              <a16:creationId xmlns:a16="http://schemas.microsoft.com/office/drawing/2014/main" id="{00000000-0008-0000-0A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220" name="Picture 4" descr="logo alquiser1">
          <a:extLst>
            <a:ext uri="{FF2B5EF4-FFF2-40B4-BE49-F238E27FC236}">
              <a16:creationId xmlns:a16="http://schemas.microsoft.com/office/drawing/2014/main" id="{00000000-0008-0000-0A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221" name="Picture 4" descr="logo alquiser1">
          <a:extLst>
            <a:ext uri="{FF2B5EF4-FFF2-40B4-BE49-F238E27FC236}">
              <a16:creationId xmlns:a16="http://schemas.microsoft.com/office/drawing/2014/main" id="{00000000-0008-0000-0A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222" name="Picture 4" descr="logo alquiser1">
          <a:extLst>
            <a:ext uri="{FF2B5EF4-FFF2-40B4-BE49-F238E27FC236}">
              <a16:creationId xmlns:a16="http://schemas.microsoft.com/office/drawing/2014/main" id="{00000000-0008-0000-0A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223" name="Picture 4" descr="logo alquiser1">
          <a:extLst>
            <a:ext uri="{FF2B5EF4-FFF2-40B4-BE49-F238E27FC236}">
              <a16:creationId xmlns:a16="http://schemas.microsoft.com/office/drawing/2014/main" id="{00000000-0008-0000-0A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24" name="Picture 4" descr="logo alquiser1">
          <a:extLst>
            <a:ext uri="{FF2B5EF4-FFF2-40B4-BE49-F238E27FC236}">
              <a16:creationId xmlns:a16="http://schemas.microsoft.com/office/drawing/2014/main" id="{00000000-0008-0000-0A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6872"/>
    <xdr:pic>
      <xdr:nvPicPr>
        <xdr:cNvPr id="225" name="Picture 4" descr="logo alquiser1">
          <a:extLst>
            <a:ext uri="{FF2B5EF4-FFF2-40B4-BE49-F238E27FC236}">
              <a16:creationId xmlns:a16="http://schemas.microsoft.com/office/drawing/2014/main" id="{00000000-0008-0000-0A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26" name="Picture 4" descr="logo alquiser1">
          <a:extLst>
            <a:ext uri="{FF2B5EF4-FFF2-40B4-BE49-F238E27FC236}">
              <a16:creationId xmlns:a16="http://schemas.microsoft.com/office/drawing/2014/main" id="{00000000-0008-0000-0A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227" name="Picture 4" descr="logo alquiser1">
          <a:extLst>
            <a:ext uri="{FF2B5EF4-FFF2-40B4-BE49-F238E27FC236}">
              <a16:creationId xmlns:a16="http://schemas.microsoft.com/office/drawing/2014/main" id="{00000000-0008-0000-0A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37322"/>
    <xdr:pic>
      <xdr:nvPicPr>
        <xdr:cNvPr id="228" name="Picture 4" descr="logo alquiser1">
          <a:extLst>
            <a:ext uri="{FF2B5EF4-FFF2-40B4-BE49-F238E27FC236}">
              <a16:creationId xmlns:a16="http://schemas.microsoft.com/office/drawing/2014/main" id="{00000000-0008-0000-0A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29" name="Picture 4" descr="logo alquiser1">
          <a:extLst>
            <a:ext uri="{FF2B5EF4-FFF2-40B4-BE49-F238E27FC236}">
              <a16:creationId xmlns:a16="http://schemas.microsoft.com/office/drawing/2014/main" id="{00000000-0008-0000-0A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230" name="Picture 4" descr="logo alquiser1">
          <a:extLst>
            <a:ext uri="{FF2B5EF4-FFF2-40B4-BE49-F238E27FC236}">
              <a16:creationId xmlns:a16="http://schemas.microsoft.com/office/drawing/2014/main" id="{00000000-0008-0000-0A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31" name="Picture 4" descr="logo alquiser1">
          <a:extLst>
            <a:ext uri="{FF2B5EF4-FFF2-40B4-BE49-F238E27FC236}">
              <a16:creationId xmlns:a16="http://schemas.microsoft.com/office/drawing/2014/main" id="{00000000-0008-0000-0A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232" name="Picture 4" descr="logo alquiser1">
          <a:extLst>
            <a:ext uri="{FF2B5EF4-FFF2-40B4-BE49-F238E27FC236}">
              <a16:creationId xmlns:a16="http://schemas.microsoft.com/office/drawing/2014/main" id="{00000000-0008-0000-0A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27529"/>
    <xdr:pic>
      <xdr:nvPicPr>
        <xdr:cNvPr id="233" name="Picture 4" descr="logo alquiser1">
          <a:extLst>
            <a:ext uri="{FF2B5EF4-FFF2-40B4-BE49-F238E27FC236}">
              <a16:creationId xmlns:a16="http://schemas.microsoft.com/office/drawing/2014/main" id="{00000000-0008-0000-0A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234" name="Picture 4" descr="logo alquiser1">
          <a:extLst>
            <a:ext uri="{FF2B5EF4-FFF2-40B4-BE49-F238E27FC236}">
              <a16:creationId xmlns:a16="http://schemas.microsoft.com/office/drawing/2014/main" id="{00000000-0008-0000-0A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235" name="Picture 4" descr="logo alquiser1">
          <a:extLst>
            <a:ext uri="{FF2B5EF4-FFF2-40B4-BE49-F238E27FC236}">
              <a16:creationId xmlns:a16="http://schemas.microsoft.com/office/drawing/2014/main" id="{00000000-0008-0000-0A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236" name="Picture 4" descr="logo alquiser1">
          <a:extLst>
            <a:ext uri="{FF2B5EF4-FFF2-40B4-BE49-F238E27FC236}">
              <a16:creationId xmlns:a16="http://schemas.microsoft.com/office/drawing/2014/main" id="{00000000-0008-0000-0A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237" name="Picture 4" descr="logo alquiser1">
          <a:extLst>
            <a:ext uri="{FF2B5EF4-FFF2-40B4-BE49-F238E27FC236}">
              <a16:creationId xmlns:a16="http://schemas.microsoft.com/office/drawing/2014/main" id="{00000000-0008-0000-0A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238" name="Picture 4" descr="logo alquiser1">
          <a:extLst>
            <a:ext uri="{FF2B5EF4-FFF2-40B4-BE49-F238E27FC236}">
              <a16:creationId xmlns:a16="http://schemas.microsoft.com/office/drawing/2014/main" id="{00000000-0008-0000-0A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239" name="Picture 4" descr="logo alquiser1">
          <a:extLst>
            <a:ext uri="{FF2B5EF4-FFF2-40B4-BE49-F238E27FC236}">
              <a16:creationId xmlns:a16="http://schemas.microsoft.com/office/drawing/2014/main" id="{00000000-0008-0000-0A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40" name="Picture 4" descr="logo alquiser1">
          <a:extLst>
            <a:ext uri="{FF2B5EF4-FFF2-40B4-BE49-F238E27FC236}">
              <a16:creationId xmlns:a16="http://schemas.microsoft.com/office/drawing/2014/main" id="{00000000-0008-0000-0A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18564"/>
    <xdr:pic>
      <xdr:nvPicPr>
        <xdr:cNvPr id="241" name="Picture 4" descr="logo alquiser1">
          <a:extLst>
            <a:ext uri="{FF2B5EF4-FFF2-40B4-BE49-F238E27FC236}">
              <a16:creationId xmlns:a16="http://schemas.microsoft.com/office/drawing/2014/main" id="{00000000-0008-0000-0A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42" name="Picture 4" descr="logo alquiser1">
          <a:extLst>
            <a:ext uri="{FF2B5EF4-FFF2-40B4-BE49-F238E27FC236}">
              <a16:creationId xmlns:a16="http://schemas.microsoft.com/office/drawing/2014/main" id="{00000000-0008-0000-0A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243" name="Picture 4" descr="logo alquiser1">
          <a:extLst>
            <a:ext uri="{FF2B5EF4-FFF2-40B4-BE49-F238E27FC236}">
              <a16:creationId xmlns:a16="http://schemas.microsoft.com/office/drawing/2014/main" id="{00000000-0008-0000-0A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56104"/>
    <xdr:pic>
      <xdr:nvPicPr>
        <xdr:cNvPr id="244" name="Picture 4" descr="logo alquiser1">
          <a:extLst>
            <a:ext uri="{FF2B5EF4-FFF2-40B4-BE49-F238E27FC236}">
              <a16:creationId xmlns:a16="http://schemas.microsoft.com/office/drawing/2014/main" id="{00000000-0008-0000-0A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245" name="Picture 4" descr="logo alquiser1">
          <a:extLst>
            <a:ext uri="{FF2B5EF4-FFF2-40B4-BE49-F238E27FC236}">
              <a16:creationId xmlns:a16="http://schemas.microsoft.com/office/drawing/2014/main" id="{00000000-0008-0000-0A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46" name="Picture 4" descr="logo alquiser1">
          <a:extLst>
            <a:ext uri="{FF2B5EF4-FFF2-40B4-BE49-F238E27FC236}">
              <a16:creationId xmlns:a16="http://schemas.microsoft.com/office/drawing/2014/main" id="{00000000-0008-0000-0A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6872"/>
    <xdr:pic>
      <xdr:nvPicPr>
        <xdr:cNvPr id="247" name="Picture 4" descr="logo alquiser1">
          <a:extLst>
            <a:ext uri="{FF2B5EF4-FFF2-40B4-BE49-F238E27FC236}">
              <a16:creationId xmlns:a16="http://schemas.microsoft.com/office/drawing/2014/main" id="{00000000-0008-0000-0A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48" name="Picture 4" descr="logo alquiser1">
          <a:extLst>
            <a:ext uri="{FF2B5EF4-FFF2-40B4-BE49-F238E27FC236}">
              <a16:creationId xmlns:a16="http://schemas.microsoft.com/office/drawing/2014/main" id="{00000000-0008-0000-0A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249" name="Picture 4" descr="logo alquiser1">
          <a:extLst>
            <a:ext uri="{FF2B5EF4-FFF2-40B4-BE49-F238E27FC236}">
              <a16:creationId xmlns:a16="http://schemas.microsoft.com/office/drawing/2014/main" id="{00000000-0008-0000-0A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37322"/>
    <xdr:pic>
      <xdr:nvPicPr>
        <xdr:cNvPr id="250" name="Picture 4" descr="logo alquiser1">
          <a:extLst>
            <a:ext uri="{FF2B5EF4-FFF2-40B4-BE49-F238E27FC236}">
              <a16:creationId xmlns:a16="http://schemas.microsoft.com/office/drawing/2014/main" id="{00000000-0008-0000-0A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51" name="Picture 4" descr="logo alquiser1">
          <a:extLst>
            <a:ext uri="{FF2B5EF4-FFF2-40B4-BE49-F238E27FC236}">
              <a16:creationId xmlns:a16="http://schemas.microsoft.com/office/drawing/2014/main" id="{00000000-0008-0000-0A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252" name="Picture 4" descr="logo alquiser1">
          <a:extLst>
            <a:ext uri="{FF2B5EF4-FFF2-40B4-BE49-F238E27FC236}">
              <a16:creationId xmlns:a16="http://schemas.microsoft.com/office/drawing/2014/main" id="{00000000-0008-0000-0A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53" name="Picture 4" descr="logo alquiser1">
          <a:extLst>
            <a:ext uri="{FF2B5EF4-FFF2-40B4-BE49-F238E27FC236}">
              <a16:creationId xmlns:a16="http://schemas.microsoft.com/office/drawing/2014/main" id="{00000000-0008-0000-0A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254" name="Picture 4" descr="logo alquiser1">
          <a:extLst>
            <a:ext uri="{FF2B5EF4-FFF2-40B4-BE49-F238E27FC236}">
              <a16:creationId xmlns:a16="http://schemas.microsoft.com/office/drawing/2014/main" id="{00000000-0008-0000-0A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27529"/>
    <xdr:pic>
      <xdr:nvPicPr>
        <xdr:cNvPr id="255" name="Picture 4" descr="logo alquiser1">
          <a:extLst>
            <a:ext uri="{FF2B5EF4-FFF2-40B4-BE49-F238E27FC236}">
              <a16:creationId xmlns:a16="http://schemas.microsoft.com/office/drawing/2014/main" id="{00000000-0008-0000-0A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256" name="Picture 4" descr="logo alquiser1">
          <a:extLst>
            <a:ext uri="{FF2B5EF4-FFF2-40B4-BE49-F238E27FC236}">
              <a16:creationId xmlns:a16="http://schemas.microsoft.com/office/drawing/2014/main" id="{00000000-0008-0000-0A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257" name="Picture 4" descr="logo alquiser1">
          <a:extLst>
            <a:ext uri="{FF2B5EF4-FFF2-40B4-BE49-F238E27FC236}">
              <a16:creationId xmlns:a16="http://schemas.microsoft.com/office/drawing/2014/main" id="{00000000-0008-0000-0A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258" name="Picture 4" descr="logo alquiser1">
          <a:extLst>
            <a:ext uri="{FF2B5EF4-FFF2-40B4-BE49-F238E27FC236}">
              <a16:creationId xmlns:a16="http://schemas.microsoft.com/office/drawing/2014/main" id="{00000000-0008-0000-0A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259" name="Picture 4" descr="logo alquiser1">
          <a:extLst>
            <a:ext uri="{FF2B5EF4-FFF2-40B4-BE49-F238E27FC236}">
              <a16:creationId xmlns:a16="http://schemas.microsoft.com/office/drawing/2014/main" id="{00000000-0008-0000-0A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260" name="Picture 4" descr="logo alquiser1">
          <a:extLst>
            <a:ext uri="{FF2B5EF4-FFF2-40B4-BE49-F238E27FC236}">
              <a16:creationId xmlns:a16="http://schemas.microsoft.com/office/drawing/2014/main" id="{00000000-0008-0000-0A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261" name="Picture 4" descr="logo alquiser1">
          <a:extLst>
            <a:ext uri="{FF2B5EF4-FFF2-40B4-BE49-F238E27FC236}">
              <a16:creationId xmlns:a16="http://schemas.microsoft.com/office/drawing/2014/main" id="{00000000-0008-0000-0A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62" name="Picture 4" descr="logo alquiser1">
          <a:extLst>
            <a:ext uri="{FF2B5EF4-FFF2-40B4-BE49-F238E27FC236}">
              <a16:creationId xmlns:a16="http://schemas.microsoft.com/office/drawing/2014/main" id="{00000000-0008-0000-0A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18564"/>
    <xdr:pic>
      <xdr:nvPicPr>
        <xdr:cNvPr id="263" name="Picture 4" descr="logo alquiser1">
          <a:extLst>
            <a:ext uri="{FF2B5EF4-FFF2-40B4-BE49-F238E27FC236}">
              <a16:creationId xmlns:a16="http://schemas.microsoft.com/office/drawing/2014/main" id="{00000000-0008-0000-0A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64" name="Picture 4" descr="logo alquiser1">
          <a:extLst>
            <a:ext uri="{FF2B5EF4-FFF2-40B4-BE49-F238E27FC236}">
              <a16:creationId xmlns:a16="http://schemas.microsoft.com/office/drawing/2014/main" id="{00000000-0008-0000-0A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265" name="Picture 4" descr="logo alquiser1">
          <a:extLst>
            <a:ext uri="{FF2B5EF4-FFF2-40B4-BE49-F238E27FC236}">
              <a16:creationId xmlns:a16="http://schemas.microsoft.com/office/drawing/2014/main" id="{00000000-0008-0000-0A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56104"/>
    <xdr:pic>
      <xdr:nvPicPr>
        <xdr:cNvPr id="266" name="Picture 4" descr="logo alquiser1">
          <a:extLst>
            <a:ext uri="{FF2B5EF4-FFF2-40B4-BE49-F238E27FC236}">
              <a16:creationId xmlns:a16="http://schemas.microsoft.com/office/drawing/2014/main" id="{00000000-0008-0000-0A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267" name="Picture 4" descr="logo alquiser1">
          <a:extLst>
            <a:ext uri="{FF2B5EF4-FFF2-40B4-BE49-F238E27FC236}">
              <a16:creationId xmlns:a16="http://schemas.microsoft.com/office/drawing/2014/main" id="{00000000-0008-0000-0A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68" name="Picture 4" descr="logo alquiser1">
          <a:extLst>
            <a:ext uri="{FF2B5EF4-FFF2-40B4-BE49-F238E27FC236}">
              <a16:creationId xmlns:a16="http://schemas.microsoft.com/office/drawing/2014/main" id="{00000000-0008-0000-0A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6872"/>
    <xdr:pic>
      <xdr:nvPicPr>
        <xdr:cNvPr id="269" name="Picture 4" descr="logo alquiser1">
          <a:extLst>
            <a:ext uri="{FF2B5EF4-FFF2-40B4-BE49-F238E27FC236}">
              <a16:creationId xmlns:a16="http://schemas.microsoft.com/office/drawing/2014/main" id="{00000000-0008-0000-0A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70" name="Picture 4" descr="logo alquiser1">
          <a:extLst>
            <a:ext uri="{FF2B5EF4-FFF2-40B4-BE49-F238E27FC236}">
              <a16:creationId xmlns:a16="http://schemas.microsoft.com/office/drawing/2014/main" id="{00000000-0008-0000-0A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271" name="Picture 4" descr="logo alquiser1">
          <a:extLst>
            <a:ext uri="{FF2B5EF4-FFF2-40B4-BE49-F238E27FC236}">
              <a16:creationId xmlns:a16="http://schemas.microsoft.com/office/drawing/2014/main" id="{00000000-0008-0000-0A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37322"/>
    <xdr:pic>
      <xdr:nvPicPr>
        <xdr:cNvPr id="272" name="Picture 4" descr="logo alquiser1">
          <a:extLst>
            <a:ext uri="{FF2B5EF4-FFF2-40B4-BE49-F238E27FC236}">
              <a16:creationId xmlns:a16="http://schemas.microsoft.com/office/drawing/2014/main" id="{00000000-0008-0000-0A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73" name="Picture 4" descr="logo alquiser1">
          <a:extLst>
            <a:ext uri="{FF2B5EF4-FFF2-40B4-BE49-F238E27FC236}">
              <a16:creationId xmlns:a16="http://schemas.microsoft.com/office/drawing/2014/main" id="{00000000-0008-0000-0A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74" name="Picture 4" descr="logo alquiser1">
          <a:extLst>
            <a:ext uri="{FF2B5EF4-FFF2-40B4-BE49-F238E27FC236}">
              <a16:creationId xmlns:a16="http://schemas.microsoft.com/office/drawing/2014/main" id="{00000000-0008-0000-0A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27529"/>
    <xdr:pic>
      <xdr:nvPicPr>
        <xdr:cNvPr id="275" name="Picture 4" descr="logo alquiser1">
          <a:extLst>
            <a:ext uri="{FF2B5EF4-FFF2-40B4-BE49-F238E27FC236}">
              <a16:creationId xmlns:a16="http://schemas.microsoft.com/office/drawing/2014/main" id="{00000000-0008-0000-0A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276" name="Picture 4" descr="logo alquiser1">
          <a:extLst>
            <a:ext uri="{FF2B5EF4-FFF2-40B4-BE49-F238E27FC236}">
              <a16:creationId xmlns:a16="http://schemas.microsoft.com/office/drawing/2014/main" id="{00000000-0008-0000-0A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277" name="Picture 4" descr="logo alquiser1">
          <a:extLst>
            <a:ext uri="{FF2B5EF4-FFF2-40B4-BE49-F238E27FC236}">
              <a16:creationId xmlns:a16="http://schemas.microsoft.com/office/drawing/2014/main" id="{00000000-0008-0000-0A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278" name="Picture 4" descr="logo alquiser1">
          <a:extLst>
            <a:ext uri="{FF2B5EF4-FFF2-40B4-BE49-F238E27FC236}">
              <a16:creationId xmlns:a16="http://schemas.microsoft.com/office/drawing/2014/main" id="{00000000-0008-0000-0A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279" name="Picture 4" descr="logo alquiser1">
          <a:extLst>
            <a:ext uri="{FF2B5EF4-FFF2-40B4-BE49-F238E27FC236}">
              <a16:creationId xmlns:a16="http://schemas.microsoft.com/office/drawing/2014/main" id="{00000000-0008-0000-0A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280" name="Picture 4" descr="logo alquiser1">
          <a:extLst>
            <a:ext uri="{FF2B5EF4-FFF2-40B4-BE49-F238E27FC236}">
              <a16:creationId xmlns:a16="http://schemas.microsoft.com/office/drawing/2014/main" id="{00000000-0008-0000-0A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81" name="Picture 4" descr="logo alquiser1">
          <a:extLst>
            <a:ext uri="{FF2B5EF4-FFF2-40B4-BE49-F238E27FC236}">
              <a16:creationId xmlns:a16="http://schemas.microsoft.com/office/drawing/2014/main" id="{00000000-0008-0000-0A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82" name="Picture 4" descr="logo alquiser1">
          <a:extLst>
            <a:ext uri="{FF2B5EF4-FFF2-40B4-BE49-F238E27FC236}">
              <a16:creationId xmlns:a16="http://schemas.microsoft.com/office/drawing/2014/main" id="{00000000-0008-0000-0A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56104"/>
    <xdr:pic>
      <xdr:nvPicPr>
        <xdr:cNvPr id="283" name="Picture 4" descr="logo alquiser1">
          <a:extLst>
            <a:ext uri="{FF2B5EF4-FFF2-40B4-BE49-F238E27FC236}">
              <a16:creationId xmlns:a16="http://schemas.microsoft.com/office/drawing/2014/main" id="{00000000-0008-0000-0A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284" name="Picture 4" descr="logo alquiser1">
          <a:extLst>
            <a:ext uri="{FF2B5EF4-FFF2-40B4-BE49-F238E27FC236}">
              <a16:creationId xmlns:a16="http://schemas.microsoft.com/office/drawing/2014/main" id="{00000000-0008-0000-0A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285" name="Picture 4" descr="logo alquiser1">
          <a:extLst>
            <a:ext uri="{FF2B5EF4-FFF2-40B4-BE49-F238E27FC236}">
              <a16:creationId xmlns:a16="http://schemas.microsoft.com/office/drawing/2014/main" id="{00000000-0008-0000-0A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286" name="Picture 4" descr="logo alquiser1">
          <a:extLst>
            <a:ext uri="{FF2B5EF4-FFF2-40B4-BE49-F238E27FC236}">
              <a16:creationId xmlns:a16="http://schemas.microsoft.com/office/drawing/2014/main" id="{00000000-0008-0000-0A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287" name="Picture 4" descr="logo alquiser1">
          <a:extLst>
            <a:ext uri="{FF2B5EF4-FFF2-40B4-BE49-F238E27FC236}">
              <a16:creationId xmlns:a16="http://schemas.microsoft.com/office/drawing/2014/main" id="{00000000-0008-0000-0A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18564"/>
    <xdr:pic>
      <xdr:nvPicPr>
        <xdr:cNvPr id="288" name="Picture 4" descr="logo alquiser1">
          <a:extLst>
            <a:ext uri="{FF2B5EF4-FFF2-40B4-BE49-F238E27FC236}">
              <a16:creationId xmlns:a16="http://schemas.microsoft.com/office/drawing/2014/main" id="{00000000-0008-0000-0A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289" name="Picture 4" descr="logo alquiser1">
          <a:extLst>
            <a:ext uri="{FF2B5EF4-FFF2-40B4-BE49-F238E27FC236}">
              <a16:creationId xmlns:a16="http://schemas.microsoft.com/office/drawing/2014/main" id="{00000000-0008-0000-0A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290" name="Picture 4" descr="logo alquiser1">
          <a:extLst>
            <a:ext uri="{FF2B5EF4-FFF2-40B4-BE49-F238E27FC236}">
              <a16:creationId xmlns:a16="http://schemas.microsoft.com/office/drawing/2014/main" id="{00000000-0008-0000-0A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91" name="Picture 4" descr="logo alquiser1">
          <a:extLst>
            <a:ext uri="{FF2B5EF4-FFF2-40B4-BE49-F238E27FC236}">
              <a16:creationId xmlns:a16="http://schemas.microsoft.com/office/drawing/2014/main" id="{00000000-0008-0000-0A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6872"/>
    <xdr:pic>
      <xdr:nvPicPr>
        <xdr:cNvPr id="292" name="Picture 4" descr="logo alquiser1">
          <a:extLst>
            <a:ext uri="{FF2B5EF4-FFF2-40B4-BE49-F238E27FC236}">
              <a16:creationId xmlns:a16="http://schemas.microsoft.com/office/drawing/2014/main" id="{00000000-0008-0000-0A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93" name="Picture 4" descr="logo alquiser1">
          <a:extLst>
            <a:ext uri="{FF2B5EF4-FFF2-40B4-BE49-F238E27FC236}">
              <a16:creationId xmlns:a16="http://schemas.microsoft.com/office/drawing/2014/main" id="{00000000-0008-0000-0A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294" name="Picture 4" descr="logo alquiser1">
          <a:extLst>
            <a:ext uri="{FF2B5EF4-FFF2-40B4-BE49-F238E27FC236}">
              <a16:creationId xmlns:a16="http://schemas.microsoft.com/office/drawing/2014/main" id="{00000000-0008-0000-0A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37322"/>
    <xdr:pic>
      <xdr:nvPicPr>
        <xdr:cNvPr id="295" name="Picture 4" descr="logo alquiser1">
          <a:extLst>
            <a:ext uri="{FF2B5EF4-FFF2-40B4-BE49-F238E27FC236}">
              <a16:creationId xmlns:a16="http://schemas.microsoft.com/office/drawing/2014/main" id="{00000000-0008-0000-0A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96" name="Picture 4" descr="logo alquiser1">
          <a:extLst>
            <a:ext uri="{FF2B5EF4-FFF2-40B4-BE49-F238E27FC236}">
              <a16:creationId xmlns:a16="http://schemas.microsoft.com/office/drawing/2014/main" id="{00000000-0008-0000-0A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297" name="Picture 4" descr="logo alquiser1">
          <a:extLst>
            <a:ext uri="{FF2B5EF4-FFF2-40B4-BE49-F238E27FC236}">
              <a16:creationId xmlns:a16="http://schemas.microsoft.com/office/drawing/2014/main" id="{00000000-0008-0000-0A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27529"/>
    <xdr:pic>
      <xdr:nvPicPr>
        <xdr:cNvPr id="298" name="Picture 4" descr="logo alquiser1">
          <a:extLst>
            <a:ext uri="{FF2B5EF4-FFF2-40B4-BE49-F238E27FC236}">
              <a16:creationId xmlns:a16="http://schemas.microsoft.com/office/drawing/2014/main" id="{00000000-0008-0000-0A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299" name="Picture 4" descr="logo alquiser1">
          <a:extLst>
            <a:ext uri="{FF2B5EF4-FFF2-40B4-BE49-F238E27FC236}">
              <a16:creationId xmlns:a16="http://schemas.microsoft.com/office/drawing/2014/main" id="{00000000-0008-0000-0A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300" name="Picture 4" descr="logo alquiser1">
          <a:extLst>
            <a:ext uri="{FF2B5EF4-FFF2-40B4-BE49-F238E27FC236}">
              <a16:creationId xmlns:a16="http://schemas.microsoft.com/office/drawing/2014/main" id="{00000000-0008-0000-0A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301" name="Picture 4" descr="logo alquiser1">
          <a:extLst>
            <a:ext uri="{FF2B5EF4-FFF2-40B4-BE49-F238E27FC236}">
              <a16:creationId xmlns:a16="http://schemas.microsoft.com/office/drawing/2014/main" id="{00000000-0008-0000-0A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302" name="Picture 4" descr="logo alquiser1">
          <a:extLst>
            <a:ext uri="{FF2B5EF4-FFF2-40B4-BE49-F238E27FC236}">
              <a16:creationId xmlns:a16="http://schemas.microsoft.com/office/drawing/2014/main" id="{00000000-0008-0000-0A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303" name="Picture 4" descr="logo alquiser1">
          <a:extLst>
            <a:ext uri="{FF2B5EF4-FFF2-40B4-BE49-F238E27FC236}">
              <a16:creationId xmlns:a16="http://schemas.microsoft.com/office/drawing/2014/main" id="{00000000-0008-0000-0A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304" name="Picture 4" descr="logo alquiser1">
          <a:extLst>
            <a:ext uri="{FF2B5EF4-FFF2-40B4-BE49-F238E27FC236}">
              <a16:creationId xmlns:a16="http://schemas.microsoft.com/office/drawing/2014/main" id="{00000000-0008-0000-0A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56104"/>
    <xdr:pic>
      <xdr:nvPicPr>
        <xdr:cNvPr id="305" name="Picture 4" descr="logo alquiser1">
          <a:extLst>
            <a:ext uri="{FF2B5EF4-FFF2-40B4-BE49-F238E27FC236}">
              <a16:creationId xmlns:a16="http://schemas.microsoft.com/office/drawing/2014/main" id="{00000000-0008-0000-0A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47127"/>
    <xdr:pic>
      <xdr:nvPicPr>
        <xdr:cNvPr id="306" name="Picture 4" descr="logo alquiser1">
          <a:extLst>
            <a:ext uri="{FF2B5EF4-FFF2-40B4-BE49-F238E27FC236}">
              <a16:creationId xmlns:a16="http://schemas.microsoft.com/office/drawing/2014/main" id="{00000000-0008-0000-0A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307" name="Picture 4" descr="logo alquiser1">
          <a:extLst>
            <a:ext uri="{FF2B5EF4-FFF2-40B4-BE49-F238E27FC236}">
              <a16:creationId xmlns:a16="http://schemas.microsoft.com/office/drawing/2014/main" id="{00000000-0008-0000-0A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308" name="Picture 4" descr="logo alquiser1">
          <a:extLst>
            <a:ext uri="{FF2B5EF4-FFF2-40B4-BE49-F238E27FC236}">
              <a16:creationId xmlns:a16="http://schemas.microsoft.com/office/drawing/2014/main" id="{00000000-0008-0000-0A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47955"/>
    <xdr:pic>
      <xdr:nvPicPr>
        <xdr:cNvPr id="309" name="Picture 4" descr="logo alquiser1">
          <a:extLst>
            <a:ext uri="{FF2B5EF4-FFF2-40B4-BE49-F238E27FC236}">
              <a16:creationId xmlns:a16="http://schemas.microsoft.com/office/drawing/2014/main" id="{00000000-0008-0000-0A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90805"/>
    <xdr:pic>
      <xdr:nvPicPr>
        <xdr:cNvPr id="310" name="Picture 4" descr="logo alquiser1">
          <a:extLst>
            <a:ext uri="{FF2B5EF4-FFF2-40B4-BE49-F238E27FC236}">
              <a16:creationId xmlns:a16="http://schemas.microsoft.com/office/drawing/2014/main" id="{00000000-0008-0000-0A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311" name="Picture 4" descr="logo alquiser1">
          <a:extLst>
            <a:ext uri="{FF2B5EF4-FFF2-40B4-BE49-F238E27FC236}">
              <a16:creationId xmlns:a16="http://schemas.microsoft.com/office/drawing/2014/main" id="{00000000-0008-0000-0A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312" name="Picture 4" descr="logo alquiser1">
          <a:extLst>
            <a:ext uri="{FF2B5EF4-FFF2-40B4-BE49-F238E27FC236}">
              <a16:creationId xmlns:a16="http://schemas.microsoft.com/office/drawing/2014/main" id="{00000000-0008-0000-0A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219075"/>
    <xdr:pic>
      <xdr:nvPicPr>
        <xdr:cNvPr id="313" name="Picture 4" descr="logo alquiser1">
          <a:extLst>
            <a:ext uri="{FF2B5EF4-FFF2-40B4-BE49-F238E27FC236}">
              <a16:creationId xmlns:a16="http://schemas.microsoft.com/office/drawing/2014/main" id="{00000000-0008-0000-0A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23863"/>
    <xdr:pic>
      <xdr:nvPicPr>
        <xdr:cNvPr id="314" name="Picture 4" descr="logo alquiser1">
          <a:extLst>
            <a:ext uri="{FF2B5EF4-FFF2-40B4-BE49-F238E27FC236}">
              <a16:creationId xmlns:a16="http://schemas.microsoft.com/office/drawing/2014/main" id="{00000000-0008-0000-0A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04800"/>
    <xdr:pic>
      <xdr:nvPicPr>
        <xdr:cNvPr id="315" name="Picture 4" descr="logo alquiser1">
          <a:extLst>
            <a:ext uri="{FF2B5EF4-FFF2-40B4-BE49-F238E27FC236}">
              <a16:creationId xmlns:a16="http://schemas.microsoft.com/office/drawing/2014/main" id="{00000000-0008-0000-0A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37322"/>
    <xdr:pic>
      <xdr:nvPicPr>
        <xdr:cNvPr id="316" name="Picture 4" descr="logo alquiser1">
          <a:extLst>
            <a:ext uri="{FF2B5EF4-FFF2-40B4-BE49-F238E27FC236}">
              <a16:creationId xmlns:a16="http://schemas.microsoft.com/office/drawing/2014/main" id="{00000000-0008-0000-0A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317" name="Picture 4" descr="logo alquiser1">
          <a:extLst>
            <a:ext uri="{FF2B5EF4-FFF2-40B4-BE49-F238E27FC236}">
              <a16:creationId xmlns:a16="http://schemas.microsoft.com/office/drawing/2014/main" id="{00000000-0008-0000-0A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318" name="Picture 4" descr="logo alquiser1">
          <a:extLst>
            <a:ext uri="{FF2B5EF4-FFF2-40B4-BE49-F238E27FC236}">
              <a16:creationId xmlns:a16="http://schemas.microsoft.com/office/drawing/2014/main" id="{00000000-0008-0000-0A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319" name="Picture 4" descr="logo alquiser1">
          <a:extLst>
            <a:ext uri="{FF2B5EF4-FFF2-40B4-BE49-F238E27FC236}">
              <a16:creationId xmlns:a16="http://schemas.microsoft.com/office/drawing/2014/main" id="{00000000-0008-0000-0A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320" name="Picture 4" descr="logo alquiser1">
          <a:extLst>
            <a:ext uri="{FF2B5EF4-FFF2-40B4-BE49-F238E27FC236}">
              <a16:creationId xmlns:a16="http://schemas.microsoft.com/office/drawing/2014/main" id="{00000000-0008-0000-0A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321" name="Picture 4" descr="logo alquiser1">
          <a:extLst>
            <a:ext uri="{FF2B5EF4-FFF2-40B4-BE49-F238E27FC236}">
              <a16:creationId xmlns:a16="http://schemas.microsoft.com/office/drawing/2014/main" id="{00000000-0008-0000-0A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322" name="Picture 4" descr="logo alquiser1">
          <a:extLst>
            <a:ext uri="{FF2B5EF4-FFF2-40B4-BE49-F238E27FC236}">
              <a16:creationId xmlns:a16="http://schemas.microsoft.com/office/drawing/2014/main" id="{00000000-0008-0000-0A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37322"/>
    <xdr:pic>
      <xdr:nvPicPr>
        <xdr:cNvPr id="323" name="Picture 4" descr="logo alquiser1">
          <a:extLst>
            <a:ext uri="{FF2B5EF4-FFF2-40B4-BE49-F238E27FC236}">
              <a16:creationId xmlns:a16="http://schemas.microsoft.com/office/drawing/2014/main" id="{00000000-0008-0000-0A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324" name="Picture 4" descr="logo alquiser1">
          <a:extLst>
            <a:ext uri="{FF2B5EF4-FFF2-40B4-BE49-F238E27FC236}">
              <a16:creationId xmlns:a16="http://schemas.microsoft.com/office/drawing/2014/main" id="{00000000-0008-0000-0A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325" name="Picture 4" descr="logo alquiser1">
          <a:extLst>
            <a:ext uri="{FF2B5EF4-FFF2-40B4-BE49-F238E27FC236}">
              <a16:creationId xmlns:a16="http://schemas.microsoft.com/office/drawing/2014/main" id="{00000000-0008-0000-0A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326" name="Picture 4" descr="logo alquiser1">
          <a:extLst>
            <a:ext uri="{FF2B5EF4-FFF2-40B4-BE49-F238E27FC236}">
              <a16:creationId xmlns:a16="http://schemas.microsoft.com/office/drawing/2014/main" id="{00000000-0008-0000-0A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327" name="Picture 4" descr="logo alquiser1">
          <a:extLst>
            <a:ext uri="{FF2B5EF4-FFF2-40B4-BE49-F238E27FC236}">
              <a16:creationId xmlns:a16="http://schemas.microsoft.com/office/drawing/2014/main" id="{00000000-0008-0000-0A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328" name="Picture 4" descr="logo alquiser1">
          <a:extLst>
            <a:ext uri="{FF2B5EF4-FFF2-40B4-BE49-F238E27FC236}">
              <a16:creationId xmlns:a16="http://schemas.microsoft.com/office/drawing/2014/main" id="{00000000-0008-0000-0A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329" name="Picture 4" descr="logo alquiser1">
          <a:extLst>
            <a:ext uri="{FF2B5EF4-FFF2-40B4-BE49-F238E27FC236}">
              <a16:creationId xmlns:a16="http://schemas.microsoft.com/office/drawing/2014/main" id="{00000000-0008-0000-0A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37322"/>
    <xdr:pic>
      <xdr:nvPicPr>
        <xdr:cNvPr id="330" name="Picture 4" descr="logo alquiser1">
          <a:extLst>
            <a:ext uri="{FF2B5EF4-FFF2-40B4-BE49-F238E27FC236}">
              <a16:creationId xmlns:a16="http://schemas.microsoft.com/office/drawing/2014/main" id="{00000000-0008-0000-0A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331" name="Picture 4" descr="logo alquiser1">
          <a:extLst>
            <a:ext uri="{FF2B5EF4-FFF2-40B4-BE49-F238E27FC236}">
              <a16:creationId xmlns:a16="http://schemas.microsoft.com/office/drawing/2014/main" id="{00000000-0008-0000-0A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332" name="Picture 4" descr="logo alquiser1">
          <a:extLst>
            <a:ext uri="{FF2B5EF4-FFF2-40B4-BE49-F238E27FC236}">
              <a16:creationId xmlns:a16="http://schemas.microsoft.com/office/drawing/2014/main" id="{00000000-0008-0000-0A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333" name="Picture 4" descr="logo alquiser1">
          <a:extLst>
            <a:ext uri="{FF2B5EF4-FFF2-40B4-BE49-F238E27FC236}">
              <a16:creationId xmlns:a16="http://schemas.microsoft.com/office/drawing/2014/main" id="{00000000-0008-0000-0A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334" name="Picture 4" descr="logo alquiser1">
          <a:extLst>
            <a:ext uri="{FF2B5EF4-FFF2-40B4-BE49-F238E27FC236}">
              <a16:creationId xmlns:a16="http://schemas.microsoft.com/office/drawing/2014/main" id="{00000000-0008-0000-0A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335" name="Picture 4" descr="logo alquiser1">
          <a:extLst>
            <a:ext uri="{FF2B5EF4-FFF2-40B4-BE49-F238E27FC236}">
              <a16:creationId xmlns:a16="http://schemas.microsoft.com/office/drawing/2014/main" id="{00000000-0008-0000-0A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37322"/>
    <xdr:pic>
      <xdr:nvPicPr>
        <xdr:cNvPr id="336" name="Picture 4" descr="logo alquiser1">
          <a:extLst>
            <a:ext uri="{FF2B5EF4-FFF2-40B4-BE49-F238E27FC236}">
              <a16:creationId xmlns:a16="http://schemas.microsoft.com/office/drawing/2014/main" id="{00000000-0008-0000-0A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337" name="Picture 4" descr="logo alquiser1">
          <a:extLst>
            <a:ext uri="{FF2B5EF4-FFF2-40B4-BE49-F238E27FC236}">
              <a16:creationId xmlns:a16="http://schemas.microsoft.com/office/drawing/2014/main" id="{00000000-0008-0000-0A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338" name="Picture 4" descr="logo alquiser1">
          <a:extLst>
            <a:ext uri="{FF2B5EF4-FFF2-40B4-BE49-F238E27FC236}">
              <a16:creationId xmlns:a16="http://schemas.microsoft.com/office/drawing/2014/main" id="{00000000-0008-0000-0A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219075"/>
    <xdr:pic>
      <xdr:nvPicPr>
        <xdr:cNvPr id="339" name="Picture 4" descr="logo alquiser1">
          <a:extLst>
            <a:ext uri="{FF2B5EF4-FFF2-40B4-BE49-F238E27FC236}">
              <a16:creationId xmlns:a16="http://schemas.microsoft.com/office/drawing/2014/main" id="{00000000-0008-0000-0A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04800"/>
    <xdr:pic>
      <xdr:nvPicPr>
        <xdr:cNvPr id="340" name="Picture 4" descr="logo alquiser1">
          <a:extLst>
            <a:ext uri="{FF2B5EF4-FFF2-40B4-BE49-F238E27FC236}">
              <a16:creationId xmlns:a16="http://schemas.microsoft.com/office/drawing/2014/main" id="{00000000-0008-0000-0A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341" name="Picture 4" descr="logo alquiser1">
          <a:extLst>
            <a:ext uri="{FF2B5EF4-FFF2-40B4-BE49-F238E27FC236}">
              <a16:creationId xmlns:a16="http://schemas.microsoft.com/office/drawing/2014/main" id="{00000000-0008-0000-0A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342" name="Picture 4" descr="logo alquiser1">
          <a:extLst>
            <a:ext uri="{FF2B5EF4-FFF2-40B4-BE49-F238E27FC236}">
              <a16:creationId xmlns:a16="http://schemas.microsoft.com/office/drawing/2014/main" id="{00000000-0008-0000-0A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343" name="Picture 4" descr="logo alquiser1">
          <a:extLst>
            <a:ext uri="{FF2B5EF4-FFF2-40B4-BE49-F238E27FC236}">
              <a16:creationId xmlns:a16="http://schemas.microsoft.com/office/drawing/2014/main" id="{00000000-0008-0000-0A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344" name="Picture 4" descr="logo alquiser1">
          <a:extLst>
            <a:ext uri="{FF2B5EF4-FFF2-40B4-BE49-F238E27FC236}">
              <a16:creationId xmlns:a16="http://schemas.microsoft.com/office/drawing/2014/main" id="{00000000-0008-0000-0A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345" name="Picture 4" descr="logo alquiser1">
          <a:extLst>
            <a:ext uri="{FF2B5EF4-FFF2-40B4-BE49-F238E27FC236}">
              <a16:creationId xmlns:a16="http://schemas.microsoft.com/office/drawing/2014/main" id="{00000000-0008-0000-0A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7589"/>
    <xdr:pic>
      <xdr:nvPicPr>
        <xdr:cNvPr id="346" name="Picture 4" descr="logo alquiser1">
          <a:extLst>
            <a:ext uri="{FF2B5EF4-FFF2-40B4-BE49-F238E27FC236}">
              <a16:creationId xmlns:a16="http://schemas.microsoft.com/office/drawing/2014/main" id="{00000000-0008-0000-0A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80439"/>
    <xdr:pic>
      <xdr:nvPicPr>
        <xdr:cNvPr id="347" name="Picture 4" descr="logo alquiser1">
          <a:extLst>
            <a:ext uri="{FF2B5EF4-FFF2-40B4-BE49-F238E27FC236}">
              <a16:creationId xmlns:a16="http://schemas.microsoft.com/office/drawing/2014/main" id="{00000000-0008-0000-0A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47955"/>
    <xdr:pic>
      <xdr:nvPicPr>
        <xdr:cNvPr id="348" name="Picture 4" descr="logo alquiser1">
          <a:extLst>
            <a:ext uri="{FF2B5EF4-FFF2-40B4-BE49-F238E27FC236}">
              <a16:creationId xmlns:a16="http://schemas.microsoft.com/office/drawing/2014/main" id="{00000000-0008-0000-0A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90805"/>
    <xdr:pic>
      <xdr:nvPicPr>
        <xdr:cNvPr id="349" name="Picture 4" descr="logo alquiser1">
          <a:extLst>
            <a:ext uri="{FF2B5EF4-FFF2-40B4-BE49-F238E27FC236}">
              <a16:creationId xmlns:a16="http://schemas.microsoft.com/office/drawing/2014/main" id="{00000000-0008-0000-0A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66164"/>
    <xdr:pic>
      <xdr:nvPicPr>
        <xdr:cNvPr id="350" name="Picture 4" descr="logo alquiser1">
          <a:extLst>
            <a:ext uri="{FF2B5EF4-FFF2-40B4-BE49-F238E27FC236}">
              <a16:creationId xmlns:a16="http://schemas.microsoft.com/office/drawing/2014/main" id="{00000000-0008-0000-0A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09014"/>
    <xdr:pic>
      <xdr:nvPicPr>
        <xdr:cNvPr id="351" name="Picture 4" descr="logo alquiser1">
          <a:extLst>
            <a:ext uri="{FF2B5EF4-FFF2-40B4-BE49-F238E27FC236}">
              <a16:creationId xmlns:a16="http://schemas.microsoft.com/office/drawing/2014/main" id="{00000000-0008-0000-0A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219075"/>
    <xdr:pic>
      <xdr:nvPicPr>
        <xdr:cNvPr id="352" name="Picture 4" descr="logo alquiser1">
          <a:extLst>
            <a:ext uri="{FF2B5EF4-FFF2-40B4-BE49-F238E27FC236}">
              <a16:creationId xmlns:a16="http://schemas.microsoft.com/office/drawing/2014/main" id="{00000000-0008-0000-0A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23863"/>
    <xdr:pic>
      <xdr:nvPicPr>
        <xdr:cNvPr id="353" name="Picture 4" descr="logo alquiser1">
          <a:extLst>
            <a:ext uri="{FF2B5EF4-FFF2-40B4-BE49-F238E27FC236}">
              <a16:creationId xmlns:a16="http://schemas.microsoft.com/office/drawing/2014/main" id="{00000000-0008-0000-0A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04800"/>
    <xdr:pic>
      <xdr:nvPicPr>
        <xdr:cNvPr id="354" name="Picture 4" descr="logo alquiser1">
          <a:extLst>
            <a:ext uri="{FF2B5EF4-FFF2-40B4-BE49-F238E27FC236}">
              <a16:creationId xmlns:a16="http://schemas.microsoft.com/office/drawing/2014/main" id="{00000000-0008-0000-0A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7589"/>
    <xdr:pic>
      <xdr:nvPicPr>
        <xdr:cNvPr id="355" name="Picture 4" descr="logo alquiser1">
          <a:extLst>
            <a:ext uri="{FF2B5EF4-FFF2-40B4-BE49-F238E27FC236}">
              <a16:creationId xmlns:a16="http://schemas.microsoft.com/office/drawing/2014/main" id="{00000000-0008-0000-0A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80439"/>
    <xdr:pic>
      <xdr:nvPicPr>
        <xdr:cNvPr id="356" name="Picture 4" descr="logo alquiser1">
          <a:extLst>
            <a:ext uri="{FF2B5EF4-FFF2-40B4-BE49-F238E27FC236}">
              <a16:creationId xmlns:a16="http://schemas.microsoft.com/office/drawing/2014/main" id="{00000000-0008-0000-0A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8150"/>
    <xdr:pic>
      <xdr:nvPicPr>
        <xdr:cNvPr id="357" name="Picture 4" descr="logo alquiser1">
          <a:extLst>
            <a:ext uri="{FF2B5EF4-FFF2-40B4-BE49-F238E27FC236}">
              <a16:creationId xmlns:a16="http://schemas.microsoft.com/office/drawing/2014/main" id="{00000000-0008-0000-0A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81000"/>
    <xdr:pic>
      <xdr:nvPicPr>
        <xdr:cNvPr id="358" name="Picture 4" descr="logo alquiser1">
          <a:extLst>
            <a:ext uri="{FF2B5EF4-FFF2-40B4-BE49-F238E27FC236}">
              <a16:creationId xmlns:a16="http://schemas.microsoft.com/office/drawing/2014/main" id="{00000000-0008-0000-0A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66164"/>
    <xdr:pic>
      <xdr:nvPicPr>
        <xdr:cNvPr id="359" name="Picture 4" descr="logo alquiser1">
          <a:extLst>
            <a:ext uri="{FF2B5EF4-FFF2-40B4-BE49-F238E27FC236}">
              <a16:creationId xmlns:a16="http://schemas.microsoft.com/office/drawing/2014/main" id="{00000000-0008-0000-0A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09014"/>
    <xdr:pic>
      <xdr:nvPicPr>
        <xdr:cNvPr id="360" name="Picture 4" descr="logo alquiser1">
          <a:extLst>
            <a:ext uri="{FF2B5EF4-FFF2-40B4-BE49-F238E27FC236}">
              <a16:creationId xmlns:a16="http://schemas.microsoft.com/office/drawing/2014/main" id="{00000000-0008-0000-0A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7589"/>
    <xdr:pic>
      <xdr:nvPicPr>
        <xdr:cNvPr id="361" name="Picture 4" descr="logo alquiser1">
          <a:extLst>
            <a:ext uri="{FF2B5EF4-FFF2-40B4-BE49-F238E27FC236}">
              <a16:creationId xmlns:a16="http://schemas.microsoft.com/office/drawing/2014/main" id="{00000000-0008-0000-0A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80439"/>
    <xdr:pic>
      <xdr:nvPicPr>
        <xdr:cNvPr id="362" name="Picture 4" descr="logo alquiser1">
          <a:extLst>
            <a:ext uri="{FF2B5EF4-FFF2-40B4-BE49-F238E27FC236}">
              <a16:creationId xmlns:a16="http://schemas.microsoft.com/office/drawing/2014/main" id="{00000000-0008-0000-0A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8150"/>
    <xdr:pic>
      <xdr:nvPicPr>
        <xdr:cNvPr id="363" name="Picture 4" descr="logo alquiser1">
          <a:extLst>
            <a:ext uri="{FF2B5EF4-FFF2-40B4-BE49-F238E27FC236}">
              <a16:creationId xmlns:a16="http://schemas.microsoft.com/office/drawing/2014/main" id="{00000000-0008-0000-0A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81000"/>
    <xdr:pic>
      <xdr:nvPicPr>
        <xdr:cNvPr id="364" name="Picture 4" descr="logo alquiser1">
          <a:extLst>
            <a:ext uri="{FF2B5EF4-FFF2-40B4-BE49-F238E27FC236}">
              <a16:creationId xmlns:a16="http://schemas.microsoft.com/office/drawing/2014/main" id="{00000000-0008-0000-0A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66164"/>
    <xdr:pic>
      <xdr:nvPicPr>
        <xdr:cNvPr id="365" name="Picture 4" descr="logo alquiser1">
          <a:extLst>
            <a:ext uri="{FF2B5EF4-FFF2-40B4-BE49-F238E27FC236}">
              <a16:creationId xmlns:a16="http://schemas.microsoft.com/office/drawing/2014/main" id="{00000000-0008-0000-0A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09014"/>
    <xdr:pic>
      <xdr:nvPicPr>
        <xdr:cNvPr id="366" name="Picture 4" descr="logo alquiser1">
          <a:extLst>
            <a:ext uri="{FF2B5EF4-FFF2-40B4-BE49-F238E27FC236}">
              <a16:creationId xmlns:a16="http://schemas.microsoft.com/office/drawing/2014/main" id="{00000000-0008-0000-0A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8150"/>
    <xdr:pic>
      <xdr:nvPicPr>
        <xdr:cNvPr id="367" name="Picture 4" descr="logo alquiser1">
          <a:extLst>
            <a:ext uri="{FF2B5EF4-FFF2-40B4-BE49-F238E27FC236}">
              <a16:creationId xmlns:a16="http://schemas.microsoft.com/office/drawing/2014/main" id="{00000000-0008-0000-0A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81000"/>
    <xdr:pic>
      <xdr:nvPicPr>
        <xdr:cNvPr id="368" name="Picture 4" descr="logo alquiser1">
          <a:extLst>
            <a:ext uri="{FF2B5EF4-FFF2-40B4-BE49-F238E27FC236}">
              <a16:creationId xmlns:a16="http://schemas.microsoft.com/office/drawing/2014/main" id="{00000000-0008-0000-0A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7589"/>
    <xdr:pic>
      <xdr:nvPicPr>
        <xdr:cNvPr id="369" name="Picture 4" descr="logo alquiser1">
          <a:extLst>
            <a:ext uri="{FF2B5EF4-FFF2-40B4-BE49-F238E27FC236}">
              <a16:creationId xmlns:a16="http://schemas.microsoft.com/office/drawing/2014/main" id="{00000000-0008-0000-0A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66164"/>
    <xdr:pic>
      <xdr:nvPicPr>
        <xdr:cNvPr id="370" name="Picture 4" descr="logo alquiser1">
          <a:extLst>
            <a:ext uri="{FF2B5EF4-FFF2-40B4-BE49-F238E27FC236}">
              <a16:creationId xmlns:a16="http://schemas.microsoft.com/office/drawing/2014/main" id="{00000000-0008-0000-0A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09014"/>
    <xdr:pic>
      <xdr:nvPicPr>
        <xdr:cNvPr id="371" name="Picture 4" descr="logo alquiser1">
          <a:extLst>
            <a:ext uri="{FF2B5EF4-FFF2-40B4-BE49-F238E27FC236}">
              <a16:creationId xmlns:a16="http://schemas.microsoft.com/office/drawing/2014/main" id="{00000000-0008-0000-0A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8150"/>
    <xdr:pic>
      <xdr:nvPicPr>
        <xdr:cNvPr id="372" name="Picture 4" descr="logo alquiser1">
          <a:extLst>
            <a:ext uri="{FF2B5EF4-FFF2-40B4-BE49-F238E27FC236}">
              <a16:creationId xmlns:a16="http://schemas.microsoft.com/office/drawing/2014/main" id="{00000000-0008-0000-0A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7542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14</xdr:col>
      <xdr:colOff>171449</xdr:colOff>
      <xdr:row>73</xdr:row>
      <xdr:rowOff>47625</xdr:rowOff>
    </xdr:from>
    <xdr:to>
      <xdr:col>27</xdr:col>
      <xdr:colOff>266699</xdr:colOff>
      <xdr:row>73</xdr:row>
      <xdr:rowOff>1724025</xdr:rowOff>
    </xdr:to>
    <xdr:graphicFrame macro="">
      <xdr:nvGraphicFramePr>
        <xdr:cNvPr id="373" name="372 Gráfico">
          <a:extLst>
            <a:ext uri="{FF2B5EF4-FFF2-40B4-BE49-F238E27FC236}">
              <a16:creationId xmlns:a16="http://schemas.microsoft.com/office/drawing/2014/main" id="{00000000-0008-0000-0A00-000075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904875</xdr:colOff>
      <xdr:row>65</xdr:row>
      <xdr:rowOff>0</xdr:rowOff>
    </xdr:from>
    <xdr:ext cx="0" cy="380439"/>
    <xdr:pic>
      <xdr:nvPicPr>
        <xdr:cNvPr id="374" name="Picture 4" descr="logo alquiser1">
          <a:extLst>
            <a:ext uri="{FF2B5EF4-FFF2-40B4-BE49-F238E27FC236}">
              <a16:creationId xmlns:a16="http://schemas.microsoft.com/office/drawing/2014/main" id="{00000000-0008-0000-0A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6112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65</xdr:row>
      <xdr:rowOff>0</xdr:rowOff>
    </xdr:from>
    <xdr:ext cx="0" cy="219075"/>
    <xdr:pic>
      <xdr:nvPicPr>
        <xdr:cNvPr id="375" name="Picture 4" descr="logo alquiser1">
          <a:extLst>
            <a:ext uri="{FF2B5EF4-FFF2-40B4-BE49-F238E27FC236}">
              <a16:creationId xmlns:a16="http://schemas.microsoft.com/office/drawing/2014/main" id="{00000000-0008-0000-0A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6112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65</xdr:row>
      <xdr:rowOff>0</xdr:rowOff>
    </xdr:from>
    <xdr:ext cx="0" cy="304800"/>
    <xdr:pic>
      <xdr:nvPicPr>
        <xdr:cNvPr id="376" name="Picture 4" descr="logo alquiser1">
          <a:extLst>
            <a:ext uri="{FF2B5EF4-FFF2-40B4-BE49-F238E27FC236}">
              <a16:creationId xmlns:a16="http://schemas.microsoft.com/office/drawing/2014/main" id="{00000000-0008-0000-0A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61122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65</xdr:row>
      <xdr:rowOff>0</xdr:rowOff>
    </xdr:from>
    <xdr:ext cx="0" cy="380439"/>
    <xdr:pic>
      <xdr:nvPicPr>
        <xdr:cNvPr id="377" name="Picture 4" descr="logo alquiser1">
          <a:extLst>
            <a:ext uri="{FF2B5EF4-FFF2-40B4-BE49-F238E27FC236}">
              <a16:creationId xmlns:a16="http://schemas.microsoft.com/office/drawing/2014/main" id="{00000000-0008-0000-0A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6112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65</xdr:row>
      <xdr:rowOff>0</xdr:rowOff>
    </xdr:from>
    <xdr:ext cx="0" cy="381000"/>
    <xdr:pic>
      <xdr:nvPicPr>
        <xdr:cNvPr id="378" name="Picture 4" descr="logo alquiser1">
          <a:extLst>
            <a:ext uri="{FF2B5EF4-FFF2-40B4-BE49-F238E27FC236}">
              <a16:creationId xmlns:a16="http://schemas.microsoft.com/office/drawing/2014/main" id="{00000000-0008-0000-0A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6112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65</xdr:row>
      <xdr:rowOff>0</xdr:rowOff>
    </xdr:from>
    <xdr:ext cx="0" cy="380439"/>
    <xdr:pic>
      <xdr:nvPicPr>
        <xdr:cNvPr id="379" name="Picture 4" descr="logo alquiser1">
          <a:extLst>
            <a:ext uri="{FF2B5EF4-FFF2-40B4-BE49-F238E27FC236}">
              <a16:creationId xmlns:a16="http://schemas.microsoft.com/office/drawing/2014/main" id="{00000000-0008-0000-0A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6112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65</xdr:row>
      <xdr:rowOff>0</xdr:rowOff>
    </xdr:from>
    <xdr:ext cx="0" cy="381000"/>
    <xdr:pic>
      <xdr:nvPicPr>
        <xdr:cNvPr id="380" name="Picture 4" descr="logo alquiser1">
          <a:extLst>
            <a:ext uri="{FF2B5EF4-FFF2-40B4-BE49-F238E27FC236}">
              <a16:creationId xmlns:a16="http://schemas.microsoft.com/office/drawing/2014/main" id="{00000000-0008-0000-0A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6112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65</xdr:row>
      <xdr:rowOff>0</xdr:rowOff>
    </xdr:from>
    <xdr:ext cx="0" cy="381000"/>
    <xdr:pic>
      <xdr:nvPicPr>
        <xdr:cNvPr id="381" name="Picture 4" descr="logo alquiser1">
          <a:extLst>
            <a:ext uri="{FF2B5EF4-FFF2-40B4-BE49-F238E27FC236}">
              <a16:creationId xmlns:a16="http://schemas.microsoft.com/office/drawing/2014/main" id="{00000000-0008-0000-0A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6112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85725</xdr:colOff>
      <xdr:row>73</xdr:row>
      <xdr:rowOff>47625</xdr:rowOff>
    </xdr:from>
    <xdr:to>
      <xdr:col>14</xdr:col>
      <xdr:colOff>47624</xdr:colOff>
      <xdr:row>73</xdr:row>
      <xdr:rowOff>1714500</xdr:rowOff>
    </xdr:to>
    <xdr:graphicFrame macro="">
      <xdr:nvGraphicFramePr>
        <xdr:cNvPr id="382" name="381 Gráfico">
          <a:extLst>
            <a:ext uri="{FF2B5EF4-FFF2-40B4-BE49-F238E27FC236}">
              <a16:creationId xmlns:a16="http://schemas.microsoft.com/office/drawing/2014/main" id="{00000000-0008-0000-0A00-00007E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0</xdr:colOff>
      <xdr:row>0</xdr:row>
      <xdr:rowOff>9527</xdr:rowOff>
    </xdr:from>
    <xdr:to>
      <xdr:col>2</xdr:col>
      <xdr:colOff>809625</xdr:colOff>
      <xdr:row>0</xdr:row>
      <xdr:rowOff>299437</xdr:rowOff>
    </xdr:to>
    <xdr:pic>
      <xdr:nvPicPr>
        <xdr:cNvPr id="383" name="Picture 4" descr="C:\Users\wendy.tovar\Downloads\ADR lineas.png">
          <a:extLst>
            <a:ext uri="{FF2B5EF4-FFF2-40B4-BE49-F238E27FC236}">
              <a16:creationId xmlns:a16="http://schemas.microsoft.com/office/drawing/2014/main" id="{00000000-0008-0000-0A00-00007F01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 y="9527"/>
          <a:ext cx="809625" cy="289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904875</xdr:colOff>
      <xdr:row>51</xdr:row>
      <xdr:rowOff>0</xdr:rowOff>
    </xdr:from>
    <xdr:ext cx="0" cy="599795"/>
    <xdr:pic>
      <xdr:nvPicPr>
        <xdr:cNvPr id="384" name="Picture 4" descr="logo alquiser1">
          <a:extLst>
            <a:ext uri="{FF2B5EF4-FFF2-40B4-BE49-F238E27FC236}">
              <a16:creationId xmlns:a16="http://schemas.microsoft.com/office/drawing/2014/main" id="{00000000-0008-0000-0A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47127"/>
    <xdr:pic>
      <xdr:nvPicPr>
        <xdr:cNvPr id="385" name="Picture 4" descr="logo alquiser1">
          <a:extLst>
            <a:ext uri="{FF2B5EF4-FFF2-40B4-BE49-F238E27FC236}">
              <a16:creationId xmlns:a16="http://schemas.microsoft.com/office/drawing/2014/main" id="{00000000-0008-0000-0A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9795"/>
    <xdr:pic>
      <xdr:nvPicPr>
        <xdr:cNvPr id="386" name="Picture 4" descr="logo alquiser1">
          <a:extLst>
            <a:ext uri="{FF2B5EF4-FFF2-40B4-BE49-F238E27FC236}">
              <a16:creationId xmlns:a16="http://schemas.microsoft.com/office/drawing/2014/main" id="{00000000-0008-0000-0A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387" name="Picture 4" descr="logo alquiser1">
          <a:extLst>
            <a:ext uri="{FF2B5EF4-FFF2-40B4-BE49-F238E27FC236}">
              <a16:creationId xmlns:a16="http://schemas.microsoft.com/office/drawing/2014/main" id="{00000000-0008-0000-0A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9795"/>
    <xdr:pic>
      <xdr:nvPicPr>
        <xdr:cNvPr id="388" name="Picture 4" descr="logo alquiser1">
          <a:extLst>
            <a:ext uri="{FF2B5EF4-FFF2-40B4-BE49-F238E27FC236}">
              <a16:creationId xmlns:a16="http://schemas.microsoft.com/office/drawing/2014/main" id="{00000000-0008-0000-0A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389" name="Picture 4" descr="logo alquiser1">
          <a:extLst>
            <a:ext uri="{FF2B5EF4-FFF2-40B4-BE49-F238E27FC236}">
              <a16:creationId xmlns:a16="http://schemas.microsoft.com/office/drawing/2014/main" id="{00000000-0008-0000-0A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37334"/>
    <xdr:pic>
      <xdr:nvPicPr>
        <xdr:cNvPr id="390" name="Picture 4" descr="logo alquiser1">
          <a:extLst>
            <a:ext uri="{FF2B5EF4-FFF2-40B4-BE49-F238E27FC236}">
              <a16:creationId xmlns:a16="http://schemas.microsoft.com/office/drawing/2014/main" id="{00000000-0008-0000-0A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391" name="Picture 4" descr="logo alquiser1">
          <a:extLst>
            <a:ext uri="{FF2B5EF4-FFF2-40B4-BE49-F238E27FC236}">
              <a16:creationId xmlns:a16="http://schemas.microsoft.com/office/drawing/2014/main" id="{00000000-0008-0000-0A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9795"/>
    <xdr:pic>
      <xdr:nvPicPr>
        <xdr:cNvPr id="392" name="Picture 4" descr="logo alquiser1">
          <a:extLst>
            <a:ext uri="{FF2B5EF4-FFF2-40B4-BE49-F238E27FC236}">
              <a16:creationId xmlns:a16="http://schemas.microsoft.com/office/drawing/2014/main" id="{00000000-0008-0000-0A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52195"/>
    <xdr:pic>
      <xdr:nvPicPr>
        <xdr:cNvPr id="393" name="Picture 4" descr="logo alquiser1">
          <a:extLst>
            <a:ext uri="{FF2B5EF4-FFF2-40B4-BE49-F238E27FC236}">
              <a16:creationId xmlns:a16="http://schemas.microsoft.com/office/drawing/2014/main" id="{00000000-0008-0000-0A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04277"/>
    <xdr:pic>
      <xdr:nvPicPr>
        <xdr:cNvPr id="394" name="Picture 4" descr="logo alquiser1">
          <a:extLst>
            <a:ext uri="{FF2B5EF4-FFF2-40B4-BE49-F238E27FC236}">
              <a16:creationId xmlns:a16="http://schemas.microsoft.com/office/drawing/2014/main" id="{00000000-0008-0000-0A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52195"/>
    <xdr:pic>
      <xdr:nvPicPr>
        <xdr:cNvPr id="395" name="Picture 4" descr="logo alquiser1">
          <a:extLst>
            <a:ext uri="{FF2B5EF4-FFF2-40B4-BE49-F238E27FC236}">
              <a16:creationId xmlns:a16="http://schemas.microsoft.com/office/drawing/2014/main" id="{00000000-0008-0000-0A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47955"/>
    <xdr:pic>
      <xdr:nvPicPr>
        <xdr:cNvPr id="396" name="Picture 4" descr="logo alquiser1">
          <a:extLst>
            <a:ext uri="{FF2B5EF4-FFF2-40B4-BE49-F238E27FC236}">
              <a16:creationId xmlns:a16="http://schemas.microsoft.com/office/drawing/2014/main" id="{00000000-0008-0000-0A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90805"/>
    <xdr:pic>
      <xdr:nvPicPr>
        <xdr:cNvPr id="397" name="Picture 4" descr="logo alquiser1">
          <a:extLst>
            <a:ext uri="{FF2B5EF4-FFF2-40B4-BE49-F238E27FC236}">
              <a16:creationId xmlns:a16="http://schemas.microsoft.com/office/drawing/2014/main" id="{00000000-0008-0000-0A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9795"/>
    <xdr:pic>
      <xdr:nvPicPr>
        <xdr:cNvPr id="398" name="Picture 4" descr="logo alquiser1">
          <a:extLst>
            <a:ext uri="{FF2B5EF4-FFF2-40B4-BE49-F238E27FC236}">
              <a16:creationId xmlns:a16="http://schemas.microsoft.com/office/drawing/2014/main" id="{00000000-0008-0000-0A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18564"/>
    <xdr:pic>
      <xdr:nvPicPr>
        <xdr:cNvPr id="399" name="Picture 4" descr="logo alquiser1">
          <a:extLst>
            <a:ext uri="{FF2B5EF4-FFF2-40B4-BE49-F238E27FC236}">
              <a16:creationId xmlns:a16="http://schemas.microsoft.com/office/drawing/2014/main" id="{00000000-0008-0000-0A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9795"/>
    <xdr:pic>
      <xdr:nvPicPr>
        <xdr:cNvPr id="400" name="Picture 4" descr="logo alquiser1">
          <a:extLst>
            <a:ext uri="{FF2B5EF4-FFF2-40B4-BE49-F238E27FC236}">
              <a16:creationId xmlns:a16="http://schemas.microsoft.com/office/drawing/2014/main" id="{00000000-0008-0000-0A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401" name="Picture 4" descr="logo alquiser1">
          <a:extLst>
            <a:ext uri="{FF2B5EF4-FFF2-40B4-BE49-F238E27FC236}">
              <a16:creationId xmlns:a16="http://schemas.microsoft.com/office/drawing/2014/main" id="{00000000-0008-0000-0A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65909"/>
    <xdr:pic>
      <xdr:nvPicPr>
        <xdr:cNvPr id="402" name="Picture 4" descr="logo alquiser1">
          <a:extLst>
            <a:ext uri="{FF2B5EF4-FFF2-40B4-BE49-F238E27FC236}">
              <a16:creationId xmlns:a16="http://schemas.microsoft.com/office/drawing/2014/main" id="{00000000-0008-0000-0A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403" name="Picture 4" descr="logo alquiser1">
          <a:extLst>
            <a:ext uri="{FF2B5EF4-FFF2-40B4-BE49-F238E27FC236}">
              <a16:creationId xmlns:a16="http://schemas.microsoft.com/office/drawing/2014/main" id="{00000000-0008-0000-0A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24028"/>
    <xdr:pic>
      <xdr:nvPicPr>
        <xdr:cNvPr id="404" name="Picture 4" descr="logo alquiser1">
          <a:extLst>
            <a:ext uri="{FF2B5EF4-FFF2-40B4-BE49-F238E27FC236}">
              <a16:creationId xmlns:a16="http://schemas.microsoft.com/office/drawing/2014/main" id="{00000000-0008-0000-0A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24028"/>
    <xdr:pic>
      <xdr:nvPicPr>
        <xdr:cNvPr id="405" name="Picture 4" descr="logo alquiser1">
          <a:extLst>
            <a:ext uri="{FF2B5EF4-FFF2-40B4-BE49-F238E27FC236}">
              <a16:creationId xmlns:a16="http://schemas.microsoft.com/office/drawing/2014/main" id="{00000000-0008-0000-0A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71920"/>
    <xdr:pic>
      <xdr:nvPicPr>
        <xdr:cNvPr id="406" name="Picture 4" descr="logo alquiser1">
          <a:extLst>
            <a:ext uri="{FF2B5EF4-FFF2-40B4-BE49-F238E27FC236}">
              <a16:creationId xmlns:a16="http://schemas.microsoft.com/office/drawing/2014/main" id="{00000000-0008-0000-0A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71920"/>
    <xdr:pic>
      <xdr:nvPicPr>
        <xdr:cNvPr id="407" name="Picture 4" descr="logo alquiser1">
          <a:extLst>
            <a:ext uri="{FF2B5EF4-FFF2-40B4-BE49-F238E27FC236}">
              <a16:creationId xmlns:a16="http://schemas.microsoft.com/office/drawing/2014/main" id="{00000000-0008-0000-0A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219075"/>
    <xdr:pic>
      <xdr:nvPicPr>
        <xdr:cNvPr id="408" name="Picture 4" descr="logo alquiser1">
          <a:extLst>
            <a:ext uri="{FF2B5EF4-FFF2-40B4-BE49-F238E27FC236}">
              <a16:creationId xmlns:a16="http://schemas.microsoft.com/office/drawing/2014/main" id="{00000000-0008-0000-0A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71920"/>
    <xdr:pic>
      <xdr:nvPicPr>
        <xdr:cNvPr id="409" name="Picture 4" descr="logo alquiser1">
          <a:extLst>
            <a:ext uri="{FF2B5EF4-FFF2-40B4-BE49-F238E27FC236}">
              <a16:creationId xmlns:a16="http://schemas.microsoft.com/office/drawing/2014/main" id="{00000000-0008-0000-0A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23863"/>
    <xdr:pic>
      <xdr:nvPicPr>
        <xdr:cNvPr id="410" name="Picture 4" descr="logo alquiser1">
          <a:extLst>
            <a:ext uri="{FF2B5EF4-FFF2-40B4-BE49-F238E27FC236}">
              <a16:creationId xmlns:a16="http://schemas.microsoft.com/office/drawing/2014/main" id="{00000000-0008-0000-0A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71920"/>
    <xdr:pic>
      <xdr:nvPicPr>
        <xdr:cNvPr id="411" name="Picture 4" descr="logo alquiser1">
          <a:extLst>
            <a:ext uri="{FF2B5EF4-FFF2-40B4-BE49-F238E27FC236}">
              <a16:creationId xmlns:a16="http://schemas.microsoft.com/office/drawing/2014/main" id="{00000000-0008-0000-0A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04800"/>
    <xdr:pic>
      <xdr:nvPicPr>
        <xdr:cNvPr id="412" name="Picture 4" descr="logo alquiser1">
          <a:extLst>
            <a:ext uri="{FF2B5EF4-FFF2-40B4-BE49-F238E27FC236}">
              <a16:creationId xmlns:a16="http://schemas.microsoft.com/office/drawing/2014/main" id="{00000000-0008-0000-0A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1445"/>
    <xdr:pic>
      <xdr:nvPicPr>
        <xdr:cNvPr id="413" name="Picture 4" descr="logo alquiser1">
          <a:extLst>
            <a:ext uri="{FF2B5EF4-FFF2-40B4-BE49-F238E27FC236}">
              <a16:creationId xmlns:a16="http://schemas.microsoft.com/office/drawing/2014/main" id="{00000000-0008-0000-0A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1445"/>
    <xdr:pic>
      <xdr:nvPicPr>
        <xdr:cNvPr id="414" name="Picture 4" descr="logo alquiser1">
          <a:extLst>
            <a:ext uri="{FF2B5EF4-FFF2-40B4-BE49-F238E27FC236}">
              <a16:creationId xmlns:a16="http://schemas.microsoft.com/office/drawing/2014/main" id="{00000000-0008-0000-0A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71920"/>
    <xdr:pic>
      <xdr:nvPicPr>
        <xdr:cNvPr id="415" name="Picture 4" descr="logo alquiser1">
          <a:extLst>
            <a:ext uri="{FF2B5EF4-FFF2-40B4-BE49-F238E27FC236}">
              <a16:creationId xmlns:a16="http://schemas.microsoft.com/office/drawing/2014/main" id="{00000000-0008-0000-0A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1445"/>
    <xdr:pic>
      <xdr:nvPicPr>
        <xdr:cNvPr id="416" name="Picture 4" descr="logo alquiser1">
          <a:extLst>
            <a:ext uri="{FF2B5EF4-FFF2-40B4-BE49-F238E27FC236}">
              <a16:creationId xmlns:a16="http://schemas.microsoft.com/office/drawing/2014/main" id="{00000000-0008-0000-0A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1445"/>
    <xdr:pic>
      <xdr:nvPicPr>
        <xdr:cNvPr id="417" name="Picture 4" descr="logo alquiser1">
          <a:extLst>
            <a:ext uri="{FF2B5EF4-FFF2-40B4-BE49-F238E27FC236}">
              <a16:creationId xmlns:a16="http://schemas.microsoft.com/office/drawing/2014/main" id="{00000000-0008-0000-0A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1445"/>
    <xdr:pic>
      <xdr:nvPicPr>
        <xdr:cNvPr id="418" name="Picture 4" descr="logo alquiser1">
          <a:extLst>
            <a:ext uri="{FF2B5EF4-FFF2-40B4-BE49-F238E27FC236}">
              <a16:creationId xmlns:a16="http://schemas.microsoft.com/office/drawing/2014/main" id="{00000000-0008-0000-0A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419" name="Picture 4" descr="logo alquiser1">
          <a:extLst>
            <a:ext uri="{FF2B5EF4-FFF2-40B4-BE49-F238E27FC236}">
              <a16:creationId xmlns:a16="http://schemas.microsoft.com/office/drawing/2014/main" id="{00000000-0008-0000-0A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420" name="Picture 4" descr="logo alquiser1">
          <a:extLst>
            <a:ext uri="{FF2B5EF4-FFF2-40B4-BE49-F238E27FC236}">
              <a16:creationId xmlns:a16="http://schemas.microsoft.com/office/drawing/2014/main" id="{00000000-0008-0000-0A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421" name="Picture 4" descr="logo alquiser1">
          <a:extLst>
            <a:ext uri="{FF2B5EF4-FFF2-40B4-BE49-F238E27FC236}">
              <a16:creationId xmlns:a16="http://schemas.microsoft.com/office/drawing/2014/main" id="{00000000-0008-0000-0A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422" name="Picture 4" descr="logo alquiser1">
          <a:extLst>
            <a:ext uri="{FF2B5EF4-FFF2-40B4-BE49-F238E27FC236}">
              <a16:creationId xmlns:a16="http://schemas.microsoft.com/office/drawing/2014/main" id="{00000000-0008-0000-0A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23" name="Picture 4" descr="logo alquiser1">
          <a:extLst>
            <a:ext uri="{FF2B5EF4-FFF2-40B4-BE49-F238E27FC236}">
              <a16:creationId xmlns:a16="http://schemas.microsoft.com/office/drawing/2014/main" id="{00000000-0008-0000-0A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6872"/>
    <xdr:pic>
      <xdr:nvPicPr>
        <xdr:cNvPr id="424" name="Picture 4" descr="logo alquiser1">
          <a:extLst>
            <a:ext uri="{FF2B5EF4-FFF2-40B4-BE49-F238E27FC236}">
              <a16:creationId xmlns:a16="http://schemas.microsoft.com/office/drawing/2014/main" id="{00000000-0008-0000-0A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25" name="Picture 4" descr="logo alquiser1">
          <a:extLst>
            <a:ext uri="{FF2B5EF4-FFF2-40B4-BE49-F238E27FC236}">
              <a16:creationId xmlns:a16="http://schemas.microsoft.com/office/drawing/2014/main" id="{00000000-0008-0000-0A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426" name="Picture 4" descr="logo alquiser1">
          <a:extLst>
            <a:ext uri="{FF2B5EF4-FFF2-40B4-BE49-F238E27FC236}">
              <a16:creationId xmlns:a16="http://schemas.microsoft.com/office/drawing/2014/main" id="{00000000-0008-0000-0A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37322"/>
    <xdr:pic>
      <xdr:nvPicPr>
        <xdr:cNvPr id="427" name="Picture 4" descr="logo alquiser1">
          <a:extLst>
            <a:ext uri="{FF2B5EF4-FFF2-40B4-BE49-F238E27FC236}">
              <a16:creationId xmlns:a16="http://schemas.microsoft.com/office/drawing/2014/main" id="{00000000-0008-0000-0A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28" name="Picture 4" descr="logo alquiser1">
          <a:extLst>
            <a:ext uri="{FF2B5EF4-FFF2-40B4-BE49-F238E27FC236}">
              <a16:creationId xmlns:a16="http://schemas.microsoft.com/office/drawing/2014/main" id="{00000000-0008-0000-0A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429" name="Picture 4" descr="logo alquiser1">
          <a:extLst>
            <a:ext uri="{FF2B5EF4-FFF2-40B4-BE49-F238E27FC236}">
              <a16:creationId xmlns:a16="http://schemas.microsoft.com/office/drawing/2014/main" id="{00000000-0008-0000-0A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30" name="Picture 4" descr="logo alquiser1">
          <a:extLst>
            <a:ext uri="{FF2B5EF4-FFF2-40B4-BE49-F238E27FC236}">
              <a16:creationId xmlns:a16="http://schemas.microsoft.com/office/drawing/2014/main" id="{00000000-0008-0000-0A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431" name="Picture 4" descr="logo alquiser1">
          <a:extLst>
            <a:ext uri="{FF2B5EF4-FFF2-40B4-BE49-F238E27FC236}">
              <a16:creationId xmlns:a16="http://schemas.microsoft.com/office/drawing/2014/main" id="{00000000-0008-0000-0A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27529"/>
    <xdr:pic>
      <xdr:nvPicPr>
        <xdr:cNvPr id="432" name="Picture 4" descr="logo alquiser1">
          <a:extLst>
            <a:ext uri="{FF2B5EF4-FFF2-40B4-BE49-F238E27FC236}">
              <a16:creationId xmlns:a16="http://schemas.microsoft.com/office/drawing/2014/main" id="{00000000-0008-0000-0A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433" name="Picture 4" descr="logo alquiser1">
          <a:extLst>
            <a:ext uri="{FF2B5EF4-FFF2-40B4-BE49-F238E27FC236}">
              <a16:creationId xmlns:a16="http://schemas.microsoft.com/office/drawing/2014/main" id="{00000000-0008-0000-0A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434" name="Picture 4" descr="logo alquiser1">
          <a:extLst>
            <a:ext uri="{FF2B5EF4-FFF2-40B4-BE49-F238E27FC236}">
              <a16:creationId xmlns:a16="http://schemas.microsoft.com/office/drawing/2014/main" id="{00000000-0008-0000-0A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435" name="Picture 4" descr="logo alquiser1">
          <a:extLst>
            <a:ext uri="{FF2B5EF4-FFF2-40B4-BE49-F238E27FC236}">
              <a16:creationId xmlns:a16="http://schemas.microsoft.com/office/drawing/2014/main" id="{00000000-0008-0000-0A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436" name="Picture 4" descr="logo alquiser1">
          <a:extLst>
            <a:ext uri="{FF2B5EF4-FFF2-40B4-BE49-F238E27FC236}">
              <a16:creationId xmlns:a16="http://schemas.microsoft.com/office/drawing/2014/main" id="{00000000-0008-0000-0A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437" name="Picture 4" descr="logo alquiser1">
          <a:extLst>
            <a:ext uri="{FF2B5EF4-FFF2-40B4-BE49-F238E27FC236}">
              <a16:creationId xmlns:a16="http://schemas.microsoft.com/office/drawing/2014/main" id="{00000000-0008-0000-0A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438" name="Picture 4" descr="logo alquiser1">
          <a:extLst>
            <a:ext uri="{FF2B5EF4-FFF2-40B4-BE49-F238E27FC236}">
              <a16:creationId xmlns:a16="http://schemas.microsoft.com/office/drawing/2014/main" id="{00000000-0008-0000-0A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39" name="Picture 4" descr="logo alquiser1">
          <a:extLst>
            <a:ext uri="{FF2B5EF4-FFF2-40B4-BE49-F238E27FC236}">
              <a16:creationId xmlns:a16="http://schemas.microsoft.com/office/drawing/2014/main" id="{00000000-0008-0000-0A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18564"/>
    <xdr:pic>
      <xdr:nvPicPr>
        <xdr:cNvPr id="440" name="Picture 4" descr="logo alquiser1">
          <a:extLst>
            <a:ext uri="{FF2B5EF4-FFF2-40B4-BE49-F238E27FC236}">
              <a16:creationId xmlns:a16="http://schemas.microsoft.com/office/drawing/2014/main" id="{00000000-0008-0000-0A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41" name="Picture 4" descr="logo alquiser1">
          <a:extLst>
            <a:ext uri="{FF2B5EF4-FFF2-40B4-BE49-F238E27FC236}">
              <a16:creationId xmlns:a16="http://schemas.microsoft.com/office/drawing/2014/main" id="{00000000-0008-0000-0A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442" name="Picture 4" descr="logo alquiser1">
          <a:extLst>
            <a:ext uri="{FF2B5EF4-FFF2-40B4-BE49-F238E27FC236}">
              <a16:creationId xmlns:a16="http://schemas.microsoft.com/office/drawing/2014/main" id="{00000000-0008-0000-0A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56104"/>
    <xdr:pic>
      <xdr:nvPicPr>
        <xdr:cNvPr id="443" name="Picture 4" descr="logo alquiser1">
          <a:extLst>
            <a:ext uri="{FF2B5EF4-FFF2-40B4-BE49-F238E27FC236}">
              <a16:creationId xmlns:a16="http://schemas.microsoft.com/office/drawing/2014/main" id="{00000000-0008-0000-0A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444" name="Picture 4" descr="logo alquiser1">
          <a:extLst>
            <a:ext uri="{FF2B5EF4-FFF2-40B4-BE49-F238E27FC236}">
              <a16:creationId xmlns:a16="http://schemas.microsoft.com/office/drawing/2014/main" id="{00000000-0008-0000-0A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45" name="Picture 4" descr="logo alquiser1">
          <a:extLst>
            <a:ext uri="{FF2B5EF4-FFF2-40B4-BE49-F238E27FC236}">
              <a16:creationId xmlns:a16="http://schemas.microsoft.com/office/drawing/2014/main" id="{00000000-0008-0000-0A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6872"/>
    <xdr:pic>
      <xdr:nvPicPr>
        <xdr:cNvPr id="446" name="Picture 4" descr="logo alquiser1">
          <a:extLst>
            <a:ext uri="{FF2B5EF4-FFF2-40B4-BE49-F238E27FC236}">
              <a16:creationId xmlns:a16="http://schemas.microsoft.com/office/drawing/2014/main" id="{00000000-0008-0000-0A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47" name="Picture 4" descr="logo alquiser1">
          <a:extLst>
            <a:ext uri="{FF2B5EF4-FFF2-40B4-BE49-F238E27FC236}">
              <a16:creationId xmlns:a16="http://schemas.microsoft.com/office/drawing/2014/main" id="{00000000-0008-0000-0A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448" name="Picture 4" descr="logo alquiser1">
          <a:extLst>
            <a:ext uri="{FF2B5EF4-FFF2-40B4-BE49-F238E27FC236}">
              <a16:creationId xmlns:a16="http://schemas.microsoft.com/office/drawing/2014/main" id="{00000000-0008-0000-0A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37322"/>
    <xdr:pic>
      <xdr:nvPicPr>
        <xdr:cNvPr id="449" name="Picture 4" descr="logo alquiser1">
          <a:extLst>
            <a:ext uri="{FF2B5EF4-FFF2-40B4-BE49-F238E27FC236}">
              <a16:creationId xmlns:a16="http://schemas.microsoft.com/office/drawing/2014/main" id="{00000000-0008-0000-0A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50" name="Picture 4" descr="logo alquiser1">
          <a:extLst>
            <a:ext uri="{FF2B5EF4-FFF2-40B4-BE49-F238E27FC236}">
              <a16:creationId xmlns:a16="http://schemas.microsoft.com/office/drawing/2014/main" id="{00000000-0008-0000-0A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451" name="Picture 4" descr="logo alquiser1">
          <a:extLst>
            <a:ext uri="{FF2B5EF4-FFF2-40B4-BE49-F238E27FC236}">
              <a16:creationId xmlns:a16="http://schemas.microsoft.com/office/drawing/2014/main" id="{00000000-0008-0000-0A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52" name="Picture 4" descr="logo alquiser1">
          <a:extLst>
            <a:ext uri="{FF2B5EF4-FFF2-40B4-BE49-F238E27FC236}">
              <a16:creationId xmlns:a16="http://schemas.microsoft.com/office/drawing/2014/main" id="{00000000-0008-0000-0A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453" name="Picture 4" descr="logo alquiser1">
          <a:extLst>
            <a:ext uri="{FF2B5EF4-FFF2-40B4-BE49-F238E27FC236}">
              <a16:creationId xmlns:a16="http://schemas.microsoft.com/office/drawing/2014/main" id="{00000000-0008-0000-0A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27529"/>
    <xdr:pic>
      <xdr:nvPicPr>
        <xdr:cNvPr id="454" name="Picture 4" descr="logo alquiser1">
          <a:extLst>
            <a:ext uri="{FF2B5EF4-FFF2-40B4-BE49-F238E27FC236}">
              <a16:creationId xmlns:a16="http://schemas.microsoft.com/office/drawing/2014/main" id="{00000000-0008-0000-0A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455" name="Picture 4" descr="logo alquiser1">
          <a:extLst>
            <a:ext uri="{FF2B5EF4-FFF2-40B4-BE49-F238E27FC236}">
              <a16:creationId xmlns:a16="http://schemas.microsoft.com/office/drawing/2014/main" id="{00000000-0008-0000-0A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456" name="Picture 4" descr="logo alquiser1">
          <a:extLst>
            <a:ext uri="{FF2B5EF4-FFF2-40B4-BE49-F238E27FC236}">
              <a16:creationId xmlns:a16="http://schemas.microsoft.com/office/drawing/2014/main" id="{00000000-0008-0000-0A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457" name="Picture 4" descr="logo alquiser1">
          <a:extLst>
            <a:ext uri="{FF2B5EF4-FFF2-40B4-BE49-F238E27FC236}">
              <a16:creationId xmlns:a16="http://schemas.microsoft.com/office/drawing/2014/main" id="{00000000-0008-0000-0A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458" name="Picture 4" descr="logo alquiser1">
          <a:extLst>
            <a:ext uri="{FF2B5EF4-FFF2-40B4-BE49-F238E27FC236}">
              <a16:creationId xmlns:a16="http://schemas.microsoft.com/office/drawing/2014/main" id="{00000000-0008-0000-0A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459" name="Picture 4" descr="logo alquiser1">
          <a:extLst>
            <a:ext uri="{FF2B5EF4-FFF2-40B4-BE49-F238E27FC236}">
              <a16:creationId xmlns:a16="http://schemas.microsoft.com/office/drawing/2014/main" id="{00000000-0008-0000-0A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460" name="Picture 4" descr="logo alquiser1">
          <a:extLst>
            <a:ext uri="{FF2B5EF4-FFF2-40B4-BE49-F238E27FC236}">
              <a16:creationId xmlns:a16="http://schemas.microsoft.com/office/drawing/2014/main" id="{00000000-0008-0000-0A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61" name="Picture 4" descr="logo alquiser1">
          <a:extLst>
            <a:ext uri="{FF2B5EF4-FFF2-40B4-BE49-F238E27FC236}">
              <a16:creationId xmlns:a16="http://schemas.microsoft.com/office/drawing/2014/main" id="{00000000-0008-0000-0A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18564"/>
    <xdr:pic>
      <xdr:nvPicPr>
        <xdr:cNvPr id="462" name="Picture 4" descr="logo alquiser1">
          <a:extLst>
            <a:ext uri="{FF2B5EF4-FFF2-40B4-BE49-F238E27FC236}">
              <a16:creationId xmlns:a16="http://schemas.microsoft.com/office/drawing/2014/main" id="{00000000-0008-0000-0A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63" name="Picture 4" descr="logo alquiser1">
          <a:extLst>
            <a:ext uri="{FF2B5EF4-FFF2-40B4-BE49-F238E27FC236}">
              <a16:creationId xmlns:a16="http://schemas.microsoft.com/office/drawing/2014/main" id="{00000000-0008-0000-0A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464" name="Picture 4" descr="logo alquiser1">
          <a:extLst>
            <a:ext uri="{FF2B5EF4-FFF2-40B4-BE49-F238E27FC236}">
              <a16:creationId xmlns:a16="http://schemas.microsoft.com/office/drawing/2014/main" id="{00000000-0008-0000-0A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56104"/>
    <xdr:pic>
      <xdr:nvPicPr>
        <xdr:cNvPr id="465" name="Picture 4" descr="logo alquiser1">
          <a:extLst>
            <a:ext uri="{FF2B5EF4-FFF2-40B4-BE49-F238E27FC236}">
              <a16:creationId xmlns:a16="http://schemas.microsoft.com/office/drawing/2014/main" id="{00000000-0008-0000-0A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466" name="Picture 4" descr="logo alquiser1">
          <a:extLst>
            <a:ext uri="{FF2B5EF4-FFF2-40B4-BE49-F238E27FC236}">
              <a16:creationId xmlns:a16="http://schemas.microsoft.com/office/drawing/2014/main" id="{00000000-0008-0000-0A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67" name="Picture 4" descr="logo alquiser1">
          <a:extLst>
            <a:ext uri="{FF2B5EF4-FFF2-40B4-BE49-F238E27FC236}">
              <a16:creationId xmlns:a16="http://schemas.microsoft.com/office/drawing/2014/main" id="{00000000-0008-0000-0A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6872"/>
    <xdr:pic>
      <xdr:nvPicPr>
        <xdr:cNvPr id="468" name="Picture 4" descr="logo alquiser1">
          <a:extLst>
            <a:ext uri="{FF2B5EF4-FFF2-40B4-BE49-F238E27FC236}">
              <a16:creationId xmlns:a16="http://schemas.microsoft.com/office/drawing/2014/main" id="{00000000-0008-0000-0A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69" name="Picture 4" descr="logo alquiser1">
          <a:extLst>
            <a:ext uri="{FF2B5EF4-FFF2-40B4-BE49-F238E27FC236}">
              <a16:creationId xmlns:a16="http://schemas.microsoft.com/office/drawing/2014/main" id="{00000000-0008-0000-0A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470" name="Picture 4" descr="logo alquiser1">
          <a:extLst>
            <a:ext uri="{FF2B5EF4-FFF2-40B4-BE49-F238E27FC236}">
              <a16:creationId xmlns:a16="http://schemas.microsoft.com/office/drawing/2014/main" id="{00000000-0008-0000-0A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37322"/>
    <xdr:pic>
      <xdr:nvPicPr>
        <xdr:cNvPr id="471" name="Picture 4" descr="logo alquiser1">
          <a:extLst>
            <a:ext uri="{FF2B5EF4-FFF2-40B4-BE49-F238E27FC236}">
              <a16:creationId xmlns:a16="http://schemas.microsoft.com/office/drawing/2014/main" id="{00000000-0008-0000-0A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72" name="Picture 4" descr="logo alquiser1">
          <a:extLst>
            <a:ext uri="{FF2B5EF4-FFF2-40B4-BE49-F238E27FC236}">
              <a16:creationId xmlns:a16="http://schemas.microsoft.com/office/drawing/2014/main" id="{00000000-0008-0000-0A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73" name="Picture 4" descr="logo alquiser1">
          <a:extLst>
            <a:ext uri="{FF2B5EF4-FFF2-40B4-BE49-F238E27FC236}">
              <a16:creationId xmlns:a16="http://schemas.microsoft.com/office/drawing/2014/main" id="{00000000-0008-0000-0A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27529"/>
    <xdr:pic>
      <xdr:nvPicPr>
        <xdr:cNvPr id="474" name="Picture 4" descr="logo alquiser1">
          <a:extLst>
            <a:ext uri="{FF2B5EF4-FFF2-40B4-BE49-F238E27FC236}">
              <a16:creationId xmlns:a16="http://schemas.microsoft.com/office/drawing/2014/main" id="{00000000-0008-0000-0A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475" name="Picture 4" descr="logo alquiser1">
          <a:extLst>
            <a:ext uri="{FF2B5EF4-FFF2-40B4-BE49-F238E27FC236}">
              <a16:creationId xmlns:a16="http://schemas.microsoft.com/office/drawing/2014/main" id="{00000000-0008-0000-0A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476" name="Picture 4" descr="logo alquiser1">
          <a:extLst>
            <a:ext uri="{FF2B5EF4-FFF2-40B4-BE49-F238E27FC236}">
              <a16:creationId xmlns:a16="http://schemas.microsoft.com/office/drawing/2014/main" id="{00000000-0008-0000-0A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477" name="Picture 4" descr="logo alquiser1">
          <a:extLst>
            <a:ext uri="{FF2B5EF4-FFF2-40B4-BE49-F238E27FC236}">
              <a16:creationId xmlns:a16="http://schemas.microsoft.com/office/drawing/2014/main" id="{00000000-0008-0000-0A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478" name="Picture 4" descr="logo alquiser1">
          <a:extLst>
            <a:ext uri="{FF2B5EF4-FFF2-40B4-BE49-F238E27FC236}">
              <a16:creationId xmlns:a16="http://schemas.microsoft.com/office/drawing/2014/main" id="{00000000-0008-0000-0A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479" name="Picture 4" descr="logo alquiser1">
          <a:extLst>
            <a:ext uri="{FF2B5EF4-FFF2-40B4-BE49-F238E27FC236}">
              <a16:creationId xmlns:a16="http://schemas.microsoft.com/office/drawing/2014/main" id="{00000000-0008-0000-0A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80" name="Picture 4" descr="logo alquiser1">
          <a:extLst>
            <a:ext uri="{FF2B5EF4-FFF2-40B4-BE49-F238E27FC236}">
              <a16:creationId xmlns:a16="http://schemas.microsoft.com/office/drawing/2014/main" id="{00000000-0008-0000-0A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81" name="Picture 4" descr="logo alquiser1">
          <a:extLst>
            <a:ext uri="{FF2B5EF4-FFF2-40B4-BE49-F238E27FC236}">
              <a16:creationId xmlns:a16="http://schemas.microsoft.com/office/drawing/2014/main" id="{00000000-0008-0000-0A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56104"/>
    <xdr:pic>
      <xdr:nvPicPr>
        <xdr:cNvPr id="482" name="Picture 4" descr="logo alquiser1">
          <a:extLst>
            <a:ext uri="{FF2B5EF4-FFF2-40B4-BE49-F238E27FC236}">
              <a16:creationId xmlns:a16="http://schemas.microsoft.com/office/drawing/2014/main" id="{00000000-0008-0000-0A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483" name="Picture 4" descr="logo alquiser1">
          <a:extLst>
            <a:ext uri="{FF2B5EF4-FFF2-40B4-BE49-F238E27FC236}">
              <a16:creationId xmlns:a16="http://schemas.microsoft.com/office/drawing/2014/main" id="{00000000-0008-0000-0A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484" name="Picture 4" descr="logo alquiser1">
          <a:extLst>
            <a:ext uri="{FF2B5EF4-FFF2-40B4-BE49-F238E27FC236}">
              <a16:creationId xmlns:a16="http://schemas.microsoft.com/office/drawing/2014/main" id="{00000000-0008-0000-0A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89"/>
    <xdr:pic>
      <xdr:nvPicPr>
        <xdr:cNvPr id="485" name="Picture 4" descr="logo alquiser1">
          <a:extLst>
            <a:ext uri="{FF2B5EF4-FFF2-40B4-BE49-F238E27FC236}">
              <a16:creationId xmlns:a16="http://schemas.microsoft.com/office/drawing/2014/main" id="{00000000-0008-0000-0A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486" name="Picture 4" descr="logo alquiser1">
          <a:extLst>
            <a:ext uri="{FF2B5EF4-FFF2-40B4-BE49-F238E27FC236}">
              <a16:creationId xmlns:a16="http://schemas.microsoft.com/office/drawing/2014/main" id="{00000000-0008-0000-0A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18564"/>
    <xdr:pic>
      <xdr:nvPicPr>
        <xdr:cNvPr id="487" name="Picture 4" descr="logo alquiser1">
          <a:extLst>
            <a:ext uri="{FF2B5EF4-FFF2-40B4-BE49-F238E27FC236}">
              <a16:creationId xmlns:a16="http://schemas.microsoft.com/office/drawing/2014/main" id="{00000000-0008-0000-0A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488" name="Picture 4" descr="logo alquiser1">
          <a:extLst>
            <a:ext uri="{FF2B5EF4-FFF2-40B4-BE49-F238E27FC236}">
              <a16:creationId xmlns:a16="http://schemas.microsoft.com/office/drawing/2014/main" id="{00000000-0008-0000-0A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489" name="Picture 4" descr="logo alquiser1">
          <a:extLst>
            <a:ext uri="{FF2B5EF4-FFF2-40B4-BE49-F238E27FC236}">
              <a16:creationId xmlns:a16="http://schemas.microsoft.com/office/drawing/2014/main" id="{00000000-0008-0000-0A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90" name="Picture 4" descr="logo alquiser1">
          <a:extLst>
            <a:ext uri="{FF2B5EF4-FFF2-40B4-BE49-F238E27FC236}">
              <a16:creationId xmlns:a16="http://schemas.microsoft.com/office/drawing/2014/main" id="{00000000-0008-0000-0A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6872"/>
    <xdr:pic>
      <xdr:nvPicPr>
        <xdr:cNvPr id="491" name="Picture 4" descr="logo alquiser1">
          <a:extLst>
            <a:ext uri="{FF2B5EF4-FFF2-40B4-BE49-F238E27FC236}">
              <a16:creationId xmlns:a16="http://schemas.microsoft.com/office/drawing/2014/main" id="{00000000-0008-0000-0A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92" name="Picture 4" descr="logo alquiser1">
          <a:extLst>
            <a:ext uri="{FF2B5EF4-FFF2-40B4-BE49-F238E27FC236}">
              <a16:creationId xmlns:a16="http://schemas.microsoft.com/office/drawing/2014/main" id="{00000000-0008-0000-0A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493" name="Picture 4" descr="logo alquiser1">
          <a:extLst>
            <a:ext uri="{FF2B5EF4-FFF2-40B4-BE49-F238E27FC236}">
              <a16:creationId xmlns:a16="http://schemas.microsoft.com/office/drawing/2014/main" id="{00000000-0008-0000-0A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537322"/>
    <xdr:pic>
      <xdr:nvPicPr>
        <xdr:cNvPr id="494" name="Picture 4" descr="logo alquiser1">
          <a:extLst>
            <a:ext uri="{FF2B5EF4-FFF2-40B4-BE49-F238E27FC236}">
              <a16:creationId xmlns:a16="http://schemas.microsoft.com/office/drawing/2014/main" id="{00000000-0008-0000-0A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95" name="Picture 4" descr="logo alquiser1">
          <a:extLst>
            <a:ext uri="{FF2B5EF4-FFF2-40B4-BE49-F238E27FC236}">
              <a16:creationId xmlns:a16="http://schemas.microsoft.com/office/drawing/2014/main" id="{00000000-0008-0000-0A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496" name="Picture 4" descr="logo alquiser1">
          <a:extLst>
            <a:ext uri="{FF2B5EF4-FFF2-40B4-BE49-F238E27FC236}">
              <a16:creationId xmlns:a16="http://schemas.microsoft.com/office/drawing/2014/main" id="{00000000-0008-0000-0A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27529"/>
    <xdr:pic>
      <xdr:nvPicPr>
        <xdr:cNvPr id="497" name="Picture 4" descr="logo alquiser1">
          <a:extLst>
            <a:ext uri="{FF2B5EF4-FFF2-40B4-BE49-F238E27FC236}">
              <a16:creationId xmlns:a16="http://schemas.microsoft.com/office/drawing/2014/main" id="{00000000-0008-0000-0A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498" name="Picture 4" descr="logo alquiser1">
          <a:extLst>
            <a:ext uri="{FF2B5EF4-FFF2-40B4-BE49-F238E27FC236}">
              <a16:creationId xmlns:a16="http://schemas.microsoft.com/office/drawing/2014/main" id="{00000000-0008-0000-0A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94472"/>
    <xdr:pic>
      <xdr:nvPicPr>
        <xdr:cNvPr id="499" name="Picture 4" descr="logo alquiser1">
          <a:extLst>
            <a:ext uri="{FF2B5EF4-FFF2-40B4-BE49-F238E27FC236}">
              <a16:creationId xmlns:a16="http://schemas.microsoft.com/office/drawing/2014/main" id="{00000000-0008-0000-0A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742390"/>
    <xdr:pic>
      <xdr:nvPicPr>
        <xdr:cNvPr id="500" name="Picture 4" descr="logo alquiser1">
          <a:extLst>
            <a:ext uri="{FF2B5EF4-FFF2-40B4-BE49-F238E27FC236}">
              <a16:creationId xmlns:a16="http://schemas.microsoft.com/office/drawing/2014/main" id="{00000000-0008-0000-0A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501" name="Picture 4" descr="logo alquiser1">
          <a:extLst>
            <a:ext uri="{FF2B5EF4-FFF2-40B4-BE49-F238E27FC236}">
              <a16:creationId xmlns:a16="http://schemas.microsoft.com/office/drawing/2014/main" id="{00000000-0008-0000-0A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410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502" name="Picture 4" descr="logo alquiser1">
          <a:extLst>
            <a:ext uri="{FF2B5EF4-FFF2-40B4-BE49-F238E27FC236}">
              <a16:creationId xmlns:a16="http://schemas.microsoft.com/office/drawing/2014/main" id="{00000000-0008-0000-0A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589990"/>
    <xdr:pic>
      <xdr:nvPicPr>
        <xdr:cNvPr id="503" name="Picture 4" descr="logo alquiser1">
          <a:extLst>
            <a:ext uri="{FF2B5EF4-FFF2-40B4-BE49-F238E27FC236}">
              <a16:creationId xmlns:a16="http://schemas.microsoft.com/office/drawing/2014/main" id="{00000000-0008-0000-0A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51</xdr:row>
      <xdr:rowOff>0</xdr:rowOff>
    </xdr:from>
    <xdr:ext cx="0" cy="656104"/>
    <xdr:pic>
      <xdr:nvPicPr>
        <xdr:cNvPr id="504" name="Picture 4" descr="logo alquiser1">
          <a:extLst>
            <a:ext uri="{FF2B5EF4-FFF2-40B4-BE49-F238E27FC236}">
              <a16:creationId xmlns:a16="http://schemas.microsoft.com/office/drawing/2014/main" id="{00000000-0008-0000-0A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4107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547127"/>
    <xdr:pic>
      <xdr:nvPicPr>
        <xdr:cNvPr id="505" name="Picture 4" descr="logo alquiser1">
          <a:extLst>
            <a:ext uri="{FF2B5EF4-FFF2-40B4-BE49-F238E27FC236}">
              <a16:creationId xmlns:a16="http://schemas.microsoft.com/office/drawing/2014/main" id="{00000000-0008-0000-0A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37589"/>
    <xdr:pic>
      <xdr:nvPicPr>
        <xdr:cNvPr id="506" name="Picture 4" descr="logo alquiser1">
          <a:extLst>
            <a:ext uri="{FF2B5EF4-FFF2-40B4-BE49-F238E27FC236}">
              <a16:creationId xmlns:a16="http://schemas.microsoft.com/office/drawing/2014/main" id="{00000000-0008-0000-0A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380439"/>
    <xdr:pic>
      <xdr:nvPicPr>
        <xdr:cNvPr id="507" name="Picture 4" descr="logo alquiser1">
          <a:extLst>
            <a:ext uri="{FF2B5EF4-FFF2-40B4-BE49-F238E27FC236}">
              <a16:creationId xmlns:a16="http://schemas.microsoft.com/office/drawing/2014/main" id="{00000000-0008-0000-0A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47955"/>
    <xdr:pic>
      <xdr:nvPicPr>
        <xdr:cNvPr id="508" name="Picture 4" descr="logo alquiser1">
          <a:extLst>
            <a:ext uri="{FF2B5EF4-FFF2-40B4-BE49-F238E27FC236}">
              <a16:creationId xmlns:a16="http://schemas.microsoft.com/office/drawing/2014/main" id="{00000000-0008-0000-0A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390805"/>
    <xdr:pic>
      <xdr:nvPicPr>
        <xdr:cNvPr id="509" name="Picture 4" descr="logo alquiser1">
          <a:extLst>
            <a:ext uri="{FF2B5EF4-FFF2-40B4-BE49-F238E27FC236}">
              <a16:creationId xmlns:a16="http://schemas.microsoft.com/office/drawing/2014/main" id="{00000000-0008-0000-0A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66164"/>
    <xdr:pic>
      <xdr:nvPicPr>
        <xdr:cNvPr id="510" name="Picture 4" descr="logo alquiser1">
          <a:extLst>
            <a:ext uri="{FF2B5EF4-FFF2-40B4-BE49-F238E27FC236}">
              <a16:creationId xmlns:a16="http://schemas.microsoft.com/office/drawing/2014/main" id="{00000000-0008-0000-0A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09014"/>
    <xdr:pic>
      <xdr:nvPicPr>
        <xdr:cNvPr id="511" name="Picture 4" descr="logo alquiser1">
          <a:extLst>
            <a:ext uri="{FF2B5EF4-FFF2-40B4-BE49-F238E27FC236}">
              <a16:creationId xmlns:a16="http://schemas.microsoft.com/office/drawing/2014/main" id="{00000000-0008-0000-0A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219075"/>
    <xdr:pic>
      <xdr:nvPicPr>
        <xdr:cNvPr id="512" name="Picture 4" descr="logo alquiser1">
          <a:extLst>
            <a:ext uri="{FF2B5EF4-FFF2-40B4-BE49-F238E27FC236}">
              <a16:creationId xmlns:a16="http://schemas.microsoft.com/office/drawing/2014/main" id="{00000000-0008-0000-0A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23863"/>
    <xdr:pic>
      <xdr:nvPicPr>
        <xdr:cNvPr id="513" name="Picture 4" descr="logo alquiser1">
          <a:extLst>
            <a:ext uri="{FF2B5EF4-FFF2-40B4-BE49-F238E27FC236}">
              <a16:creationId xmlns:a16="http://schemas.microsoft.com/office/drawing/2014/main" id="{00000000-0008-0000-0A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304800"/>
    <xdr:pic>
      <xdr:nvPicPr>
        <xdr:cNvPr id="514" name="Picture 4" descr="logo alquiser1">
          <a:extLst>
            <a:ext uri="{FF2B5EF4-FFF2-40B4-BE49-F238E27FC236}">
              <a16:creationId xmlns:a16="http://schemas.microsoft.com/office/drawing/2014/main" id="{00000000-0008-0000-0A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537322"/>
    <xdr:pic>
      <xdr:nvPicPr>
        <xdr:cNvPr id="515" name="Picture 4" descr="logo alquiser1">
          <a:extLst>
            <a:ext uri="{FF2B5EF4-FFF2-40B4-BE49-F238E27FC236}">
              <a16:creationId xmlns:a16="http://schemas.microsoft.com/office/drawing/2014/main" id="{00000000-0008-0000-0A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37589"/>
    <xdr:pic>
      <xdr:nvPicPr>
        <xdr:cNvPr id="516" name="Picture 4" descr="logo alquiser1">
          <a:extLst>
            <a:ext uri="{FF2B5EF4-FFF2-40B4-BE49-F238E27FC236}">
              <a16:creationId xmlns:a16="http://schemas.microsoft.com/office/drawing/2014/main" id="{00000000-0008-0000-0A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380439"/>
    <xdr:pic>
      <xdr:nvPicPr>
        <xdr:cNvPr id="517" name="Picture 4" descr="logo alquiser1">
          <a:extLst>
            <a:ext uri="{FF2B5EF4-FFF2-40B4-BE49-F238E27FC236}">
              <a16:creationId xmlns:a16="http://schemas.microsoft.com/office/drawing/2014/main" id="{00000000-0008-0000-0A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38150"/>
    <xdr:pic>
      <xdr:nvPicPr>
        <xdr:cNvPr id="518" name="Picture 4" descr="logo alquiser1">
          <a:extLst>
            <a:ext uri="{FF2B5EF4-FFF2-40B4-BE49-F238E27FC236}">
              <a16:creationId xmlns:a16="http://schemas.microsoft.com/office/drawing/2014/main" id="{00000000-0008-0000-0A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381000"/>
    <xdr:pic>
      <xdr:nvPicPr>
        <xdr:cNvPr id="519" name="Picture 4" descr="logo alquiser1">
          <a:extLst>
            <a:ext uri="{FF2B5EF4-FFF2-40B4-BE49-F238E27FC236}">
              <a16:creationId xmlns:a16="http://schemas.microsoft.com/office/drawing/2014/main" id="{00000000-0008-0000-0A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66164"/>
    <xdr:pic>
      <xdr:nvPicPr>
        <xdr:cNvPr id="520" name="Picture 4" descr="logo alquiser1">
          <a:extLst>
            <a:ext uri="{FF2B5EF4-FFF2-40B4-BE49-F238E27FC236}">
              <a16:creationId xmlns:a16="http://schemas.microsoft.com/office/drawing/2014/main" id="{00000000-0008-0000-0A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09014"/>
    <xdr:pic>
      <xdr:nvPicPr>
        <xdr:cNvPr id="521" name="Picture 4" descr="logo alquiser1">
          <a:extLst>
            <a:ext uri="{FF2B5EF4-FFF2-40B4-BE49-F238E27FC236}">
              <a16:creationId xmlns:a16="http://schemas.microsoft.com/office/drawing/2014/main" id="{00000000-0008-0000-0A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537322"/>
    <xdr:pic>
      <xdr:nvPicPr>
        <xdr:cNvPr id="522" name="Picture 4" descr="logo alquiser1">
          <a:extLst>
            <a:ext uri="{FF2B5EF4-FFF2-40B4-BE49-F238E27FC236}">
              <a16:creationId xmlns:a16="http://schemas.microsoft.com/office/drawing/2014/main" id="{00000000-0008-0000-0A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37589"/>
    <xdr:pic>
      <xdr:nvPicPr>
        <xdr:cNvPr id="523" name="Picture 4" descr="logo alquiser1">
          <a:extLst>
            <a:ext uri="{FF2B5EF4-FFF2-40B4-BE49-F238E27FC236}">
              <a16:creationId xmlns:a16="http://schemas.microsoft.com/office/drawing/2014/main" id="{00000000-0008-0000-0A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380439"/>
    <xdr:pic>
      <xdr:nvPicPr>
        <xdr:cNvPr id="524" name="Picture 4" descr="logo alquiser1">
          <a:extLst>
            <a:ext uri="{FF2B5EF4-FFF2-40B4-BE49-F238E27FC236}">
              <a16:creationId xmlns:a16="http://schemas.microsoft.com/office/drawing/2014/main" id="{00000000-0008-0000-0A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38150"/>
    <xdr:pic>
      <xdr:nvPicPr>
        <xdr:cNvPr id="525" name="Picture 4" descr="logo alquiser1">
          <a:extLst>
            <a:ext uri="{FF2B5EF4-FFF2-40B4-BE49-F238E27FC236}">
              <a16:creationId xmlns:a16="http://schemas.microsoft.com/office/drawing/2014/main" id="{00000000-0008-0000-0A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381000"/>
    <xdr:pic>
      <xdr:nvPicPr>
        <xdr:cNvPr id="526" name="Picture 4" descr="logo alquiser1">
          <a:extLst>
            <a:ext uri="{FF2B5EF4-FFF2-40B4-BE49-F238E27FC236}">
              <a16:creationId xmlns:a16="http://schemas.microsoft.com/office/drawing/2014/main" id="{00000000-0008-0000-0A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66164"/>
    <xdr:pic>
      <xdr:nvPicPr>
        <xdr:cNvPr id="527" name="Picture 4" descr="logo alquiser1">
          <a:extLst>
            <a:ext uri="{FF2B5EF4-FFF2-40B4-BE49-F238E27FC236}">
              <a16:creationId xmlns:a16="http://schemas.microsoft.com/office/drawing/2014/main" id="{00000000-0008-0000-0A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09014"/>
    <xdr:pic>
      <xdr:nvPicPr>
        <xdr:cNvPr id="528" name="Picture 4" descr="logo alquiser1">
          <a:extLst>
            <a:ext uri="{FF2B5EF4-FFF2-40B4-BE49-F238E27FC236}">
              <a16:creationId xmlns:a16="http://schemas.microsoft.com/office/drawing/2014/main" id="{00000000-0008-0000-0A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537322"/>
    <xdr:pic>
      <xdr:nvPicPr>
        <xdr:cNvPr id="529" name="Picture 4" descr="logo alquiser1">
          <a:extLst>
            <a:ext uri="{FF2B5EF4-FFF2-40B4-BE49-F238E27FC236}">
              <a16:creationId xmlns:a16="http://schemas.microsoft.com/office/drawing/2014/main" id="{00000000-0008-0000-0A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38150"/>
    <xdr:pic>
      <xdr:nvPicPr>
        <xdr:cNvPr id="530" name="Picture 4" descr="logo alquiser1">
          <a:extLst>
            <a:ext uri="{FF2B5EF4-FFF2-40B4-BE49-F238E27FC236}">
              <a16:creationId xmlns:a16="http://schemas.microsoft.com/office/drawing/2014/main" id="{00000000-0008-0000-0A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381000"/>
    <xdr:pic>
      <xdr:nvPicPr>
        <xdr:cNvPr id="531" name="Picture 4" descr="logo alquiser1">
          <a:extLst>
            <a:ext uri="{FF2B5EF4-FFF2-40B4-BE49-F238E27FC236}">
              <a16:creationId xmlns:a16="http://schemas.microsoft.com/office/drawing/2014/main" id="{00000000-0008-0000-0A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37589"/>
    <xdr:pic>
      <xdr:nvPicPr>
        <xdr:cNvPr id="532" name="Picture 4" descr="logo alquiser1">
          <a:extLst>
            <a:ext uri="{FF2B5EF4-FFF2-40B4-BE49-F238E27FC236}">
              <a16:creationId xmlns:a16="http://schemas.microsoft.com/office/drawing/2014/main" id="{00000000-0008-0000-0A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66164"/>
    <xdr:pic>
      <xdr:nvPicPr>
        <xdr:cNvPr id="533" name="Picture 4" descr="logo alquiser1">
          <a:extLst>
            <a:ext uri="{FF2B5EF4-FFF2-40B4-BE49-F238E27FC236}">
              <a16:creationId xmlns:a16="http://schemas.microsoft.com/office/drawing/2014/main" id="{00000000-0008-0000-0A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09014"/>
    <xdr:pic>
      <xdr:nvPicPr>
        <xdr:cNvPr id="534" name="Picture 4" descr="logo alquiser1">
          <a:extLst>
            <a:ext uri="{FF2B5EF4-FFF2-40B4-BE49-F238E27FC236}">
              <a16:creationId xmlns:a16="http://schemas.microsoft.com/office/drawing/2014/main" id="{00000000-0008-0000-0A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537322"/>
    <xdr:pic>
      <xdr:nvPicPr>
        <xdr:cNvPr id="535" name="Picture 4" descr="logo alquiser1">
          <a:extLst>
            <a:ext uri="{FF2B5EF4-FFF2-40B4-BE49-F238E27FC236}">
              <a16:creationId xmlns:a16="http://schemas.microsoft.com/office/drawing/2014/main" id="{00000000-0008-0000-0A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52</xdr:row>
      <xdr:rowOff>0</xdr:rowOff>
    </xdr:from>
    <xdr:ext cx="0" cy="438150"/>
    <xdr:pic>
      <xdr:nvPicPr>
        <xdr:cNvPr id="536" name="Picture 4" descr="logo alquiser1">
          <a:extLst>
            <a:ext uri="{FF2B5EF4-FFF2-40B4-BE49-F238E27FC236}">
              <a16:creationId xmlns:a16="http://schemas.microsoft.com/office/drawing/2014/main" id="{00000000-0008-0000-0A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601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37589"/>
    <xdr:pic>
      <xdr:nvPicPr>
        <xdr:cNvPr id="537" name="Picture 4" descr="logo alquiser1">
          <a:extLst>
            <a:ext uri="{FF2B5EF4-FFF2-40B4-BE49-F238E27FC236}">
              <a16:creationId xmlns:a16="http://schemas.microsoft.com/office/drawing/2014/main" id="{00000000-0008-0000-0A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380439"/>
    <xdr:pic>
      <xdr:nvPicPr>
        <xdr:cNvPr id="538" name="Picture 4" descr="logo alquiser1">
          <a:extLst>
            <a:ext uri="{FF2B5EF4-FFF2-40B4-BE49-F238E27FC236}">
              <a16:creationId xmlns:a16="http://schemas.microsoft.com/office/drawing/2014/main" id="{00000000-0008-0000-0A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47955"/>
    <xdr:pic>
      <xdr:nvPicPr>
        <xdr:cNvPr id="539" name="Picture 4" descr="logo alquiser1">
          <a:extLst>
            <a:ext uri="{FF2B5EF4-FFF2-40B4-BE49-F238E27FC236}">
              <a16:creationId xmlns:a16="http://schemas.microsoft.com/office/drawing/2014/main" id="{00000000-0008-0000-0A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390805"/>
    <xdr:pic>
      <xdr:nvPicPr>
        <xdr:cNvPr id="540" name="Picture 4" descr="logo alquiser1">
          <a:extLst>
            <a:ext uri="{FF2B5EF4-FFF2-40B4-BE49-F238E27FC236}">
              <a16:creationId xmlns:a16="http://schemas.microsoft.com/office/drawing/2014/main" id="{00000000-0008-0000-0A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66164"/>
    <xdr:pic>
      <xdr:nvPicPr>
        <xdr:cNvPr id="541" name="Picture 4" descr="logo alquiser1">
          <a:extLst>
            <a:ext uri="{FF2B5EF4-FFF2-40B4-BE49-F238E27FC236}">
              <a16:creationId xmlns:a16="http://schemas.microsoft.com/office/drawing/2014/main" id="{00000000-0008-0000-0A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09014"/>
    <xdr:pic>
      <xdr:nvPicPr>
        <xdr:cNvPr id="542" name="Picture 4" descr="logo alquiser1">
          <a:extLst>
            <a:ext uri="{FF2B5EF4-FFF2-40B4-BE49-F238E27FC236}">
              <a16:creationId xmlns:a16="http://schemas.microsoft.com/office/drawing/2014/main" id="{00000000-0008-0000-0A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219075"/>
    <xdr:pic>
      <xdr:nvPicPr>
        <xdr:cNvPr id="543" name="Picture 4" descr="logo alquiser1">
          <a:extLst>
            <a:ext uri="{FF2B5EF4-FFF2-40B4-BE49-F238E27FC236}">
              <a16:creationId xmlns:a16="http://schemas.microsoft.com/office/drawing/2014/main" id="{00000000-0008-0000-0A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23863"/>
    <xdr:pic>
      <xdr:nvPicPr>
        <xdr:cNvPr id="544" name="Picture 4" descr="logo alquiser1">
          <a:extLst>
            <a:ext uri="{FF2B5EF4-FFF2-40B4-BE49-F238E27FC236}">
              <a16:creationId xmlns:a16="http://schemas.microsoft.com/office/drawing/2014/main" id="{00000000-0008-0000-0A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304800"/>
    <xdr:pic>
      <xdr:nvPicPr>
        <xdr:cNvPr id="545" name="Picture 4" descr="logo alquiser1">
          <a:extLst>
            <a:ext uri="{FF2B5EF4-FFF2-40B4-BE49-F238E27FC236}">
              <a16:creationId xmlns:a16="http://schemas.microsoft.com/office/drawing/2014/main" id="{00000000-0008-0000-0A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37589"/>
    <xdr:pic>
      <xdr:nvPicPr>
        <xdr:cNvPr id="546" name="Picture 4" descr="logo alquiser1">
          <a:extLst>
            <a:ext uri="{FF2B5EF4-FFF2-40B4-BE49-F238E27FC236}">
              <a16:creationId xmlns:a16="http://schemas.microsoft.com/office/drawing/2014/main" id="{00000000-0008-0000-0A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380439"/>
    <xdr:pic>
      <xdr:nvPicPr>
        <xdr:cNvPr id="547" name="Picture 4" descr="logo alquiser1">
          <a:extLst>
            <a:ext uri="{FF2B5EF4-FFF2-40B4-BE49-F238E27FC236}">
              <a16:creationId xmlns:a16="http://schemas.microsoft.com/office/drawing/2014/main" id="{00000000-0008-0000-0A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38150"/>
    <xdr:pic>
      <xdr:nvPicPr>
        <xdr:cNvPr id="548" name="Picture 4" descr="logo alquiser1">
          <a:extLst>
            <a:ext uri="{FF2B5EF4-FFF2-40B4-BE49-F238E27FC236}">
              <a16:creationId xmlns:a16="http://schemas.microsoft.com/office/drawing/2014/main" id="{00000000-0008-0000-0A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381000"/>
    <xdr:pic>
      <xdr:nvPicPr>
        <xdr:cNvPr id="549" name="Picture 4" descr="logo alquiser1">
          <a:extLst>
            <a:ext uri="{FF2B5EF4-FFF2-40B4-BE49-F238E27FC236}">
              <a16:creationId xmlns:a16="http://schemas.microsoft.com/office/drawing/2014/main" id="{00000000-0008-0000-0A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66164"/>
    <xdr:pic>
      <xdr:nvPicPr>
        <xdr:cNvPr id="550" name="Picture 4" descr="logo alquiser1">
          <a:extLst>
            <a:ext uri="{FF2B5EF4-FFF2-40B4-BE49-F238E27FC236}">
              <a16:creationId xmlns:a16="http://schemas.microsoft.com/office/drawing/2014/main" id="{00000000-0008-0000-0A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09014"/>
    <xdr:pic>
      <xdr:nvPicPr>
        <xdr:cNvPr id="551" name="Picture 4" descr="logo alquiser1">
          <a:extLst>
            <a:ext uri="{FF2B5EF4-FFF2-40B4-BE49-F238E27FC236}">
              <a16:creationId xmlns:a16="http://schemas.microsoft.com/office/drawing/2014/main" id="{00000000-0008-0000-0A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37589"/>
    <xdr:pic>
      <xdr:nvPicPr>
        <xdr:cNvPr id="552" name="Picture 4" descr="logo alquiser1">
          <a:extLst>
            <a:ext uri="{FF2B5EF4-FFF2-40B4-BE49-F238E27FC236}">
              <a16:creationId xmlns:a16="http://schemas.microsoft.com/office/drawing/2014/main" id="{00000000-0008-0000-0A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380439"/>
    <xdr:pic>
      <xdr:nvPicPr>
        <xdr:cNvPr id="553" name="Picture 4" descr="logo alquiser1">
          <a:extLst>
            <a:ext uri="{FF2B5EF4-FFF2-40B4-BE49-F238E27FC236}">
              <a16:creationId xmlns:a16="http://schemas.microsoft.com/office/drawing/2014/main" id="{00000000-0008-0000-0A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38150"/>
    <xdr:pic>
      <xdr:nvPicPr>
        <xdr:cNvPr id="554" name="Picture 4" descr="logo alquiser1">
          <a:extLst>
            <a:ext uri="{FF2B5EF4-FFF2-40B4-BE49-F238E27FC236}">
              <a16:creationId xmlns:a16="http://schemas.microsoft.com/office/drawing/2014/main" id="{00000000-0008-0000-0A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381000"/>
    <xdr:pic>
      <xdr:nvPicPr>
        <xdr:cNvPr id="555" name="Picture 4" descr="logo alquiser1">
          <a:extLst>
            <a:ext uri="{FF2B5EF4-FFF2-40B4-BE49-F238E27FC236}">
              <a16:creationId xmlns:a16="http://schemas.microsoft.com/office/drawing/2014/main" id="{00000000-0008-0000-0A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66164"/>
    <xdr:pic>
      <xdr:nvPicPr>
        <xdr:cNvPr id="556" name="Picture 4" descr="logo alquiser1">
          <a:extLst>
            <a:ext uri="{FF2B5EF4-FFF2-40B4-BE49-F238E27FC236}">
              <a16:creationId xmlns:a16="http://schemas.microsoft.com/office/drawing/2014/main" id="{00000000-0008-0000-0A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09014"/>
    <xdr:pic>
      <xdr:nvPicPr>
        <xdr:cNvPr id="557" name="Picture 4" descr="logo alquiser1">
          <a:extLst>
            <a:ext uri="{FF2B5EF4-FFF2-40B4-BE49-F238E27FC236}">
              <a16:creationId xmlns:a16="http://schemas.microsoft.com/office/drawing/2014/main" id="{00000000-0008-0000-0A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38150"/>
    <xdr:pic>
      <xdr:nvPicPr>
        <xdr:cNvPr id="558" name="Picture 4" descr="logo alquiser1">
          <a:extLst>
            <a:ext uri="{FF2B5EF4-FFF2-40B4-BE49-F238E27FC236}">
              <a16:creationId xmlns:a16="http://schemas.microsoft.com/office/drawing/2014/main" id="{00000000-0008-0000-0A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381000"/>
    <xdr:pic>
      <xdr:nvPicPr>
        <xdr:cNvPr id="559" name="Picture 4" descr="logo alquiser1">
          <a:extLst>
            <a:ext uri="{FF2B5EF4-FFF2-40B4-BE49-F238E27FC236}">
              <a16:creationId xmlns:a16="http://schemas.microsoft.com/office/drawing/2014/main" id="{00000000-0008-0000-0A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37589"/>
    <xdr:pic>
      <xdr:nvPicPr>
        <xdr:cNvPr id="560" name="Picture 4" descr="logo alquiser1">
          <a:extLst>
            <a:ext uri="{FF2B5EF4-FFF2-40B4-BE49-F238E27FC236}">
              <a16:creationId xmlns:a16="http://schemas.microsoft.com/office/drawing/2014/main" id="{00000000-0008-0000-0A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66164"/>
    <xdr:pic>
      <xdr:nvPicPr>
        <xdr:cNvPr id="561" name="Picture 4" descr="logo alquiser1">
          <a:extLst>
            <a:ext uri="{FF2B5EF4-FFF2-40B4-BE49-F238E27FC236}">
              <a16:creationId xmlns:a16="http://schemas.microsoft.com/office/drawing/2014/main" id="{00000000-0008-0000-0A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09014"/>
    <xdr:pic>
      <xdr:nvPicPr>
        <xdr:cNvPr id="562" name="Picture 4" descr="logo alquiser1">
          <a:extLst>
            <a:ext uri="{FF2B5EF4-FFF2-40B4-BE49-F238E27FC236}">
              <a16:creationId xmlns:a16="http://schemas.microsoft.com/office/drawing/2014/main" id="{00000000-0008-0000-0A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80</xdr:row>
      <xdr:rowOff>0</xdr:rowOff>
    </xdr:from>
    <xdr:ext cx="0" cy="438150"/>
    <xdr:pic>
      <xdr:nvPicPr>
        <xdr:cNvPr id="563" name="Picture 4" descr="logo alquiser1">
          <a:extLst>
            <a:ext uri="{FF2B5EF4-FFF2-40B4-BE49-F238E27FC236}">
              <a16:creationId xmlns:a16="http://schemas.microsoft.com/office/drawing/2014/main" id="{00000000-0008-0000-0A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002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57151</xdr:colOff>
      <xdr:row>82</xdr:row>
      <xdr:rowOff>38100</xdr:rowOff>
    </xdr:from>
    <xdr:to>
      <xdr:col>14</xdr:col>
      <xdr:colOff>66675</xdr:colOff>
      <xdr:row>82</xdr:row>
      <xdr:rowOff>1704975</xdr:rowOff>
    </xdr:to>
    <xdr:graphicFrame macro="">
      <xdr:nvGraphicFramePr>
        <xdr:cNvPr id="564" name="563 Gráfico">
          <a:extLst>
            <a:ext uri="{FF2B5EF4-FFF2-40B4-BE49-F238E27FC236}">
              <a16:creationId xmlns:a16="http://schemas.microsoft.com/office/drawing/2014/main" id="{00000000-0008-0000-0A00-000034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171449</xdr:colOff>
      <xdr:row>82</xdr:row>
      <xdr:rowOff>47625</xdr:rowOff>
    </xdr:from>
    <xdr:to>
      <xdr:col>27</xdr:col>
      <xdr:colOff>266699</xdr:colOff>
      <xdr:row>82</xdr:row>
      <xdr:rowOff>1724025</xdr:rowOff>
    </xdr:to>
    <xdr:graphicFrame macro="">
      <xdr:nvGraphicFramePr>
        <xdr:cNvPr id="565" name="564 Gráfico">
          <a:extLst>
            <a:ext uri="{FF2B5EF4-FFF2-40B4-BE49-F238E27FC236}">
              <a16:creationId xmlns:a16="http://schemas.microsoft.com/office/drawing/2014/main" id="{00000000-0008-0000-0A00-000035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25</xdr:col>
      <xdr:colOff>76200</xdr:colOff>
      <xdr:row>0</xdr:row>
      <xdr:rowOff>28575</xdr:rowOff>
    </xdr:from>
    <xdr:to>
      <xdr:col>28</xdr:col>
      <xdr:colOff>295275</xdr:colOff>
      <xdr:row>0</xdr:row>
      <xdr:rowOff>272344</xdr:rowOff>
    </xdr:to>
    <xdr:pic>
      <xdr:nvPicPr>
        <xdr:cNvPr id="566" name="Imagen 1">
          <a:extLst>
            <a:ext uri="{FF2B5EF4-FFF2-40B4-BE49-F238E27FC236}">
              <a16:creationId xmlns:a16="http://schemas.microsoft.com/office/drawing/2014/main" id="{00000000-0008-0000-0A00-000036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468225" y="28575"/>
          <a:ext cx="1276350" cy="2437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2667000</xdr:colOff>
          <xdr:row>4</xdr:row>
          <xdr:rowOff>0</xdr:rowOff>
        </xdr:from>
        <xdr:to>
          <xdr:col>2</xdr:col>
          <xdr:colOff>2990850</xdr:colOff>
          <xdr:row>6</xdr:row>
          <xdr:rowOff>9525</xdr:rowOff>
        </xdr:to>
        <xdr:sp macro="" textlink="">
          <xdr:nvSpPr>
            <xdr:cNvPr id="145409" name="Check Box 2" hidden="1">
              <a:extLst>
                <a:ext uri="{63B3BB69-23CF-44E3-9099-C40C66FF867C}">
                  <a14:compatExt spid="_x0000_s145409"/>
                </a:ext>
                <a:ext uri="{FF2B5EF4-FFF2-40B4-BE49-F238E27FC236}">
                  <a16:creationId xmlns:a16="http://schemas.microsoft.com/office/drawing/2014/main" id="{00000000-0008-0000-0A00-000001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4</xdr:row>
          <xdr:rowOff>0</xdr:rowOff>
        </xdr:from>
        <xdr:to>
          <xdr:col>2</xdr:col>
          <xdr:colOff>2066925</xdr:colOff>
          <xdr:row>6</xdr:row>
          <xdr:rowOff>9525</xdr:rowOff>
        </xdr:to>
        <xdr:sp macro="" textlink="">
          <xdr:nvSpPr>
            <xdr:cNvPr id="145410" name="Check Box 2" hidden="1">
              <a:extLst>
                <a:ext uri="{63B3BB69-23CF-44E3-9099-C40C66FF867C}">
                  <a14:compatExt spid="_x0000_s145410"/>
                </a:ext>
                <a:ext uri="{FF2B5EF4-FFF2-40B4-BE49-F238E27FC236}">
                  <a16:creationId xmlns:a16="http://schemas.microsoft.com/office/drawing/2014/main" id="{00000000-0008-0000-0A00-000002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oneCellAnchor>
    <xdr:from>
      <xdr:col>2</xdr:col>
      <xdr:colOff>904875</xdr:colOff>
      <xdr:row>97</xdr:row>
      <xdr:rowOff>0</xdr:rowOff>
    </xdr:from>
    <xdr:ext cx="0" cy="599795"/>
    <xdr:pic>
      <xdr:nvPicPr>
        <xdr:cNvPr id="4" name="Picture 4" descr="logo alquiser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47127"/>
    <xdr:pic>
      <xdr:nvPicPr>
        <xdr:cNvPr id="5" name="Picture 4" descr="logo alquiser1">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9795"/>
    <xdr:pic>
      <xdr:nvPicPr>
        <xdr:cNvPr id="6" name="Picture 4" descr="logo alquiser1">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7" name="Picture 4" descr="logo alquiser1">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9795"/>
    <xdr:pic>
      <xdr:nvPicPr>
        <xdr:cNvPr id="8" name="Picture 4" descr="logo alquiser1">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9" name="Picture 4" descr="logo alquiser1">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37334"/>
    <xdr:pic>
      <xdr:nvPicPr>
        <xdr:cNvPr id="10" name="Picture 4" descr="logo alquiser1">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11" name="Picture 4" descr="logo alquiser1">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9795"/>
    <xdr:pic>
      <xdr:nvPicPr>
        <xdr:cNvPr id="12" name="Picture 4" descr="logo alquiser1">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52195"/>
    <xdr:pic>
      <xdr:nvPicPr>
        <xdr:cNvPr id="13" name="Picture 4" descr="logo alquiser1">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04277"/>
    <xdr:pic>
      <xdr:nvPicPr>
        <xdr:cNvPr id="14" name="Picture 4" descr="logo alquiser1">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52195"/>
    <xdr:pic>
      <xdr:nvPicPr>
        <xdr:cNvPr id="15" name="Picture 4" descr="logo alquiser1">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47955"/>
    <xdr:pic>
      <xdr:nvPicPr>
        <xdr:cNvPr id="16" name="Picture 4" descr="logo alquiser1">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90805"/>
    <xdr:pic>
      <xdr:nvPicPr>
        <xdr:cNvPr id="17" name="Picture 4" descr="logo alquiser1">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9795"/>
    <xdr:pic>
      <xdr:nvPicPr>
        <xdr:cNvPr id="18" name="Picture 4" descr="logo alquiser1">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18564"/>
    <xdr:pic>
      <xdr:nvPicPr>
        <xdr:cNvPr id="19" name="Picture 4" descr="logo alquiser1">
          <a:extLst>
            <a:ext uri="{FF2B5EF4-FFF2-40B4-BE49-F238E27FC236}">
              <a16:creationId xmlns:a16="http://schemas.microsoft.com/office/drawing/2014/main" id="{00000000-0008-0000-0B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9795"/>
    <xdr:pic>
      <xdr:nvPicPr>
        <xdr:cNvPr id="20" name="Picture 4" descr="logo alquiser1">
          <a:extLst>
            <a:ext uri="{FF2B5EF4-FFF2-40B4-BE49-F238E27FC236}">
              <a16:creationId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21" name="Picture 4" descr="logo alquiser1">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65909"/>
    <xdr:pic>
      <xdr:nvPicPr>
        <xdr:cNvPr id="22" name="Picture 4" descr="logo alquiser1">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23" name="Picture 4" descr="logo alquiser1">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24028"/>
    <xdr:pic>
      <xdr:nvPicPr>
        <xdr:cNvPr id="24" name="Picture 4" descr="logo alquiser1">
          <a:extLst>
            <a:ext uri="{FF2B5EF4-FFF2-40B4-BE49-F238E27FC236}">
              <a16:creationId xmlns:a16="http://schemas.microsoft.com/office/drawing/2014/main" id="{00000000-0008-0000-0B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24028"/>
    <xdr:pic>
      <xdr:nvPicPr>
        <xdr:cNvPr id="25" name="Picture 4" descr="logo alquiser1">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71920"/>
    <xdr:pic>
      <xdr:nvPicPr>
        <xdr:cNvPr id="26" name="Picture 4" descr="logo alquiser1">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71920"/>
    <xdr:pic>
      <xdr:nvPicPr>
        <xdr:cNvPr id="27" name="Picture 4" descr="logo alquiser1">
          <a:extLst>
            <a:ext uri="{FF2B5EF4-FFF2-40B4-BE49-F238E27FC236}">
              <a16:creationId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219075"/>
    <xdr:pic>
      <xdr:nvPicPr>
        <xdr:cNvPr id="28" name="Picture 4" descr="logo alquiser1">
          <a:extLst>
            <a:ext uri="{FF2B5EF4-FFF2-40B4-BE49-F238E27FC236}">
              <a16:creationId xmlns:a16="http://schemas.microsoft.com/office/drawing/2014/main" id="{00000000-0008-0000-0B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71920"/>
    <xdr:pic>
      <xdr:nvPicPr>
        <xdr:cNvPr id="29" name="Picture 4" descr="logo alquiser1">
          <a:extLst>
            <a:ext uri="{FF2B5EF4-FFF2-40B4-BE49-F238E27FC236}">
              <a16:creationId xmlns:a16="http://schemas.microsoft.com/office/drawing/2014/main" id="{00000000-0008-0000-0B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23863"/>
    <xdr:pic>
      <xdr:nvPicPr>
        <xdr:cNvPr id="30" name="Picture 4" descr="logo alquiser1">
          <a:extLst>
            <a:ext uri="{FF2B5EF4-FFF2-40B4-BE49-F238E27FC236}">
              <a16:creationId xmlns:a16="http://schemas.microsoft.com/office/drawing/2014/main" id="{00000000-0008-0000-0B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71920"/>
    <xdr:pic>
      <xdr:nvPicPr>
        <xdr:cNvPr id="31" name="Picture 4" descr="logo alquiser1">
          <a:extLst>
            <a:ext uri="{FF2B5EF4-FFF2-40B4-BE49-F238E27FC236}">
              <a16:creationId xmlns:a16="http://schemas.microsoft.com/office/drawing/2014/main" id="{00000000-0008-0000-0B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04800"/>
    <xdr:pic>
      <xdr:nvPicPr>
        <xdr:cNvPr id="32" name="Picture 4" descr="logo alquiser1">
          <a:extLst>
            <a:ext uri="{FF2B5EF4-FFF2-40B4-BE49-F238E27FC236}">
              <a16:creationId xmlns:a16="http://schemas.microsoft.com/office/drawing/2014/main" id="{00000000-0008-0000-0B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1445"/>
    <xdr:pic>
      <xdr:nvPicPr>
        <xdr:cNvPr id="33" name="Picture 4" descr="logo alquiser1">
          <a:extLst>
            <a:ext uri="{FF2B5EF4-FFF2-40B4-BE49-F238E27FC236}">
              <a16:creationId xmlns:a16="http://schemas.microsoft.com/office/drawing/2014/main" id="{00000000-0008-0000-0B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1445"/>
    <xdr:pic>
      <xdr:nvPicPr>
        <xdr:cNvPr id="34" name="Picture 4" descr="logo alquiser1">
          <a:extLst>
            <a:ext uri="{FF2B5EF4-FFF2-40B4-BE49-F238E27FC236}">
              <a16:creationId xmlns:a16="http://schemas.microsoft.com/office/drawing/2014/main" id="{00000000-0008-0000-0B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71920"/>
    <xdr:pic>
      <xdr:nvPicPr>
        <xdr:cNvPr id="35" name="Picture 4" descr="logo alquiser1">
          <a:extLst>
            <a:ext uri="{FF2B5EF4-FFF2-40B4-BE49-F238E27FC236}">
              <a16:creationId xmlns:a16="http://schemas.microsoft.com/office/drawing/2014/main" id="{00000000-0008-0000-0B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1445"/>
    <xdr:pic>
      <xdr:nvPicPr>
        <xdr:cNvPr id="36" name="Picture 4" descr="logo alquiser1">
          <a:extLst>
            <a:ext uri="{FF2B5EF4-FFF2-40B4-BE49-F238E27FC236}">
              <a16:creationId xmlns:a16="http://schemas.microsoft.com/office/drawing/2014/main" id="{00000000-0008-0000-0B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1445"/>
    <xdr:pic>
      <xdr:nvPicPr>
        <xdr:cNvPr id="37" name="Picture 4" descr="logo alquiser1">
          <a:extLst>
            <a:ext uri="{FF2B5EF4-FFF2-40B4-BE49-F238E27FC236}">
              <a16:creationId xmlns:a16="http://schemas.microsoft.com/office/drawing/2014/main" id="{00000000-0008-0000-0B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1445"/>
    <xdr:pic>
      <xdr:nvPicPr>
        <xdr:cNvPr id="38" name="Picture 4" descr="logo alquiser1">
          <a:extLst>
            <a:ext uri="{FF2B5EF4-FFF2-40B4-BE49-F238E27FC236}">
              <a16:creationId xmlns:a16="http://schemas.microsoft.com/office/drawing/2014/main" id="{00000000-0008-0000-0B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39" name="Picture 4" descr="logo alquiser1">
          <a:extLst>
            <a:ext uri="{FF2B5EF4-FFF2-40B4-BE49-F238E27FC236}">
              <a16:creationId xmlns:a16="http://schemas.microsoft.com/office/drawing/2014/main" id="{00000000-0008-0000-0B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40" name="Picture 4" descr="logo alquiser1">
          <a:extLst>
            <a:ext uri="{FF2B5EF4-FFF2-40B4-BE49-F238E27FC236}">
              <a16:creationId xmlns:a16="http://schemas.microsoft.com/office/drawing/2014/main" id="{00000000-0008-0000-0B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41" name="Picture 4" descr="logo alquiser1">
          <a:extLst>
            <a:ext uri="{FF2B5EF4-FFF2-40B4-BE49-F238E27FC236}">
              <a16:creationId xmlns:a16="http://schemas.microsoft.com/office/drawing/2014/main" id="{00000000-0008-0000-0B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42" name="Picture 4" descr="logo alquiser1">
          <a:extLst>
            <a:ext uri="{FF2B5EF4-FFF2-40B4-BE49-F238E27FC236}">
              <a16:creationId xmlns:a16="http://schemas.microsoft.com/office/drawing/2014/main" id="{00000000-0008-0000-0B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43" name="Picture 4" descr="logo alquiser1">
          <a:extLst>
            <a:ext uri="{FF2B5EF4-FFF2-40B4-BE49-F238E27FC236}">
              <a16:creationId xmlns:a16="http://schemas.microsoft.com/office/drawing/2014/main" id="{00000000-0008-0000-0B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6872"/>
    <xdr:pic>
      <xdr:nvPicPr>
        <xdr:cNvPr id="44" name="Picture 4" descr="logo alquiser1">
          <a:extLst>
            <a:ext uri="{FF2B5EF4-FFF2-40B4-BE49-F238E27FC236}">
              <a16:creationId xmlns:a16="http://schemas.microsoft.com/office/drawing/2014/main" id="{00000000-0008-0000-0B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45" name="Picture 4" descr="logo alquiser1">
          <a:extLst>
            <a:ext uri="{FF2B5EF4-FFF2-40B4-BE49-F238E27FC236}">
              <a16:creationId xmlns:a16="http://schemas.microsoft.com/office/drawing/2014/main" id="{00000000-0008-0000-0B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46" name="Picture 4" descr="logo alquiser1">
          <a:extLst>
            <a:ext uri="{FF2B5EF4-FFF2-40B4-BE49-F238E27FC236}">
              <a16:creationId xmlns:a16="http://schemas.microsoft.com/office/drawing/2014/main" id="{00000000-0008-0000-0B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47" name="Picture 4" descr="logo alquiser1">
          <a:extLst>
            <a:ext uri="{FF2B5EF4-FFF2-40B4-BE49-F238E27FC236}">
              <a16:creationId xmlns:a16="http://schemas.microsoft.com/office/drawing/2014/main" id="{00000000-0008-0000-0B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48" name="Picture 4" descr="logo alquiser1">
          <a:extLst>
            <a:ext uri="{FF2B5EF4-FFF2-40B4-BE49-F238E27FC236}">
              <a16:creationId xmlns:a16="http://schemas.microsoft.com/office/drawing/2014/main" id="{00000000-0008-0000-0B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49" name="Picture 4" descr="logo alquiser1">
          <a:extLst>
            <a:ext uri="{FF2B5EF4-FFF2-40B4-BE49-F238E27FC236}">
              <a16:creationId xmlns:a16="http://schemas.microsoft.com/office/drawing/2014/main" id="{00000000-0008-0000-0B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50" name="Picture 4" descr="logo alquiser1">
          <a:extLst>
            <a:ext uri="{FF2B5EF4-FFF2-40B4-BE49-F238E27FC236}">
              <a16:creationId xmlns:a16="http://schemas.microsoft.com/office/drawing/2014/main" id="{00000000-0008-0000-0B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51" name="Picture 4" descr="logo alquiser1">
          <a:extLst>
            <a:ext uri="{FF2B5EF4-FFF2-40B4-BE49-F238E27FC236}">
              <a16:creationId xmlns:a16="http://schemas.microsoft.com/office/drawing/2014/main" id="{00000000-0008-0000-0B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27529"/>
    <xdr:pic>
      <xdr:nvPicPr>
        <xdr:cNvPr id="52" name="Picture 4" descr="logo alquiser1">
          <a:extLst>
            <a:ext uri="{FF2B5EF4-FFF2-40B4-BE49-F238E27FC236}">
              <a16:creationId xmlns:a16="http://schemas.microsoft.com/office/drawing/2014/main" id="{00000000-0008-0000-0B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53" name="Picture 4" descr="logo alquiser1">
          <a:extLst>
            <a:ext uri="{FF2B5EF4-FFF2-40B4-BE49-F238E27FC236}">
              <a16:creationId xmlns:a16="http://schemas.microsoft.com/office/drawing/2014/main" id="{00000000-0008-0000-0B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54" name="Picture 4" descr="logo alquiser1">
          <a:extLst>
            <a:ext uri="{FF2B5EF4-FFF2-40B4-BE49-F238E27FC236}">
              <a16:creationId xmlns:a16="http://schemas.microsoft.com/office/drawing/2014/main" id="{00000000-0008-0000-0B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55" name="Picture 4" descr="logo alquiser1">
          <a:extLst>
            <a:ext uri="{FF2B5EF4-FFF2-40B4-BE49-F238E27FC236}">
              <a16:creationId xmlns:a16="http://schemas.microsoft.com/office/drawing/2014/main" id="{00000000-0008-0000-0B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56" name="Picture 4" descr="logo alquiser1">
          <a:extLst>
            <a:ext uri="{FF2B5EF4-FFF2-40B4-BE49-F238E27FC236}">
              <a16:creationId xmlns:a16="http://schemas.microsoft.com/office/drawing/2014/main" id="{00000000-0008-0000-0B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57" name="Picture 4" descr="logo alquiser1">
          <a:extLst>
            <a:ext uri="{FF2B5EF4-FFF2-40B4-BE49-F238E27FC236}">
              <a16:creationId xmlns:a16="http://schemas.microsoft.com/office/drawing/2014/main" id="{00000000-0008-0000-0B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58" name="Picture 4" descr="logo alquiser1">
          <a:extLst>
            <a:ext uri="{FF2B5EF4-FFF2-40B4-BE49-F238E27FC236}">
              <a16:creationId xmlns:a16="http://schemas.microsoft.com/office/drawing/2014/main" id="{00000000-0008-0000-0B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59" name="Picture 4" descr="logo alquiser1">
          <a:extLst>
            <a:ext uri="{FF2B5EF4-FFF2-40B4-BE49-F238E27FC236}">
              <a16:creationId xmlns:a16="http://schemas.microsoft.com/office/drawing/2014/main" id="{00000000-0008-0000-0B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18564"/>
    <xdr:pic>
      <xdr:nvPicPr>
        <xdr:cNvPr id="60" name="Picture 4" descr="logo alquiser1">
          <a:extLst>
            <a:ext uri="{FF2B5EF4-FFF2-40B4-BE49-F238E27FC236}">
              <a16:creationId xmlns:a16="http://schemas.microsoft.com/office/drawing/2014/main" id="{00000000-0008-0000-0B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61" name="Picture 4" descr="logo alquiser1">
          <a:extLst>
            <a:ext uri="{FF2B5EF4-FFF2-40B4-BE49-F238E27FC236}">
              <a16:creationId xmlns:a16="http://schemas.microsoft.com/office/drawing/2014/main" id="{00000000-0008-0000-0B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62" name="Picture 4" descr="logo alquiser1">
          <a:extLst>
            <a:ext uri="{FF2B5EF4-FFF2-40B4-BE49-F238E27FC236}">
              <a16:creationId xmlns:a16="http://schemas.microsoft.com/office/drawing/2014/main" id="{00000000-0008-0000-0B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56104"/>
    <xdr:pic>
      <xdr:nvPicPr>
        <xdr:cNvPr id="63" name="Picture 4" descr="logo alquiser1">
          <a:extLst>
            <a:ext uri="{FF2B5EF4-FFF2-40B4-BE49-F238E27FC236}">
              <a16:creationId xmlns:a16="http://schemas.microsoft.com/office/drawing/2014/main" id="{00000000-0008-0000-0B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64" name="Picture 4" descr="logo alquiser1">
          <a:extLst>
            <a:ext uri="{FF2B5EF4-FFF2-40B4-BE49-F238E27FC236}">
              <a16:creationId xmlns:a16="http://schemas.microsoft.com/office/drawing/2014/main" id="{00000000-0008-0000-0B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65" name="Picture 4" descr="logo alquiser1">
          <a:extLst>
            <a:ext uri="{FF2B5EF4-FFF2-40B4-BE49-F238E27FC236}">
              <a16:creationId xmlns:a16="http://schemas.microsoft.com/office/drawing/2014/main" id="{00000000-0008-0000-0B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6872"/>
    <xdr:pic>
      <xdr:nvPicPr>
        <xdr:cNvPr id="66" name="Picture 4" descr="logo alquiser1">
          <a:extLst>
            <a:ext uri="{FF2B5EF4-FFF2-40B4-BE49-F238E27FC236}">
              <a16:creationId xmlns:a16="http://schemas.microsoft.com/office/drawing/2014/main" id="{00000000-0008-0000-0B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67" name="Picture 4" descr="logo alquiser1">
          <a:extLst>
            <a:ext uri="{FF2B5EF4-FFF2-40B4-BE49-F238E27FC236}">
              <a16:creationId xmlns:a16="http://schemas.microsoft.com/office/drawing/2014/main" id="{00000000-0008-0000-0B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68" name="Picture 4" descr="logo alquiser1">
          <a:extLst>
            <a:ext uri="{FF2B5EF4-FFF2-40B4-BE49-F238E27FC236}">
              <a16:creationId xmlns:a16="http://schemas.microsoft.com/office/drawing/2014/main" id="{00000000-0008-0000-0B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69" name="Picture 4" descr="logo alquiser1">
          <a:extLst>
            <a:ext uri="{FF2B5EF4-FFF2-40B4-BE49-F238E27FC236}">
              <a16:creationId xmlns:a16="http://schemas.microsoft.com/office/drawing/2014/main" id="{00000000-0008-0000-0B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70" name="Picture 4" descr="logo alquiser1">
          <a:extLst>
            <a:ext uri="{FF2B5EF4-FFF2-40B4-BE49-F238E27FC236}">
              <a16:creationId xmlns:a16="http://schemas.microsoft.com/office/drawing/2014/main" id="{00000000-0008-0000-0B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71" name="Picture 4" descr="logo alquiser1">
          <a:extLst>
            <a:ext uri="{FF2B5EF4-FFF2-40B4-BE49-F238E27FC236}">
              <a16:creationId xmlns:a16="http://schemas.microsoft.com/office/drawing/2014/main" id="{00000000-0008-0000-0B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72" name="Picture 4" descr="logo alquiser1">
          <a:extLst>
            <a:ext uri="{FF2B5EF4-FFF2-40B4-BE49-F238E27FC236}">
              <a16:creationId xmlns:a16="http://schemas.microsoft.com/office/drawing/2014/main" id="{00000000-0008-0000-0B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73" name="Picture 4" descr="logo alquiser1">
          <a:extLst>
            <a:ext uri="{FF2B5EF4-FFF2-40B4-BE49-F238E27FC236}">
              <a16:creationId xmlns:a16="http://schemas.microsoft.com/office/drawing/2014/main" id="{00000000-0008-0000-0B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27529"/>
    <xdr:pic>
      <xdr:nvPicPr>
        <xdr:cNvPr id="74" name="Picture 4" descr="logo alquiser1">
          <a:extLst>
            <a:ext uri="{FF2B5EF4-FFF2-40B4-BE49-F238E27FC236}">
              <a16:creationId xmlns:a16="http://schemas.microsoft.com/office/drawing/2014/main" id="{00000000-0008-0000-0B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75" name="Picture 4" descr="logo alquiser1">
          <a:extLst>
            <a:ext uri="{FF2B5EF4-FFF2-40B4-BE49-F238E27FC236}">
              <a16:creationId xmlns:a16="http://schemas.microsoft.com/office/drawing/2014/main" id="{00000000-0008-0000-0B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76" name="Picture 4" descr="logo alquiser1">
          <a:extLst>
            <a:ext uri="{FF2B5EF4-FFF2-40B4-BE49-F238E27FC236}">
              <a16:creationId xmlns:a16="http://schemas.microsoft.com/office/drawing/2014/main" id="{00000000-0008-0000-0B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77" name="Picture 4" descr="logo alquiser1">
          <a:extLst>
            <a:ext uri="{FF2B5EF4-FFF2-40B4-BE49-F238E27FC236}">
              <a16:creationId xmlns:a16="http://schemas.microsoft.com/office/drawing/2014/main" id="{00000000-0008-0000-0B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78" name="Picture 4" descr="logo alquiser1">
          <a:extLst>
            <a:ext uri="{FF2B5EF4-FFF2-40B4-BE49-F238E27FC236}">
              <a16:creationId xmlns:a16="http://schemas.microsoft.com/office/drawing/2014/main" id="{00000000-0008-0000-0B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79" name="Picture 4" descr="logo alquiser1">
          <a:extLst>
            <a:ext uri="{FF2B5EF4-FFF2-40B4-BE49-F238E27FC236}">
              <a16:creationId xmlns:a16="http://schemas.microsoft.com/office/drawing/2014/main" id="{00000000-0008-0000-0B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80" name="Picture 4" descr="logo alquiser1">
          <a:extLst>
            <a:ext uri="{FF2B5EF4-FFF2-40B4-BE49-F238E27FC236}">
              <a16:creationId xmlns:a16="http://schemas.microsoft.com/office/drawing/2014/main" id="{00000000-0008-0000-0B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81" name="Picture 4" descr="logo alquiser1">
          <a:extLst>
            <a:ext uri="{FF2B5EF4-FFF2-40B4-BE49-F238E27FC236}">
              <a16:creationId xmlns:a16="http://schemas.microsoft.com/office/drawing/2014/main" id="{00000000-0008-0000-0B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18564"/>
    <xdr:pic>
      <xdr:nvPicPr>
        <xdr:cNvPr id="82" name="Picture 4" descr="logo alquiser1">
          <a:extLst>
            <a:ext uri="{FF2B5EF4-FFF2-40B4-BE49-F238E27FC236}">
              <a16:creationId xmlns:a16="http://schemas.microsoft.com/office/drawing/2014/main" id="{00000000-0008-0000-0B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83" name="Picture 4" descr="logo alquiser1">
          <a:extLst>
            <a:ext uri="{FF2B5EF4-FFF2-40B4-BE49-F238E27FC236}">
              <a16:creationId xmlns:a16="http://schemas.microsoft.com/office/drawing/2014/main" id="{00000000-0008-0000-0B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84" name="Picture 4" descr="logo alquiser1">
          <a:extLst>
            <a:ext uri="{FF2B5EF4-FFF2-40B4-BE49-F238E27FC236}">
              <a16:creationId xmlns:a16="http://schemas.microsoft.com/office/drawing/2014/main" id="{00000000-0008-0000-0B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56104"/>
    <xdr:pic>
      <xdr:nvPicPr>
        <xdr:cNvPr id="85" name="Picture 4" descr="logo alquiser1">
          <a:extLst>
            <a:ext uri="{FF2B5EF4-FFF2-40B4-BE49-F238E27FC236}">
              <a16:creationId xmlns:a16="http://schemas.microsoft.com/office/drawing/2014/main" id="{00000000-0008-0000-0B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86" name="Picture 4" descr="logo alquiser1">
          <a:extLst>
            <a:ext uri="{FF2B5EF4-FFF2-40B4-BE49-F238E27FC236}">
              <a16:creationId xmlns:a16="http://schemas.microsoft.com/office/drawing/2014/main" id="{00000000-0008-0000-0B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87" name="Picture 4" descr="logo alquiser1">
          <a:extLst>
            <a:ext uri="{FF2B5EF4-FFF2-40B4-BE49-F238E27FC236}">
              <a16:creationId xmlns:a16="http://schemas.microsoft.com/office/drawing/2014/main" id="{00000000-0008-0000-0B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6872"/>
    <xdr:pic>
      <xdr:nvPicPr>
        <xdr:cNvPr id="88" name="Picture 4" descr="logo alquiser1">
          <a:extLst>
            <a:ext uri="{FF2B5EF4-FFF2-40B4-BE49-F238E27FC236}">
              <a16:creationId xmlns:a16="http://schemas.microsoft.com/office/drawing/2014/main" id="{00000000-0008-0000-0B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89" name="Picture 4" descr="logo alquiser1">
          <a:extLst>
            <a:ext uri="{FF2B5EF4-FFF2-40B4-BE49-F238E27FC236}">
              <a16:creationId xmlns:a16="http://schemas.microsoft.com/office/drawing/2014/main" id="{00000000-0008-0000-0B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90" name="Picture 4" descr="logo alquiser1">
          <a:extLst>
            <a:ext uri="{FF2B5EF4-FFF2-40B4-BE49-F238E27FC236}">
              <a16:creationId xmlns:a16="http://schemas.microsoft.com/office/drawing/2014/main" id="{00000000-0008-0000-0B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91" name="Picture 4" descr="logo alquiser1">
          <a:extLst>
            <a:ext uri="{FF2B5EF4-FFF2-40B4-BE49-F238E27FC236}">
              <a16:creationId xmlns:a16="http://schemas.microsoft.com/office/drawing/2014/main" id="{00000000-0008-0000-0B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92" name="Picture 4" descr="logo alquiser1">
          <a:extLst>
            <a:ext uri="{FF2B5EF4-FFF2-40B4-BE49-F238E27FC236}">
              <a16:creationId xmlns:a16="http://schemas.microsoft.com/office/drawing/2014/main" id="{00000000-0008-0000-0B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93" name="Picture 4" descr="logo alquiser1">
          <a:extLst>
            <a:ext uri="{FF2B5EF4-FFF2-40B4-BE49-F238E27FC236}">
              <a16:creationId xmlns:a16="http://schemas.microsoft.com/office/drawing/2014/main" id="{00000000-0008-0000-0B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27529"/>
    <xdr:pic>
      <xdr:nvPicPr>
        <xdr:cNvPr id="94" name="Picture 4" descr="logo alquiser1">
          <a:extLst>
            <a:ext uri="{FF2B5EF4-FFF2-40B4-BE49-F238E27FC236}">
              <a16:creationId xmlns:a16="http://schemas.microsoft.com/office/drawing/2014/main" id="{00000000-0008-0000-0B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95" name="Picture 4" descr="logo alquiser1">
          <a:extLst>
            <a:ext uri="{FF2B5EF4-FFF2-40B4-BE49-F238E27FC236}">
              <a16:creationId xmlns:a16="http://schemas.microsoft.com/office/drawing/2014/main" id="{00000000-0008-0000-0B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96" name="Picture 4" descr="logo alquiser1">
          <a:extLst>
            <a:ext uri="{FF2B5EF4-FFF2-40B4-BE49-F238E27FC236}">
              <a16:creationId xmlns:a16="http://schemas.microsoft.com/office/drawing/2014/main" id="{00000000-0008-0000-0B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97" name="Picture 4" descr="logo alquiser1">
          <a:extLst>
            <a:ext uri="{FF2B5EF4-FFF2-40B4-BE49-F238E27FC236}">
              <a16:creationId xmlns:a16="http://schemas.microsoft.com/office/drawing/2014/main" id="{00000000-0008-0000-0B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98" name="Picture 4" descr="logo alquiser1">
          <a:extLst>
            <a:ext uri="{FF2B5EF4-FFF2-40B4-BE49-F238E27FC236}">
              <a16:creationId xmlns:a16="http://schemas.microsoft.com/office/drawing/2014/main" id="{00000000-0008-0000-0B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99" name="Picture 4" descr="logo alquiser1">
          <a:extLst>
            <a:ext uri="{FF2B5EF4-FFF2-40B4-BE49-F238E27FC236}">
              <a16:creationId xmlns:a16="http://schemas.microsoft.com/office/drawing/2014/main" id="{00000000-0008-0000-0B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100" name="Picture 4" descr="logo alquiser1">
          <a:extLst>
            <a:ext uri="{FF2B5EF4-FFF2-40B4-BE49-F238E27FC236}">
              <a16:creationId xmlns:a16="http://schemas.microsoft.com/office/drawing/2014/main" id="{00000000-0008-0000-0B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101" name="Picture 4" descr="logo alquiser1">
          <a:extLst>
            <a:ext uri="{FF2B5EF4-FFF2-40B4-BE49-F238E27FC236}">
              <a16:creationId xmlns:a16="http://schemas.microsoft.com/office/drawing/2014/main" id="{00000000-0008-0000-0B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56104"/>
    <xdr:pic>
      <xdr:nvPicPr>
        <xdr:cNvPr id="102" name="Picture 4" descr="logo alquiser1">
          <a:extLst>
            <a:ext uri="{FF2B5EF4-FFF2-40B4-BE49-F238E27FC236}">
              <a16:creationId xmlns:a16="http://schemas.microsoft.com/office/drawing/2014/main" id="{00000000-0008-0000-0B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103" name="Picture 4" descr="logo alquiser1">
          <a:extLst>
            <a:ext uri="{FF2B5EF4-FFF2-40B4-BE49-F238E27FC236}">
              <a16:creationId xmlns:a16="http://schemas.microsoft.com/office/drawing/2014/main" id="{00000000-0008-0000-0B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104" name="Picture 4" descr="logo alquiser1">
          <a:extLst>
            <a:ext uri="{FF2B5EF4-FFF2-40B4-BE49-F238E27FC236}">
              <a16:creationId xmlns:a16="http://schemas.microsoft.com/office/drawing/2014/main" id="{00000000-0008-0000-0B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105" name="Picture 4" descr="logo alquiser1">
          <a:extLst>
            <a:ext uri="{FF2B5EF4-FFF2-40B4-BE49-F238E27FC236}">
              <a16:creationId xmlns:a16="http://schemas.microsoft.com/office/drawing/2014/main" id="{00000000-0008-0000-0B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106" name="Picture 4" descr="logo alquiser1">
          <a:extLst>
            <a:ext uri="{FF2B5EF4-FFF2-40B4-BE49-F238E27FC236}">
              <a16:creationId xmlns:a16="http://schemas.microsoft.com/office/drawing/2014/main" id="{00000000-0008-0000-0B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18564"/>
    <xdr:pic>
      <xdr:nvPicPr>
        <xdr:cNvPr id="107" name="Picture 4" descr="logo alquiser1">
          <a:extLst>
            <a:ext uri="{FF2B5EF4-FFF2-40B4-BE49-F238E27FC236}">
              <a16:creationId xmlns:a16="http://schemas.microsoft.com/office/drawing/2014/main" id="{00000000-0008-0000-0B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108" name="Picture 4" descr="logo alquiser1">
          <a:extLst>
            <a:ext uri="{FF2B5EF4-FFF2-40B4-BE49-F238E27FC236}">
              <a16:creationId xmlns:a16="http://schemas.microsoft.com/office/drawing/2014/main" id="{00000000-0008-0000-0B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109" name="Picture 4" descr="logo alquiser1">
          <a:extLst>
            <a:ext uri="{FF2B5EF4-FFF2-40B4-BE49-F238E27FC236}">
              <a16:creationId xmlns:a16="http://schemas.microsoft.com/office/drawing/2014/main" id="{00000000-0008-0000-0B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110" name="Picture 4" descr="logo alquiser1">
          <a:extLst>
            <a:ext uri="{FF2B5EF4-FFF2-40B4-BE49-F238E27FC236}">
              <a16:creationId xmlns:a16="http://schemas.microsoft.com/office/drawing/2014/main" id="{00000000-0008-0000-0B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6872"/>
    <xdr:pic>
      <xdr:nvPicPr>
        <xdr:cNvPr id="111" name="Picture 4" descr="logo alquiser1">
          <a:extLst>
            <a:ext uri="{FF2B5EF4-FFF2-40B4-BE49-F238E27FC236}">
              <a16:creationId xmlns:a16="http://schemas.microsoft.com/office/drawing/2014/main" id="{00000000-0008-0000-0B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112" name="Picture 4" descr="logo alquiser1">
          <a:extLst>
            <a:ext uri="{FF2B5EF4-FFF2-40B4-BE49-F238E27FC236}">
              <a16:creationId xmlns:a16="http://schemas.microsoft.com/office/drawing/2014/main" id="{00000000-0008-0000-0B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113" name="Picture 4" descr="logo alquiser1">
          <a:extLst>
            <a:ext uri="{FF2B5EF4-FFF2-40B4-BE49-F238E27FC236}">
              <a16:creationId xmlns:a16="http://schemas.microsoft.com/office/drawing/2014/main" id="{00000000-0008-0000-0B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114" name="Picture 4" descr="logo alquiser1">
          <a:extLst>
            <a:ext uri="{FF2B5EF4-FFF2-40B4-BE49-F238E27FC236}">
              <a16:creationId xmlns:a16="http://schemas.microsoft.com/office/drawing/2014/main" id="{00000000-0008-0000-0B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115" name="Picture 4" descr="logo alquiser1">
          <a:extLst>
            <a:ext uri="{FF2B5EF4-FFF2-40B4-BE49-F238E27FC236}">
              <a16:creationId xmlns:a16="http://schemas.microsoft.com/office/drawing/2014/main" id="{00000000-0008-0000-0B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116" name="Picture 4" descr="logo alquiser1">
          <a:extLst>
            <a:ext uri="{FF2B5EF4-FFF2-40B4-BE49-F238E27FC236}">
              <a16:creationId xmlns:a16="http://schemas.microsoft.com/office/drawing/2014/main" id="{00000000-0008-0000-0B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27529"/>
    <xdr:pic>
      <xdr:nvPicPr>
        <xdr:cNvPr id="117" name="Picture 4" descr="logo alquiser1">
          <a:extLst>
            <a:ext uri="{FF2B5EF4-FFF2-40B4-BE49-F238E27FC236}">
              <a16:creationId xmlns:a16="http://schemas.microsoft.com/office/drawing/2014/main" id="{00000000-0008-0000-0B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118" name="Picture 4" descr="logo alquiser1">
          <a:extLst>
            <a:ext uri="{FF2B5EF4-FFF2-40B4-BE49-F238E27FC236}">
              <a16:creationId xmlns:a16="http://schemas.microsoft.com/office/drawing/2014/main" id="{00000000-0008-0000-0B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119" name="Picture 4" descr="logo alquiser1">
          <a:extLst>
            <a:ext uri="{FF2B5EF4-FFF2-40B4-BE49-F238E27FC236}">
              <a16:creationId xmlns:a16="http://schemas.microsoft.com/office/drawing/2014/main" id="{00000000-0008-0000-0B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120" name="Picture 4" descr="logo alquiser1">
          <a:extLst>
            <a:ext uri="{FF2B5EF4-FFF2-40B4-BE49-F238E27FC236}">
              <a16:creationId xmlns:a16="http://schemas.microsoft.com/office/drawing/2014/main" id="{00000000-0008-0000-0B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121" name="Picture 4" descr="logo alquiser1">
          <a:extLst>
            <a:ext uri="{FF2B5EF4-FFF2-40B4-BE49-F238E27FC236}">
              <a16:creationId xmlns:a16="http://schemas.microsoft.com/office/drawing/2014/main" id="{00000000-0008-0000-0B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122" name="Picture 4" descr="logo alquiser1">
          <a:extLst>
            <a:ext uri="{FF2B5EF4-FFF2-40B4-BE49-F238E27FC236}">
              <a16:creationId xmlns:a16="http://schemas.microsoft.com/office/drawing/2014/main" id="{00000000-0008-0000-0B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123" name="Picture 4" descr="logo alquiser1">
          <a:extLst>
            <a:ext uri="{FF2B5EF4-FFF2-40B4-BE49-F238E27FC236}">
              <a16:creationId xmlns:a16="http://schemas.microsoft.com/office/drawing/2014/main" id="{00000000-0008-0000-0B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56104"/>
    <xdr:pic>
      <xdr:nvPicPr>
        <xdr:cNvPr id="124" name="Picture 4" descr="logo alquiser1">
          <a:extLst>
            <a:ext uri="{FF2B5EF4-FFF2-40B4-BE49-F238E27FC236}">
              <a16:creationId xmlns:a16="http://schemas.microsoft.com/office/drawing/2014/main" id="{00000000-0008-0000-0B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37589"/>
    <xdr:pic>
      <xdr:nvPicPr>
        <xdr:cNvPr id="125" name="Picture 4" descr="logo alquiser1">
          <a:extLst>
            <a:ext uri="{FF2B5EF4-FFF2-40B4-BE49-F238E27FC236}">
              <a16:creationId xmlns:a16="http://schemas.microsoft.com/office/drawing/2014/main" id="{00000000-0008-0000-0B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380439"/>
    <xdr:pic>
      <xdr:nvPicPr>
        <xdr:cNvPr id="126" name="Picture 4" descr="logo alquiser1">
          <a:extLst>
            <a:ext uri="{FF2B5EF4-FFF2-40B4-BE49-F238E27FC236}">
              <a16:creationId xmlns:a16="http://schemas.microsoft.com/office/drawing/2014/main" id="{00000000-0008-0000-0B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47955"/>
    <xdr:pic>
      <xdr:nvPicPr>
        <xdr:cNvPr id="127" name="Picture 4" descr="logo alquiser1">
          <a:extLst>
            <a:ext uri="{FF2B5EF4-FFF2-40B4-BE49-F238E27FC236}">
              <a16:creationId xmlns:a16="http://schemas.microsoft.com/office/drawing/2014/main" id="{00000000-0008-0000-0B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390805"/>
    <xdr:pic>
      <xdr:nvPicPr>
        <xdr:cNvPr id="128" name="Picture 4" descr="logo alquiser1">
          <a:extLst>
            <a:ext uri="{FF2B5EF4-FFF2-40B4-BE49-F238E27FC236}">
              <a16:creationId xmlns:a16="http://schemas.microsoft.com/office/drawing/2014/main" id="{00000000-0008-0000-0B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66164"/>
    <xdr:pic>
      <xdr:nvPicPr>
        <xdr:cNvPr id="129" name="Picture 4" descr="logo alquiser1">
          <a:extLst>
            <a:ext uri="{FF2B5EF4-FFF2-40B4-BE49-F238E27FC236}">
              <a16:creationId xmlns:a16="http://schemas.microsoft.com/office/drawing/2014/main" id="{00000000-0008-0000-0B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09014"/>
    <xdr:pic>
      <xdr:nvPicPr>
        <xdr:cNvPr id="130" name="Picture 4" descr="logo alquiser1">
          <a:extLst>
            <a:ext uri="{FF2B5EF4-FFF2-40B4-BE49-F238E27FC236}">
              <a16:creationId xmlns:a16="http://schemas.microsoft.com/office/drawing/2014/main" id="{00000000-0008-0000-0B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219075"/>
    <xdr:pic>
      <xdr:nvPicPr>
        <xdr:cNvPr id="131" name="Picture 4" descr="logo alquiser1">
          <a:extLst>
            <a:ext uri="{FF2B5EF4-FFF2-40B4-BE49-F238E27FC236}">
              <a16:creationId xmlns:a16="http://schemas.microsoft.com/office/drawing/2014/main" id="{00000000-0008-0000-0B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23863"/>
    <xdr:pic>
      <xdr:nvPicPr>
        <xdr:cNvPr id="132" name="Picture 4" descr="logo alquiser1">
          <a:extLst>
            <a:ext uri="{FF2B5EF4-FFF2-40B4-BE49-F238E27FC236}">
              <a16:creationId xmlns:a16="http://schemas.microsoft.com/office/drawing/2014/main" id="{00000000-0008-0000-0B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304800"/>
    <xdr:pic>
      <xdr:nvPicPr>
        <xdr:cNvPr id="133" name="Picture 4" descr="logo alquiser1">
          <a:extLst>
            <a:ext uri="{FF2B5EF4-FFF2-40B4-BE49-F238E27FC236}">
              <a16:creationId xmlns:a16="http://schemas.microsoft.com/office/drawing/2014/main" id="{00000000-0008-0000-0B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37589"/>
    <xdr:pic>
      <xdr:nvPicPr>
        <xdr:cNvPr id="134" name="Picture 4" descr="logo alquiser1">
          <a:extLst>
            <a:ext uri="{FF2B5EF4-FFF2-40B4-BE49-F238E27FC236}">
              <a16:creationId xmlns:a16="http://schemas.microsoft.com/office/drawing/2014/main" id="{00000000-0008-0000-0B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380439"/>
    <xdr:pic>
      <xdr:nvPicPr>
        <xdr:cNvPr id="135" name="Picture 4" descr="logo alquiser1">
          <a:extLst>
            <a:ext uri="{FF2B5EF4-FFF2-40B4-BE49-F238E27FC236}">
              <a16:creationId xmlns:a16="http://schemas.microsoft.com/office/drawing/2014/main" id="{00000000-0008-0000-0B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38150"/>
    <xdr:pic>
      <xdr:nvPicPr>
        <xdr:cNvPr id="136" name="Picture 4" descr="logo alquiser1">
          <a:extLst>
            <a:ext uri="{FF2B5EF4-FFF2-40B4-BE49-F238E27FC236}">
              <a16:creationId xmlns:a16="http://schemas.microsoft.com/office/drawing/2014/main" id="{00000000-0008-0000-0B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381000"/>
    <xdr:pic>
      <xdr:nvPicPr>
        <xdr:cNvPr id="137" name="Picture 4" descr="logo alquiser1">
          <a:extLst>
            <a:ext uri="{FF2B5EF4-FFF2-40B4-BE49-F238E27FC236}">
              <a16:creationId xmlns:a16="http://schemas.microsoft.com/office/drawing/2014/main" id="{00000000-0008-0000-0B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66164"/>
    <xdr:pic>
      <xdr:nvPicPr>
        <xdr:cNvPr id="138" name="Picture 4" descr="logo alquiser1">
          <a:extLst>
            <a:ext uri="{FF2B5EF4-FFF2-40B4-BE49-F238E27FC236}">
              <a16:creationId xmlns:a16="http://schemas.microsoft.com/office/drawing/2014/main" id="{00000000-0008-0000-0B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09014"/>
    <xdr:pic>
      <xdr:nvPicPr>
        <xdr:cNvPr id="139" name="Picture 4" descr="logo alquiser1">
          <a:extLst>
            <a:ext uri="{FF2B5EF4-FFF2-40B4-BE49-F238E27FC236}">
              <a16:creationId xmlns:a16="http://schemas.microsoft.com/office/drawing/2014/main" id="{00000000-0008-0000-0B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37589"/>
    <xdr:pic>
      <xdr:nvPicPr>
        <xdr:cNvPr id="140" name="Picture 4" descr="logo alquiser1">
          <a:extLst>
            <a:ext uri="{FF2B5EF4-FFF2-40B4-BE49-F238E27FC236}">
              <a16:creationId xmlns:a16="http://schemas.microsoft.com/office/drawing/2014/main" id="{00000000-0008-0000-0B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380439"/>
    <xdr:pic>
      <xdr:nvPicPr>
        <xdr:cNvPr id="141" name="Picture 4" descr="logo alquiser1">
          <a:extLst>
            <a:ext uri="{FF2B5EF4-FFF2-40B4-BE49-F238E27FC236}">
              <a16:creationId xmlns:a16="http://schemas.microsoft.com/office/drawing/2014/main" id="{00000000-0008-0000-0B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38150"/>
    <xdr:pic>
      <xdr:nvPicPr>
        <xdr:cNvPr id="142" name="Picture 4" descr="logo alquiser1">
          <a:extLst>
            <a:ext uri="{FF2B5EF4-FFF2-40B4-BE49-F238E27FC236}">
              <a16:creationId xmlns:a16="http://schemas.microsoft.com/office/drawing/2014/main" id="{00000000-0008-0000-0B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381000"/>
    <xdr:pic>
      <xdr:nvPicPr>
        <xdr:cNvPr id="143" name="Picture 4" descr="logo alquiser1">
          <a:extLst>
            <a:ext uri="{FF2B5EF4-FFF2-40B4-BE49-F238E27FC236}">
              <a16:creationId xmlns:a16="http://schemas.microsoft.com/office/drawing/2014/main" id="{00000000-0008-0000-0B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66164"/>
    <xdr:pic>
      <xdr:nvPicPr>
        <xdr:cNvPr id="144" name="Picture 4" descr="logo alquiser1">
          <a:extLst>
            <a:ext uri="{FF2B5EF4-FFF2-40B4-BE49-F238E27FC236}">
              <a16:creationId xmlns:a16="http://schemas.microsoft.com/office/drawing/2014/main" id="{00000000-0008-0000-0B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09014"/>
    <xdr:pic>
      <xdr:nvPicPr>
        <xdr:cNvPr id="145" name="Picture 4" descr="logo alquiser1">
          <a:extLst>
            <a:ext uri="{FF2B5EF4-FFF2-40B4-BE49-F238E27FC236}">
              <a16:creationId xmlns:a16="http://schemas.microsoft.com/office/drawing/2014/main" id="{00000000-0008-0000-0B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38150"/>
    <xdr:pic>
      <xdr:nvPicPr>
        <xdr:cNvPr id="146" name="Picture 4" descr="logo alquiser1">
          <a:extLst>
            <a:ext uri="{FF2B5EF4-FFF2-40B4-BE49-F238E27FC236}">
              <a16:creationId xmlns:a16="http://schemas.microsoft.com/office/drawing/2014/main" id="{00000000-0008-0000-0B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381000"/>
    <xdr:pic>
      <xdr:nvPicPr>
        <xdr:cNvPr id="147" name="Picture 4" descr="logo alquiser1">
          <a:extLst>
            <a:ext uri="{FF2B5EF4-FFF2-40B4-BE49-F238E27FC236}">
              <a16:creationId xmlns:a16="http://schemas.microsoft.com/office/drawing/2014/main" id="{00000000-0008-0000-0B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37589"/>
    <xdr:pic>
      <xdr:nvPicPr>
        <xdr:cNvPr id="148" name="Picture 4" descr="logo alquiser1">
          <a:extLst>
            <a:ext uri="{FF2B5EF4-FFF2-40B4-BE49-F238E27FC236}">
              <a16:creationId xmlns:a16="http://schemas.microsoft.com/office/drawing/2014/main" id="{00000000-0008-0000-0B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66164"/>
    <xdr:pic>
      <xdr:nvPicPr>
        <xdr:cNvPr id="149" name="Picture 4" descr="logo alquiser1">
          <a:extLst>
            <a:ext uri="{FF2B5EF4-FFF2-40B4-BE49-F238E27FC236}">
              <a16:creationId xmlns:a16="http://schemas.microsoft.com/office/drawing/2014/main" id="{00000000-0008-0000-0B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09014"/>
    <xdr:pic>
      <xdr:nvPicPr>
        <xdr:cNvPr id="150" name="Picture 4" descr="logo alquiser1">
          <a:extLst>
            <a:ext uri="{FF2B5EF4-FFF2-40B4-BE49-F238E27FC236}">
              <a16:creationId xmlns:a16="http://schemas.microsoft.com/office/drawing/2014/main" id="{00000000-0008-0000-0B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103</xdr:row>
      <xdr:rowOff>0</xdr:rowOff>
    </xdr:from>
    <xdr:ext cx="0" cy="438150"/>
    <xdr:pic>
      <xdr:nvPicPr>
        <xdr:cNvPr id="151" name="Picture 4" descr="logo alquiser1">
          <a:extLst>
            <a:ext uri="{FF2B5EF4-FFF2-40B4-BE49-F238E27FC236}">
              <a16:creationId xmlns:a16="http://schemas.microsoft.com/office/drawing/2014/main" id="{00000000-0008-0000-0B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3060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161926</xdr:colOff>
      <xdr:row>105</xdr:row>
      <xdr:rowOff>38100</xdr:rowOff>
    </xdr:from>
    <xdr:to>
      <xdr:col>14</xdr:col>
      <xdr:colOff>0</xdr:colOff>
      <xdr:row>105</xdr:row>
      <xdr:rowOff>1704975</xdr:rowOff>
    </xdr:to>
    <xdr:graphicFrame macro="">
      <xdr:nvGraphicFramePr>
        <xdr:cNvPr id="152" name="151 Gráfico">
          <a:extLst>
            <a:ext uri="{FF2B5EF4-FFF2-40B4-BE49-F238E27FC236}">
              <a16:creationId xmlns:a16="http://schemas.microsoft.com/office/drawing/2014/main" id="{00000000-0008-0000-0B00-00009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171449</xdr:colOff>
      <xdr:row>105</xdr:row>
      <xdr:rowOff>47625</xdr:rowOff>
    </xdr:from>
    <xdr:to>
      <xdr:col>27</xdr:col>
      <xdr:colOff>266699</xdr:colOff>
      <xdr:row>105</xdr:row>
      <xdr:rowOff>1724025</xdr:rowOff>
    </xdr:to>
    <xdr:graphicFrame macro="">
      <xdr:nvGraphicFramePr>
        <xdr:cNvPr id="153" name="152 Gráfico">
          <a:extLst>
            <a:ext uri="{FF2B5EF4-FFF2-40B4-BE49-F238E27FC236}">
              <a16:creationId xmlns:a16="http://schemas.microsoft.com/office/drawing/2014/main" id="{00000000-0008-0000-0B00-00009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904875</xdr:colOff>
      <xdr:row>97</xdr:row>
      <xdr:rowOff>0</xdr:rowOff>
    </xdr:from>
    <xdr:ext cx="0" cy="547127"/>
    <xdr:pic>
      <xdr:nvPicPr>
        <xdr:cNvPr id="154" name="Picture 4" descr="logo alquiser1">
          <a:extLst>
            <a:ext uri="{FF2B5EF4-FFF2-40B4-BE49-F238E27FC236}">
              <a16:creationId xmlns:a16="http://schemas.microsoft.com/office/drawing/2014/main" id="{00000000-0008-0000-0B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155" name="Picture 4" descr="logo alquiser1">
          <a:extLst>
            <a:ext uri="{FF2B5EF4-FFF2-40B4-BE49-F238E27FC236}">
              <a16:creationId xmlns:a16="http://schemas.microsoft.com/office/drawing/2014/main" id="{00000000-0008-0000-0B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156" name="Picture 4" descr="logo alquiser1">
          <a:extLst>
            <a:ext uri="{FF2B5EF4-FFF2-40B4-BE49-F238E27FC236}">
              <a16:creationId xmlns:a16="http://schemas.microsoft.com/office/drawing/2014/main" id="{00000000-0008-0000-0B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47955"/>
    <xdr:pic>
      <xdr:nvPicPr>
        <xdr:cNvPr id="157" name="Picture 4" descr="logo alquiser1">
          <a:extLst>
            <a:ext uri="{FF2B5EF4-FFF2-40B4-BE49-F238E27FC236}">
              <a16:creationId xmlns:a16="http://schemas.microsoft.com/office/drawing/2014/main" id="{00000000-0008-0000-0B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90805"/>
    <xdr:pic>
      <xdr:nvPicPr>
        <xdr:cNvPr id="158" name="Picture 4" descr="logo alquiser1">
          <a:extLst>
            <a:ext uri="{FF2B5EF4-FFF2-40B4-BE49-F238E27FC236}">
              <a16:creationId xmlns:a16="http://schemas.microsoft.com/office/drawing/2014/main" id="{00000000-0008-0000-0B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159" name="Picture 4" descr="logo alquiser1">
          <a:extLst>
            <a:ext uri="{FF2B5EF4-FFF2-40B4-BE49-F238E27FC236}">
              <a16:creationId xmlns:a16="http://schemas.microsoft.com/office/drawing/2014/main" id="{00000000-0008-0000-0B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160" name="Picture 4" descr="logo alquiser1">
          <a:extLst>
            <a:ext uri="{FF2B5EF4-FFF2-40B4-BE49-F238E27FC236}">
              <a16:creationId xmlns:a16="http://schemas.microsoft.com/office/drawing/2014/main" id="{00000000-0008-0000-0B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219075"/>
    <xdr:pic>
      <xdr:nvPicPr>
        <xdr:cNvPr id="161" name="Picture 4" descr="logo alquiser1">
          <a:extLst>
            <a:ext uri="{FF2B5EF4-FFF2-40B4-BE49-F238E27FC236}">
              <a16:creationId xmlns:a16="http://schemas.microsoft.com/office/drawing/2014/main" id="{00000000-0008-0000-0B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23863"/>
    <xdr:pic>
      <xdr:nvPicPr>
        <xdr:cNvPr id="162" name="Picture 4" descr="logo alquiser1">
          <a:extLst>
            <a:ext uri="{FF2B5EF4-FFF2-40B4-BE49-F238E27FC236}">
              <a16:creationId xmlns:a16="http://schemas.microsoft.com/office/drawing/2014/main" id="{00000000-0008-0000-0B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04800"/>
    <xdr:pic>
      <xdr:nvPicPr>
        <xdr:cNvPr id="163" name="Picture 4" descr="logo alquiser1">
          <a:extLst>
            <a:ext uri="{FF2B5EF4-FFF2-40B4-BE49-F238E27FC236}">
              <a16:creationId xmlns:a16="http://schemas.microsoft.com/office/drawing/2014/main" id="{00000000-0008-0000-0B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164" name="Picture 4" descr="logo alquiser1">
          <a:extLst>
            <a:ext uri="{FF2B5EF4-FFF2-40B4-BE49-F238E27FC236}">
              <a16:creationId xmlns:a16="http://schemas.microsoft.com/office/drawing/2014/main" id="{00000000-0008-0000-0B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165" name="Picture 4" descr="logo alquiser1">
          <a:extLst>
            <a:ext uri="{FF2B5EF4-FFF2-40B4-BE49-F238E27FC236}">
              <a16:creationId xmlns:a16="http://schemas.microsoft.com/office/drawing/2014/main" id="{00000000-0008-0000-0B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166" name="Picture 4" descr="logo alquiser1">
          <a:extLst>
            <a:ext uri="{FF2B5EF4-FFF2-40B4-BE49-F238E27FC236}">
              <a16:creationId xmlns:a16="http://schemas.microsoft.com/office/drawing/2014/main" id="{00000000-0008-0000-0B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167" name="Picture 4" descr="logo alquiser1">
          <a:extLst>
            <a:ext uri="{FF2B5EF4-FFF2-40B4-BE49-F238E27FC236}">
              <a16:creationId xmlns:a16="http://schemas.microsoft.com/office/drawing/2014/main" id="{00000000-0008-0000-0B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168" name="Picture 4" descr="logo alquiser1">
          <a:extLst>
            <a:ext uri="{FF2B5EF4-FFF2-40B4-BE49-F238E27FC236}">
              <a16:creationId xmlns:a16="http://schemas.microsoft.com/office/drawing/2014/main" id="{00000000-0008-0000-0B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169" name="Picture 4" descr="logo alquiser1">
          <a:extLst>
            <a:ext uri="{FF2B5EF4-FFF2-40B4-BE49-F238E27FC236}">
              <a16:creationId xmlns:a16="http://schemas.microsoft.com/office/drawing/2014/main" id="{00000000-0008-0000-0B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170" name="Picture 4" descr="logo alquiser1">
          <a:extLst>
            <a:ext uri="{FF2B5EF4-FFF2-40B4-BE49-F238E27FC236}">
              <a16:creationId xmlns:a16="http://schemas.microsoft.com/office/drawing/2014/main" id="{00000000-0008-0000-0B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171" name="Picture 4" descr="logo alquiser1">
          <a:extLst>
            <a:ext uri="{FF2B5EF4-FFF2-40B4-BE49-F238E27FC236}">
              <a16:creationId xmlns:a16="http://schemas.microsoft.com/office/drawing/2014/main" id="{00000000-0008-0000-0B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172" name="Picture 4" descr="logo alquiser1">
          <a:extLst>
            <a:ext uri="{FF2B5EF4-FFF2-40B4-BE49-F238E27FC236}">
              <a16:creationId xmlns:a16="http://schemas.microsoft.com/office/drawing/2014/main" id="{00000000-0008-0000-0B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173" name="Picture 4" descr="logo alquiser1">
          <a:extLst>
            <a:ext uri="{FF2B5EF4-FFF2-40B4-BE49-F238E27FC236}">
              <a16:creationId xmlns:a16="http://schemas.microsoft.com/office/drawing/2014/main" id="{00000000-0008-0000-0B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174" name="Picture 4" descr="logo alquiser1">
          <a:extLst>
            <a:ext uri="{FF2B5EF4-FFF2-40B4-BE49-F238E27FC236}">
              <a16:creationId xmlns:a16="http://schemas.microsoft.com/office/drawing/2014/main" id="{00000000-0008-0000-0B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175" name="Picture 4" descr="logo alquiser1">
          <a:extLst>
            <a:ext uri="{FF2B5EF4-FFF2-40B4-BE49-F238E27FC236}">
              <a16:creationId xmlns:a16="http://schemas.microsoft.com/office/drawing/2014/main" id="{00000000-0008-0000-0B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176" name="Picture 4" descr="logo alquiser1">
          <a:extLst>
            <a:ext uri="{FF2B5EF4-FFF2-40B4-BE49-F238E27FC236}">
              <a16:creationId xmlns:a16="http://schemas.microsoft.com/office/drawing/2014/main" id="{00000000-0008-0000-0B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177" name="Picture 4" descr="logo alquiser1">
          <a:extLst>
            <a:ext uri="{FF2B5EF4-FFF2-40B4-BE49-F238E27FC236}">
              <a16:creationId xmlns:a16="http://schemas.microsoft.com/office/drawing/2014/main" id="{00000000-0008-0000-0B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178" name="Picture 4" descr="logo alquiser1">
          <a:extLst>
            <a:ext uri="{FF2B5EF4-FFF2-40B4-BE49-F238E27FC236}">
              <a16:creationId xmlns:a16="http://schemas.microsoft.com/office/drawing/2014/main" id="{00000000-0008-0000-0B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179" name="Picture 4" descr="logo alquiser1">
          <a:extLst>
            <a:ext uri="{FF2B5EF4-FFF2-40B4-BE49-F238E27FC236}">
              <a16:creationId xmlns:a16="http://schemas.microsoft.com/office/drawing/2014/main" id="{00000000-0008-0000-0B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180" name="Picture 4" descr="logo alquiser1">
          <a:extLst>
            <a:ext uri="{FF2B5EF4-FFF2-40B4-BE49-F238E27FC236}">
              <a16:creationId xmlns:a16="http://schemas.microsoft.com/office/drawing/2014/main" id="{00000000-0008-0000-0B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181" name="Picture 4" descr="logo alquiser1">
          <a:extLst>
            <a:ext uri="{FF2B5EF4-FFF2-40B4-BE49-F238E27FC236}">
              <a16:creationId xmlns:a16="http://schemas.microsoft.com/office/drawing/2014/main" id="{00000000-0008-0000-0B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182" name="Picture 4" descr="logo alquiser1">
          <a:extLst>
            <a:ext uri="{FF2B5EF4-FFF2-40B4-BE49-F238E27FC236}">
              <a16:creationId xmlns:a16="http://schemas.microsoft.com/office/drawing/2014/main" id="{00000000-0008-0000-0B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183" name="Picture 4" descr="logo alquiser1">
          <a:extLst>
            <a:ext uri="{FF2B5EF4-FFF2-40B4-BE49-F238E27FC236}">
              <a16:creationId xmlns:a16="http://schemas.microsoft.com/office/drawing/2014/main" id="{00000000-0008-0000-0B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184" name="Picture 4" descr="logo alquiser1">
          <a:extLst>
            <a:ext uri="{FF2B5EF4-FFF2-40B4-BE49-F238E27FC236}">
              <a16:creationId xmlns:a16="http://schemas.microsoft.com/office/drawing/2014/main" id="{00000000-0008-0000-0B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185" name="Picture 4" descr="logo alquiser1">
          <a:extLst>
            <a:ext uri="{FF2B5EF4-FFF2-40B4-BE49-F238E27FC236}">
              <a16:creationId xmlns:a16="http://schemas.microsoft.com/office/drawing/2014/main" id="{00000000-0008-0000-0B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9795"/>
    <xdr:pic>
      <xdr:nvPicPr>
        <xdr:cNvPr id="186" name="Picture 4" descr="logo alquiser1">
          <a:extLst>
            <a:ext uri="{FF2B5EF4-FFF2-40B4-BE49-F238E27FC236}">
              <a16:creationId xmlns:a16="http://schemas.microsoft.com/office/drawing/2014/main" id="{00000000-0008-0000-0B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47127"/>
    <xdr:pic>
      <xdr:nvPicPr>
        <xdr:cNvPr id="187" name="Picture 4" descr="logo alquiser1">
          <a:extLst>
            <a:ext uri="{FF2B5EF4-FFF2-40B4-BE49-F238E27FC236}">
              <a16:creationId xmlns:a16="http://schemas.microsoft.com/office/drawing/2014/main" id="{00000000-0008-0000-0B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9795"/>
    <xdr:pic>
      <xdr:nvPicPr>
        <xdr:cNvPr id="188" name="Picture 4" descr="logo alquiser1">
          <a:extLst>
            <a:ext uri="{FF2B5EF4-FFF2-40B4-BE49-F238E27FC236}">
              <a16:creationId xmlns:a16="http://schemas.microsoft.com/office/drawing/2014/main" id="{00000000-0008-0000-0B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189" name="Picture 4" descr="logo alquiser1">
          <a:extLst>
            <a:ext uri="{FF2B5EF4-FFF2-40B4-BE49-F238E27FC236}">
              <a16:creationId xmlns:a16="http://schemas.microsoft.com/office/drawing/2014/main" id="{00000000-0008-0000-0B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9795"/>
    <xdr:pic>
      <xdr:nvPicPr>
        <xdr:cNvPr id="190" name="Picture 4" descr="logo alquiser1">
          <a:extLst>
            <a:ext uri="{FF2B5EF4-FFF2-40B4-BE49-F238E27FC236}">
              <a16:creationId xmlns:a16="http://schemas.microsoft.com/office/drawing/2014/main" id="{00000000-0008-0000-0B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191" name="Picture 4" descr="logo alquiser1">
          <a:extLst>
            <a:ext uri="{FF2B5EF4-FFF2-40B4-BE49-F238E27FC236}">
              <a16:creationId xmlns:a16="http://schemas.microsoft.com/office/drawing/2014/main" id="{00000000-0008-0000-0B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37334"/>
    <xdr:pic>
      <xdr:nvPicPr>
        <xdr:cNvPr id="192" name="Picture 4" descr="logo alquiser1">
          <a:extLst>
            <a:ext uri="{FF2B5EF4-FFF2-40B4-BE49-F238E27FC236}">
              <a16:creationId xmlns:a16="http://schemas.microsoft.com/office/drawing/2014/main" id="{00000000-0008-0000-0B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193" name="Picture 4" descr="logo alquiser1">
          <a:extLst>
            <a:ext uri="{FF2B5EF4-FFF2-40B4-BE49-F238E27FC236}">
              <a16:creationId xmlns:a16="http://schemas.microsoft.com/office/drawing/2014/main" id="{00000000-0008-0000-0B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9795"/>
    <xdr:pic>
      <xdr:nvPicPr>
        <xdr:cNvPr id="194" name="Picture 4" descr="logo alquiser1">
          <a:extLst>
            <a:ext uri="{FF2B5EF4-FFF2-40B4-BE49-F238E27FC236}">
              <a16:creationId xmlns:a16="http://schemas.microsoft.com/office/drawing/2014/main" id="{00000000-0008-0000-0B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52195"/>
    <xdr:pic>
      <xdr:nvPicPr>
        <xdr:cNvPr id="195" name="Picture 4" descr="logo alquiser1">
          <a:extLst>
            <a:ext uri="{FF2B5EF4-FFF2-40B4-BE49-F238E27FC236}">
              <a16:creationId xmlns:a16="http://schemas.microsoft.com/office/drawing/2014/main" id="{00000000-0008-0000-0B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04277"/>
    <xdr:pic>
      <xdr:nvPicPr>
        <xdr:cNvPr id="196" name="Picture 4" descr="logo alquiser1">
          <a:extLst>
            <a:ext uri="{FF2B5EF4-FFF2-40B4-BE49-F238E27FC236}">
              <a16:creationId xmlns:a16="http://schemas.microsoft.com/office/drawing/2014/main" id="{00000000-0008-0000-0B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52195"/>
    <xdr:pic>
      <xdr:nvPicPr>
        <xdr:cNvPr id="197" name="Picture 4" descr="logo alquiser1">
          <a:extLst>
            <a:ext uri="{FF2B5EF4-FFF2-40B4-BE49-F238E27FC236}">
              <a16:creationId xmlns:a16="http://schemas.microsoft.com/office/drawing/2014/main" id="{00000000-0008-0000-0B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47955"/>
    <xdr:pic>
      <xdr:nvPicPr>
        <xdr:cNvPr id="198" name="Picture 4" descr="logo alquiser1">
          <a:extLst>
            <a:ext uri="{FF2B5EF4-FFF2-40B4-BE49-F238E27FC236}">
              <a16:creationId xmlns:a16="http://schemas.microsoft.com/office/drawing/2014/main" id="{00000000-0008-0000-0B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90805"/>
    <xdr:pic>
      <xdr:nvPicPr>
        <xdr:cNvPr id="199" name="Picture 4" descr="logo alquiser1">
          <a:extLst>
            <a:ext uri="{FF2B5EF4-FFF2-40B4-BE49-F238E27FC236}">
              <a16:creationId xmlns:a16="http://schemas.microsoft.com/office/drawing/2014/main" id="{00000000-0008-0000-0B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9795"/>
    <xdr:pic>
      <xdr:nvPicPr>
        <xdr:cNvPr id="200" name="Picture 4" descr="logo alquiser1">
          <a:extLst>
            <a:ext uri="{FF2B5EF4-FFF2-40B4-BE49-F238E27FC236}">
              <a16:creationId xmlns:a16="http://schemas.microsoft.com/office/drawing/2014/main" id="{00000000-0008-0000-0B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18564"/>
    <xdr:pic>
      <xdr:nvPicPr>
        <xdr:cNvPr id="201" name="Picture 4" descr="logo alquiser1">
          <a:extLst>
            <a:ext uri="{FF2B5EF4-FFF2-40B4-BE49-F238E27FC236}">
              <a16:creationId xmlns:a16="http://schemas.microsoft.com/office/drawing/2014/main" id="{00000000-0008-0000-0B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9795"/>
    <xdr:pic>
      <xdr:nvPicPr>
        <xdr:cNvPr id="202" name="Picture 4" descr="logo alquiser1">
          <a:extLst>
            <a:ext uri="{FF2B5EF4-FFF2-40B4-BE49-F238E27FC236}">
              <a16:creationId xmlns:a16="http://schemas.microsoft.com/office/drawing/2014/main" id="{00000000-0008-0000-0B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203" name="Picture 4" descr="logo alquiser1">
          <a:extLst>
            <a:ext uri="{FF2B5EF4-FFF2-40B4-BE49-F238E27FC236}">
              <a16:creationId xmlns:a16="http://schemas.microsoft.com/office/drawing/2014/main" id="{00000000-0008-0000-0B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65909"/>
    <xdr:pic>
      <xdr:nvPicPr>
        <xdr:cNvPr id="204" name="Picture 4" descr="logo alquiser1">
          <a:extLst>
            <a:ext uri="{FF2B5EF4-FFF2-40B4-BE49-F238E27FC236}">
              <a16:creationId xmlns:a16="http://schemas.microsoft.com/office/drawing/2014/main" id="{00000000-0008-0000-0B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205" name="Picture 4" descr="logo alquiser1">
          <a:extLst>
            <a:ext uri="{FF2B5EF4-FFF2-40B4-BE49-F238E27FC236}">
              <a16:creationId xmlns:a16="http://schemas.microsoft.com/office/drawing/2014/main" id="{00000000-0008-0000-0B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24028"/>
    <xdr:pic>
      <xdr:nvPicPr>
        <xdr:cNvPr id="206" name="Picture 4" descr="logo alquiser1">
          <a:extLst>
            <a:ext uri="{FF2B5EF4-FFF2-40B4-BE49-F238E27FC236}">
              <a16:creationId xmlns:a16="http://schemas.microsoft.com/office/drawing/2014/main" id="{00000000-0008-0000-0B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24028"/>
    <xdr:pic>
      <xdr:nvPicPr>
        <xdr:cNvPr id="207" name="Picture 4" descr="logo alquiser1">
          <a:extLst>
            <a:ext uri="{FF2B5EF4-FFF2-40B4-BE49-F238E27FC236}">
              <a16:creationId xmlns:a16="http://schemas.microsoft.com/office/drawing/2014/main" id="{00000000-0008-0000-0B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71920"/>
    <xdr:pic>
      <xdr:nvPicPr>
        <xdr:cNvPr id="208" name="Picture 4" descr="logo alquiser1">
          <a:extLst>
            <a:ext uri="{FF2B5EF4-FFF2-40B4-BE49-F238E27FC236}">
              <a16:creationId xmlns:a16="http://schemas.microsoft.com/office/drawing/2014/main" id="{00000000-0008-0000-0B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71920"/>
    <xdr:pic>
      <xdr:nvPicPr>
        <xdr:cNvPr id="209" name="Picture 4" descr="logo alquiser1">
          <a:extLst>
            <a:ext uri="{FF2B5EF4-FFF2-40B4-BE49-F238E27FC236}">
              <a16:creationId xmlns:a16="http://schemas.microsoft.com/office/drawing/2014/main" id="{00000000-0008-0000-0B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219075"/>
    <xdr:pic>
      <xdr:nvPicPr>
        <xdr:cNvPr id="210" name="Picture 4" descr="logo alquiser1">
          <a:extLst>
            <a:ext uri="{FF2B5EF4-FFF2-40B4-BE49-F238E27FC236}">
              <a16:creationId xmlns:a16="http://schemas.microsoft.com/office/drawing/2014/main" id="{00000000-0008-0000-0B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71920"/>
    <xdr:pic>
      <xdr:nvPicPr>
        <xdr:cNvPr id="211" name="Picture 4" descr="logo alquiser1">
          <a:extLst>
            <a:ext uri="{FF2B5EF4-FFF2-40B4-BE49-F238E27FC236}">
              <a16:creationId xmlns:a16="http://schemas.microsoft.com/office/drawing/2014/main" id="{00000000-0008-0000-0B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23863"/>
    <xdr:pic>
      <xdr:nvPicPr>
        <xdr:cNvPr id="212" name="Picture 4" descr="logo alquiser1">
          <a:extLst>
            <a:ext uri="{FF2B5EF4-FFF2-40B4-BE49-F238E27FC236}">
              <a16:creationId xmlns:a16="http://schemas.microsoft.com/office/drawing/2014/main" id="{00000000-0008-0000-0B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71920"/>
    <xdr:pic>
      <xdr:nvPicPr>
        <xdr:cNvPr id="213" name="Picture 4" descr="logo alquiser1">
          <a:extLst>
            <a:ext uri="{FF2B5EF4-FFF2-40B4-BE49-F238E27FC236}">
              <a16:creationId xmlns:a16="http://schemas.microsoft.com/office/drawing/2014/main" id="{00000000-0008-0000-0B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04800"/>
    <xdr:pic>
      <xdr:nvPicPr>
        <xdr:cNvPr id="214" name="Picture 4" descr="logo alquiser1">
          <a:extLst>
            <a:ext uri="{FF2B5EF4-FFF2-40B4-BE49-F238E27FC236}">
              <a16:creationId xmlns:a16="http://schemas.microsoft.com/office/drawing/2014/main" id="{00000000-0008-0000-0B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1445"/>
    <xdr:pic>
      <xdr:nvPicPr>
        <xdr:cNvPr id="215" name="Picture 4" descr="logo alquiser1">
          <a:extLst>
            <a:ext uri="{FF2B5EF4-FFF2-40B4-BE49-F238E27FC236}">
              <a16:creationId xmlns:a16="http://schemas.microsoft.com/office/drawing/2014/main" id="{00000000-0008-0000-0B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1445"/>
    <xdr:pic>
      <xdr:nvPicPr>
        <xdr:cNvPr id="216" name="Picture 4" descr="logo alquiser1">
          <a:extLst>
            <a:ext uri="{FF2B5EF4-FFF2-40B4-BE49-F238E27FC236}">
              <a16:creationId xmlns:a16="http://schemas.microsoft.com/office/drawing/2014/main" id="{00000000-0008-0000-0B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71920"/>
    <xdr:pic>
      <xdr:nvPicPr>
        <xdr:cNvPr id="217" name="Picture 4" descr="logo alquiser1">
          <a:extLst>
            <a:ext uri="{FF2B5EF4-FFF2-40B4-BE49-F238E27FC236}">
              <a16:creationId xmlns:a16="http://schemas.microsoft.com/office/drawing/2014/main" id="{00000000-0008-0000-0B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1445"/>
    <xdr:pic>
      <xdr:nvPicPr>
        <xdr:cNvPr id="218" name="Picture 4" descr="logo alquiser1">
          <a:extLst>
            <a:ext uri="{FF2B5EF4-FFF2-40B4-BE49-F238E27FC236}">
              <a16:creationId xmlns:a16="http://schemas.microsoft.com/office/drawing/2014/main" id="{00000000-0008-0000-0B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1445"/>
    <xdr:pic>
      <xdr:nvPicPr>
        <xdr:cNvPr id="219" name="Picture 4" descr="logo alquiser1">
          <a:extLst>
            <a:ext uri="{FF2B5EF4-FFF2-40B4-BE49-F238E27FC236}">
              <a16:creationId xmlns:a16="http://schemas.microsoft.com/office/drawing/2014/main" id="{00000000-0008-0000-0B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1445"/>
    <xdr:pic>
      <xdr:nvPicPr>
        <xdr:cNvPr id="220" name="Picture 4" descr="logo alquiser1">
          <a:extLst>
            <a:ext uri="{FF2B5EF4-FFF2-40B4-BE49-F238E27FC236}">
              <a16:creationId xmlns:a16="http://schemas.microsoft.com/office/drawing/2014/main" id="{00000000-0008-0000-0B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221" name="Picture 4" descr="logo alquiser1">
          <a:extLst>
            <a:ext uri="{FF2B5EF4-FFF2-40B4-BE49-F238E27FC236}">
              <a16:creationId xmlns:a16="http://schemas.microsoft.com/office/drawing/2014/main" id="{00000000-0008-0000-0B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222" name="Picture 4" descr="logo alquiser1">
          <a:extLst>
            <a:ext uri="{FF2B5EF4-FFF2-40B4-BE49-F238E27FC236}">
              <a16:creationId xmlns:a16="http://schemas.microsoft.com/office/drawing/2014/main" id="{00000000-0008-0000-0B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223" name="Picture 4" descr="logo alquiser1">
          <a:extLst>
            <a:ext uri="{FF2B5EF4-FFF2-40B4-BE49-F238E27FC236}">
              <a16:creationId xmlns:a16="http://schemas.microsoft.com/office/drawing/2014/main" id="{00000000-0008-0000-0B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224" name="Picture 4" descr="logo alquiser1">
          <a:extLst>
            <a:ext uri="{FF2B5EF4-FFF2-40B4-BE49-F238E27FC236}">
              <a16:creationId xmlns:a16="http://schemas.microsoft.com/office/drawing/2014/main" id="{00000000-0008-0000-0B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25" name="Picture 4" descr="logo alquiser1">
          <a:extLst>
            <a:ext uri="{FF2B5EF4-FFF2-40B4-BE49-F238E27FC236}">
              <a16:creationId xmlns:a16="http://schemas.microsoft.com/office/drawing/2014/main" id="{00000000-0008-0000-0B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6872"/>
    <xdr:pic>
      <xdr:nvPicPr>
        <xdr:cNvPr id="226" name="Picture 4" descr="logo alquiser1">
          <a:extLst>
            <a:ext uri="{FF2B5EF4-FFF2-40B4-BE49-F238E27FC236}">
              <a16:creationId xmlns:a16="http://schemas.microsoft.com/office/drawing/2014/main" id="{00000000-0008-0000-0B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27" name="Picture 4" descr="logo alquiser1">
          <a:extLst>
            <a:ext uri="{FF2B5EF4-FFF2-40B4-BE49-F238E27FC236}">
              <a16:creationId xmlns:a16="http://schemas.microsoft.com/office/drawing/2014/main" id="{00000000-0008-0000-0B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228" name="Picture 4" descr="logo alquiser1">
          <a:extLst>
            <a:ext uri="{FF2B5EF4-FFF2-40B4-BE49-F238E27FC236}">
              <a16:creationId xmlns:a16="http://schemas.microsoft.com/office/drawing/2014/main" id="{00000000-0008-0000-0B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229" name="Picture 4" descr="logo alquiser1">
          <a:extLst>
            <a:ext uri="{FF2B5EF4-FFF2-40B4-BE49-F238E27FC236}">
              <a16:creationId xmlns:a16="http://schemas.microsoft.com/office/drawing/2014/main" id="{00000000-0008-0000-0B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30" name="Picture 4" descr="logo alquiser1">
          <a:extLst>
            <a:ext uri="{FF2B5EF4-FFF2-40B4-BE49-F238E27FC236}">
              <a16:creationId xmlns:a16="http://schemas.microsoft.com/office/drawing/2014/main" id="{00000000-0008-0000-0B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231" name="Picture 4" descr="logo alquiser1">
          <a:extLst>
            <a:ext uri="{FF2B5EF4-FFF2-40B4-BE49-F238E27FC236}">
              <a16:creationId xmlns:a16="http://schemas.microsoft.com/office/drawing/2014/main" id="{00000000-0008-0000-0B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32" name="Picture 4" descr="logo alquiser1">
          <a:extLst>
            <a:ext uri="{FF2B5EF4-FFF2-40B4-BE49-F238E27FC236}">
              <a16:creationId xmlns:a16="http://schemas.microsoft.com/office/drawing/2014/main" id="{00000000-0008-0000-0B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233" name="Picture 4" descr="logo alquiser1">
          <a:extLst>
            <a:ext uri="{FF2B5EF4-FFF2-40B4-BE49-F238E27FC236}">
              <a16:creationId xmlns:a16="http://schemas.microsoft.com/office/drawing/2014/main" id="{00000000-0008-0000-0B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27529"/>
    <xdr:pic>
      <xdr:nvPicPr>
        <xdr:cNvPr id="234" name="Picture 4" descr="logo alquiser1">
          <a:extLst>
            <a:ext uri="{FF2B5EF4-FFF2-40B4-BE49-F238E27FC236}">
              <a16:creationId xmlns:a16="http://schemas.microsoft.com/office/drawing/2014/main" id="{00000000-0008-0000-0B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235" name="Picture 4" descr="logo alquiser1">
          <a:extLst>
            <a:ext uri="{FF2B5EF4-FFF2-40B4-BE49-F238E27FC236}">
              <a16:creationId xmlns:a16="http://schemas.microsoft.com/office/drawing/2014/main" id="{00000000-0008-0000-0B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236" name="Picture 4" descr="logo alquiser1">
          <a:extLst>
            <a:ext uri="{FF2B5EF4-FFF2-40B4-BE49-F238E27FC236}">
              <a16:creationId xmlns:a16="http://schemas.microsoft.com/office/drawing/2014/main" id="{00000000-0008-0000-0B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237" name="Picture 4" descr="logo alquiser1">
          <a:extLst>
            <a:ext uri="{FF2B5EF4-FFF2-40B4-BE49-F238E27FC236}">
              <a16:creationId xmlns:a16="http://schemas.microsoft.com/office/drawing/2014/main" id="{00000000-0008-0000-0B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238" name="Picture 4" descr="logo alquiser1">
          <a:extLst>
            <a:ext uri="{FF2B5EF4-FFF2-40B4-BE49-F238E27FC236}">
              <a16:creationId xmlns:a16="http://schemas.microsoft.com/office/drawing/2014/main" id="{00000000-0008-0000-0B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239" name="Picture 4" descr="logo alquiser1">
          <a:extLst>
            <a:ext uri="{FF2B5EF4-FFF2-40B4-BE49-F238E27FC236}">
              <a16:creationId xmlns:a16="http://schemas.microsoft.com/office/drawing/2014/main" id="{00000000-0008-0000-0B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240" name="Picture 4" descr="logo alquiser1">
          <a:extLst>
            <a:ext uri="{FF2B5EF4-FFF2-40B4-BE49-F238E27FC236}">
              <a16:creationId xmlns:a16="http://schemas.microsoft.com/office/drawing/2014/main" id="{00000000-0008-0000-0B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41" name="Picture 4" descr="logo alquiser1">
          <a:extLst>
            <a:ext uri="{FF2B5EF4-FFF2-40B4-BE49-F238E27FC236}">
              <a16:creationId xmlns:a16="http://schemas.microsoft.com/office/drawing/2014/main" id="{00000000-0008-0000-0B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18564"/>
    <xdr:pic>
      <xdr:nvPicPr>
        <xdr:cNvPr id="242" name="Picture 4" descr="logo alquiser1">
          <a:extLst>
            <a:ext uri="{FF2B5EF4-FFF2-40B4-BE49-F238E27FC236}">
              <a16:creationId xmlns:a16="http://schemas.microsoft.com/office/drawing/2014/main" id="{00000000-0008-0000-0B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43" name="Picture 4" descr="logo alquiser1">
          <a:extLst>
            <a:ext uri="{FF2B5EF4-FFF2-40B4-BE49-F238E27FC236}">
              <a16:creationId xmlns:a16="http://schemas.microsoft.com/office/drawing/2014/main" id="{00000000-0008-0000-0B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244" name="Picture 4" descr="logo alquiser1">
          <a:extLst>
            <a:ext uri="{FF2B5EF4-FFF2-40B4-BE49-F238E27FC236}">
              <a16:creationId xmlns:a16="http://schemas.microsoft.com/office/drawing/2014/main" id="{00000000-0008-0000-0B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56104"/>
    <xdr:pic>
      <xdr:nvPicPr>
        <xdr:cNvPr id="245" name="Picture 4" descr="logo alquiser1">
          <a:extLst>
            <a:ext uri="{FF2B5EF4-FFF2-40B4-BE49-F238E27FC236}">
              <a16:creationId xmlns:a16="http://schemas.microsoft.com/office/drawing/2014/main" id="{00000000-0008-0000-0B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246" name="Picture 4" descr="logo alquiser1">
          <a:extLst>
            <a:ext uri="{FF2B5EF4-FFF2-40B4-BE49-F238E27FC236}">
              <a16:creationId xmlns:a16="http://schemas.microsoft.com/office/drawing/2014/main" id="{00000000-0008-0000-0B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47" name="Picture 4" descr="logo alquiser1">
          <a:extLst>
            <a:ext uri="{FF2B5EF4-FFF2-40B4-BE49-F238E27FC236}">
              <a16:creationId xmlns:a16="http://schemas.microsoft.com/office/drawing/2014/main" id="{00000000-0008-0000-0B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6872"/>
    <xdr:pic>
      <xdr:nvPicPr>
        <xdr:cNvPr id="248" name="Picture 4" descr="logo alquiser1">
          <a:extLst>
            <a:ext uri="{FF2B5EF4-FFF2-40B4-BE49-F238E27FC236}">
              <a16:creationId xmlns:a16="http://schemas.microsoft.com/office/drawing/2014/main" id="{00000000-0008-0000-0B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49" name="Picture 4" descr="logo alquiser1">
          <a:extLst>
            <a:ext uri="{FF2B5EF4-FFF2-40B4-BE49-F238E27FC236}">
              <a16:creationId xmlns:a16="http://schemas.microsoft.com/office/drawing/2014/main" id="{00000000-0008-0000-0B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250" name="Picture 4" descr="logo alquiser1">
          <a:extLst>
            <a:ext uri="{FF2B5EF4-FFF2-40B4-BE49-F238E27FC236}">
              <a16:creationId xmlns:a16="http://schemas.microsoft.com/office/drawing/2014/main" id="{00000000-0008-0000-0B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251" name="Picture 4" descr="logo alquiser1">
          <a:extLst>
            <a:ext uri="{FF2B5EF4-FFF2-40B4-BE49-F238E27FC236}">
              <a16:creationId xmlns:a16="http://schemas.microsoft.com/office/drawing/2014/main" id="{00000000-0008-0000-0B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52" name="Picture 4" descr="logo alquiser1">
          <a:extLst>
            <a:ext uri="{FF2B5EF4-FFF2-40B4-BE49-F238E27FC236}">
              <a16:creationId xmlns:a16="http://schemas.microsoft.com/office/drawing/2014/main" id="{00000000-0008-0000-0B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253" name="Picture 4" descr="logo alquiser1">
          <a:extLst>
            <a:ext uri="{FF2B5EF4-FFF2-40B4-BE49-F238E27FC236}">
              <a16:creationId xmlns:a16="http://schemas.microsoft.com/office/drawing/2014/main" id="{00000000-0008-0000-0B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54" name="Picture 4" descr="logo alquiser1">
          <a:extLst>
            <a:ext uri="{FF2B5EF4-FFF2-40B4-BE49-F238E27FC236}">
              <a16:creationId xmlns:a16="http://schemas.microsoft.com/office/drawing/2014/main" id="{00000000-0008-0000-0B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255" name="Picture 4" descr="logo alquiser1">
          <a:extLst>
            <a:ext uri="{FF2B5EF4-FFF2-40B4-BE49-F238E27FC236}">
              <a16:creationId xmlns:a16="http://schemas.microsoft.com/office/drawing/2014/main" id="{00000000-0008-0000-0B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27529"/>
    <xdr:pic>
      <xdr:nvPicPr>
        <xdr:cNvPr id="256" name="Picture 4" descr="logo alquiser1">
          <a:extLst>
            <a:ext uri="{FF2B5EF4-FFF2-40B4-BE49-F238E27FC236}">
              <a16:creationId xmlns:a16="http://schemas.microsoft.com/office/drawing/2014/main" id="{00000000-0008-0000-0B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257" name="Picture 4" descr="logo alquiser1">
          <a:extLst>
            <a:ext uri="{FF2B5EF4-FFF2-40B4-BE49-F238E27FC236}">
              <a16:creationId xmlns:a16="http://schemas.microsoft.com/office/drawing/2014/main" id="{00000000-0008-0000-0B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258" name="Picture 4" descr="logo alquiser1">
          <a:extLst>
            <a:ext uri="{FF2B5EF4-FFF2-40B4-BE49-F238E27FC236}">
              <a16:creationId xmlns:a16="http://schemas.microsoft.com/office/drawing/2014/main" id="{00000000-0008-0000-0B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259" name="Picture 4" descr="logo alquiser1">
          <a:extLst>
            <a:ext uri="{FF2B5EF4-FFF2-40B4-BE49-F238E27FC236}">
              <a16:creationId xmlns:a16="http://schemas.microsoft.com/office/drawing/2014/main" id="{00000000-0008-0000-0B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260" name="Picture 4" descr="logo alquiser1">
          <a:extLst>
            <a:ext uri="{FF2B5EF4-FFF2-40B4-BE49-F238E27FC236}">
              <a16:creationId xmlns:a16="http://schemas.microsoft.com/office/drawing/2014/main" id="{00000000-0008-0000-0B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261" name="Picture 4" descr="logo alquiser1">
          <a:extLst>
            <a:ext uri="{FF2B5EF4-FFF2-40B4-BE49-F238E27FC236}">
              <a16:creationId xmlns:a16="http://schemas.microsoft.com/office/drawing/2014/main" id="{00000000-0008-0000-0B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262" name="Picture 4" descr="logo alquiser1">
          <a:extLst>
            <a:ext uri="{FF2B5EF4-FFF2-40B4-BE49-F238E27FC236}">
              <a16:creationId xmlns:a16="http://schemas.microsoft.com/office/drawing/2014/main" id="{00000000-0008-0000-0B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63" name="Picture 4" descr="logo alquiser1">
          <a:extLst>
            <a:ext uri="{FF2B5EF4-FFF2-40B4-BE49-F238E27FC236}">
              <a16:creationId xmlns:a16="http://schemas.microsoft.com/office/drawing/2014/main" id="{00000000-0008-0000-0B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18564"/>
    <xdr:pic>
      <xdr:nvPicPr>
        <xdr:cNvPr id="264" name="Picture 4" descr="logo alquiser1">
          <a:extLst>
            <a:ext uri="{FF2B5EF4-FFF2-40B4-BE49-F238E27FC236}">
              <a16:creationId xmlns:a16="http://schemas.microsoft.com/office/drawing/2014/main" id="{00000000-0008-0000-0B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65" name="Picture 4" descr="logo alquiser1">
          <a:extLst>
            <a:ext uri="{FF2B5EF4-FFF2-40B4-BE49-F238E27FC236}">
              <a16:creationId xmlns:a16="http://schemas.microsoft.com/office/drawing/2014/main" id="{00000000-0008-0000-0B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266" name="Picture 4" descr="logo alquiser1">
          <a:extLst>
            <a:ext uri="{FF2B5EF4-FFF2-40B4-BE49-F238E27FC236}">
              <a16:creationId xmlns:a16="http://schemas.microsoft.com/office/drawing/2014/main" id="{00000000-0008-0000-0B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56104"/>
    <xdr:pic>
      <xdr:nvPicPr>
        <xdr:cNvPr id="267" name="Picture 4" descr="logo alquiser1">
          <a:extLst>
            <a:ext uri="{FF2B5EF4-FFF2-40B4-BE49-F238E27FC236}">
              <a16:creationId xmlns:a16="http://schemas.microsoft.com/office/drawing/2014/main" id="{00000000-0008-0000-0B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268" name="Picture 4" descr="logo alquiser1">
          <a:extLst>
            <a:ext uri="{FF2B5EF4-FFF2-40B4-BE49-F238E27FC236}">
              <a16:creationId xmlns:a16="http://schemas.microsoft.com/office/drawing/2014/main" id="{00000000-0008-0000-0B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69" name="Picture 4" descr="logo alquiser1">
          <a:extLst>
            <a:ext uri="{FF2B5EF4-FFF2-40B4-BE49-F238E27FC236}">
              <a16:creationId xmlns:a16="http://schemas.microsoft.com/office/drawing/2014/main" id="{00000000-0008-0000-0B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6872"/>
    <xdr:pic>
      <xdr:nvPicPr>
        <xdr:cNvPr id="270" name="Picture 4" descr="logo alquiser1">
          <a:extLst>
            <a:ext uri="{FF2B5EF4-FFF2-40B4-BE49-F238E27FC236}">
              <a16:creationId xmlns:a16="http://schemas.microsoft.com/office/drawing/2014/main" id="{00000000-0008-0000-0B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71" name="Picture 4" descr="logo alquiser1">
          <a:extLst>
            <a:ext uri="{FF2B5EF4-FFF2-40B4-BE49-F238E27FC236}">
              <a16:creationId xmlns:a16="http://schemas.microsoft.com/office/drawing/2014/main" id="{00000000-0008-0000-0B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272" name="Picture 4" descr="logo alquiser1">
          <a:extLst>
            <a:ext uri="{FF2B5EF4-FFF2-40B4-BE49-F238E27FC236}">
              <a16:creationId xmlns:a16="http://schemas.microsoft.com/office/drawing/2014/main" id="{00000000-0008-0000-0B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273" name="Picture 4" descr="logo alquiser1">
          <a:extLst>
            <a:ext uri="{FF2B5EF4-FFF2-40B4-BE49-F238E27FC236}">
              <a16:creationId xmlns:a16="http://schemas.microsoft.com/office/drawing/2014/main" id="{00000000-0008-0000-0B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74" name="Picture 4" descr="logo alquiser1">
          <a:extLst>
            <a:ext uri="{FF2B5EF4-FFF2-40B4-BE49-F238E27FC236}">
              <a16:creationId xmlns:a16="http://schemas.microsoft.com/office/drawing/2014/main" id="{00000000-0008-0000-0B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75" name="Picture 4" descr="logo alquiser1">
          <a:extLst>
            <a:ext uri="{FF2B5EF4-FFF2-40B4-BE49-F238E27FC236}">
              <a16:creationId xmlns:a16="http://schemas.microsoft.com/office/drawing/2014/main" id="{00000000-0008-0000-0B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27529"/>
    <xdr:pic>
      <xdr:nvPicPr>
        <xdr:cNvPr id="276" name="Picture 4" descr="logo alquiser1">
          <a:extLst>
            <a:ext uri="{FF2B5EF4-FFF2-40B4-BE49-F238E27FC236}">
              <a16:creationId xmlns:a16="http://schemas.microsoft.com/office/drawing/2014/main" id="{00000000-0008-0000-0B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277" name="Picture 4" descr="logo alquiser1">
          <a:extLst>
            <a:ext uri="{FF2B5EF4-FFF2-40B4-BE49-F238E27FC236}">
              <a16:creationId xmlns:a16="http://schemas.microsoft.com/office/drawing/2014/main" id="{00000000-0008-0000-0B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278" name="Picture 4" descr="logo alquiser1">
          <a:extLst>
            <a:ext uri="{FF2B5EF4-FFF2-40B4-BE49-F238E27FC236}">
              <a16:creationId xmlns:a16="http://schemas.microsoft.com/office/drawing/2014/main" id="{00000000-0008-0000-0B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279" name="Picture 4" descr="logo alquiser1">
          <a:extLst>
            <a:ext uri="{FF2B5EF4-FFF2-40B4-BE49-F238E27FC236}">
              <a16:creationId xmlns:a16="http://schemas.microsoft.com/office/drawing/2014/main" id="{00000000-0008-0000-0B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280" name="Picture 4" descr="logo alquiser1">
          <a:extLst>
            <a:ext uri="{FF2B5EF4-FFF2-40B4-BE49-F238E27FC236}">
              <a16:creationId xmlns:a16="http://schemas.microsoft.com/office/drawing/2014/main" id="{00000000-0008-0000-0B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281" name="Picture 4" descr="logo alquiser1">
          <a:extLst>
            <a:ext uri="{FF2B5EF4-FFF2-40B4-BE49-F238E27FC236}">
              <a16:creationId xmlns:a16="http://schemas.microsoft.com/office/drawing/2014/main" id="{00000000-0008-0000-0B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82" name="Picture 4" descr="logo alquiser1">
          <a:extLst>
            <a:ext uri="{FF2B5EF4-FFF2-40B4-BE49-F238E27FC236}">
              <a16:creationId xmlns:a16="http://schemas.microsoft.com/office/drawing/2014/main" id="{00000000-0008-0000-0B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83" name="Picture 4" descr="logo alquiser1">
          <a:extLst>
            <a:ext uri="{FF2B5EF4-FFF2-40B4-BE49-F238E27FC236}">
              <a16:creationId xmlns:a16="http://schemas.microsoft.com/office/drawing/2014/main" id="{00000000-0008-0000-0B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56104"/>
    <xdr:pic>
      <xdr:nvPicPr>
        <xdr:cNvPr id="284" name="Picture 4" descr="logo alquiser1">
          <a:extLst>
            <a:ext uri="{FF2B5EF4-FFF2-40B4-BE49-F238E27FC236}">
              <a16:creationId xmlns:a16="http://schemas.microsoft.com/office/drawing/2014/main" id="{00000000-0008-0000-0B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285" name="Picture 4" descr="logo alquiser1">
          <a:extLst>
            <a:ext uri="{FF2B5EF4-FFF2-40B4-BE49-F238E27FC236}">
              <a16:creationId xmlns:a16="http://schemas.microsoft.com/office/drawing/2014/main" id="{00000000-0008-0000-0B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286" name="Picture 4" descr="logo alquiser1">
          <a:extLst>
            <a:ext uri="{FF2B5EF4-FFF2-40B4-BE49-F238E27FC236}">
              <a16:creationId xmlns:a16="http://schemas.microsoft.com/office/drawing/2014/main" id="{00000000-0008-0000-0B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89"/>
    <xdr:pic>
      <xdr:nvPicPr>
        <xdr:cNvPr id="287" name="Picture 4" descr="logo alquiser1">
          <a:extLst>
            <a:ext uri="{FF2B5EF4-FFF2-40B4-BE49-F238E27FC236}">
              <a16:creationId xmlns:a16="http://schemas.microsoft.com/office/drawing/2014/main" id="{00000000-0008-0000-0B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288" name="Picture 4" descr="logo alquiser1">
          <a:extLst>
            <a:ext uri="{FF2B5EF4-FFF2-40B4-BE49-F238E27FC236}">
              <a16:creationId xmlns:a16="http://schemas.microsoft.com/office/drawing/2014/main" id="{00000000-0008-0000-0B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18564"/>
    <xdr:pic>
      <xdr:nvPicPr>
        <xdr:cNvPr id="289" name="Picture 4" descr="logo alquiser1">
          <a:extLst>
            <a:ext uri="{FF2B5EF4-FFF2-40B4-BE49-F238E27FC236}">
              <a16:creationId xmlns:a16="http://schemas.microsoft.com/office/drawing/2014/main" id="{00000000-0008-0000-0B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290" name="Picture 4" descr="logo alquiser1">
          <a:extLst>
            <a:ext uri="{FF2B5EF4-FFF2-40B4-BE49-F238E27FC236}">
              <a16:creationId xmlns:a16="http://schemas.microsoft.com/office/drawing/2014/main" id="{00000000-0008-0000-0B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291" name="Picture 4" descr="logo alquiser1">
          <a:extLst>
            <a:ext uri="{FF2B5EF4-FFF2-40B4-BE49-F238E27FC236}">
              <a16:creationId xmlns:a16="http://schemas.microsoft.com/office/drawing/2014/main" id="{00000000-0008-0000-0B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92" name="Picture 4" descr="logo alquiser1">
          <a:extLst>
            <a:ext uri="{FF2B5EF4-FFF2-40B4-BE49-F238E27FC236}">
              <a16:creationId xmlns:a16="http://schemas.microsoft.com/office/drawing/2014/main" id="{00000000-0008-0000-0B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6872"/>
    <xdr:pic>
      <xdr:nvPicPr>
        <xdr:cNvPr id="293" name="Picture 4" descr="logo alquiser1">
          <a:extLst>
            <a:ext uri="{FF2B5EF4-FFF2-40B4-BE49-F238E27FC236}">
              <a16:creationId xmlns:a16="http://schemas.microsoft.com/office/drawing/2014/main" id="{00000000-0008-0000-0B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94" name="Picture 4" descr="logo alquiser1">
          <a:extLst>
            <a:ext uri="{FF2B5EF4-FFF2-40B4-BE49-F238E27FC236}">
              <a16:creationId xmlns:a16="http://schemas.microsoft.com/office/drawing/2014/main" id="{00000000-0008-0000-0B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295" name="Picture 4" descr="logo alquiser1">
          <a:extLst>
            <a:ext uri="{FF2B5EF4-FFF2-40B4-BE49-F238E27FC236}">
              <a16:creationId xmlns:a16="http://schemas.microsoft.com/office/drawing/2014/main" id="{00000000-0008-0000-0B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296" name="Picture 4" descr="logo alquiser1">
          <a:extLst>
            <a:ext uri="{FF2B5EF4-FFF2-40B4-BE49-F238E27FC236}">
              <a16:creationId xmlns:a16="http://schemas.microsoft.com/office/drawing/2014/main" id="{00000000-0008-0000-0B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97" name="Picture 4" descr="logo alquiser1">
          <a:extLst>
            <a:ext uri="{FF2B5EF4-FFF2-40B4-BE49-F238E27FC236}">
              <a16:creationId xmlns:a16="http://schemas.microsoft.com/office/drawing/2014/main" id="{00000000-0008-0000-0B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298" name="Picture 4" descr="logo alquiser1">
          <a:extLst>
            <a:ext uri="{FF2B5EF4-FFF2-40B4-BE49-F238E27FC236}">
              <a16:creationId xmlns:a16="http://schemas.microsoft.com/office/drawing/2014/main" id="{00000000-0008-0000-0B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27529"/>
    <xdr:pic>
      <xdr:nvPicPr>
        <xdr:cNvPr id="299" name="Picture 4" descr="logo alquiser1">
          <a:extLst>
            <a:ext uri="{FF2B5EF4-FFF2-40B4-BE49-F238E27FC236}">
              <a16:creationId xmlns:a16="http://schemas.microsoft.com/office/drawing/2014/main" id="{00000000-0008-0000-0B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300" name="Picture 4" descr="logo alquiser1">
          <a:extLst>
            <a:ext uri="{FF2B5EF4-FFF2-40B4-BE49-F238E27FC236}">
              <a16:creationId xmlns:a16="http://schemas.microsoft.com/office/drawing/2014/main" id="{00000000-0008-0000-0B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94472"/>
    <xdr:pic>
      <xdr:nvPicPr>
        <xdr:cNvPr id="301" name="Picture 4" descr="logo alquiser1">
          <a:extLst>
            <a:ext uri="{FF2B5EF4-FFF2-40B4-BE49-F238E27FC236}">
              <a16:creationId xmlns:a16="http://schemas.microsoft.com/office/drawing/2014/main" id="{00000000-0008-0000-0B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742390"/>
    <xdr:pic>
      <xdr:nvPicPr>
        <xdr:cNvPr id="302" name="Picture 4" descr="logo alquiser1">
          <a:extLst>
            <a:ext uri="{FF2B5EF4-FFF2-40B4-BE49-F238E27FC236}">
              <a16:creationId xmlns:a16="http://schemas.microsoft.com/office/drawing/2014/main" id="{00000000-0008-0000-0B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303" name="Picture 4" descr="logo alquiser1">
          <a:extLst>
            <a:ext uri="{FF2B5EF4-FFF2-40B4-BE49-F238E27FC236}">
              <a16:creationId xmlns:a16="http://schemas.microsoft.com/office/drawing/2014/main" id="{00000000-0008-0000-0B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304" name="Picture 4" descr="logo alquiser1">
          <a:extLst>
            <a:ext uri="{FF2B5EF4-FFF2-40B4-BE49-F238E27FC236}">
              <a16:creationId xmlns:a16="http://schemas.microsoft.com/office/drawing/2014/main" id="{00000000-0008-0000-0B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589990"/>
    <xdr:pic>
      <xdr:nvPicPr>
        <xdr:cNvPr id="305" name="Picture 4" descr="logo alquiser1">
          <a:extLst>
            <a:ext uri="{FF2B5EF4-FFF2-40B4-BE49-F238E27FC236}">
              <a16:creationId xmlns:a16="http://schemas.microsoft.com/office/drawing/2014/main" id="{00000000-0008-0000-0B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97</xdr:row>
      <xdr:rowOff>0</xdr:rowOff>
    </xdr:from>
    <xdr:ext cx="0" cy="656104"/>
    <xdr:pic>
      <xdr:nvPicPr>
        <xdr:cNvPr id="306" name="Picture 4" descr="logo alquiser1">
          <a:extLst>
            <a:ext uri="{FF2B5EF4-FFF2-40B4-BE49-F238E27FC236}">
              <a16:creationId xmlns:a16="http://schemas.microsoft.com/office/drawing/2014/main" id="{00000000-0008-0000-0B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92011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47127"/>
    <xdr:pic>
      <xdr:nvPicPr>
        <xdr:cNvPr id="307" name="Picture 4" descr="logo alquiser1">
          <a:extLst>
            <a:ext uri="{FF2B5EF4-FFF2-40B4-BE49-F238E27FC236}">
              <a16:creationId xmlns:a16="http://schemas.microsoft.com/office/drawing/2014/main" id="{00000000-0008-0000-0B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308" name="Picture 4" descr="logo alquiser1">
          <a:extLst>
            <a:ext uri="{FF2B5EF4-FFF2-40B4-BE49-F238E27FC236}">
              <a16:creationId xmlns:a16="http://schemas.microsoft.com/office/drawing/2014/main" id="{00000000-0008-0000-0B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309" name="Picture 4" descr="logo alquiser1">
          <a:extLst>
            <a:ext uri="{FF2B5EF4-FFF2-40B4-BE49-F238E27FC236}">
              <a16:creationId xmlns:a16="http://schemas.microsoft.com/office/drawing/2014/main" id="{00000000-0008-0000-0B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47955"/>
    <xdr:pic>
      <xdr:nvPicPr>
        <xdr:cNvPr id="310" name="Picture 4" descr="logo alquiser1">
          <a:extLst>
            <a:ext uri="{FF2B5EF4-FFF2-40B4-BE49-F238E27FC236}">
              <a16:creationId xmlns:a16="http://schemas.microsoft.com/office/drawing/2014/main" id="{00000000-0008-0000-0B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90805"/>
    <xdr:pic>
      <xdr:nvPicPr>
        <xdr:cNvPr id="311" name="Picture 4" descr="logo alquiser1">
          <a:extLst>
            <a:ext uri="{FF2B5EF4-FFF2-40B4-BE49-F238E27FC236}">
              <a16:creationId xmlns:a16="http://schemas.microsoft.com/office/drawing/2014/main" id="{00000000-0008-0000-0B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312" name="Picture 4" descr="logo alquiser1">
          <a:extLst>
            <a:ext uri="{FF2B5EF4-FFF2-40B4-BE49-F238E27FC236}">
              <a16:creationId xmlns:a16="http://schemas.microsoft.com/office/drawing/2014/main" id="{00000000-0008-0000-0B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313" name="Picture 4" descr="logo alquiser1">
          <a:extLst>
            <a:ext uri="{FF2B5EF4-FFF2-40B4-BE49-F238E27FC236}">
              <a16:creationId xmlns:a16="http://schemas.microsoft.com/office/drawing/2014/main" id="{00000000-0008-0000-0B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219075"/>
    <xdr:pic>
      <xdr:nvPicPr>
        <xdr:cNvPr id="314" name="Picture 4" descr="logo alquiser1">
          <a:extLst>
            <a:ext uri="{FF2B5EF4-FFF2-40B4-BE49-F238E27FC236}">
              <a16:creationId xmlns:a16="http://schemas.microsoft.com/office/drawing/2014/main" id="{00000000-0008-0000-0B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23863"/>
    <xdr:pic>
      <xdr:nvPicPr>
        <xdr:cNvPr id="315" name="Picture 4" descr="logo alquiser1">
          <a:extLst>
            <a:ext uri="{FF2B5EF4-FFF2-40B4-BE49-F238E27FC236}">
              <a16:creationId xmlns:a16="http://schemas.microsoft.com/office/drawing/2014/main" id="{00000000-0008-0000-0B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04800"/>
    <xdr:pic>
      <xdr:nvPicPr>
        <xdr:cNvPr id="316" name="Picture 4" descr="logo alquiser1">
          <a:extLst>
            <a:ext uri="{FF2B5EF4-FFF2-40B4-BE49-F238E27FC236}">
              <a16:creationId xmlns:a16="http://schemas.microsoft.com/office/drawing/2014/main" id="{00000000-0008-0000-0B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317" name="Picture 4" descr="logo alquiser1">
          <a:extLst>
            <a:ext uri="{FF2B5EF4-FFF2-40B4-BE49-F238E27FC236}">
              <a16:creationId xmlns:a16="http://schemas.microsoft.com/office/drawing/2014/main" id="{00000000-0008-0000-0B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318" name="Picture 4" descr="logo alquiser1">
          <a:extLst>
            <a:ext uri="{FF2B5EF4-FFF2-40B4-BE49-F238E27FC236}">
              <a16:creationId xmlns:a16="http://schemas.microsoft.com/office/drawing/2014/main" id="{00000000-0008-0000-0B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319" name="Picture 4" descr="logo alquiser1">
          <a:extLst>
            <a:ext uri="{FF2B5EF4-FFF2-40B4-BE49-F238E27FC236}">
              <a16:creationId xmlns:a16="http://schemas.microsoft.com/office/drawing/2014/main" id="{00000000-0008-0000-0B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320" name="Picture 4" descr="logo alquiser1">
          <a:extLst>
            <a:ext uri="{FF2B5EF4-FFF2-40B4-BE49-F238E27FC236}">
              <a16:creationId xmlns:a16="http://schemas.microsoft.com/office/drawing/2014/main" id="{00000000-0008-0000-0B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321" name="Picture 4" descr="logo alquiser1">
          <a:extLst>
            <a:ext uri="{FF2B5EF4-FFF2-40B4-BE49-F238E27FC236}">
              <a16:creationId xmlns:a16="http://schemas.microsoft.com/office/drawing/2014/main" id="{00000000-0008-0000-0B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322" name="Picture 4" descr="logo alquiser1">
          <a:extLst>
            <a:ext uri="{FF2B5EF4-FFF2-40B4-BE49-F238E27FC236}">
              <a16:creationId xmlns:a16="http://schemas.microsoft.com/office/drawing/2014/main" id="{00000000-0008-0000-0B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323" name="Picture 4" descr="logo alquiser1">
          <a:extLst>
            <a:ext uri="{FF2B5EF4-FFF2-40B4-BE49-F238E27FC236}">
              <a16:creationId xmlns:a16="http://schemas.microsoft.com/office/drawing/2014/main" id="{00000000-0008-0000-0B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324" name="Picture 4" descr="logo alquiser1">
          <a:extLst>
            <a:ext uri="{FF2B5EF4-FFF2-40B4-BE49-F238E27FC236}">
              <a16:creationId xmlns:a16="http://schemas.microsoft.com/office/drawing/2014/main" id="{00000000-0008-0000-0B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325" name="Picture 4" descr="logo alquiser1">
          <a:extLst>
            <a:ext uri="{FF2B5EF4-FFF2-40B4-BE49-F238E27FC236}">
              <a16:creationId xmlns:a16="http://schemas.microsoft.com/office/drawing/2014/main" id="{00000000-0008-0000-0B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326" name="Picture 4" descr="logo alquiser1">
          <a:extLst>
            <a:ext uri="{FF2B5EF4-FFF2-40B4-BE49-F238E27FC236}">
              <a16:creationId xmlns:a16="http://schemas.microsoft.com/office/drawing/2014/main" id="{00000000-0008-0000-0B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327" name="Picture 4" descr="logo alquiser1">
          <a:extLst>
            <a:ext uri="{FF2B5EF4-FFF2-40B4-BE49-F238E27FC236}">
              <a16:creationId xmlns:a16="http://schemas.microsoft.com/office/drawing/2014/main" id="{00000000-0008-0000-0B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328" name="Picture 4" descr="logo alquiser1">
          <a:extLst>
            <a:ext uri="{FF2B5EF4-FFF2-40B4-BE49-F238E27FC236}">
              <a16:creationId xmlns:a16="http://schemas.microsoft.com/office/drawing/2014/main" id="{00000000-0008-0000-0B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329" name="Picture 4" descr="logo alquiser1">
          <a:extLst>
            <a:ext uri="{FF2B5EF4-FFF2-40B4-BE49-F238E27FC236}">
              <a16:creationId xmlns:a16="http://schemas.microsoft.com/office/drawing/2014/main" id="{00000000-0008-0000-0B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330" name="Picture 4" descr="logo alquiser1">
          <a:extLst>
            <a:ext uri="{FF2B5EF4-FFF2-40B4-BE49-F238E27FC236}">
              <a16:creationId xmlns:a16="http://schemas.microsoft.com/office/drawing/2014/main" id="{00000000-0008-0000-0B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331" name="Picture 4" descr="logo alquiser1">
          <a:extLst>
            <a:ext uri="{FF2B5EF4-FFF2-40B4-BE49-F238E27FC236}">
              <a16:creationId xmlns:a16="http://schemas.microsoft.com/office/drawing/2014/main" id="{00000000-0008-0000-0B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332" name="Picture 4" descr="logo alquiser1">
          <a:extLst>
            <a:ext uri="{FF2B5EF4-FFF2-40B4-BE49-F238E27FC236}">
              <a16:creationId xmlns:a16="http://schemas.microsoft.com/office/drawing/2014/main" id="{00000000-0008-0000-0B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333" name="Picture 4" descr="logo alquiser1">
          <a:extLst>
            <a:ext uri="{FF2B5EF4-FFF2-40B4-BE49-F238E27FC236}">
              <a16:creationId xmlns:a16="http://schemas.microsoft.com/office/drawing/2014/main" id="{00000000-0008-0000-0B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7589"/>
    <xdr:pic>
      <xdr:nvPicPr>
        <xdr:cNvPr id="334" name="Picture 4" descr="logo alquiser1">
          <a:extLst>
            <a:ext uri="{FF2B5EF4-FFF2-40B4-BE49-F238E27FC236}">
              <a16:creationId xmlns:a16="http://schemas.microsoft.com/office/drawing/2014/main" id="{00000000-0008-0000-0B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66164"/>
    <xdr:pic>
      <xdr:nvPicPr>
        <xdr:cNvPr id="335" name="Picture 4" descr="logo alquiser1">
          <a:extLst>
            <a:ext uri="{FF2B5EF4-FFF2-40B4-BE49-F238E27FC236}">
              <a16:creationId xmlns:a16="http://schemas.microsoft.com/office/drawing/2014/main" id="{00000000-0008-0000-0B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09014"/>
    <xdr:pic>
      <xdr:nvPicPr>
        <xdr:cNvPr id="336" name="Picture 4" descr="logo alquiser1">
          <a:extLst>
            <a:ext uri="{FF2B5EF4-FFF2-40B4-BE49-F238E27FC236}">
              <a16:creationId xmlns:a16="http://schemas.microsoft.com/office/drawing/2014/main" id="{00000000-0008-0000-0B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537322"/>
    <xdr:pic>
      <xdr:nvPicPr>
        <xdr:cNvPr id="337" name="Picture 4" descr="logo alquiser1">
          <a:extLst>
            <a:ext uri="{FF2B5EF4-FFF2-40B4-BE49-F238E27FC236}">
              <a16:creationId xmlns:a16="http://schemas.microsoft.com/office/drawing/2014/main" id="{00000000-0008-0000-0B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438150"/>
    <xdr:pic>
      <xdr:nvPicPr>
        <xdr:cNvPr id="338" name="Picture 4" descr="logo alquiser1">
          <a:extLst>
            <a:ext uri="{FF2B5EF4-FFF2-40B4-BE49-F238E27FC236}">
              <a16:creationId xmlns:a16="http://schemas.microsoft.com/office/drawing/2014/main" id="{00000000-0008-0000-0B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339" name="Picture 4" descr="logo alquiser1">
          <a:extLst>
            <a:ext uri="{FF2B5EF4-FFF2-40B4-BE49-F238E27FC236}">
              <a16:creationId xmlns:a16="http://schemas.microsoft.com/office/drawing/2014/main" id="{00000000-0008-0000-0B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219075"/>
    <xdr:pic>
      <xdr:nvPicPr>
        <xdr:cNvPr id="340" name="Picture 4" descr="logo alquiser1">
          <a:extLst>
            <a:ext uri="{FF2B5EF4-FFF2-40B4-BE49-F238E27FC236}">
              <a16:creationId xmlns:a16="http://schemas.microsoft.com/office/drawing/2014/main" id="{00000000-0008-0000-0B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04800"/>
    <xdr:pic>
      <xdr:nvPicPr>
        <xdr:cNvPr id="341" name="Picture 4" descr="logo alquiser1">
          <a:extLst>
            <a:ext uri="{FF2B5EF4-FFF2-40B4-BE49-F238E27FC236}">
              <a16:creationId xmlns:a16="http://schemas.microsoft.com/office/drawing/2014/main" id="{00000000-0008-0000-0B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342" name="Picture 4" descr="logo alquiser1">
          <a:extLst>
            <a:ext uri="{FF2B5EF4-FFF2-40B4-BE49-F238E27FC236}">
              <a16:creationId xmlns:a16="http://schemas.microsoft.com/office/drawing/2014/main" id="{00000000-0008-0000-0B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343" name="Picture 4" descr="logo alquiser1">
          <a:extLst>
            <a:ext uri="{FF2B5EF4-FFF2-40B4-BE49-F238E27FC236}">
              <a16:creationId xmlns:a16="http://schemas.microsoft.com/office/drawing/2014/main" id="{00000000-0008-0000-0B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0439"/>
    <xdr:pic>
      <xdr:nvPicPr>
        <xdr:cNvPr id="344" name="Picture 4" descr="logo alquiser1">
          <a:extLst>
            <a:ext uri="{FF2B5EF4-FFF2-40B4-BE49-F238E27FC236}">
              <a16:creationId xmlns:a16="http://schemas.microsoft.com/office/drawing/2014/main" id="{00000000-0008-0000-0B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345" name="Picture 4" descr="logo alquiser1">
          <a:extLst>
            <a:ext uri="{FF2B5EF4-FFF2-40B4-BE49-F238E27FC236}">
              <a16:creationId xmlns:a16="http://schemas.microsoft.com/office/drawing/2014/main" id="{00000000-0008-0000-0B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97</xdr:row>
      <xdr:rowOff>0</xdr:rowOff>
    </xdr:from>
    <xdr:ext cx="0" cy="381000"/>
    <xdr:pic>
      <xdr:nvPicPr>
        <xdr:cNvPr id="346" name="Picture 4" descr="logo alquiser1">
          <a:extLst>
            <a:ext uri="{FF2B5EF4-FFF2-40B4-BE49-F238E27FC236}">
              <a16:creationId xmlns:a16="http://schemas.microsoft.com/office/drawing/2014/main" id="{00000000-0008-0000-0B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37589"/>
    <xdr:pic>
      <xdr:nvPicPr>
        <xdr:cNvPr id="347" name="Picture 4" descr="logo alquiser1">
          <a:extLst>
            <a:ext uri="{FF2B5EF4-FFF2-40B4-BE49-F238E27FC236}">
              <a16:creationId xmlns:a16="http://schemas.microsoft.com/office/drawing/2014/main" id="{00000000-0008-0000-0B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380439"/>
    <xdr:pic>
      <xdr:nvPicPr>
        <xdr:cNvPr id="348" name="Picture 4" descr="logo alquiser1">
          <a:extLst>
            <a:ext uri="{FF2B5EF4-FFF2-40B4-BE49-F238E27FC236}">
              <a16:creationId xmlns:a16="http://schemas.microsoft.com/office/drawing/2014/main" id="{00000000-0008-0000-0B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47955"/>
    <xdr:pic>
      <xdr:nvPicPr>
        <xdr:cNvPr id="349" name="Picture 4" descr="logo alquiser1">
          <a:extLst>
            <a:ext uri="{FF2B5EF4-FFF2-40B4-BE49-F238E27FC236}">
              <a16:creationId xmlns:a16="http://schemas.microsoft.com/office/drawing/2014/main" id="{00000000-0008-0000-0B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390805"/>
    <xdr:pic>
      <xdr:nvPicPr>
        <xdr:cNvPr id="350" name="Picture 4" descr="logo alquiser1">
          <a:extLst>
            <a:ext uri="{FF2B5EF4-FFF2-40B4-BE49-F238E27FC236}">
              <a16:creationId xmlns:a16="http://schemas.microsoft.com/office/drawing/2014/main" id="{00000000-0008-0000-0B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66164"/>
    <xdr:pic>
      <xdr:nvPicPr>
        <xdr:cNvPr id="351" name="Picture 4" descr="logo alquiser1">
          <a:extLst>
            <a:ext uri="{FF2B5EF4-FFF2-40B4-BE49-F238E27FC236}">
              <a16:creationId xmlns:a16="http://schemas.microsoft.com/office/drawing/2014/main" id="{00000000-0008-0000-0B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09014"/>
    <xdr:pic>
      <xdr:nvPicPr>
        <xdr:cNvPr id="352" name="Picture 4" descr="logo alquiser1">
          <a:extLst>
            <a:ext uri="{FF2B5EF4-FFF2-40B4-BE49-F238E27FC236}">
              <a16:creationId xmlns:a16="http://schemas.microsoft.com/office/drawing/2014/main" id="{00000000-0008-0000-0B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219075"/>
    <xdr:pic>
      <xdr:nvPicPr>
        <xdr:cNvPr id="353" name="Picture 4" descr="logo alquiser1">
          <a:extLst>
            <a:ext uri="{FF2B5EF4-FFF2-40B4-BE49-F238E27FC236}">
              <a16:creationId xmlns:a16="http://schemas.microsoft.com/office/drawing/2014/main" id="{00000000-0008-0000-0B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23863"/>
    <xdr:pic>
      <xdr:nvPicPr>
        <xdr:cNvPr id="354" name="Picture 4" descr="logo alquiser1">
          <a:extLst>
            <a:ext uri="{FF2B5EF4-FFF2-40B4-BE49-F238E27FC236}">
              <a16:creationId xmlns:a16="http://schemas.microsoft.com/office/drawing/2014/main" id="{00000000-0008-0000-0B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304800"/>
    <xdr:pic>
      <xdr:nvPicPr>
        <xdr:cNvPr id="355" name="Picture 4" descr="logo alquiser1">
          <a:extLst>
            <a:ext uri="{FF2B5EF4-FFF2-40B4-BE49-F238E27FC236}">
              <a16:creationId xmlns:a16="http://schemas.microsoft.com/office/drawing/2014/main" id="{00000000-0008-0000-0B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37589"/>
    <xdr:pic>
      <xdr:nvPicPr>
        <xdr:cNvPr id="356" name="Picture 4" descr="logo alquiser1">
          <a:extLst>
            <a:ext uri="{FF2B5EF4-FFF2-40B4-BE49-F238E27FC236}">
              <a16:creationId xmlns:a16="http://schemas.microsoft.com/office/drawing/2014/main" id="{00000000-0008-0000-0B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380439"/>
    <xdr:pic>
      <xdr:nvPicPr>
        <xdr:cNvPr id="357" name="Picture 4" descr="logo alquiser1">
          <a:extLst>
            <a:ext uri="{FF2B5EF4-FFF2-40B4-BE49-F238E27FC236}">
              <a16:creationId xmlns:a16="http://schemas.microsoft.com/office/drawing/2014/main" id="{00000000-0008-0000-0B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38150"/>
    <xdr:pic>
      <xdr:nvPicPr>
        <xdr:cNvPr id="358" name="Picture 4" descr="logo alquiser1">
          <a:extLst>
            <a:ext uri="{FF2B5EF4-FFF2-40B4-BE49-F238E27FC236}">
              <a16:creationId xmlns:a16="http://schemas.microsoft.com/office/drawing/2014/main" id="{00000000-0008-0000-0B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381000"/>
    <xdr:pic>
      <xdr:nvPicPr>
        <xdr:cNvPr id="359" name="Picture 4" descr="logo alquiser1">
          <a:extLst>
            <a:ext uri="{FF2B5EF4-FFF2-40B4-BE49-F238E27FC236}">
              <a16:creationId xmlns:a16="http://schemas.microsoft.com/office/drawing/2014/main" id="{00000000-0008-0000-0B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66164"/>
    <xdr:pic>
      <xdr:nvPicPr>
        <xdr:cNvPr id="360" name="Picture 4" descr="logo alquiser1">
          <a:extLst>
            <a:ext uri="{FF2B5EF4-FFF2-40B4-BE49-F238E27FC236}">
              <a16:creationId xmlns:a16="http://schemas.microsoft.com/office/drawing/2014/main" id="{00000000-0008-0000-0B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09014"/>
    <xdr:pic>
      <xdr:nvPicPr>
        <xdr:cNvPr id="361" name="Picture 4" descr="logo alquiser1">
          <a:extLst>
            <a:ext uri="{FF2B5EF4-FFF2-40B4-BE49-F238E27FC236}">
              <a16:creationId xmlns:a16="http://schemas.microsoft.com/office/drawing/2014/main" id="{00000000-0008-0000-0B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37589"/>
    <xdr:pic>
      <xdr:nvPicPr>
        <xdr:cNvPr id="362" name="Picture 4" descr="logo alquiser1">
          <a:extLst>
            <a:ext uri="{FF2B5EF4-FFF2-40B4-BE49-F238E27FC236}">
              <a16:creationId xmlns:a16="http://schemas.microsoft.com/office/drawing/2014/main" id="{00000000-0008-0000-0B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380439"/>
    <xdr:pic>
      <xdr:nvPicPr>
        <xdr:cNvPr id="363" name="Picture 4" descr="logo alquiser1">
          <a:extLst>
            <a:ext uri="{FF2B5EF4-FFF2-40B4-BE49-F238E27FC236}">
              <a16:creationId xmlns:a16="http://schemas.microsoft.com/office/drawing/2014/main" id="{00000000-0008-0000-0B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38150"/>
    <xdr:pic>
      <xdr:nvPicPr>
        <xdr:cNvPr id="364" name="Picture 4" descr="logo alquiser1">
          <a:extLst>
            <a:ext uri="{FF2B5EF4-FFF2-40B4-BE49-F238E27FC236}">
              <a16:creationId xmlns:a16="http://schemas.microsoft.com/office/drawing/2014/main" id="{00000000-0008-0000-0B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381000"/>
    <xdr:pic>
      <xdr:nvPicPr>
        <xdr:cNvPr id="365" name="Picture 4" descr="logo alquiser1">
          <a:extLst>
            <a:ext uri="{FF2B5EF4-FFF2-40B4-BE49-F238E27FC236}">
              <a16:creationId xmlns:a16="http://schemas.microsoft.com/office/drawing/2014/main" id="{00000000-0008-0000-0B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66164"/>
    <xdr:pic>
      <xdr:nvPicPr>
        <xdr:cNvPr id="366" name="Picture 4" descr="logo alquiser1">
          <a:extLst>
            <a:ext uri="{FF2B5EF4-FFF2-40B4-BE49-F238E27FC236}">
              <a16:creationId xmlns:a16="http://schemas.microsoft.com/office/drawing/2014/main" id="{00000000-0008-0000-0B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09014"/>
    <xdr:pic>
      <xdr:nvPicPr>
        <xdr:cNvPr id="367" name="Picture 4" descr="logo alquiser1">
          <a:extLst>
            <a:ext uri="{FF2B5EF4-FFF2-40B4-BE49-F238E27FC236}">
              <a16:creationId xmlns:a16="http://schemas.microsoft.com/office/drawing/2014/main" id="{00000000-0008-0000-0B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38150"/>
    <xdr:pic>
      <xdr:nvPicPr>
        <xdr:cNvPr id="368" name="Picture 4" descr="logo alquiser1">
          <a:extLst>
            <a:ext uri="{FF2B5EF4-FFF2-40B4-BE49-F238E27FC236}">
              <a16:creationId xmlns:a16="http://schemas.microsoft.com/office/drawing/2014/main" id="{00000000-0008-0000-0B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381000"/>
    <xdr:pic>
      <xdr:nvPicPr>
        <xdr:cNvPr id="369" name="Picture 4" descr="logo alquiser1">
          <a:extLst>
            <a:ext uri="{FF2B5EF4-FFF2-40B4-BE49-F238E27FC236}">
              <a16:creationId xmlns:a16="http://schemas.microsoft.com/office/drawing/2014/main" id="{00000000-0008-0000-0B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37589"/>
    <xdr:pic>
      <xdr:nvPicPr>
        <xdr:cNvPr id="370" name="Picture 4" descr="logo alquiser1">
          <a:extLst>
            <a:ext uri="{FF2B5EF4-FFF2-40B4-BE49-F238E27FC236}">
              <a16:creationId xmlns:a16="http://schemas.microsoft.com/office/drawing/2014/main" id="{00000000-0008-0000-0B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66164"/>
    <xdr:pic>
      <xdr:nvPicPr>
        <xdr:cNvPr id="371" name="Picture 4" descr="logo alquiser1">
          <a:extLst>
            <a:ext uri="{FF2B5EF4-FFF2-40B4-BE49-F238E27FC236}">
              <a16:creationId xmlns:a16="http://schemas.microsoft.com/office/drawing/2014/main" id="{00000000-0008-0000-0B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09014"/>
    <xdr:pic>
      <xdr:nvPicPr>
        <xdr:cNvPr id="372" name="Picture 4" descr="logo alquiser1">
          <a:extLst>
            <a:ext uri="{FF2B5EF4-FFF2-40B4-BE49-F238E27FC236}">
              <a16:creationId xmlns:a16="http://schemas.microsoft.com/office/drawing/2014/main" id="{00000000-0008-0000-0B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107</xdr:row>
      <xdr:rowOff>0</xdr:rowOff>
    </xdr:from>
    <xdr:ext cx="0" cy="438150"/>
    <xdr:pic>
      <xdr:nvPicPr>
        <xdr:cNvPr id="373" name="Picture 4" descr="logo alquiser1">
          <a:extLst>
            <a:ext uri="{FF2B5EF4-FFF2-40B4-BE49-F238E27FC236}">
              <a16:creationId xmlns:a16="http://schemas.microsoft.com/office/drawing/2014/main" id="{00000000-0008-0000-0B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639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106</xdr:row>
      <xdr:rowOff>0</xdr:rowOff>
    </xdr:from>
    <xdr:ext cx="0" cy="380439"/>
    <xdr:pic>
      <xdr:nvPicPr>
        <xdr:cNvPr id="374" name="Picture 4" descr="logo alquiser1">
          <a:extLst>
            <a:ext uri="{FF2B5EF4-FFF2-40B4-BE49-F238E27FC236}">
              <a16:creationId xmlns:a16="http://schemas.microsoft.com/office/drawing/2014/main" id="{00000000-0008-0000-0B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491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106</xdr:row>
      <xdr:rowOff>0</xdr:rowOff>
    </xdr:from>
    <xdr:ext cx="0" cy="219075"/>
    <xdr:pic>
      <xdr:nvPicPr>
        <xdr:cNvPr id="375" name="Picture 4" descr="logo alquiser1">
          <a:extLst>
            <a:ext uri="{FF2B5EF4-FFF2-40B4-BE49-F238E27FC236}">
              <a16:creationId xmlns:a16="http://schemas.microsoft.com/office/drawing/2014/main" id="{00000000-0008-0000-0B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49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106</xdr:row>
      <xdr:rowOff>0</xdr:rowOff>
    </xdr:from>
    <xdr:ext cx="0" cy="304800"/>
    <xdr:pic>
      <xdr:nvPicPr>
        <xdr:cNvPr id="376" name="Picture 4" descr="logo alquiser1">
          <a:extLst>
            <a:ext uri="{FF2B5EF4-FFF2-40B4-BE49-F238E27FC236}">
              <a16:creationId xmlns:a16="http://schemas.microsoft.com/office/drawing/2014/main" id="{00000000-0008-0000-0B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491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106</xdr:row>
      <xdr:rowOff>0</xdr:rowOff>
    </xdr:from>
    <xdr:ext cx="0" cy="380439"/>
    <xdr:pic>
      <xdr:nvPicPr>
        <xdr:cNvPr id="377" name="Picture 4" descr="logo alquiser1">
          <a:extLst>
            <a:ext uri="{FF2B5EF4-FFF2-40B4-BE49-F238E27FC236}">
              <a16:creationId xmlns:a16="http://schemas.microsoft.com/office/drawing/2014/main" id="{00000000-0008-0000-0B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491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106</xdr:row>
      <xdr:rowOff>0</xdr:rowOff>
    </xdr:from>
    <xdr:ext cx="0" cy="381000"/>
    <xdr:pic>
      <xdr:nvPicPr>
        <xdr:cNvPr id="378" name="Picture 4" descr="logo alquiser1">
          <a:extLst>
            <a:ext uri="{FF2B5EF4-FFF2-40B4-BE49-F238E27FC236}">
              <a16:creationId xmlns:a16="http://schemas.microsoft.com/office/drawing/2014/main" id="{00000000-0008-0000-0B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491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106</xdr:row>
      <xdr:rowOff>0</xdr:rowOff>
    </xdr:from>
    <xdr:ext cx="0" cy="380439"/>
    <xdr:pic>
      <xdr:nvPicPr>
        <xdr:cNvPr id="379" name="Picture 4" descr="logo alquiser1">
          <a:extLst>
            <a:ext uri="{FF2B5EF4-FFF2-40B4-BE49-F238E27FC236}">
              <a16:creationId xmlns:a16="http://schemas.microsoft.com/office/drawing/2014/main" id="{00000000-0008-0000-0B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491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106</xdr:row>
      <xdr:rowOff>0</xdr:rowOff>
    </xdr:from>
    <xdr:ext cx="0" cy="381000"/>
    <xdr:pic>
      <xdr:nvPicPr>
        <xdr:cNvPr id="380" name="Picture 4" descr="logo alquiser1">
          <a:extLst>
            <a:ext uri="{FF2B5EF4-FFF2-40B4-BE49-F238E27FC236}">
              <a16:creationId xmlns:a16="http://schemas.microsoft.com/office/drawing/2014/main" id="{00000000-0008-0000-0B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491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106</xdr:row>
      <xdr:rowOff>0</xdr:rowOff>
    </xdr:from>
    <xdr:ext cx="0" cy="381000"/>
    <xdr:pic>
      <xdr:nvPicPr>
        <xdr:cNvPr id="381" name="Picture 4" descr="logo alquiser1">
          <a:extLst>
            <a:ext uri="{FF2B5EF4-FFF2-40B4-BE49-F238E27FC236}">
              <a16:creationId xmlns:a16="http://schemas.microsoft.com/office/drawing/2014/main" id="{00000000-0008-0000-0B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491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28014</xdr:colOff>
      <xdr:row>1</xdr:row>
      <xdr:rowOff>65556</xdr:rowOff>
    </xdr:from>
    <xdr:to>
      <xdr:col>2</xdr:col>
      <xdr:colOff>837639</xdr:colOff>
      <xdr:row>2</xdr:row>
      <xdr:rowOff>56109</xdr:rowOff>
    </xdr:to>
    <xdr:pic>
      <xdr:nvPicPr>
        <xdr:cNvPr id="382" name="Picture 4" descr="C:\Users\wendy.tovar\Downloads\ADR lineas.png">
          <a:extLst>
            <a:ext uri="{FF2B5EF4-FFF2-40B4-BE49-F238E27FC236}">
              <a16:creationId xmlns:a16="http://schemas.microsoft.com/office/drawing/2014/main" id="{00000000-0008-0000-0B00-00007E01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2205" y="373718"/>
          <a:ext cx="809625" cy="298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304800</xdr:colOff>
      <xdr:row>1</xdr:row>
      <xdr:rowOff>38100</xdr:rowOff>
    </xdr:from>
    <xdr:to>
      <xdr:col>28</xdr:col>
      <xdr:colOff>165100</xdr:colOff>
      <xdr:row>1</xdr:row>
      <xdr:rowOff>281869</xdr:rowOff>
    </xdr:to>
    <xdr:pic>
      <xdr:nvPicPr>
        <xdr:cNvPr id="385" name="Imagen 1">
          <a:extLst>
            <a:ext uri="{FF2B5EF4-FFF2-40B4-BE49-F238E27FC236}">
              <a16:creationId xmlns:a16="http://schemas.microsoft.com/office/drawing/2014/main" id="{00000000-0008-0000-0B00-000081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401550" y="342900"/>
          <a:ext cx="1276350" cy="2437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2647950</xdr:colOff>
          <xdr:row>3</xdr:row>
          <xdr:rowOff>38100</xdr:rowOff>
        </xdr:from>
        <xdr:to>
          <xdr:col>2</xdr:col>
          <xdr:colOff>2971800</xdr:colOff>
          <xdr:row>5</xdr:row>
          <xdr:rowOff>38100</xdr:rowOff>
        </xdr:to>
        <xdr:sp macro="" textlink="">
          <xdr:nvSpPr>
            <xdr:cNvPr id="131073" name="Check Box 2" hidden="1">
              <a:extLst>
                <a:ext uri="{63B3BB69-23CF-44E3-9099-C40C66FF867C}">
                  <a14:compatExt spid="_x0000_s131073"/>
                </a:ext>
                <a:ext uri="{FF2B5EF4-FFF2-40B4-BE49-F238E27FC236}">
                  <a16:creationId xmlns:a16="http://schemas.microsoft.com/office/drawing/2014/main" id="{00000000-0008-0000-0B00-00000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3</xdr:row>
          <xdr:rowOff>38100</xdr:rowOff>
        </xdr:from>
        <xdr:to>
          <xdr:col>2</xdr:col>
          <xdr:colOff>2047875</xdr:colOff>
          <xdr:row>5</xdr:row>
          <xdr:rowOff>38100</xdr:rowOff>
        </xdr:to>
        <xdr:sp macro="" textlink="">
          <xdr:nvSpPr>
            <xdr:cNvPr id="131074" name="Check Box 2" hidden="1">
              <a:extLst>
                <a:ext uri="{63B3BB69-23CF-44E3-9099-C40C66FF867C}">
                  <a14:compatExt spid="_x0000_s131074"/>
                </a:ext>
                <a:ext uri="{FF2B5EF4-FFF2-40B4-BE49-F238E27FC236}">
                  <a16:creationId xmlns:a16="http://schemas.microsoft.com/office/drawing/2014/main" id="{00000000-0008-0000-0B00-00000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xdr:col>
      <xdr:colOff>0</xdr:colOff>
      <xdr:row>14</xdr:row>
      <xdr:rowOff>1299</xdr:rowOff>
    </xdr:from>
    <xdr:to>
      <xdr:col>12</xdr:col>
      <xdr:colOff>0</xdr:colOff>
      <xdr:row>30</xdr:row>
      <xdr:rowOff>129887</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1533525</xdr:colOff>
      <xdr:row>32</xdr:row>
      <xdr:rowOff>433</xdr:rowOff>
    </xdr:from>
    <xdr:to>
      <xdr:col>7</xdr:col>
      <xdr:colOff>840798</xdr:colOff>
      <xdr:row>46</xdr:row>
      <xdr:rowOff>76633</xdr:rowOff>
    </xdr:to>
    <xdr:graphicFrame macro="">
      <xdr:nvGraphicFramePr>
        <xdr:cNvPr id="4" name="Gráfico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95251</xdr:colOff>
      <xdr:row>77</xdr:row>
      <xdr:rowOff>35501</xdr:rowOff>
    </xdr:from>
    <xdr:to>
      <xdr:col>10</xdr:col>
      <xdr:colOff>155864</xdr:colOff>
      <xdr:row>103</xdr:row>
      <xdr:rowOff>25976</xdr:rowOff>
    </xdr:to>
    <xdr:graphicFrame macro="">
      <xdr:nvGraphicFramePr>
        <xdr:cNvPr id="3" name="Gráfico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17318</xdr:colOff>
      <xdr:row>47</xdr:row>
      <xdr:rowOff>182705</xdr:rowOff>
    </xdr:from>
    <xdr:to>
      <xdr:col>18</xdr:col>
      <xdr:colOff>8659</xdr:colOff>
      <xdr:row>65</xdr:row>
      <xdr:rowOff>8658</xdr:rowOff>
    </xdr:to>
    <xdr:graphicFrame macro="">
      <xdr:nvGraphicFramePr>
        <xdr:cNvPr id="5" name="Gráfico 4">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1171014</xdr:colOff>
      <xdr:row>1</xdr:row>
      <xdr:rowOff>65556</xdr:rowOff>
    </xdr:from>
    <xdr:to>
      <xdr:col>2</xdr:col>
      <xdr:colOff>430662</xdr:colOff>
      <xdr:row>1</xdr:row>
      <xdr:rowOff>370434</xdr:rowOff>
    </xdr:to>
    <xdr:pic>
      <xdr:nvPicPr>
        <xdr:cNvPr id="10" name="Picture 4" descr="C:\Users\wendy.tovar\Downloads\ADR lineas.png">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65423" y="256056"/>
          <a:ext cx="809625" cy="304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391390</xdr:colOff>
      <xdr:row>1</xdr:row>
      <xdr:rowOff>81394</xdr:rowOff>
    </xdr:from>
    <xdr:to>
      <xdr:col>13</xdr:col>
      <xdr:colOff>146915</xdr:colOff>
      <xdr:row>1</xdr:row>
      <xdr:rowOff>325163</xdr:rowOff>
    </xdr:to>
    <xdr:pic>
      <xdr:nvPicPr>
        <xdr:cNvPr id="11" name="Imagen 1">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370867" y="271894"/>
          <a:ext cx="1279525" cy="2437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161924</xdr:colOff>
      <xdr:row>0</xdr:row>
      <xdr:rowOff>28576</xdr:rowOff>
    </xdr:from>
    <xdr:to>
      <xdr:col>2</xdr:col>
      <xdr:colOff>704849</xdr:colOff>
      <xdr:row>0</xdr:row>
      <xdr:rowOff>298022</xdr:rowOff>
    </xdr:to>
    <xdr:pic>
      <xdr:nvPicPr>
        <xdr:cNvPr id="4" name="Picture 4" descr="C:\Users\wendy.tovar\Downloads\ADR lineas.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4" y="28576"/>
          <a:ext cx="752475" cy="269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66675</xdr:colOff>
      <xdr:row>0</xdr:row>
      <xdr:rowOff>38100</xdr:rowOff>
    </xdr:from>
    <xdr:to>
      <xdr:col>28</xdr:col>
      <xdr:colOff>285751</xdr:colOff>
      <xdr:row>0</xdr:row>
      <xdr:rowOff>281869</xdr:rowOff>
    </xdr:to>
    <xdr:pic>
      <xdr:nvPicPr>
        <xdr:cNvPr id="7" name="Imagen 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87325" y="38100"/>
          <a:ext cx="1276350" cy="243769"/>
        </a:xfrm>
        <a:prstGeom prst="rect">
          <a:avLst/>
        </a:prstGeom>
      </xdr:spPr>
    </xdr:pic>
    <xdr:clientData/>
  </xdr:twoCellAnchor>
  <xdr:oneCellAnchor>
    <xdr:from>
      <xdr:col>1</xdr:col>
      <xdr:colOff>904875</xdr:colOff>
      <xdr:row>51</xdr:row>
      <xdr:rowOff>0</xdr:rowOff>
    </xdr:from>
    <xdr:ext cx="0" cy="437589"/>
    <xdr:pic>
      <xdr:nvPicPr>
        <xdr:cNvPr id="8" name="Picture 4" descr="logo alquiser1">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9" name="Picture 4" descr="logo alquiser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47955"/>
    <xdr:pic>
      <xdr:nvPicPr>
        <xdr:cNvPr id="10" name="Picture 4" descr="logo alquiser1">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90805"/>
    <xdr:pic>
      <xdr:nvPicPr>
        <xdr:cNvPr id="11" name="Picture 4" descr="logo alquiser1">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12" name="Picture 4" descr="logo alquiser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13" name="Picture 4" descr="logo alquiser1">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219075"/>
    <xdr:pic>
      <xdr:nvPicPr>
        <xdr:cNvPr id="14" name="Picture 4" descr="logo alquiser1">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23863"/>
    <xdr:pic>
      <xdr:nvPicPr>
        <xdr:cNvPr id="15" name="Picture 4" descr="logo alquiser1">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04800"/>
    <xdr:pic>
      <xdr:nvPicPr>
        <xdr:cNvPr id="16" name="Picture 4" descr="logo alquiser1">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17" name="Picture 4" descr="logo alquiser1">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18" name="Picture 4" descr="logo alquiser1">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19" name="Picture 4" descr="logo alquiser1">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20" name="Picture 4" descr="logo alquiser1">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21" name="Picture 4" descr="logo alquiser1">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22" name="Picture 4" descr="logo alquiser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23" name="Picture 4" descr="logo alquiser1">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0439"/>
    <xdr:pic>
      <xdr:nvPicPr>
        <xdr:cNvPr id="24" name="Picture 4" descr="logo alquiser1">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25" name="Picture 4" descr="logo alquiser1">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26" name="Picture 4" descr="logo alquiser1">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27" name="Picture 4" descr="logo alquiser1">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28" name="Picture 4" descr="logo alquiser1">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29" name="Picture 4" descr="logo alquiser1">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381000"/>
    <xdr:pic>
      <xdr:nvPicPr>
        <xdr:cNvPr id="30" name="Picture 4" descr="logo alquiser1">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7589"/>
    <xdr:pic>
      <xdr:nvPicPr>
        <xdr:cNvPr id="31" name="Picture 4" descr="logo alquiser1">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66164"/>
    <xdr:pic>
      <xdr:nvPicPr>
        <xdr:cNvPr id="32" name="Picture 4" descr="logo alquiser1">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09014"/>
    <xdr:pic>
      <xdr:nvPicPr>
        <xdr:cNvPr id="33" name="Picture 4" descr="logo alquiser1">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51</xdr:row>
      <xdr:rowOff>0</xdr:rowOff>
    </xdr:from>
    <xdr:ext cx="0" cy="438150"/>
    <xdr:pic>
      <xdr:nvPicPr>
        <xdr:cNvPr id="34" name="Picture 4" descr="logo alquiser1">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3630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180976</xdr:colOff>
      <xdr:row>53</xdr:row>
      <xdr:rowOff>57150</xdr:rowOff>
    </xdr:from>
    <xdr:to>
      <xdr:col>14</xdr:col>
      <xdr:colOff>0</xdr:colOff>
      <xdr:row>53</xdr:row>
      <xdr:rowOff>1724025</xdr:rowOff>
    </xdr:to>
    <xdr:graphicFrame macro="">
      <xdr:nvGraphicFramePr>
        <xdr:cNvPr id="35" name="34 Gráfico">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171449</xdr:colOff>
      <xdr:row>53</xdr:row>
      <xdr:rowOff>47625</xdr:rowOff>
    </xdr:from>
    <xdr:to>
      <xdr:col>27</xdr:col>
      <xdr:colOff>266699</xdr:colOff>
      <xdr:row>53</xdr:row>
      <xdr:rowOff>1724025</xdr:rowOff>
    </xdr:to>
    <xdr:graphicFrame macro="">
      <xdr:nvGraphicFramePr>
        <xdr:cNvPr id="36" name="35 Gráfico">
          <a:extLst>
            <a:ext uri="{FF2B5EF4-FFF2-40B4-BE49-F238E27FC236}">
              <a16:creationId xmlns:a16="http://schemas.microsoft.com/office/drawing/2014/main"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xdr:col>
      <xdr:colOff>904875</xdr:colOff>
      <xdr:row>54</xdr:row>
      <xdr:rowOff>0</xdr:rowOff>
    </xdr:from>
    <xdr:ext cx="0" cy="380439"/>
    <xdr:pic>
      <xdr:nvPicPr>
        <xdr:cNvPr id="37" name="Picture 4" descr="logo alquiser1">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15062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219075"/>
    <xdr:pic>
      <xdr:nvPicPr>
        <xdr:cNvPr id="38" name="Picture 4" descr="logo alquiser1">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15062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04800"/>
    <xdr:pic>
      <xdr:nvPicPr>
        <xdr:cNvPr id="39" name="Picture 4" descr="logo alquiser1">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15062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0439"/>
    <xdr:pic>
      <xdr:nvPicPr>
        <xdr:cNvPr id="40" name="Picture 4" descr="logo alquiser1">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15062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1000"/>
    <xdr:pic>
      <xdr:nvPicPr>
        <xdr:cNvPr id="41" name="Picture 4" descr="logo alquiser1">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1506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0439"/>
    <xdr:pic>
      <xdr:nvPicPr>
        <xdr:cNvPr id="42" name="Picture 4" descr="logo alquiser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15062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1000"/>
    <xdr:pic>
      <xdr:nvPicPr>
        <xdr:cNvPr id="43" name="Picture 4" descr="logo alquiser1">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1506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1000"/>
    <xdr:pic>
      <xdr:nvPicPr>
        <xdr:cNvPr id="44" name="Picture 4" descr="logo alquiser1">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11506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2590800</xdr:colOff>
          <xdr:row>4</xdr:row>
          <xdr:rowOff>28575</xdr:rowOff>
        </xdr:from>
        <xdr:to>
          <xdr:col>2</xdr:col>
          <xdr:colOff>2914650</xdr:colOff>
          <xdr:row>5</xdr:row>
          <xdr:rowOff>28575</xdr:rowOff>
        </xdr:to>
        <xdr:sp macro="" textlink="">
          <xdr:nvSpPr>
            <xdr:cNvPr id="112641" name="Check Box 2" hidden="1">
              <a:extLst>
                <a:ext uri="{63B3BB69-23CF-44E3-9099-C40C66FF867C}">
                  <a14:compatExt spid="_x0000_s112641"/>
                </a:ext>
                <a:ext uri="{FF2B5EF4-FFF2-40B4-BE49-F238E27FC236}">
                  <a16:creationId xmlns:a16="http://schemas.microsoft.com/office/drawing/2014/main" id="{00000000-0008-0000-0100-000001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4</xdr:row>
          <xdr:rowOff>28575</xdr:rowOff>
        </xdr:from>
        <xdr:to>
          <xdr:col>2</xdr:col>
          <xdr:colOff>1990725</xdr:colOff>
          <xdr:row>5</xdr:row>
          <xdr:rowOff>28575</xdr:rowOff>
        </xdr:to>
        <xdr:sp macro="" textlink="">
          <xdr:nvSpPr>
            <xdr:cNvPr id="112642" name="Check Box 2" hidden="1">
              <a:extLst>
                <a:ext uri="{63B3BB69-23CF-44E3-9099-C40C66FF867C}">
                  <a14:compatExt spid="_x0000_s112642"/>
                </a:ext>
                <a:ext uri="{FF2B5EF4-FFF2-40B4-BE49-F238E27FC236}">
                  <a16:creationId xmlns:a16="http://schemas.microsoft.com/office/drawing/2014/main" id="{00000000-0008-0000-0100-000002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904875</xdr:colOff>
      <xdr:row>41</xdr:row>
      <xdr:rowOff>0</xdr:rowOff>
    </xdr:from>
    <xdr:ext cx="0" cy="599795"/>
    <xdr:pic>
      <xdr:nvPicPr>
        <xdr:cNvPr id="4" name="Picture 4" descr="logo alquiser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41</xdr:row>
      <xdr:rowOff>9525</xdr:rowOff>
    </xdr:from>
    <xdr:ext cx="0" cy="547127"/>
    <xdr:pic>
      <xdr:nvPicPr>
        <xdr:cNvPr id="5" name="Picture 4" descr="logo alquiser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609600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99795"/>
    <xdr:pic>
      <xdr:nvPicPr>
        <xdr:cNvPr id="6" name="Picture 4" descr="logo alquiser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89"/>
    <xdr:pic>
      <xdr:nvPicPr>
        <xdr:cNvPr id="7" name="Picture 4" descr="logo alquiser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99795"/>
    <xdr:pic>
      <xdr:nvPicPr>
        <xdr:cNvPr id="8" name="Picture 4" descr="logo alquiser1">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37334"/>
    <xdr:pic>
      <xdr:nvPicPr>
        <xdr:cNvPr id="10" name="Picture 4" descr="logo alquiser1">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380439"/>
    <xdr:pic>
      <xdr:nvPicPr>
        <xdr:cNvPr id="11" name="Picture 4" descr="logo alquiser1">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99795"/>
    <xdr:pic>
      <xdr:nvPicPr>
        <xdr:cNvPr id="12" name="Picture 4" descr="logo alquiser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52195"/>
    <xdr:pic>
      <xdr:nvPicPr>
        <xdr:cNvPr id="13" name="Picture 4" descr="logo alquiser1">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04277"/>
    <xdr:pic>
      <xdr:nvPicPr>
        <xdr:cNvPr id="14" name="Picture 4" descr="logo alquiser1">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52195"/>
    <xdr:pic>
      <xdr:nvPicPr>
        <xdr:cNvPr id="15" name="Picture 4" descr="logo alquiser1">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47955"/>
    <xdr:pic>
      <xdr:nvPicPr>
        <xdr:cNvPr id="16" name="Picture 4" descr="logo alquiser1">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390805"/>
    <xdr:pic>
      <xdr:nvPicPr>
        <xdr:cNvPr id="17" name="Picture 4" descr="logo alquiser1">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99795"/>
    <xdr:pic>
      <xdr:nvPicPr>
        <xdr:cNvPr id="18" name="Picture 4" descr="logo alquiser1">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18564"/>
    <xdr:pic>
      <xdr:nvPicPr>
        <xdr:cNvPr id="19" name="Picture 4" descr="logo alquiser1">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99795"/>
    <xdr:pic>
      <xdr:nvPicPr>
        <xdr:cNvPr id="20" name="Picture 4" descr="logo alquiser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66164"/>
    <xdr:pic>
      <xdr:nvPicPr>
        <xdr:cNvPr id="21" name="Picture 4" descr="logo alquiser1">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65909"/>
    <xdr:pic>
      <xdr:nvPicPr>
        <xdr:cNvPr id="22" name="Picture 4" descr="logo alquiser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09014"/>
    <xdr:pic>
      <xdr:nvPicPr>
        <xdr:cNvPr id="23" name="Picture 4" descr="logo alquiser1">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24028"/>
    <xdr:pic>
      <xdr:nvPicPr>
        <xdr:cNvPr id="24" name="Picture 4" descr="logo alquiser1">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24028"/>
    <xdr:pic>
      <xdr:nvPicPr>
        <xdr:cNvPr id="25" name="Picture 4" descr="logo alquiser1">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71920"/>
    <xdr:pic>
      <xdr:nvPicPr>
        <xdr:cNvPr id="26" name="Picture 4" descr="logo alquiser1">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71920"/>
    <xdr:pic>
      <xdr:nvPicPr>
        <xdr:cNvPr id="27" name="Picture 4" descr="logo alquiser1">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219075"/>
    <xdr:pic>
      <xdr:nvPicPr>
        <xdr:cNvPr id="28" name="Picture 4" descr="logo alquiser1">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71920"/>
    <xdr:pic>
      <xdr:nvPicPr>
        <xdr:cNvPr id="29" name="Picture 4" descr="logo alquiser1">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23863"/>
    <xdr:pic>
      <xdr:nvPicPr>
        <xdr:cNvPr id="30" name="Picture 4" descr="logo alquiser1">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71920"/>
    <xdr:pic>
      <xdr:nvPicPr>
        <xdr:cNvPr id="31" name="Picture 4" descr="logo alquiser1">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304800"/>
    <xdr:pic>
      <xdr:nvPicPr>
        <xdr:cNvPr id="32" name="Picture 4" descr="logo alquiser1">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1445"/>
    <xdr:pic>
      <xdr:nvPicPr>
        <xdr:cNvPr id="33" name="Picture 4" descr="logo alquiser1">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1445"/>
    <xdr:pic>
      <xdr:nvPicPr>
        <xdr:cNvPr id="34" name="Picture 4" descr="logo alquiser1">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71920"/>
    <xdr:pic>
      <xdr:nvPicPr>
        <xdr:cNvPr id="35" name="Picture 4" descr="logo alquiser1">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1445"/>
    <xdr:pic>
      <xdr:nvPicPr>
        <xdr:cNvPr id="36" name="Picture 4" descr="logo alquiser1">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1445"/>
    <xdr:pic>
      <xdr:nvPicPr>
        <xdr:cNvPr id="37" name="Picture 4" descr="logo alquiser1">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1445"/>
    <xdr:pic>
      <xdr:nvPicPr>
        <xdr:cNvPr id="38" name="Picture 4" descr="logo alquiser1">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89"/>
    <xdr:pic>
      <xdr:nvPicPr>
        <xdr:cNvPr id="39" name="Picture 4" descr="logo alquiser1">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89"/>
    <xdr:pic>
      <xdr:nvPicPr>
        <xdr:cNvPr id="40" name="Picture 4" descr="logo alquiser1">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89"/>
    <xdr:pic>
      <xdr:nvPicPr>
        <xdr:cNvPr id="41" name="Picture 4" descr="logo alquiser1">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89"/>
    <xdr:pic>
      <xdr:nvPicPr>
        <xdr:cNvPr id="42" name="Picture 4" descr="logo alquiser1">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43" name="Picture 4" descr="logo alquiser1">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46872"/>
    <xdr:pic>
      <xdr:nvPicPr>
        <xdr:cNvPr id="44" name="Picture 4" descr="logo alquiser1">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45" name="Picture 4" descr="logo alquiser1">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94472"/>
    <xdr:pic>
      <xdr:nvPicPr>
        <xdr:cNvPr id="46" name="Picture 4" descr="logo alquiser1">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537322"/>
    <xdr:pic>
      <xdr:nvPicPr>
        <xdr:cNvPr id="47" name="Picture 4" descr="logo alquiser1">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48" name="Picture 4" descr="logo alquiser1">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89"/>
    <xdr:pic>
      <xdr:nvPicPr>
        <xdr:cNvPr id="49" name="Picture 4" descr="logo alquiser1">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50" name="Picture 4" descr="logo alquiser1">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37589"/>
    <xdr:pic>
      <xdr:nvPicPr>
        <xdr:cNvPr id="51" name="Picture 4" descr="logo alquiser1">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27529"/>
    <xdr:pic>
      <xdr:nvPicPr>
        <xdr:cNvPr id="52" name="Picture 4" descr="logo alquiser1">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380439"/>
    <xdr:pic>
      <xdr:nvPicPr>
        <xdr:cNvPr id="53" name="Picture 4" descr="logo alquiser1">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42390"/>
    <xdr:pic>
      <xdr:nvPicPr>
        <xdr:cNvPr id="54" name="Picture 4" descr="logo alquiser1">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94472"/>
    <xdr:pic>
      <xdr:nvPicPr>
        <xdr:cNvPr id="55" name="Picture 4" descr="logo alquiser1">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42390"/>
    <xdr:pic>
      <xdr:nvPicPr>
        <xdr:cNvPr id="56" name="Picture 4" descr="logo alquiser1">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38150"/>
    <xdr:pic>
      <xdr:nvPicPr>
        <xdr:cNvPr id="57" name="Picture 4" descr="logo alquiser1">
          <a:extLst>
            <a:ext uri="{FF2B5EF4-FFF2-40B4-BE49-F238E27FC236}">
              <a16:creationId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381000"/>
    <xdr:pic>
      <xdr:nvPicPr>
        <xdr:cNvPr id="58" name="Picture 4" descr="logo alquiser1">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59" name="Picture 4" descr="logo alquiser1">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18564"/>
    <xdr:pic>
      <xdr:nvPicPr>
        <xdr:cNvPr id="60" name="Picture 4" descr="logo alquiser1">
          <a:extLst>
            <a:ext uri="{FF2B5EF4-FFF2-40B4-BE49-F238E27FC236}">
              <a16:creationId xmlns:a16="http://schemas.microsoft.com/office/drawing/2014/main" id="{00000000-0008-0000-02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61" name="Picture 4" descr="logo alquiser1">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66164"/>
    <xdr:pic>
      <xdr:nvPicPr>
        <xdr:cNvPr id="62" name="Picture 4" descr="logo alquiser1">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56104"/>
    <xdr:pic>
      <xdr:nvPicPr>
        <xdr:cNvPr id="63" name="Picture 4" descr="logo alquiser1">
          <a:extLst>
            <a:ext uri="{FF2B5EF4-FFF2-40B4-BE49-F238E27FC236}">
              <a16:creationId xmlns:a16="http://schemas.microsoft.com/office/drawing/2014/main" id="{00000000-0008-0000-02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09014"/>
    <xdr:pic>
      <xdr:nvPicPr>
        <xdr:cNvPr id="64" name="Picture 4" descr="logo alquiser1">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65" name="Picture 4" descr="logo alquiser1">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46872"/>
    <xdr:pic>
      <xdr:nvPicPr>
        <xdr:cNvPr id="66" name="Picture 4" descr="logo alquiser1">
          <a:extLst>
            <a:ext uri="{FF2B5EF4-FFF2-40B4-BE49-F238E27FC236}">
              <a16:creationId xmlns:a16="http://schemas.microsoft.com/office/drawing/2014/main" id="{00000000-0008-0000-02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67" name="Picture 4" descr="logo alquiser1">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94472"/>
    <xdr:pic>
      <xdr:nvPicPr>
        <xdr:cNvPr id="68" name="Picture 4" descr="logo alquiser1">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537322"/>
    <xdr:pic>
      <xdr:nvPicPr>
        <xdr:cNvPr id="69" name="Picture 4" descr="logo alquiser1">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70" name="Picture 4" descr="logo alquiser1">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89"/>
    <xdr:pic>
      <xdr:nvPicPr>
        <xdr:cNvPr id="71" name="Picture 4" descr="logo alquiser1">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72" name="Picture 4" descr="logo alquiser1">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37589"/>
    <xdr:pic>
      <xdr:nvPicPr>
        <xdr:cNvPr id="73" name="Picture 4" descr="logo alquiser1">
          <a:extLst>
            <a:ext uri="{FF2B5EF4-FFF2-40B4-BE49-F238E27FC236}">
              <a16:creationId xmlns:a16="http://schemas.microsoft.com/office/drawing/2014/main" id="{00000000-0008-0000-02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27529"/>
    <xdr:pic>
      <xdr:nvPicPr>
        <xdr:cNvPr id="74" name="Picture 4" descr="logo alquiser1">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380439"/>
    <xdr:pic>
      <xdr:nvPicPr>
        <xdr:cNvPr id="75" name="Picture 4" descr="logo alquiser1">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42390"/>
    <xdr:pic>
      <xdr:nvPicPr>
        <xdr:cNvPr id="76" name="Picture 4" descr="logo alquiser1">
          <a:extLst>
            <a:ext uri="{FF2B5EF4-FFF2-40B4-BE49-F238E27FC236}">
              <a16:creationId xmlns:a16="http://schemas.microsoft.com/office/drawing/2014/main" id="{00000000-0008-0000-02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94472"/>
    <xdr:pic>
      <xdr:nvPicPr>
        <xdr:cNvPr id="77" name="Picture 4" descr="logo alquiser1">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42390"/>
    <xdr:pic>
      <xdr:nvPicPr>
        <xdr:cNvPr id="78" name="Picture 4" descr="logo alquiser1">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38150"/>
    <xdr:pic>
      <xdr:nvPicPr>
        <xdr:cNvPr id="79" name="Picture 4" descr="logo alquiser1">
          <a:extLst>
            <a:ext uri="{FF2B5EF4-FFF2-40B4-BE49-F238E27FC236}">
              <a16:creationId xmlns:a16="http://schemas.microsoft.com/office/drawing/2014/main" id="{00000000-0008-0000-02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381000"/>
    <xdr:pic>
      <xdr:nvPicPr>
        <xdr:cNvPr id="80" name="Picture 4" descr="logo alquiser1">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81" name="Picture 4" descr="logo alquiser1">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18564"/>
    <xdr:pic>
      <xdr:nvPicPr>
        <xdr:cNvPr id="82" name="Picture 4" descr="logo alquiser1">
          <a:extLst>
            <a:ext uri="{FF2B5EF4-FFF2-40B4-BE49-F238E27FC236}">
              <a16:creationId xmlns:a16="http://schemas.microsoft.com/office/drawing/2014/main" id="{00000000-0008-0000-02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83" name="Picture 4" descr="logo alquiser1">
          <a:extLst>
            <a:ext uri="{FF2B5EF4-FFF2-40B4-BE49-F238E27FC236}">
              <a16:creationId xmlns:a16="http://schemas.microsoft.com/office/drawing/2014/main" id="{00000000-0008-0000-02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66164"/>
    <xdr:pic>
      <xdr:nvPicPr>
        <xdr:cNvPr id="84" name="Picture 4" descr="logo alquiser1">
          <a:extLst>
            <a:ext uri="{FF2B5EF4-FFF2-40B4-BE49-F238E27FC236}">
              <a16:creationId xmlns:a16="http://schemas.microsoft.com/office/drawing/2014/main" id="{00000000-0008-0000-02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56104"/>
    <xdr:pic>
      <xdr:nvPicPr>
        <xdr:cNvPr id="85" name="Picture 4" descr="logo alquiser1">
          <a:extLst>
            <a:ext uri="{FF2B5EF4-FFF2-40B4-BE49-F238E27FC236}">
              <a16:creationId xmlns:a16="http://schemas.microsoft.com/office/drawing/2014/main" id="{00000000-0008-0000-02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09014"/>
    <xdr:pic>
      <xdr:nvPicPr>
        <xdr:cNvPr id="86" name="Picture 4" descr="logo alquiser1">
          <a:extLst>
            <a:ext uri="{FF2B5EF4-FFF2-40B4-BE49-F238E27FC236}">
              <a16:creationId xmlns:a16="http://schemas.microsoft.com/office/drawing/2014/main" id="{00000000-0008-0000-02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87" name="Picture 4" descr="logo alquiser1">
          <a:extLst>
            <a:ext uri="{FF2B5EF4-FFF2-40B4-BE49-F238E27FC236}">
              <a16:creationId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46872"/>
    <xdr:pic>
      <xdr:nvPicPr>
        <xdr:cNvPr id="88" name="Picture 4" descr="logo alquiser1">
          <a:extLst>
            <a:ext uri="{FF2B5EF4-FFF2-40B4-BE49-F238E27FC236}">
              <a16:creationId xmlns:a16="http://schemas.microsoft.com/office/drawing/2014/main" id="{00000000-0008-0000-02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89" name="Picture 4" descr="logo alquiser1">
          <a:extLst>
            <a:ext uri="{FF2B5EF4-FFF2-40B4-BE49-F238E27FC236}">
              <a16:creationId xmlns:a16="http://schemas.microsoft.com/office/drawing/2014/main" id="{00000000-0008-0000-02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94472"/>
    <xdr:pic>
      <xdr:nvPicPr>
        <xdr:cNvPr id="90" name="Picture 4" descr="logo alquiser1">
          <a:extLst>
            <a:ext uri="{FF2B5EF4-FFF2-40B4-BE49-F238E27FC236}">
              <a16:creationId xmlns:a16="http://schemas.microsoft.com/office/drawing/2014/main" id="{00000000-0008-0000-02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537322"/>
    <xdr:pic>
      <xdr:nvPicPr>
        <xdr:cNvPr id="91" name="Picture 4" descr="logo alquiser1">
          <a:extLst>
            <a:ext uri="{FF2B5EF4-FFF2-40B4-BE49-F238E27FC236}">
              <a16:creationId xmlns:a16="http://schemas.microsoft.com/office/drawing/2014/main" id="{00000000-0008-0000-02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92" name="Picture 4" descr="logo alquiser1">
          <a:extLst>
            <a:ext uri="{FF2B5EF4-FFF2-40B4-BE49-F238E27FC236}">
              <a16:creationId xmlns:a16="http://schemas.microsoft.com/office/drawing/2014/main" id="{00000000-0008-0000-02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93" name="Picture 4" descr="logo alquiser1">
          <a:extLst>
            <a:ext uri="{FF2B5EF4-FFF2-40B4-BE49-F238E27FC236}">
              <a16:creationId xmlns:a16="http://schemas.microsoft.com/office/drawing/2014/main" id="{00000000-0008-0000-02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27529"/>
    <xdr:pic>
      <xdr:nvPicPr>
        <xdr:cNvPr id="94" name="Picture 4" descr="logo alquiser1">
          <a:extLst>
            <a:ext uri="{FF2B5EF4-FFF2-40B4-BE49-F238E27FC236}">
              <a16:creationId xmlns:a16="http://schemas.microsoft.com/office/drawing/2014/main" id="{00000000-0008-0000-02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42390"/>
    <xdr:pic>
      <xdr:nvPicPr>
        <xdr:cNvPr id="95" name="Picture 4" descr="logo alquiser1">
          <a:extLst>
            <a:ext uri="{FF2B5EF4-FFF2-40B4-BE49-F238E27FC236}">
              <a16:creationId xmlns:a16="http://schemas.microsoft.com/office/drawing/2014/main" id="{00000000-0008-0000-02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94472"/>
    <xdr:pic>
      <xdr:nvPicPr>
        <xdr:cNvPr id="96" name="Picture 4" descr="logo alquiser1">
          <a:extLst>
            <a:ext uri="{FF2B5EF4-FFF2-40B4-BE49-F238E27FC236}">
              <a16:creationId xmlns:a16="http://schemas.microsoft.com/office/drawing/2014/main" id="{00000000-0008-0000-02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42390"/>
    <xdr:pic>
      <xdr:nvPicPr>
        <xdr:cNvPr id="97" name="Picture 4" descr="logo alquiser1">
          <a:extLst>
            <a:ext uri="{FF2B5EF4-FFF2-40B4-BE49-F238E27FC236}">
              <a16:creationId xmlns:a16="http://schemas.microsoft.com/office/drawing/2014/main" id="{00000000-0008-0000-02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38150"/>
    <xdr:pic>
      <xdr:nvPicPr>
        <xdr:cNvPr id="98" name="Picture 4" descr="logo alquiser1">
          <a:extLst>
            <a:ext uri="{FF2B5EF4-FFF2-40B4-BE49-F238E27FC236}">
              <a16:creationId xmlns:a16="http://schemas.microsoft.com/office/drawing/2014/main" id="{00000000-0008-0000-02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381000"/>
    <xdr:pic>
      <xdr:nvPicPr>
        <xdr:cNvPr id="99" name="Picture 4" descr="logo alquiser1">
          <a:extLst>
            <a:ext uri="{FF2B5EF4-FFF2-40B4-BE49-F238E27FC236}">
              <a16:creationId xmlns:a16="http://schemas.microsoft.com/office/drawing/2014/main" id="{00000000-0008-0000-02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100" name="Picture 4" descr="logo alquiser1">
          <a:extLst>
            <a:ext uri="{FF2B5EF4-FFF2-40B4-BE49-F238E27FC236}">
              <a16:creationId xmlns:a16="http://schemas.microsoft.com/office/drawing/2014/main" id="{00000000-0008-0000-02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101" name="Picture 4" descr="logo alquiser1">
          <a:extLst>
            <a:ext uri="{FF2B5EF4-FFF2-40B4-BE49-F238E27FC236}">
              <a16:creationId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56104"/>
    <xdr:pic>
      <xdr:nvPicPr>
        <xdr:cNvPr id="102" name="Picture 4" descr="logo alquiser1">
          <a:extLst>
            <a:ext uri="{FF2B5EF4-FFF2-40B4-BE49-F238E27FC236}">
              <a16:creationId xmlns:a16="http://schemas.microsoft.com/office/drawing/2014/main" id="{00000000-0008-0000-02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89"/>
    <xdr:pic>
      <xdr:nvPicPr>
        <xdr:cNvPr id="103" name="Picture 4" descr="logo alquiser1">
          <a:extLst>
            <a:ext uri="{FF2B5EF4-FFF2-40B4-BE49-F238E27FC236}">
              <a16:creationId xmlns:a16="http://schemas.microsoft.com/office/drawing/2014/main" id="{00000000-0008-0000-02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89"/>
    <xdr:pic>
      <xdr:nvPicPr>
        <xdr:cNvPr id="104" name="Picture 4" descr="logo alquiser1">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89"/>
    <xdr:pic>
      <xdr:nvPicPr>
        <xdr:cNvPr id="105" name="Picture 4" descr="logo alquiser1">
          <a:extLst>
            <a:ext uri="{FF2B5EF4-FFF2-40B4-BE49-F238E27FC236}">
              <a16:creationId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37589"/>
    <xdr:pic>
      <xdr:nvPicPr>
        <xdr:cNvPr id="106" name="Picture 4" descr="logo alquiser1">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18564"/>
    <xdr:pic>
      <xdr:nvPicPr>
        <xdr:cNvPr id="107" name="Picture 4" descr="logo alquiser1">
          <a:extLst>
            <a:ext uri="{FF2B5EF4-FFF2-40B4-BE49-F238E27FC236}">
              <a16:creationId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66164"/>
    <xdr:pic>
      <xdr:nvPicPr>
        <xdr:cNvPr id="108" name="Picture 4" descr="logo alquiser1">
          <a:extLst>
            <a:ext uri="{FF2B5EF4-FFF2-40B4-BE49-F238E27FC236}">
              <a16:creationId xmlns:a16="http://schemas.microsoft.com/office/drawing/2014/main" id="{00000000-0008-0000-02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09014"/>
    <xdr:pic>
      <xdr:nvPicPr>
        <xdr:cNvPr id="109" name="Picture 4" descr="logo alquiser1">
          <a:extLst>
            <a:ext uri="{FF2B5EF4-FFF2-40B4-BE49-F238E27FC236}">
              <a16:creationId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110" name="Picture 4" descr="logo alquiser1">
          <a:extLst>
            <a:ext uri="{FF2B5EF4-FFF2-40B4-BE49-F238E27FC236}">
              <a16:creationId xmlns:a16="http://schemas.microsoft.com/office/drawing/2014/main" id="{00000000-0008-0000-02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46872"/>
    <xdr:pic>
      <xdr:nvPicPr>
        <xdr:cNvPr id="111" name="Picture 4" descr="logo alquiser1">
          <a:extLst>
            <a:ext uri="{FF2B5EF4-FFF2-40B4-BE49-F238E27FC236}">
              <a16:creationId xmlns:a16="http://schemas.microsoft.com/office/drawing/2014/main" id="{00000000-0008-0000-02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112" name="Picture 4" descr="logo alquiser1">
          <a:extLst>
            <a:ext uri="{FF2B5EF4-FFF2-40B4-BE49-F238E27FC236}">
              <a16:creationId xmlns:a16="http://schemas.microsoft.com/office/drawing/2014/main" id="{00000000-0008-0000-02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94472"/>
    <xdr:pic>
      <xdr:nvPicPr>
        <xdr:cNvPr id="113" name="Picture 4" descr="logo alquiser1">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537322"/>
    <xdr:pic>
      <xdr:nvPicPr>
        <xdr:cNvPr id="114" name="Picture 4" descr="logo alquiser1">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115" name="Picture 4" descr="logo alquiser1">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116" name="Picture 4" descr="logo alquiser1">
          <a:extLst>
            <a:ext uri="{FF2B5EF4-FFF2-40B4-BE49-F238E27FC236}">
              <a16:creationId xmlns:a16="http://schemas.microsoft.com/office/drawing/2014/main" id="{00000000-0008-0000-02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27529"/>
    <xdr:pic>
      <xdr:nvPicPr>
        <xdr:cNvPr id="117" name="Picture 4" descr="logo alquiser1">
          <a:extLst>
            <a:ext uri="{FF2B5EF4-FFF2-40B4-BE49-F238E27FC236}">
              <a16:creationId xmlns:a16="http://schemas.microsoft.com/office/drawing/2014/main" id="{00000000-0008-0000-02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42390"/>
    <xdr:pic>
      <xdr:nvPicPr>
        <xdr:cNvPr id="118" name="Picture 4" descr="logo alquiser1">
          <a:extLst>
            <a:ext uri="{FF2B5EF4-FFF2-40B4-BE49-F238E27FC236}">
              <a16:creationId xmlns:a16="http://schemas.microsoft.com/office/drawing/2014/main" id="{00000000-0008-0000-02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94472"/>
    <xdr:pic>
      <xdr:nvPicPr>
        <xdr:cNvPr id="119" name="Picture 4" descr="logo alquiser1">
          <a:extLst>
            <a:ext uri="{FF2B5EF4-FFF2-40B4-BE49-F238E27FC236}">
              <a16:creationId xmlns:a16="http://schemas.microsoft.com/office/drawing/2014/main" id="{00000000-0008-0000-02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742390"/>
    <xdr:pic>
      <xdr:nvPicPr>
        <xdr:cNvPr id="120" name="Picture 4" descr="logo alquiser1">
          <a:extLst>
            <a:ext uri="{FF2B5EF4-FFF2-40B4-BE49-F238E27FC236}">
              <a16:creationId xmlns:a16="http://schemas.microsoft.com/office/drawing/2014/main" id="{00000000-0008-0000-02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41</xdr:row>
      <xdr:rowOff>0</xdr:rowOff>
    </xdr:from>
    <xdr:ext cx="0" cy="438150"/>
    <xdr:pic>
      <xdr:nvPicPr>
        <xdr:cNvPr id="121" name="Picture 4" descr="logo alquiser1">
          <a:extLst>
            <a:ext uri="{FF2B5EF4-FFF2-40B4-BE49-F238E27FC236}">
              <a16:creationId xmlns:a16="http://schemas.microsoft.com/office/drawing/2014/main" id="{00000000-0008-0000-02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122" name="Picture 4" descr="logo alquiser1">
          <a:extLst>
            <a:ext uri="{FF2B5EF4-FFF2-40B4-BE49-F238E27FC236}">
              <a16:creationId xmlns:a16="http://schemas.microsoft.com/office/drawing/2014/main" id="{00000000-0008-0000-02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589990"/>
    <xdr:pic>
      <xdr:nvPicPr>
        <xdr:cNvPr id="123" name="Picture 4" descr="logo alquiser1">
          <a:extLst>
            <a:ext uri="{FF2B5EF4-FFF2-40B4-BE49-F238E27FC236}">
              <a16:creationId xmlns:a16="http://schemas.microsoft.com/office/drawing/2014/main" id="{00000000-0008-0000-02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41</xdr:row>
      <xdr:rowOff>0</xdr:rowOff>
    </xdr:from>
    <xdr:ext cx="0" cy="656104"/>
    <xdr:pic>
      <xdr:nvPicPr>
        <xdr:cNvPr id="124" name="Picture 4" descr="logo alquiser1">
          <a:extLst>
            <a:ext uri="{FF2B5EF4-FFF2-40B4-BE49-F238E27FC236}">
              <a16:creationId xmlns:a16="http://schemas.microsoft.com/office/drawing/2014/main" id="{00000000-0008-0000-02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37589"/>
    <xdr:pic>
      <xdr:nvPicPr>
        <xdr:cNvPr id="125" name="Picture 4" descr="logo alquiser1">
          <a:extLst>
            <a:ext uri="{FF2B5EF4-FFF2-40B4-BE49-F238E27FC236}">
              <a16:creationId xmlns:a16="http://schemas.microsoft.com/office/drawing/2014/main" id="{00000000-0008-0000-02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0439"/>
    <xdr:pic>
      <xdr:nvPicPr>
        <xdr:cNvPr id="126" name="Picture 4" descr="logo alquiser1">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47955"/>
    <xdr:pic>
      <xdr:nvPicPr>
        <xdr:cNvPr id="127" name="Picture 4" descr="logo alquiser1">
          <a:extLst>
            <a:ext uri="{FF2B5EF4-FFF2-40B4-BE49-F238E27FC236}">
              <a16:creationId xmlns:a16="http://schemas.microsoft.com/office/drawing/2014/main" id="{00000000-0008-0000-02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90805"/>
    <xdr:pic>
      <xdr:nvPicPr>
        <xdr:cNvPr id="128" name="Picture 4" descr="logo alquiser1">
          <a:extLst>
            <a:ext uri="{FF2B5EF4-FFF2-40B4-BE49-F238E27FC236}">
              <a16:creationId xmlns:a16="http://schemas.microsoft.com/office/drawing/2014/main" id="{00000000-0008-0000-02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66164"/>
    <xdr:pic>
      <xdr:nvPicPr>
        <xdr:cNvPr id="129" name="Picture 4" descr="logo alquiser1">
          <a:extLst>
            <a:ext uri="{FF2B5EF4-FFF2-40B4-BE49-F238E27FC236}">
              <a16:creationId xmlns:a16="http://schemas.microsoft.com/office/drawing/2014/main" id="{00000000-0008-0000-02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09014"/>
    <xdr:pic>
      <xdr:nvPicPr>
        <xdr:cNvPr id="130" name="Picture 4" descr="logo alquiser1">
          <a:extLst>
            <a:ext uri="{FF2B5EF4-FFF2-40B4-BE49-F238E27FC236}">
              <a16:creationId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219075"/>
    <xdr:pic>
      <xdr:nvPicPr>
        <xdr:cNvPr id="131" name="Picture 4" descr="logo alquiser1">
          <a:extLst>
            <a:ext uri="{FF2B5EF4-FFF2-40B4-BE49-F238E27FC236}">
              <a16:creationId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23863"/>
    <xdr:pic>
      <xdr:nvPicPr>
        <xdr:cNvPr id="132" name="Picture 4" descr="logo alquiser1">
          <a:extLst>
            <a:ext uri="{FF2B5EF4-FFF2-40B4-BE49-F238E27FC236}">
              <a16:creationId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04800"/>
    <xdr:pic>
      <xdr:nvPicPr>
        <xdr:cNvPr id="133" name="Picture 4" descr="logo alquiser1">
          <a:extLst>
            <a:ext uri="{FF2B5EF4-FFF2-40B4-BE49-F238E27FC236}">
              <a16:creationId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37589"/>
    <xdr:pic>
      <xdr:nvPicPr>
        <xdr:cNvPr id="134" name="Picture 4" descr="logo alquiser1">
          <a:extLst>
            <a:ext uri="{FF2B5EF4-FFF2-40B4-BE49-F238E27FC236}">
              <a16:creationId xmlns:a16="http://schemas.microsoft.com/office/drawing/2014/main" id="{00000000-0008-0000-02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0439"/>
    <xdr:pic>
      <xdr:nvPicPr>
        <xdr:cNvPr id="135" name="Picture 4" descr="logo alquiser1">
          <a:extLst>
            <a:ext uri="{FF2B5EF4-FFF2-40B4-BE49-F238E27FC236}">
              <a16:creationId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38150"/>
    <xdr:pic>
      <xdr:nvPicPr>
        <xdr:cNvPr id="136" name="Picture 4" descr="logo alquiser1">
          <a:extLst>
            <a:ext uri="{FF2B5EF4-FFF2-40B4-BE49-F238E27FC236}">
              <a16:creationId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1000"/>
    <xdr:pic>
      <xdr:nvPicPr>
        <xdr:cNvPr id="137" name="Picture 4" descr="logo alquiser1">
          <a:extLst>
            <a:ext uri="{FF2B5EF4-FFF2-40B4-BE49-F238E27FC236}">
              <a16:creationId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66164"/>
    <xdr:pic>
      <xdr:nvPicPr>
        <xdr:cNvPr id="138" name="Picture 4" descr="logo alquiser1">
          <a:extLst>
            <a:ext uri="{FF2B5EF4-FFF2-40B4-BE49-F238E27FC236}">
              <a16:creationId xmlns:a16="http://schemas.microsoft.com/office/drawing/2014/main" id="{00000000-0008-0000-02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09014"/>
    <xdr:pic>
      <xdr:nvPicPr>
        <xdr:cNvPr id="139" name="Picture 4" descr="logo alquiser1">
          <a:extLst>
            <a:ext uri="{FF2B5EF4-FFF2-40B4-BE49-F238E27FC236}">
              <a16:creationId xmlns:a16="http://schemas.microsoft.com/office/drawing/2014/main" id="{00000000-0008-0000-02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37589"/>
    <xdr:pic>
      <xdr:nvPicPr>
        <xdr:cNvPr id="140" name="Picture 4" descr="logo alquiser1">
          <a:extLst>
            <a:ext uri="{FF2B5EF4-FFF2-40B4-BE49-F238E27FC236}">
              <a16:creationId xmlns:a16="http://schemas.microsoft.com/office/drawing/2014/main" id="{00000000-0008-0000-02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0439"/>
    <xdr:pic>
      <xdr:nvPicPr>
        <xdr:cNvPr id="141" name="Picture 4" descr="logo alquiser1">
          <a:extLst>
            <a:ext uri="{FF2B5EF4-FFF2-40B4-BE49-F238E27FC236}">
              <a16:creationId xmlns:a16="http://schemas.microsoft.com/office/drawing/2014/main" id="{00000000-0008-0000-02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38150"/>
    <xdr:pic>
      <xdr:nvPicPr>
        <xdr:cNvPr id="142" name="Picture 4" descr="logo alquiser1">
          <a:extLst>
            <a:ext uri="{FF2B5EF4-FFF2-40B4-BE49-F238E27FC236}">
              <a16:creationId xmlns:a16="http://schemas.microsoft.com/office/drawing/2014/main" id="{00000000-0008-0000-02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1000"/>
    <xdr:pic>
      <xdr:nvPicPr>
        <xdr:cNvPr id="143" name="Picture 4" descr="logo alquiser1">
          <a:extLst>
            <a:ext uri="{FF2B5EF4-FFF2-40B4-BE49-F238E27FC236}">
              <a16:creationId xmlns:a16="http://schemas.microsoft.com/office/drawing/2014/main" id="{00000000-0008-0000-02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66164"/>
    <xdr:pic>
      <xdr:nvPicPr>
        <xdr:cNvPr id="144" name="Picture 4" descr="logo alquiser1">
          <a:extLst>
            <a:ext uri="{FF2B5EF4-FFF2-40B4-BE49-F238E27FC236}">
              <a16:creationId xmlns:a16="http://schemas.microsoft.com/office/drawing/2014/main" id="{00000000-0008-0000-02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09014"/>
    <xdr:pic>
      <xdr:nvPicPr>
        <xdr:cNvPr id="145" name="Picture 4" descr="logo alquiser1">
          <a:extLst>
            <a:ext uri="{FF2B5EF4-FFF2-40B4-BE49-F238E27FC236}">
              <a16:creationId xmlns:a16="http://schemas.microsoft.com/office/drawing/2014/main" id="{00000000-0008-0000-02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38150"/>
    <xdr:pic>
      <xdr:nvPicPr>
        <xdr:cNvPr id="146" name="Picture 4" descr="logo alquiser1">
          <a:extLst>
            <a:ext uri="{FF2B5EF4-FFF2-40B4-BE49-F238E27FC236}">
              <a16:creationId xmlns:a16="http://schemas.microsoft.com/office/drawing/2014/main" id="{00000000-0008-0000-02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1000"/>
    <xdr:pic>
      <xdr:nvPicPr>
        <xdr:cNvPr id="147" name="Picture 4" descr="logo alquiser1">
          <a:extLst>
            <a:ext uri="{FF2B5EF4-FFF2-40B4-BE49-F238E27FC236}">
              <a16:creationId xmlns:a16="http://schemas.microsoft.com/office/drawing/2014/main" id="{00000000-0008-0000-02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37589"/>
    <xdr:pic>
      <xdr:nvPicPr>
        <xdr:cNvPr id="148" name="Picture 4" descr="logo alquiser1">
          <a:extLst>
            <a:ext uri="{FF2B5EF4-FFF2-40B4-BE49-F238E27FC236}">
              <a16:creationId xmlns:a16="http://schemas.microsoft.com/office/drawing/2014/main" id="{00000000-0008-0000-02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66164"/>
    <xdr:pic>
      <xdr:nvPicPr>
        <xdr:cNvPr id="149" name="Picture 4" descr="logo alquiser1">
          <a:extLst>
            <a:ext uri="{FF2B5EF4-FFF2-40B4-BE49-F238E27FC236}">
              <a16:creationId xmlns:a16="http://schemas.microsoft.com/office/drawing/2014/main" id="{00000000-0008-0000-02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09014"/>
    <xdr:pic>
      <xdr:nvPicPr>
        <xdr:cNvPr id="150" name="Picture 4" descr="logo alquiser1">
          <a:extLst>
            <a:ext uri="{FF2B5EF4-FFF2-40B4-BE49-F238E27FC236}">
              <a16:creationId xmlns:a16="http://schemas.microsoft.com/office/drawing/2014/main" id="{00000000-0008-0000-02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438150"/>
    <xdr:pic>
      <xdr:nvPicPr>
        <xdr:cNvPr id="151" name="Picture 4" descr="logo alquiser1">
          <a:extLst>
            <a:ext uri="{FF2B5EF4-FFF2-40B4-BE49-F238E27FC236}">
              <a16:creationId xmlns:a16="http://schemas.microsoft.com/office/drawing/2014/main" id="{00000000-0008-0000-02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43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180976</xdr:colOff>
      <xdr:row>59</xdr:row>
      <xdr:rowOff>57150</xdr:rowOff>
    </xdr:from>
    <xdr:to>
      <xdr:col>14</xdr:col>
      <xdr:colOff>0</xdr:colOff>
      <xdr:row>59</xdr:row>
      <xdr:rowOff>1724025</xdr:rowOff>
    </xdr:to>
    <xdr:graphicFrame macro="">
      <xdr:nvGraphicFramePr>
        <xdr:cNvPr id="152" name="151 Gráfico">
          <a:extLst>
            <a:ext uri="{FF2B5EF4-FFF2-40B4-BE49-F238E27FC236}">
              <a16:creationId xmlns:a16="http://schemas.microsoft.com/office/drawing/2014/main" id="{00000000-0008-0000-0200-00009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171449</xdr:colOff>
      <xdr:row>59</xdr:row>
      <xdr:rowOff>47625</xdr:rowOff>
    </xdr:from>
    <xdr:to>
      <xdr:col>27</xdr:col>
      <xdr:colOff>266699</xdr:colOff>
      <xdr:row>59</xdr:row>
      <xdr:rowOff>1724025</xdr:rowOff>
    </xdr:to>
    <xdr:graphicFrame macro="">
      <xdr:nvGraphicFramePr>
        <xdr:cNvPr id="153" name="152 Gráfico">
          <a:extLst>
            <a:ext uri="{FF2B5EF4-FFF2-40B4-BE49-F238E27FC236}">
              <a16:creationId xmlns:a16="http://schemas.microsoft.com/office/drawing/2014/main" id="{00000000-0008-0000-0200-00009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904875</xdr:colOff>
      <xdr:row>42</xdr:row>
      <xdr:rowOff>0</xdr:rowOff>
    </xdr:from>
    <xdr:ext cx="0" cy="547127"/>
    <xdr:pic>
      <xdr:nvPicPr>
        <xdr:cNvPr id="154" name="Picture 4" descr="logo alquiser1">
          <a:extLst>
            <a:ext uri="{FF2B5EF4-FFF2-40B4-BE49-F238E27FC236}">
              <a16:creationId xmlns:a16="http://schemas.microsoft.com/office/drawing/2014/main" id="{00000000-0008-0000-02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37589"/>
    <xdr:pic>
      <xdr:nvPicPr>
        <xdr:cNvPr id="155" name="Picture 4" descr="logo alquiser1">
          <a:extLst>
            <a:ext uri="{FF2B5EF4-FFF2-40B4-BE49-F238E27FC236}">
              <a16:creationId xmlns:a16="http://schemas.microsoft.com/office/drawing/2014/main" id="{00000000-0008-0000-02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380439"/>
    <xdr:pic>
      <xdr:nvPicPr>
        <xdr:cNvPr id="156" name="Picture 4" descr="logo alquiser1">
          <a:extLst>
            <a:ext uri="{FF2B5EF4-FFF2-40B4-BE49-F238E27FC236}">
              <a16:creationId xmlns:a16="http://schemas.microsoft.com/office/drawing/2014/main" id="{00000000-0008-0000-02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47955"/>
    <xdr:pic>
      <xdr:nvPicPr>
        <xdr:cNvPr id="157" name="Picture 4" descr="logo alquiser1">
          <a:extLst>
            <a:ext uri="{FF2B5EF4-FFF2-40B4-BE49-F238E27FC236}">
              <a16:creationId xmlns:a16="http://schemas.microsoft.com/office/drawing/2014/main" id="{00000000-0008-0000-02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390805"/>
    <xdr:pic>
      <xdr:nvPicPr>
        <xdr:cNvPr id="158" name="Picture 4" descr="logo alquiser1">
          <a:extLst>
            <a:ext uri="{FF2B5EF4-FFF2-40B4-BE49-F238E27FC236}">
              <a16:creationId xmlns:a16="http://schemas.microsoft.com/office/drawing/2014/main" id="{00000000-0008-0000-02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66164"/>
    <xdr:pic>
      <xdr:nvPicPr>
        <xdr:cNvPr id="159" name="Picture 4" descr="logo alquiser1">
          <a:extLst>
            <a:ext uri="{FF2B5EF4-FFF2-40B4-BE49-F238E27FC236}">
              <a16:creationId xmlns:a16="http://schemas.microsoft.com/office/drawing/2014/main" id="{00000000-0008-0000-02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09014"/>
    <xdr:pic>
      <xdr:nvPicPr>
        <xdr:cNvPr id="160" name="Picture 4" descr="logo alquiser1">
          <a:extLst>
            <a:ext uri="{FF2B5EF4-FFF2-40B4-BE49-F238E27FC236}">
              <a16:creationId xmlns:a16="http://schemas.microsoft.com/office/drawing/2014/main" id="{00000000-0008-0000-02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219075"/>
    <xdr:pic>
      <xdr:nvPicPr>
        <xdr:cNvPr id="161" name="Picture 4" descr="logo alquiser1">
          <a:extLst>
            <a:ext uri="{FF2B5EF4-FFF2-40B4-BE49-F238E27FC236}">
              <a16:creationId xmlns:a16="http://schemas.microsoft.com/office/drawing/2014/main" id="{00000000-0008-0000-02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23863"/>
    <xdr:pic>
      <xdr:nvPicPr>
        <xdr:cNvPr id="162" name="Picture 4" descr="logo alquiser1">
          <a:extLst>
            <a:ext uri="{FF2B5EF4-FFF2-40B4-BE49-F238E27FC236}">
              <a16:creationId xmlns:a16="http://schemas.microsoft.com/office/drawing/2014/main" id="{00000000-0008-0000-02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304800"/>
    <xdr:pic>
      <xdr:nvPicPr>
        <xdr:cNvPr id="163" name="Picture 4" descr="logo alquiser1">
          <a:extLst>
            <a:ext uri="{FF2B5EF4-FFF2-40B4-BE49-F238E27FC236}">
              <a16:creationId xmlns:a16="http://schemas.microsoft.com/office/drawing/2014/main" id="{00000000-0008-0000-02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537322"/>
    <xdr:pic>
      <xdr:nvPicPr>
        <xdr:cNvPr id="164" name="Picture 4" descr="logo alquiser1">
          <a:extLst>
            <a:ext uri="{FF2B5EF4-FFF2-40B4-BE49-F238E27FC236}">
              <a16:creationId xmlns:a16="http://schemas.microsoft.com/office/drawing/2014/main" id="{00000000-0008-0000-02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37589"/>
    <xdr:pic>
      <xdr:nvPicPr>
        <xdr:cNvPr id="165" name="Picture 4" descr="logo alquiser1">
          <a:extLst>
            <a:ext uri="{FF2B5EF4-FFF2-40B4-BE49-F238E27FC236}">
              <a16:creationId xmlns:a16="http://schemas.microsoft.com/office/drawing/2014/main" id="{00000000-0008-0000-02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380439"/>
    <xdr:pic>
      <xdr:nvPicPr>
        <xdr:cNvPr id="166" name="Picture 4" descr="logo alquiser1">
          <a:extLst>
            <a:ext uri="{FF2B5EF4-FFF2-40B4-BE49-F238E27FC236}">
              <a16:creationId xmlns:a16="http://schemas.microsoft.com/office/drawing/2014/main" id="{00000000-0008-0000-02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38150"/>
    <xdr:pic>
      <xdr:nvPicPr>
        <xdr:cNvPr id="167" name="Picture 4" descr="logo alquiser1">
          <a:extLst>
            <a:ext uri="{FF2B5EF4-FFF2-40B4-BE49-F238E27FC236}">
              <a16:creationId xmlns:a16="http://schemas.microsoft.com/office/drawing/2014/main" id="{00000000-0008-0000-02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381000"/>
    <xdr:pic>
      <xdr:nvPicPr>
        <xdr:cNvPr id="168" name="Picture 4" descr="logo alquiser1">
          <a:extLst>
            <a:ext uri="{FF2B5EF4-FFF2-40B4-BE49-F238E27FC236}">
              <a16:creationId xmlns:a16="http://schemas.microsoft.com/office/drawing/2014/main" id="{00000000-0008-0000-02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66164"/>
    <xdr:pic>
      <xdr:nvPicPr>
        <xdr:cNvPr id="169" name="Picture 4" descr="logo alquiser1">
          <a:extLst>
            <a:ext uri="{FF2B5EF4-FFF2-40B4-BE49-F238E27FC236}">
              <a16:creationId xmlns:a16="http://schemas.microsoft.com/office/drawing/2014/main" id="{00000000-0008-0000-02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09014"/>
    <xdr:pic>
      <xdr:nvPicPr>
        <xdr:cNvPr id="170" name="Picture 4" descr="logo alquiser1">
          <a:extLst>
            <a:ext uri="{FF2B5EF4-FFF2-40B4-BE49-F238E27FC236}">
              <a16:creationId xmlns:a16="http://schemas.microsoft.com/office/drawing/2014/main" id="{00000000-0008-0000-02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537322"/>
    <xdr:pic>
      <xdr:nvPicPr>
        <xdr:cNvPr id="171" name="Picture 4" descr="logo alquiser1">
          <a:extLst>
            <a:ext uri="{FF2B5EF4-FFF2-40B4-BE49-F238E27FC236}">
              <a16:creationId xmlns:a16="http://schemas.microsoft.com/office/drawing/2014/main" id="{00000000-0008-0000-02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37589"/>
    <xdr:pic>
      <xdr:nvPicPr>
        <xdr:cNvPr id="172" name="Picture 4" descr="logo alquiser1">
          <a:extLst>
            <a:ext uri="{FF2B5EF4-FFF2-40B4-BE49-F238E27FC236}">
              <a16:creationId xmlns:a16="http://schemas.microsoft.com/office/drawing/2014/main" id="{00000000-0008-0000-02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380439"/>
    <xdr:pic>
      <xdr:nvPicPr>
        <xdr:cNvPr id="173" name="Picture 4" descr="logo alquiser1">
          <a:extLst>
            <a:ext uri="{FF2B5EF4-FFF2-40B4-BE49-F238E27FC236}">
              <a16:creationId xmlns:a16="http://schemas.microsoft.com/office/drawing/2014/main" id="{00000000-0008-0000-02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38150"/>
    <xdr:pic>
      <xdr:nvPicPr>
        <xdr:cNvPr id="174" name="Picture 4" descr="logo alquiser1">
          <a:extLst>
            <a:ext uri="{FF2B5EF4-FFF2-40B4-BE49-F238E27FC236}">
              <a16:creationId xmlns:a16="http://schemas.microsoft.com/office/drawing/2014/main" id="{00000000-0008-0000-02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381000"/>
    <xdr:pic>
      <xdr:nvPicPr>
        <xdr:cNvPr id="175" name="Picture 4" descr="logo alquiser1">
          <a:extLst>
            <a:ext uri="{FF2B5EF4-FFF2-40B4-BE49-F238E27FC236}">
              <a16:creationId xmlns:a16="http://schemas.microsoft.com/office/drawing/2014/main" id="{00000000-0008-0000-02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66164"/>
    <xdr:pic>
      <xdr:nvPicPr>
        <xdr:cNvPr id="176" name="Picture 4" descr="logo alquiser1">
          <a:extLst>
            <a:ext uri="{FF2B5EF4-FFF2-40B4-BE49-F238E27FC236}">
              <a16:creationId xmlns:a16="http://schemas.microsoft.com/office/drawing/2014/main" id="{00000000-0008-0000-02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09014"/>
    <xdr:pic>
      <xdr:nvPicPr>
        <xdr:cNvPr id="177" name="Picture 4" descr="logo alquiser1">
          <a:extLst>
            <a:ext uri="{FF2B5EF4-FFF2-40B4-BE49-F238E27FC236}">
              <a16:creationId xmlns:a16="http://schemas.microsoft.com/office/drawing/2014/main" id="{00000000-0008-0000-02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537322"/>
    <xdr:pic>
      <xdr:nvPicPr>
        <xdr:cNvPr id="178" name="Picture 4" descr="logo alquiser1">
          <a:extLst>
            <a:ext uri="{FF2B5EF4-FFF2-40B4-BE49-F238E27FC236}">
              <a16:creationId xmlns:a16="http://schemas.microsoft.com/office/drawing/2014/main" id="{00000000-0008-0000-02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38150"/>
    <xdr:pic>
      <xdr:nvPicPr>
        <xdr:cNvPr id="179" name="Picture 4" descr="logo alquiser1">
          <a:extLst>
            <a:ext uri="{FF2B5EF4-FFF2-40B4-BE49-F238E27FC236}">
              <a16:creationId xmlns:a16="http://schemas.microsoft.com/office/drawing/2014/main" id="{00000000-0008-0000-02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381000"/>
    <xdr:pic>
      <xdr:nvPicPr>
        <xdr:cNvPr id="180" name="Picture 4" descr="logo alquiser1">
          <a:extLst>
            <a:ext uri="{FF2B5EF4-FFF2-40B4-BE49-F238E27FC236}">
              <a16:creationId xmlns:a16="http://schemas.microsoft.com/office/drawing/2014/main" id="{00000000-0008-0000-02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37589"/>
    <xdr:pic>
      <xdr:nvPicPr>
        <xdr:cNvPr id="181" name="Picture 4" descr="logo alquiser1">
          <a:extLst>
            <a:ext uri="{FF2B5EF4-FFF2-40B4-BE49-F238E27FC236}">
              <a16:creationId xmlns:a16="http://schemas.microsoft.com/office/drawing/2014/main" id="{00000000-0008-0000-02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66164"/>
    <xdr:pic>
      <xdr:nvPicPr>
        <xdr:cNvPr id="182" name="Picture 4" descr="logo alquiser1">
          <a:extLst>
            <a:ext uri="{FF2B5EF4-FFF2-40B4-BE49-F238E27FC236}">
              <a16:creationId xmlns:a16="http://schemas.microsoft.com/office/drawing/2014/main" id="{00000000-0008-0000-02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09014"/>
    <xdr:pic>
      <xdr:nvPicPr>
        <xdr:cNvPr id="183" name="Picture 4" descr="logo alquiser1">
          <a:extLst>
            <a:ext uri="{FF2B5EF4-FFF2-40B4-BE49-F238E27FC236}">
              <a16:creationId xmlns:a16="http://schemas.microsoft.com/office/drawing/2014/main" id="{00000000-0008-0000-02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537322"/>
    <xdr:pic>
      <xdr:nvPicPr>
        <xdr:cNvPr id="184" name="Picture 4" descr="logo alquiser1">
          <a:extLst>
            <a:ext uri="{FF2B5EF4-FFF2-40B4-BE49-F238E27FC236}">
              <a16:creationId xmlns:a16="http://schemas.microsoft.com/office/drawing/2014/main" id="{00000000-0008-0000-02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42</xdr:row>
      <xdr:rowOff>0</xdr:rowOff>
    </xdr:from>
    <xdr:ext cx="0" cy="438150"/>
    <xdr:pic>
      <xdr:nvPicPr>
        <xdr:cNvPr id="185" name="Picture 4" descr="logo alquiser1">
          <a:extLst>
            <a:ext uri="{FF2B5EF4-FFF2-40B4-BE49-F238E27FC236}">
              <a16:creationId xmlns:a16="http://schemas.microsoft.com/office/drawing/2014/main" id="{00000000-0008-0000-02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186" name="Picture 4" descr="logo alquiser1">
          <a:extLst>
            <a:ext uri="{FF2B5EF4-FFF2-40B4-BE49-F238E27FC236}">
              <a16:creationId xmlns:a16="http://schemas.microsoft.com/office/drawing/2014/main" id="{00000000-0008-0000-02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47127"/>
    <xdr:pic>
      <xdr:nvPicPr>
        <xdr:cNvPr id="187" name="Picture 4" descr="logo alquiser1">
          <a:extLst>
            <a:ext uri="{FF2B5EF4-FFF2-40B4-BE49-F238E27FC236}">
              <a16:creationId xmlns:a16="http://schemas.microsoft.com/office/drawing/2014/main" id="{00000000-0008-0000-02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188" name="Picture 4" descr="logo alquiser1">
          <a:extLst>
            <a:ext uri="{FF2B5EF4-FFF2-40B4-BE49-F238E27FC236}">
              <a16:creationId xmlns:a16="http://schemas.microsoft.com/office/drawing/2014/main" id="{00000000-0008-0000-02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189" name="Picture 4" descr="logo alquiser1">
          <a:extLst>
            <a:ext uri="{FF2B5EF4-FFF2-40B4-BE49-F238E27FC236}">
              <a16:creationId xmlns:a16="http://schemas.microsoft.com/office/drawing/2014/main" id="{00000000-0008-0000-02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190" name="Picture 4" descr="logo alquiser1">
          <a:extLst>
            <a:ext uri="{FF2B5EF4-FFF2-40B4-BE49-F238E27FC236}">
              <a16:creationId xmlns:a16="http://schemas.microsoft.com/office/drawing/2014/main" id="{00000000-0008-0000-02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191" name="Picture 4" descr="logo alquiser1">
          <a:extLst>
            <a:ext uri="{FF2B5EF4-FFF2-40B4-BE49-F238E27FC236}">
              <a16:creationId xmlns:a16="http://schemas.microsoft.com/office/drawing/2014/main" id="{00000000-0008-0000-02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37334"/>
    <xdr:pic>
      <xdr:nvPicPr>
        <xdr:cNvPr id="192" name="Picture 4" descr="logo alquiser1">
          <a:extLst>
            <a:ext uri="{FF2B5EF4-FFF2-40B4-BE49-F238E27FC236}">
              <a16:creationId xmlns:a16="http://schemas.microsoft.com/office/drawing/2014/main" id="{00000000-0008-0000-02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193" name="Picture 4" descr="logo alquiser1">
          <a:extLst>
            <a:ext uri="{FF2B5EF4-FFF2-40B4-BE49-F238E27FC236}">
              <a16:creationId xmlns:a16="http://schemas.microsoft.com/office/drawing/2014/main" id="{00000000-0008-0000-02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194" name="Picture 4" descr="logo alquiser1">
          <a:extLst>
            <a:ext uri="{FF2B5EF4-FFF2-40B4-BE49-F238E27FC236}">
              <a16:creationId xmlns:a16="http://schemas.microsoft.com/office/drawing/2014/main" id="{00000000-0008-0000-02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52195"/>
    <xdr:pic>
      <xdr:nvPicPr>
        <xdr:cNvPr id="195" name="Picture 4" descr="logo alquiser1">
          <a:extLst>
            <a:ext uri="{FF2B5EF4-FFF2-40B4-BE49-F238E27FC236}">
              <a16:creationId xmlns:a16="http://schemas.microsoft.com/office/drawing/2014/main" id="{00000000-0008-0000-02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04277"/>
    <xdr:pic>
      <xdr:nvPicPr>
        <xdr:cNvPr id="196" name="Picture 4" descr="logo alquiser1">
          <a:extLst>
            <a:ext uri="{FF2B5EF4-FFF2-40B4-BE49-F238E27FC236}">
              <a16:creationId xmlns:a16="http://schemas.microsoft.com/office/drawing/2014/main" id="{00000000-0008-0000-02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52195"/>
    <xdr:pic>
      <xdr:nvPicPr>
        <xdr:cNvPr id="197" name="Picture 4" descr="logo alquiser1">
          <a:extLst>
            <a:ext uri="{FF2B5EF4-FFF2-40B4-BE49-F238E27FC236}">
              <a16:creationId xmlns:a16="http://schemas.microsoft.com/office/drawing/2014/main" id="{00000000-0008-0000-02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47955"/>
    <xdr:pic>
      <xdr:nvPicPr>
        <xdr:cNvPr id="198" name="Picture 4" descr="logo alquiser1">
          <a:extLst>
            <a:ext uri="{FF2B5EF4-FFF2-40B4-BE49-F238E27FC236}">
              <a16:creationId xmlns:a16="http://schemas.microsoft.com/office/drawing/2014/main" id="{00000000-0008-0000-02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90805"/>
    <xdr:pic>
      <xdr:nvPicPr>
        <xdr:cNvPr id="199" name="Picture 4" descr="logo alquiser1">
          <a:extLst>
            <a:ext uri="{FF2B5EF4-FFF2-40B4-BE49-F238E27FC236}">
              <a16:creationId xmlns:a16="http://schemas.microsoft.com/office/drawing/2014/main" id="{00000000-0008-0000-02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200" name="Picture 4" descr="logo alquiser1">
          <a:extLst>
            <a:ext uri="{FF2B5EF4-FFF2-40B4-BE49-F238E27FC236}">
              <a16:creationId xmlns:a16="http://schemas.microsoft.com/office/drawing/2014/main" id="{00000000-0008-0000-02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18564"/>
    <xdr:pic>
      <xdr:nvPicPr>
        <xdr:cNvPr id="201" name="Picture 4" descr="logo alquiser1">
          <a:extLst>
            <a:ext uri="{FF2B5EF4-FFF2-40B4-BE49-F238E27FC236}">
              <a16:creationId xmlns:a16="http://schemas.microsoft.com/office/drawing/2014/main" id="{00000000-0008-0000-02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202" name="Picture 4" descr="logo alquiser1">
          <a:extLst>
            <a:ext uri="{FF2B5EF4-FFF2-40B4-BE49-F238E27FC236}">
              <a16:creationId xmlns:a16="http://schemas.microsoft.com/office/drawing/2014/main" id="{00000000-0008-0000-02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203" name="Picture 4" descr="logo alquiser1">
          <a:extLst>
            <a:ext uri="{FF2B5EF4-FFF2-40B4-BE49-F238E27FC236}">
              <a16:creationId xmlns:a16="http://schemas.microsoft.com/office/drawing/2014/main" id="{00000000-0008-0000-02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65909"/>
    <xdr:pic>
      <xdr:nvPicPr>
        <xdr:cNvPr id="204" name="Picture 4" descr="logo alquiser1">
          <a:extLst>
            <a:ext uri="{FF2B5EF4-FFF2-40B4-BE49-F238E27FC236}">
              <a16:creationId xmlns:a16="http://schemas.microsoft.com/office/drawing/2014/main" id="{00000000-0008-0000-02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205" name="Picture 4" descr="logo alquiser1">
          <a:extLst>
            <a:ext uri="{FF2B5EF4-FFF2-40B4-BE49-F238E27FC236}">
              <a16:creationId xmlns:a16="http://schemas.microsoft.com/office/drawing/2014/main" id="{00000000-0008-0000-02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4028"/>
    <xdr:pic>
      <xdr:nvPicPr>
        <xdr:cNvPr id="206" name="Picture 4" descr="logo alquiser1">
          <a:extLst>
            <a:ext uri="{FF2B5EF4-FFF2-40B4-BE49-F238E27FC236}">
              <a16:creationId xmlns:a16="http://schemas.microsoft.com/office/drawing/2014/main" id="{00000000-0008-0000-02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4028"/>
    <xdr:pic>
      <xdr:nvPicPr>
        <xdr:cNvPr id="207" name="Picture 4" descr="logo alquiser1">
          <a:extLst>
            <a:ext uri="{FF2B5EF4-FFF2-40B4-BE49-F238E27FC236}">
              <a16:creationId xmlns:a16="http://schemas.microsoft.com/office/drawing/2014/main" id="{00000000-0008-0000-02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208" name="Picture 4" descr="logo alquiser1">
          <a:extLst>
            <a:ext uri="{FF2B5EF4-FFF2-40B4-BE49-F238E27FC236}">
              <a16:creationId xmlns:a16="http://schemas.microsoft.com/office/drawing/2014/main" id="{00000000-0008-0000-02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209" name="Picture 4" descr="logo alquiser1">
          <a:extLst>
            <a:ext uri="{FF2B5EF4-FFF2-40B4-BE49-F238E27FC236}">
              <a16:creationId xmlns:a16="http://schemas.microsoft.com/office/drawing/2014/main" id="{00000000-0008-0000-02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219075"/>
    <xdr:pic>
      <xdr:nvPicPr>
        <xdr:cNvPr id="210" name="Picture 4" descr="logo alquiser1">
          <a:extLst>
            <a:ext uri="{FF2B5EF4-FFF2-40B4-BE49-F238E27FC236}">
              <a16:creationId xmlns:a16="http://schemas.microsoft.com/office/drawing/2014/main" id="{00000000-0008-0000-02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211" name="Picture 4" descr="logo alquiser1">
          <a:extLst>
            <a:ext uri="{FF2B5EF4-FFF2-40B4-BE49-F238E27FC236}">
              <a16:creationId xmlns:a16="http://schemas.microsoft.com/office/drawing/2014/main" id="{00000000-0008-0000-02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23863"/>
    <xdr:pic>
      <xdr:nvPicPr>
        <xdr:cNvPr id="212" name="Picture 4" descr="logo alquiser1">
          <a:extLst>
            <a:ext uri="{FF2B5EF4-FFF2-40B4-BE49-F238E27FC236}">
              <a16:creationId xmlns:a16="http://schemas.microsoft.com/office/drawing/2014/main" id="{00000000-0008-0000-02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213" name="Picture 4" descr="logo alquiser1">
          <a:extLst>
            <a:ext uri="{FF2B5EF4-FFF2-40B4-BE49-F238E27FC236}">
              <a16:creationId xmlns:a16="http://schemas.microsoft.com/office/drawing/2014/main" id="{00000000-0008-0000-02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04800"/>
    <xdr:pic>
      <xdr:nvPicPr>
        <xdr:cNvPr id="214" name="Picture 4" descr="logo alquiser1">
          <a:extLst>
            <a:ext uri="{FF2B5EF4-FFF2-40B4-BE49-F238E27FC236}">
              <a16:creationId xmlns:a16="http://schemas.microsoft.com/office/drawing/2014/main" id="{00000000-0008-0000-02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215" name="Picture 4" descr="logo alquiser1">
          <a:extLst>
            <a:ext uri="{FF2B5EF4-FFF2-40B4-BE49-F238E27FC236}">
              <a16:creationId xmlns:a16="http://schemas.microsoft.com/office/drawing/2014/main" id="{00000000-0008-0000-02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216" name="Picture 4" descr="logo alquiser1">
          <a:extLst>
            <a:ext uri="{FF2B5EF4-FFF2-40B4-BE49-F238E27FC236}">
              <a16:creationId xmlns:a16="http://schemas.microsoft.com/office/drawing/2014/main" id="{00000000-0008-0000-02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217" name="Picture 4" descr="logo alquiser1">
          <a:extLst>
            <a:ext uri="{FF2B5EF4-FFF2-40B4-BE49-F238E27FC236}">
              <a16:creationId xmlns:a16="http://schemas.microsoft.com/office/drawing/2014/main" id="{00000000-0008-0000-02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218" name="Picture 4" descr="logo alquiser1">
          <a:extLst>
            <a:ext uri="{FF2B5EF4-FFF2-40B4-BE49-F238E27FC236}">
              <a16:creationId xmlns:a16="http://schemas.microsoft.com/office/drawing/2014/main" id="{00000000-0008-0000-02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219" name="Picture 4" descr="logo alquiser1">
          <a:extLst>
            <a:ext uri="{FF2B5EF4-FFF2-40B4-BE49-F238E27FC236}">
              <a16:creationId xmlns:a16="http://schemas.microsoft.com/office/drawing/2014/main" id="{00000000-0008-0000-02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220" name="Picture 4" descr="logo alquiser1">
          <a:extLst>
            <a:ext uri="{FF2B5EF4-FFF2-40B4-BE49-F238E27FC236}">
              <a16:creationId xmlns:a16="http://schemas.microsoft.com/office/drawing/2014/main" id="{00000000-0008-0000-02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221" name="Picture 4" descr="logo alquiser1">
          <a:extLst>
            <a:ext uri="{FF2B5EF4-FFF2-40B4-BE49-F238E27FC236}">
              <a16:creationId xmlns:a16="http://schemas.microsoft.com/office/drawing/2014/main" id="{00000000-0008-0000-02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222" name="Picture 4" descr="logo alquiser1">
          <a:extLst>
            <a:ext uri="{FF2B5EF4-FFF2-40B4-BE49-F238E27FC236}">
              <a16:creationId xmlns:a16="http://schemas.microsoft.com/office/drawing/2014/main" id="{00000000-0008-0000-02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223" name="Picture 4" descr="logo alquiser1">
          <a:extLst>
            <a:ext uri="{FF2B5EF4-FFF2-40B4-BE49-F238E27FC236}">
              <a16:creationId xmlns:a16="http://schemas.microsoft.com/office/drawing/2014/main" id="{00000000-0008-0000-02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224" name="Picture 4" descr="logo alquiser1">
          <a:extLst>
            <a:ext uri="{FF2B5EF4-FFF2-40B4-BE49-F238E27FC236}">
              <a16:creationId xmlns:a16="http://schemas.microsoft.com/office/drawing/2014/main" id="{00000000-0008-0000-02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25" name="Picture 4" descr="logo alquiser1">
          <a:extLst>
            <a:ext uri="{FF2B5EF4-FFF2-40B4-BE49-F238E27FC236}">
              <a16:creationId xmlns:a16="http://schemas.microsoft.com/office/drawing/2014/main" id="{00000000-0008-0000-02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6872"/>
    <xdr:pic>
      <xdr:nvPicPr>
        <xdr:cNvPr id="226" name="Picture 4" descr="logo alquiser1">
          <a:extLst>
            <a:ext uri="{FF2B5EF4-FFF2-40B4-BE49-F238E27FC236}">
              <a16:creationId xmlns:a16="http://schemas.microsoft.com/office/drawing/2014/main" id="{00000000-0008-0000-02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27" name="Picture 4" descr="logo alquiser1">
          <a:extLst>
            <a:ext uri="{FF2B5EF4-FFF2-40B4-BE49-F238E27FC236}">
              <a16:creationId xmlns:a16="http://schemas.microsoft.com/office/drawing/2014/main" id="{00000000-0008-0000-02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228" name="Picture 4" descr="logo alquiser1">
          <a:extLst>
            <a:ext uri="{FF2B5EF4-FFF2-40B4-BE49-F238E27FC236}">
              <a16:creationId xmlns:a16="http://schemas.microsoft.com/office/drawing/2014/main" id="{00000000-0008-0000-02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229" name="Picture 4" descr="logo alquiser1">
          <a:extLst>
            <a:ext uri="{FF2B5EF4-FFF2-40B4-BE49-F238E27FC236}">
              <a16:creationId xmlns:a16="http://schemas.microsoft.com/office/drawing/2014/main" id="{00000000-0008-0000-02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30" name="Picture 4" descr="logo alquiser1">
          <a:extLst>
            <a:ext uri="{FF2B5EF4-FFF2-40B4-BE49-F238E27FC236}">
              <a16:creationId xmlns:a16="http://schemas.microsoft.com/office/drawing/2014/main" id="{00000000-0008-0000-02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231" name="Picture 4" descr="logo alquiser1">
          <a:extLst>
            <a:ext uri="{FF2B5EF4-FFF2-40B4-BE49-F238E27FC236}">
              <a16:creationId xmlns:a16="http://schemas.microsoft.com/office/drawing/2014/main" id="{00000000-0008-0000-02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32" name="Picture 4" descr="logo alquiser1">
          <a:extLst>
            <a:ext uri="{FF2B5EF4-FFF2-40B4-BE49-F238E27FC236}">
              <a16:creationId xmlns:a16="http://schemas.microsoft.com/office/drawing/2014/main" id="{00000000-0008-0000-02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233" name="Picture 4" descr="logo alquiser1">
          <a:extLst>
            <a:ext uri="{FF2B5EF4-FFF2-40B4-BE49-F238E27FC236}">
              <a16:creationId xmlns:a16="http://schemas.microsoft.com/office/drawing/2014/main" id="{00000000-0008-0000-02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7529"/>
    <xdr:pic>
      <xdr:nvPicPr>
        <xdr:cNvPr id="234" name="Picture 4" descr="logo alquiser1">
          <a:extLst>
            <a:ext uri="{FF2B5EF4-FFF2-40B4-BE49-F238E27FC236}">
              <a16:creationId xmlns:a16="http://schemas.microsoft.com/office/drawing/2014/main" id="{00000000-0008-0000-02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235" name="Picture 4" descr="logo alquiser1">
          <a:extLst>
            <a:ext uri="{FF2B5EF4-FFF2-40B4-BE49-F238E27FC236}">
              <a16:creationId xmlns:a16="http://schemas.microsoft.com/office/drawing/2014/main" id="{00000000-0008-0000-02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236" name="Picture 4" descr="logo alquiser1">
          <a:extLst>
            <a:ext uri="{FF2B5EF4-FFF2-40B4-BE49-F238E27FC236}">
              <a16:creationId xmlns:a16="http://schemas.microsoft.com/office/drawing/2014/main" id="{00000000-0008-0000-02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237" name="Picture 4" descr="logo alquiser1">
          <a:extLst>
            <a:ext uri="{FF2B5EF4-FFF2-40B4-BE49-F238E27FC236}">
              <a16:creationId xmlns:a16="http://schemas.microsoft.com/office/drawing/2014/main" id="{00000000-0008-0000-02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238" name="Picture 4" descr="logo alquiser1">
          <a:extLst>
            <a:ext uri="{FF2B5EF4-FFF2-40B4-BE49-F238E27FC236}">
              <a16:creationId xmlns:a16="http://schemas.microsoft.com/office/drawing/2014/main" id="{00000000-0008-0000-02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239" name="Picture 4" descr="logo alquiser1">
          <a:extLst>
            <a:ext uri="{FF2B5EF4-FFF2-40B4-BE49-F238E27FC236}">
              <a16:creationId xmlns:a16="http://schemas.microsoft.com/office/drawing/2014/main" id="{00000000-0008-0000-02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240" name="Picture 4" descr="logo alquiser1">
          <a:extLst>
            <a:ext uri="{FF2B5EF4-FFF2-40B4-BE49-F238E27FC236}">
              <a16:creationId xmlns:a16="http://schemas.microsoft.com/office/drawing/2014/main" id="{00000000-0008-0000-02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41" name="Picture 4" descr="logo alquiser1">
          <a:extLst>
            <a:ext uri="{FF2B5EF4-FFF2-40B4-BE49-F238E27FC236}">
              <a16:creationId xmlns:a16="http://schemas.microsoft.com/office/drawing/2014/main" id="{00000000-0008-0000-02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18564"/>
    <xdr:pic>
      <xdr:nvPicPr>
        <xdr:cNvPr id="242" name="Picture 4" descr="logo alquiser1">
          <a:extLst>
            <a:ext uri="{FF2B5EF4-FFF2-40B4-BE49-F238E27FC236}">
              <a16:creationId xmlns:a16="http://schemas.microsoft.com/office/drawing/2014/main" id="{00000000-0008-0000-02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43" name="Picture 4" descr="logo alquiser1">
          <a:extLst>
            <a:ext uri="{FF2B5EF4-FFF2-40B4-BE49-F238E27FC236}">
              <a16:creationId xmlns:a16="http://schemas.microsoft.com/office/drawing/2014/main" id="{00000000-0008-0000-02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244" name="Picture 4" descr="logo alquiser1">
          <a:extLst>
            <a:ext uri="{FF2B5EF4-FFF2-40B4-BE49-F238E27FC236}">
              <a16:creationId xmlns:a16="http://schemas.microsoft.com/office/drawing/2014/main" id="{00000000-0008-0000-02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56104"/>
    <xdr:pic>
      <xdr:nvPicPr>
        <xdr:cNvPr id="245" name="Picture 4" descr="logo alquiser1">
          <a:extLst>
            <a:ext uri="{FF2B5EF4-FFF2-40B4-BE49-F238E27FC236}">
              <a16:creationId xmlns:a16="http://schemas.microsoft.com/office/drawing/2014/main" id="{00000000-0008-0000-02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246" name="Picture 4" descr="logo alquiser1">
          <a:extLst>
            <a:ext uri="{FF2B5EF4-FFF2-40B4-BE49-F238E27FC236}">
              <a16:creationId xmlns:a16="http://schemas.microsoft.com/office/drawing/2014/main" id="{00000000-0008-0000-02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47" name="Picture 4" descr="logo alquiser1">
          <a:extLst>
            <a:ext uri="{FF2B5EF4-FFF2-40B4-BE49-F238E27FC236}">
              <a16:creationId xmlns:a16="http://schemas.microsoft.com/office/drawing/2014/main" id="{00000000-0008-0000-02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6872"/>
    <xdr:pic>
      <xdr:nvPicPr>
        <xdr:cNvPr id="248" name="Picture 4" descr="logo alquiser1">
          <a:extLst>
            <a:ext uri="{FF2B5EF4-FFF2-40B4-BE49-F238E27FC236}">
              <a16:creationId xmlns:a16="http://schemas.microsoft.com/office/drawing/2014/main" id="{00000000-0008-0000-02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49" name="Picture 4" descr="logo alquiser1">
          <a:extLst>
            <a:ext uri="{FF2B5EF4-FFF2-40B4-BE49-F238E27FC236}">
              <a16:creationId xmlns:a16="http://schemas.microsoft.com/office/drawing/2014/main" id="{00000000-0008-0000-02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250" name="Picture 4" descr="logo alquiser1">
          <a:extLst>
            <a:ext uri="{FF2B5EF4-FFF2-40B4-BE49-F238E27FC236}">
              <a16:creationId xmlns:a16="http://schemas.microsoft.com/office/drawing/2014/main" id="{00000000-0008-0000-02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251" name="Picture 4" descr="logo alquiser1">
          <a:extLst>
            <a:ext uri="{FF2B5EF4-FFF2-40B4-BE49-F238E27FC236}">
              <a16:creationId xmlns:a16="http://schemas.microsoft.com/office/drawing/2014/main" id="{00000000-0008-0000-02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52" name="Picture 4" descr="logo alquiser1">
          <a:extLst>
            <a:ext uri="{FF2B5EF4-FFF2-40B4-BE49-F238E27FC236}">
              <a16:creationId xmlns:a16="http://schemas.microsoft.com/office/drawing/2014/main" id="{00000000-0008-0000-02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253" name="Picture 4" descr="logo alquiser1">
          <a:extLst>
            <a:ext uri="{FF2B5EF4-FFF2-40B4-BE49-F238E27FC236}">
              <a16:creationId xmlns:a16="http://schemas.microsoft.com/office/drawing/2014/main" id="{00000000-0008-0000-02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54" name="Picture 4" descr="logo alquiser1">
          <a:extLst>
            <a:ext uri="{FF2B5EF4-FFF2-40B4-BE49-F238E27FC236}">
              <a16:creationId xmlns:a16="http://schemas.microsoft.com/office/drawing/2014/main" id="{00000000-0008-0000-02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255" name="Picture 4" descr="logo alquiser1">
          <a:extLst>
            <a:ext uri="{FF2B5EF4-FFF2-40B4-BE49-F238E27FC236}">
              <a16:creationId xmlns:a16="http://schemas.microsoft.com/office/drawing/2014/main" id="{00000000-0008-0000-02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7529"/>
    <xdr:pic>
      <xdr:nvPicPr>
        <xdr:cNvPr id="256" name="Picture 4" descr="logo alquiser1">
          <a:extLst>
            <a:ext uri="{FF2B5EF4-FFF2-40B4-BE49-F238E27FC236}">
              <a16:creationId xmlns:a16="http://schemas.microsoft.com/office/drawing/2014/main" id="{00000000-0008-0000-02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257" name="Picture 4" descr="logo alquiser1">
          <a:extLst>
            <a:ext uri="{FF2B5EF4-FFF2-40B4-BE49-F238E27FC236}">
              <a16:creationId xmlns:a16="http://schemas.microsoft.com/office/drawing/2014/main" id="{00000000-0008-0000-02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258" name="Picture 4" descr="logo alquiser1">
          <a:extLst>
            <a:ext uri="{FF2B5EF4-FFF2-40B4-BE49-F238E27FC236}">
              <a16:creationId xmlns:a16="http://schemas.microsoft.com/office/drawing/2014/main" id="{00000000-0008-0000-02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259" name="Picture 4" descr="logo alquiser1">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260" name="Picture 4" descr="logo alquiser1">
          <a:extLst>
            <a:ext uri="{FF2B5EF4-FFF2-40B4-BE49-F238E27FC236}">
              <a16:creationId xmlns:a16="http://schemas.microsoft.com/office/drawing/2014/main" id="{00000000-0008-0000-02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261" name="Picture 4" descr="logo alquiser1">
          <a:extLst>
            <a:ext uri="{FF2B5EF4-FFF2-40B4-BE49-F238E27FC236}">
              <a16:creationId xmlns:a16="http://schemas.microsoft.com/office/drawing/2014/main" id="{00000000-0008-0000-02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262" name="Picture 4" descr="logo alquiser1">
          <a:extLst>
            <a:ext uri="{FF2B5EF4-FFF2-40B4-BE49-F238E27FC236}">
              <a16:creationId xmlns:a16="http://schemas.microsoft.com/office/drawing/2014/main" id="{00000000-0008-0000-02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63" name="Picture 4" descr="logo alquiser1">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18564"/>
    <xdr:pic>
      <xdr:nvPicPr>
        <xdr:cNvPr id="264" name="Picture 4" descr="logo alquiser1">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65" name="Picture 4" descr="logo alquiser1">
          <a:extLst>
            <a:ext uri="{FF2B5EF4-FFF2-40B4-BE49-F238E27FC236}">
              <a16:creationId xmlns:a16="http://schemas.microsoft.com/office/drawing/2014/main" id="{00000000-0008-0000-02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266" name="Picture 4" descr="logo alquiser1">
          <a:extLst>
            <a:ext uri="{FF2B5EF4-FFF2-40B4-BE49-F238E27FC236}">
              <a16:creationId xmlns:a16="http://schemas.microsoft.com/office/drawing/2014/main" id="{00000000-0008-0000-02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56104"/>
    <xdr:pic>
      <xdr:nvPicPr>
        <xdr:cNvPr id="267" name="Picture 4" descr="logo alquiser1">
          <a:extLst>
            <a:ext uri="{FF2B5EF4-FFF2-40B4-BE49-F238E27FC236}">
              <a16:creationId xmlns:a16="http://schemas.microsoft.com/office/drawing/2014/main" id="{00000000-0008-0000-02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268" name="Picture 4" descr="logo alquiser1">
          <a:extLst>
            <a:ext uri="{FF2B5EF4-FFF2-40B4-BE49-F238E27FC236}">
              <a16:creationId xmlns:a16="http://schemas.microsoft.com/office/drawing/2014/main" id="{00000000-0008-0000-02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69" name="Picture 4" descr="logo alquiser1">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6872"/>
    <xdr:pic>
      <xdr:nvPicPr>
        <xdr:cNvPr id="270" name="Picture 4" descr="logo alquiser1">
          <a:extLst>
            <a:ext uri="{FF2B5EF4-FFF2-40B4-BE49-F238E27FC236}">
              <a16:creationId xmlns:a16="http://schemas.microsoft.com/office/drawing/2014/main" id="{00000000-0008-0000-02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71" name="Picture 4" descr="logo alquiser1">
          <a:extLst>
            <a:ext uri="{FF2B5EF4-FFF2-40B4-BE49-F238E27FC236}">
              <a16:creationId xmlns:a16="http://schemas.microsoft.com/office/drawing/2014/main" id="{00000000-0008-0000-02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272" name="Picture 4" descr="logo alquiser1">
          <a:extLst>
            <a:ext uri="{FF2B5EF4-FFF2-40B4-BE49-F238E27FC236}">
              <a16:creationId xmlns:a16="http://schemas.microsoft.com/office/drawing/2014/main" id="{00000000-0008-0000-02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273" name="Picture 4" descr="logo alquiser1">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74" name="Picture 4" descr="logo alquiser1">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75" name="Picture 4" descr="logo alquiser1">
          <a:extLst>
            <a:ext uri="{FF2B5EF4-FFF2-40B4-BE49-F238E27FC236}">
              <a16:creationId xmlns:a16="http://schemas.microsoft.com/office/drawing/2014/main" id="{00000000-0008-0000-02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7529"/>
    <xdr:pic>
      <xdr:nvPicPr>
        <xdr:cNvPr id="276" name="Picture 4" descr="logo alquiser1">
          <a:extLst>
            <a:ext uri="{FF2B5EF4-FFF2-40B4-BE49-F238E27FC236}">
              <a16:creationId xmlns:a16="http://schemas.microsoft.com/office/drawing/2014/main" id="{00000000-0008-0000-02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277" name="Picture 4" descr="logo alquiser1">
          <a:extLst>
            <a:ext uri="{FF2B5EF4-FFF2-40B4-BE49-F238E27FC236}">
              <a16:creationId xmlns:a16="http://schemas.microsoft.com/office/drawing/2014/main" id="{00000000-0008-0000-02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278" name="Picture 4" descr="logo alquiser1">
          <a:extLst>
            <a:ext uri="{FF2B5EF4-FFF2-40B4-BE49-F238E27FC236}">
              <a16:creationId xmlns:a16="http://schemas.microsoft.com/office/drawing/2014/main" id="{00000000-0008-0000-02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279" name="Picture 4" descr="logo alquiser1">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280" name="Picture 4" descr="logo alquiser1">
          <a:extLst>
            <a:ext uri="{FF2B5EF4-FFF2-40B4-BE49-F238E27FC236}">
              <a16:creationId xmlns:a16="http://schemas.microsoft.com/office/drawing/2014/main" id="{00000000-0008-0000-02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281" name="Picture 4" descr="logo alquiser1">
          <a:extLst>
            <a:ext uri="{FF2B5EF4-FFF2-40B4-BE49-F238E27FC236}">
              <a16:creationId xmlns:a16="http://schemas.microsoft.com/office/drawing/2014/main" id="{00000000-0008-0000-02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82" name="Picture 4" descr="logo alquiser1">
          <a:extLst>
            <a:ext uri="{FF2B5EF4-FFF2-40B4-BE49-F238E27FC236}">
              <a16:creationId xmlns:a16="http://schemas.microsoft.com/office/drawing/2014/main" id="{00000000-0008-0000-02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83" name="Picture 4" descr="logo alquiser1">
          <a:extLst>
            <a:ext uri="{FF2B5EF4-FFF2-40B4-BE49-F238E27FC236}">
              <a16:creationId xmlns:a16="http://schemas.microsoft.com/office/drawing/2014/main" id="{00000000-0008-0000-02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56104"/>
    <xdr:pic>
      <xdr:nvPicPr>
        <xdr:cNvPr id="284" name="Picture 4" descr="logo alquiser1">
          <a:extLst>
            <a:ext uri="{FF2B5EF4-FFF2-40B4-BE49-F238E27FC236}">
              <a16:creationId xmlns:a16="http://schemas.microsoft.com/office/drawing/2014/main" id="{00000000-0008-0000-02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285" name="Picture 4" descr="logo alquiser1">
          <a:extLst>
            <a:ext uri="{FF2B5EF4-FFF2-40B4-BE49-F238E27FC236}">
              <a16:creationId xmlns:a16="http://schemas.microsoft.com/office/drawing/2014/main" id="{00000000-0008-0000-02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286" name="Picture 4" descr="logo alquiser1">
          <a:extLst>
            <a:ext uri="{FF2B5EF4-FFF2-40B4-BE49-F238E27FC236}">
              <a16:creationId xmlns:a16="http://schemas.microsoft.com/office/drawing/2014/main" id="{00000000-0008-0000-02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287" name="Picture 4" descr="logo alquiser1">
          <a:extLst>
            <a:ext uri="{FF2B5EF4-FFF2-40B4-BE49-F238E27FC236}">
              <a16:creationId xmlns:a16="http://schemas.microsoft.com/office/drawing/2014/main" id="{00000000-0008-0000-02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288" name="Picture 4" descr="logo alquiser1">
          <a:extLst>
            <a:ext uri="{FF2B5EF4-FFF2-40B4-BE49-F238E27FC236}">
              <a16:creationId xmlns:a16="http://schemas.microsoft.com/office/drawing/2014/main" id="{00000000-0008-0000-02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18564"/>
    <xdr:pic>
      <xdr:nvPicPr>
        <xdr:cNvPr id="289" name="Picture 4" descr="logo alquiser1">
          <a:extLst>
            <a:ext uri="{FF2B5EF4-FFF2-40B4-BE49-F238E27FC236}">
              <a16:creationId xmlns:a16="http://schemas.microsoft.com/office/drawing/2014/main" id="{00000000-0008-0000-02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290" name="Picture 4" descr="logo alquiser1">
          <a:extLst>
            <a:ext uri="{FF2B5EF4-FFF2-40B4-BE49-F238E27FC236}">
              <a16:creationId xmlns:a16="http://schemas.microsoft.com/office/drawing/2014/main" id="{00000000-0008-0000-02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291" name="Picture 4" descr="logo alquiser1">
          <a:extLst>
            <a:ext uri="{FF2B5EF4-FFF2-40B4-BE49-F238E27FC236}">
              <a16:creationId xmlns:a16="http://schemas.microsoft.com/office/drawing/2014/main" id="{00000000-0008-0000-02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92" name="Picture 4" descr="logo alquiser1">
          <a:extLst>
            <a:ext uri="{FF2B5EF4-FFF2-40B4-BE49-F238E27FC236}">
              <a16:creationId xmlns:a16="http://schemas.microsoft.com/office/drawing/2014/main" id="{00000000-0008-0000-02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6872"/>
    <xdr:pic>
      <xdr:nvPicPr>
        <xdr:cNvPr id="293" name="Picture 4" descr="logo alquiser1">
          <a:extLst>
            <a:ext uri="{FF2B5EF4-FFF2-40B4-BE49-F238E27FC236}">
              <a16:creationId xmlns:a16="http://schemas.microsoft.com/office/drawing/2014/main" id="{00000000-0008-0000-02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94" name="Picture 4" descr="logo alquiser1">
          <a:extLst>
            <a:ext uri="{FF2B5EF4-FFF2-40B4-BE49-F238E27FC236}">
              <a16:creationId xmlns:a16="http://schemas.microsoft.com/office/drawing/2014/main" id="{00000000-0008-0000-02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295" name="Picture 4" descr="logo alquiser1">
          <a:extLst>
            <a:ext uri="{FF2B5EF4-FFF2-40B4-BE49-F238E27FC236}">
              <a16:creationId xmlns:a16="http://schemas.microsoft.com/office/drawing/2014/main" id="{00000000-0008-0000-02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296" name="Picture 4" descr="logo alquiser1">
          <a:extLst>
            <a:ext uri="{FF2B5EF4-FFF2-40B4-BE49-F238E27FC236}">
              <a16:creationId xmlns:a16="http://schemas.microsoft.com/office/drawing/2014/main" id="{00000000-0008-0000-02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97" name="Picture 4" descr="logo alquiser1">
          <a:extLst>
            <a:ext uri="{FF2B5EF4-FFF2-40B4-BE49-F238E27FC236}">
              <a16:creationId xmlns:a16="http://schemas.microsoft.com/office/drawing/2014/main" id="{00000000-0008-0000-02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298" name="Picture 4" descr="logo alquiser1">
          <a:extLst>
            <a:ext uri="{FF2B5EF4-FFF2-40B4-BE49-F238E27FC236}">
              <a16:creationId xmlns:a16="http://schemas.microsoft.com/office/drawing/2014/main" id="{00000000-0008-0000-02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7529"/>
    <xdr:pic>
      <xdr:nvPicPr>
        <xdr:cNvPr id="299" name="Picture 4" descr="logo alquiser1">
          <a:extLst>
            <a:ext uri="{FF2B5EF4-FFF2-40B4-BE49-F238E27FC236}">
              <a16:creationId xmlns:a16="http://schemas.microsoft.com/office/drawing/2014/main" id="{00000000-0008-0000-02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300" name="Picture 4" descr="logo alquiser1">
          <a:extLst>
            <a:ext uri="{FF2B5EF4-FFF2-40B4-BE49-F238E27FC236}">
              <a16:creationId xmlns:a16="http://schemas.microsoft.com/office/drawing/2014/main" id="{00000000-0008-0000-02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301" name="Picture 4" descr="logo alquiser1">
          <a:extLst>
            <a:ext uri="{FF2B5EF4-FFF2-40B4-BE49-F238E27FC236}">
              <a16:creationId xmlns:a16="http://schemas.microsoft.com/office/drawing/2014/main" id="{00000000-0008-0000-02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302" name="Picture 4" descr="logo alquiser1">
          <a:extLst>
            <a:ext uri="{FF2B5EF4-FFF2-40B4-BE49-F238E27FC236}">
              <a16:creationId xmlns:a16="http://schemas.microsoft.com/office/drawing/2014/main" id="{00000000-0008-0000-02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303" name="Picture 4" descr="logo alquiser1">
          <a:extLst>
            <a:ext uri="{FF2B5EF4-FFF2-40B4-BE49-F238E27FC236}">
              <a16:creationId xmlns:a16="http://schemas.microsoft.com/office/drawing/2014/main" id="{00000000-0008-0000-02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304" name="Picture 4" descr="logo alquiser1">
          <a:extLst>
            <a:ext uri="{FF2B5EF4-FFF2-40B4-BE49-F238E27FC236}">
              <a16:creationId xmlns:a16="http://schemas.microsoft.com/office/drawing/2014/main" id="{00000000-0008-0000-02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305" name="Picture 4" descr="logo alquiser1">
          <a:extLst>
            <a:ext uri="{FF2B5EF4-FFF2-40B4-BE49-F238E27FC236}">
              <a16:creationId xmlns:a16="http://schemas.microsoft.com/office/drawing/2014/main" id="{00000000-0008-0000-02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56104"/>
    <xdr:pic>
      <xdr:nvPicPr>
        <xdr:cNvPr id="306" name="Picture 4" descr="logo alquiser1">
          <a:extLst>
            <a:ext uri="{FF2B5EF4-FFF2-40B4-BE49-F238E27FC236}">
              <a16:creationId xmlns:a16="http://schemas.microsoft.com/office/drawing/2014/main" id="{00000000-0008-0000-02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389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47127"/>
    <xdr:pic>
      <xdr:nvPicPr>
        <xdr:cNvPr id="307" name="Picture 4" descr="logo alquiser1">
          <a:extLst>
            <a:ext uri="{FF2B5EF4-FFF2-40B4-BE49-F238E27FC236}">
              <a16:creationId xmlns:a16="http://schemas.microsoft.com/office/drawing/2014/main" id="{00000000-0008-0000-02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308" name="Picture 4" descr="logo alquiser1">
          <a:extLst>
            <a:ext uri="{FF2B5EF4-FFF2-40B4-BE49-F238E27FC236}">
              <a16:creationId xmlns:a16="http://schemas.microsoft.com/office/drawing/2014/main" id="{00000000-0008-0000-02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309" name="Picture 4" descr="logo alquiser1">
          <a:extLst>
            <a:ext uri="{FF2B5EF4-FFF2-40B4-BE49-F238E27FC236}">
              <a16:creationId xmlns:a16="http://schemas.microsoft.com/office/drawing/2014/main" id="{00000000-0008-0000-02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47955"/>
    <xdr:pic>
      <xdr:nvPicPr>
        <xdr:cNvPr id="310" name="Picture 4" descr="logo alquiser1">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90805"/>
    <xdr:pic>
      <xdr:nvPicPr>
        <xdr:cNvPr id="311" name="Picture 4" descr="logo alquiser1">
          <a:extLst>
            <a:ext uri="{FF2B5EF4-FFF2-40B4-BE49-F238E27FC236}">
              <a16:creationId xmlns:a16="http://schemas.microsoft.com/office/drawing/2014/main" id="{00000000-0008-0000-02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312" name="Picture 4" descr="logo alquiser1">
          <a:extLst>
            <a:ext uri="{FF2B5EF4-FFF2-40B4-BE49-F238E27FC236}">
              <a16:creationId xmlns:a16="http://schemas.microsoft.com/office/drawing/2014/main" id="{00000000-0008-0000-02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313" name="Picture 4" descr="logo alquiser1">
          <a:extLst>
            <a:ext uri="{FF2B5EF4-FFF2-40B4-BE49-F238E27FC236}">
              <a16:creationId xmlns:a16="http://schemas.microsoft.com/office/drawing/2014/main" id="{00000000-0008-0000-02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219075"/>
    <xdr:pic>
      <xdr:nvPicPr>
        <xdr:cNvPr id="314" name="Picture 4" descr="logo alquiser1">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23863"/>
    <xdr:pic>
      <xdr:nvPicPr>
        <xdr:cNvPr id="315" name="Picture 4" descr="logo alquiser1">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04800"/>
    <xdr:pic>
      <xdr:nvPicPr>
        <xdr:cNvPr id="316" name="Picture 4" descr="logo alquiser1">
          <a:extLst>
            <a:ext uri="{FF2B5EF4-FFF2-40B4-BE49-F238E27FC236}">
              <a16:creationId xmlns:a16="http://schemas.microsoft.com/office/drawing/2014/main" id="{00000000-0008-0000-02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317" name="Picture 4" descr="logo alquiser1">
          <a:extLst>
            <a:ext uri="{FF2B5EF4-FFF2-40B4-BE49-F238E27FC236}">
              <a16:creationId xmlns:a16="http://schemas.microsoft.com/office/drawing/2014/main" id="{00000000-0008-0000-02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318" name="Picture 4" descr="logo alquiser1">
          <a:extLst>
            <a:ext uri="{FF2B5EF4-FFF2-40B4-BE49-F238E27FC236}">
              <a16:creationId xmlns:a16="http://schemas.microsoft.com/office/drawing/2014/main" id="{00000000-0008-0000-02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319" name="Picture 4" descr="logo alquiser1">
          <a:extLst>
            <a:ext uri="{FF2B5EF4-FFF2-40B4-BE49-F238E27FC236}">
              <a16:creationId xmlns:a16="http://schemas.microsoft.com/office/drawing/2014/main" id="{00000000-0008-0000-02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320" name="Picture 4" descr="logo alquiser1">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321" name="Picture 4" descr="logo alquiser1">
          <a:extLst>
            <a:ext uri="{FF2B5EF4-FFF2-40B4-BE49-F238E27FC236}">
              <a16:creationId xmlns:a16="http://schemas.microsoft.com/office/drawing/2014/main" id="{00000000-0008-0000-02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322" name="Picture 4" descr="logo alquiser1">
          <a:extLst>
            <a:ext uri="{FF2B5EF4-FFF2-40B4-BE49-F238E27FC236}">
              <a16:creationId xmlns:a16="http://schemas.microsoft.com/office/drawing/2014/main" id="{00000000-0008-0000-02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323" name="Picture 4" descr="logo alquiser1">
          <a:extLst>
            <a:ext uri="{FF2B5EF4-FFF2-40B4-BE49-F238E27FC236}">
              <a16:creationId xmlns:a16="http://schemas.microsoft.com/office/drawing/2014/main" id="{00000000-0008-0000-02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324" name="Picture 4" descr="logo alquiser1">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325" name="Picture 4" descr="logo alquiser1">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326" name="Picture 4" descr="logo alquiser1">
          <a:extLst>
            <a:ext uri="{FF2B5EF4-FFF2-40B4-BE49-F238E27FC236}">
              <a16:creationId xmlns:a16="http://schemas.microsoft.com/office/drawing/2014/main" id="{00000000-0008-0000-02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327" name="Picture 4" descr="logo alquiser1">
          <a:extLst>
            <a:ext uri="{FF2B5EF4-FFF2-40B4-BE49-F238E27FC236}">
              <a16:creationId xmlns:a16="http://schemas.microsoft.com/office/drawing/2014/main" id="{00000000-0008-0000-02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328" name="Picture 4" descr="logo alquiser1">
          <a:extLst>
            <a:ext uri="{FF2B5EF4-FFF2-40B4-BE49-F238E27FC236}">
              <a16:creationId xmlns:a16="http://schemas.microsoft.com/office/drawing/2014/main" id="{00000000-0008-0000-02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329" name="Picture 4" descr="logo alquiser1">
          <a:extLst>
            <a:ext uri="{FF2B5EF4-FFF2-40B4-BE49-F238E27FC236}">
              <a16:creationId xmlns:a16="http://schemas.microsoft.com/office/drawing/2014/main" id="{00000000-0008-0000-02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330" name="Picture 4" descr="logo alquiser1">
          <a:extLst>
            <a:ext uri="{FF2B5EF4-FFF2-40B4-BE49-F238E27FC236}">
              <a16:creationId xmlns:a16="http://schemas.microsoft.com/office/drawing/2014/main" id="{00000000-0008-0000-02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331" name="Picture 4" descr="logo alquiser1">
          <a:extLst>
            <a:ext uri="{FF2B5EF4-FFF2-40B4-BE49-F238E27FC236}">
              <a16:creationId xmlns:a16="http://schemas.microsoft.com/office/drawing/2014/main" id="{00000000-0008-0000-02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332" name="Picture 4" descr="logo alquiser1">
          <a:extLst>
            <a:ext uri="{FF2B5EF4-FFF2-40B4-BE49-F238E27FC236}">
              <a16:creationId xmlns:a16="http://schemas.microsoft.com/office/drawing/2014/main" id="{00000000-0008-0000-02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333" name="Picture 4" descr="logo alquiser1">
          <a:extLst>
            <a:ext uri="{FF2B5EF4-FFF2-40B4-BE49-F238E27FC236}">
              <a16:creationId xmlns:a16="http://schemas.microsoft.com/office/drawing/2014/main" id="{00000000-0008-0000-02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334" name="Picture 4" descr="logo alquiser1">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335" name="Picture 4" descr="logo alquiser1">
          <a:extLst>
            <a:ext uri="{FF2B5EF4-FFF2-40B4-BE49-F238E27FC236}">
              <a16:creationId xmlns:a16="http://schemas.microsoft.com/office/drawing/2014/main" id="{00000000-0008-0000-02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336" name="Picture 4" descr="logo alquiser1">
          <a:extLst>
            <a:ext uri="{FF2B5EF4-FFF2-40B4-BE49-F238E27FC236}">
              <a16:creationId xmlns:a16="http://schemas.microsoft.com/office/drawing/2014/main" id="{00000000-0008-0000-02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337" name="Picture 4" descr="logo alquiser1">
          <a:extLst>
            <a:ext uri="{FF2B5EF4-FFF2-40B4-BE49-F238E27FC236}">
              <a16:creationId xmlns:a16="http://schemas.microsoft.com/office/drawing/2014/main" id="{00000000-0008-0000-02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338" name="Picture 4" descr="logo alquiser1">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339" name="Picture 4" descr="logo alquiser1">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219075"/>
    <xdr:pic>
      <xdr:nvPicPr>
        <xdr:cNvPr id="340" name="Picture 4" descr="logo alquiser1">
          <a:extLst>
            <a:ext uri="{FF2B5EF4-FFF2-40B4-BE49-F238E27FC236}">
              <a16:creationId xmlns:a16="http://schemas.microsoft.com/office/drawing/2014/main" id="{00000000-0008-0000-02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04800"/>
    <xdr:pic>
      <xdr:nvPicPr>
        <xdr:cNvPr id="341" name="Picture 4" descr="logo alquiser1">
          <a:extLst>
            <a:ext uri="{FF2B5EF4-FFF2-40B4-BE49-F238E27FC236}">
              <a16:creationId xmlns:a16="http://schemas.microsoft.com/office/drawing/2014/main" id="{00000000-0008-0000-02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342" name="Picture 4" descr="logo alquiser1">
          <a:extLst>
            <a:ext uri="{FF2B5EF4-FFF2-40B4-BE49-F238E27FC236}">
              <a16:creationId xmlns:a16="http://schemas.microsoft.com/office/drawing/2014/main" id="{00000000-0008-0000-02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343" name="Picture 4" descr="logo alquiser1">
          <a:extLst>
            <a:ext uri="{FF2B5EF4-FFF2-40B4-BE49-F238E27FC236}">
              <a16:creationId xmlns:a16="http://schemas.microsoft.com/office/drawing/2014/main" id="{00000000-0008-0000-02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344" name="Picture 4" descr="logo alquiser1">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345" name="Picture 4" descr="logo alquiser1">
          <a:extLst>
            <a:ext uri="{FF2B5EF4-FFF2-40B4-BE49-F238E27FC236}">
              <a16:creationId xmlns:a16="http://schemas.microsoft.com/office/drawing/2014/main" id="{00000000-0008-0000-02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346" name="Picture 4" descr="logo alquiser1">
          <a:extLst>
            <a:ext uri="{FF2B5EF4-FFF2-40B4-BE49-F238E27FC236}">
              <a16:creationId xmlns:a16="http://schemas.microsoft.com/office/drawing/2014/main" id="{00000000-0008-0000-02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38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37589"/>
    <xdr:pic>
      <xdr:nvPicPr>
        <xdr:cNvPr id="347" name="Picture 4" descr="logo alquiser1">
          <a:extLst>
            <a:ext uri="{FF2B5EF4-FFF2-40B4-BE49-F238E27FC236}">
              <a16:creationId xmlns:a16="http://schemas.microsoft.com/office/drawing/2014/main" id="{00000000-0008-0000-02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380439"/>
    <xdr:pic>
      <xdr:nvPicPr>
        <xdr:cNvPr id="348" name="Picture 4" descr="logo alquiser1">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47955"/>
    <xdr:pic>
      <xdr:nvPicPr>
        <xdr:cNvPr id="349" name="Picture 4" descr="logo alquiser1">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390805"/>
    <xdr:pic>
      <xdr:nvPicPr>
        <xdr:cNvPr id="350" name="Picture 4" descr="logo alquiser1">
          <a:extLst>
            <a:ext uri="{FF2B5EF4-FFF2-40B4-BE49-F238E27FC236}">
              <a16:creationId xmlns:a16="http://schemas.microsoft.com/office/drawing/2014/main" id="{00000000-0008-0000-02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66164"/>
    <xdr:pic>
      <xdr:nvPicPr>
        <xdr:cNvPr id="351" name="Picture 4" descr="logo alquiser1">
          <a:extLst>
            <a:ext uri="{FF2B5EF4-FFF2-40B4-BE49-F238E27FC236}">
              <a16:creationId xmlns:a16="http://schemas.microsoft.com/office/drawing/2014/main" id="{00000000-0008-0000-02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09014"/>
    <xdr:pic>
      <xdr:nvPicPr>
        <xdr:cNvPr id="352" name="Picture 4" descr="logo alquiser1">
          <a:extLst>
            <a:ext uri="{FF2B5EF4-FFF2-40B4-BE49-F238E27FC236}">
              <a16:creationId xmlns:a16="http://schemas.microsoft.com/office/drawing/2014/main" id="{00000000-0008-0000-02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219075"/>
    <xdr:pic>
      <xdr:nvPicPr>
        <xdr:cNvPr id="353" name="Picture 4" descr="logo alquiser1">
          <a:extLst>
            <a:ext uri="{FF2B5EF4-FFF2-40B4-BE49-F238E27FC236}">
              <a16:creationId xmlns:a16="http://schemas.microsoft.com/office/drawing/2014/main" id="{00000000-0008-0000-02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23863"/>
    <xdr:pic>
      <xdr:nvPicPr>
        <xdr:cNvPr id="354" name="Picture 4" descr="logo alquiser1">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304800"/>
    <xdr:pic>
      <xdr:nvPicPr>
        <xdr:cNvPr id="355" name="Picture 4" descr="logo alquiser1">
          <a:extLst>
            <a:ext uri="{FF2B5EF4-FFF2-40B4-BE49-F238E27FC236}">
              <a16:creationId xmlns:a16="http://schemas.microsoft.com/office/drawing/2014/main" id="{00000000-0008-0000-02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37589"/>
    <xdr:pic>
      <xdr:nvPicPr>
        <xdr:cNvPr id="356" name="Picture 4" descr="logo alquiser1">
          <a:extLst>
            <a:ext uri="{FF2B5EF4-FFF2-40B4-BE49-F238E27FC236}">
              <a16:creationId xmlns:a16="http://schemas.microsoft.com/office/drawing/2014/main" id="{00000000-0008-0000-02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380439"/>
    <xdr:pic>
      <xdr:nvPicPr>
        <xdr:cNvPr id="357" name="Picture 4" descr="logo alquiser1">
          <a:extLst>
            <a:ext uri="{FF2B5EF4-FFF2-40B4-BE49-F238E27FC236}">
              <a16:creationId xmlns:a16="http://schemas.microsoft.com/office/drawing/2014/main" id="{00000000-0008-0000-02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38150"/>
    <xdr:pic>
      <xdr:nvPicPr>
        <xdr:cNvPr id="358" name="Picture 4" descr="logo alquiser1">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381000"/>
    <xdr:pic>
      <xdr:nvPicPr>
        <xdr:cNvPr id="359" name="Picture 4" descr="logo alquiser1">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66164"/>
    <xdr:pic>
      <xdr:nvPicPr>
        <xdr:cNvPr id="360" name="Picture 4" descr="logo alquiser1">
          <a:extLst>
            <a:ext uri="{FF2B5EF4-FFF2-40B4-BE49-F238E27FC236}">
              <a16:creationId xmlns:a16="http://schemas.microsoft.com/office/drawing/2014/main" id="{00000000-0008-0000-02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09014"/>
    <xdr:pic>
      <xdr:nvPicPr>
        <xdr:cNvPr id="361" name="Picture 4" descr="logo alquiser1">
          <a:extLst>
            <a:ext uri="{FF2B5EF4-FFF2-40B4-BE49-F238E27FC236}">
              <a16:creationId xmlns:a16="http://schemas.microsoft.com/office/drawing/2014/main" id="{00000000-0008-0000-02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37589"/>
    <xdr:pic>
      <xdr:nvPicPr>
        <xdr:cNvPr id="362" name="Picture 4" descr="logo alquiser1">
          <a:extLst>
            <a:ext uri="{FF2B5EF4-FFF2-40B4-BE49-F238E27FC236}">
              <a16:creationId xmlns:a16="http://schemas.microsoft.com/office/drawing/2014/main" id="{00000000-0008-0000-02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380439"/>
    <xdr:pic>
      <xdr:nvPicPr>
        <xdr:cNvPr id="363" name="Picture 4" descr="logo alquiser1">
          <a:extLst>
            <a:ext uri="{FF2B5EF4-FFF2-40B4-BE49-F238E27FC236}">
              <a16:creationId xmlns:a16="http://schemas.microsoft.com/office/drawing/2014/main" id="{00000000-0008-0000-02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38150"/>
    <xdr:pic>
      <xdr:nvPicPr>
        <xdr:cNvPr id="364" name="Picture 4" descr="logo alquiser1">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381000"/>
    <xdr:pic>
      <xdr:nvPicPr>
        <xdr:cNvPr id="365" name="Picture 4" descr="logo alquiser1">
          <a:extLst>
            <a:ext uri="{FF2B5EF4-FFF2-40B4-BE49-F238E27FC236}">
              <a16:creationId xmlns:a16="http://schemas.microsoft.com/office/drawing/2014/main" id="{00000000-0008-0000-02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66164"/>
    <xdr:pic>
      <xdr:nvPicPr>
        <xdr:cNvPr id="366" name="Picture 4" descr="logo alquiser1">
          <a:extLst>
            <a:ext uri="{FF2B5EF4-FFF2-40B4-BE49-F238E27FC236}">
              <a16:creationId xmlns:a16="http://schemas.microsoft.com/office/drawing/2014/main" id="{00000000-0008-0000-02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09014"/>
    <xdr:pic>
      <xdr:nvPicPr>
        <xdr:cNvPr id="367" name="Picture 4" descr="logo alquiser1">
          <a:extLst>
            <a:ext uri="{FF2B5EF4-FFF2-40B4-BE49-F238E27FC236}">
              <a16:creationId xmlns:a16="http://schemas.microsoft.com/office/drawing/2014/main" id="{00000000-0008-0000-02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38150"/>
    <xdr:pic>
      <xdr:nvPicPr>
        <xdr:cNvPr id="368" name="Picture 4" descr="logo alquiser1">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381000"/>
    <xdr:pic>
      <xdr:nvPicPr>
        <xdr:cNvPr id="369" name="Picture 4" descr="logo alquiser1">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37589"/>
    <xdr:pic>
      <xdr:nvPicPr>
        <xdr:cNvPr id="370" name="Picture 4" descr="logo alquiser1">
          <a:extLst>
            <a:ext uri="{FF2B5EF4-FFF2-40B4-BE49-F238E27FC236}">
              <a16:creationId xmlns:a16="http://schemas.microsoft.com/office/drawing/2014/main" id="{00000000-0008-0000-02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66164"/>
    <xdr:pic>
      <xdr:nvPicPr>
        <xdr:cNvPr id="371" name="Picture 4" descr="logo alquiser1">
          <a:extLst>
            <a:ext uri="{FF2B5EF4-FFF2-40B4-BE49-F238E27FC236}">
              <a16:creationId xmlns:a16="http://schemas.microsoft.com/office/drawing/2014/main" id="{00000000-0008-0000-02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09014"/>
    <xdr:pic>
      <xdr:nvPicPr>
        <xdr:cNvPr id="372" name="Picture 4" descr="logo alquiser1">
          <a:extLst>
            <a:ext uri="{FF2B5EF4-FFF2-40B4-BE49-F238E27FC236}">
              <a16:creationId xmlns:a16="http://schemas.microsoft.com/office/drawing/2014/main" id="{00000000-0008-0000-02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66</xdr:row>
      <xdr:rowOff>0</xdr:rowOff>
    </xdr:from>
    <xdr:ext cx="0" cy="438150"/>
    <xdr:pic>
      <xdr:nvPicPr>
        <xdr:cNvPr id="373" name="Picture 4" descr="logo alquiser1">
          <a:extLst>
            <a:ext uri="{FF2B5EF4-FFF2-40B4-BE49-F238E27FC236}">
              <a16:creationId xmlns:a16="http://schemas.microsoft.com/office/drawing/2014/main" id="{00000000-0008-0000-02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14</xdr:col>
      <xdr:colOff>171449</xdr:colOff>
      <xdr:row>68</xdr:row>
      <xdr:rowOff>47625</xdr:rowOff>
    </xdr:from>
    <xdr:to>
      <xdr:col>27</xdr:col>
      <xdr:colOff>266699</xdr:colOff>
      <xdr:row>68</xdr:row>
      <xdr:rowOff>1724025</xdr:rowOff>
    </xdr:to>
    <xdr:graphicFrame macro="">
      <xdr:nvGraphicFramePr>
        <xdr:cNvPr id="374" name="373 Gráfico">
          <a:extLst>
            <a:ext uri="{FF2B5EF4-FFF2-40B4-BE49-F238E27FC236}">
              <a16:creationId xmlns:a16="http://schemas.microsoft.com/office/drawing/2014/main" id="{00000000-0008-0000-0200-000076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904875</xdr:colOff>
      <xdr:row>60</xdr:row>
      <xdr:rowOff>0</xdr:rowOff>
    </xdr:from>
    <xdr:ext cx="0" cy="380439"/>
    <xdr:pic>
      <xdr:nvPicPr>
        <xdr:cNvPr id="375" name="Picture 4" descr="logo alquiser1">
          <a:extLst>
            <a:ext uri="{FF2B5EF4-FFF2-40B4-BE49-F238E27FC236}">
              <a16:creationId xmlns:a16="http://schemas.microsoft.com/office/drawing/2014/main" id="{00000000-0008-0000-02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2870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60</xdr:row>
      <xdr:rowOff>0</xdr:rowOff>
    </xdr:from>
    <xdr:ext cx="0" cy="219075"/>
    <xdr:pic>
      <xdr:nvPicPr>
        <xdr:cNvPr id="376" name="Picture 4" descr="logo alquiser1">
          <a:extLst>
            <a:ext uri="{FF2B5EF4-FFF2-40B4-BE49-F238E27FC236}">
              <a16:creationId xmlns:a16="http://schemas.microsoft.com/office/drawing/2014/main" id="{00000000-0008-0000-02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2870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60</xdr:row>
      <xdr:rowOff>0</xdr:rowOff>
    </xdr:from>
    <xdr:ext cx="0" cy="304800"/>
    <xdr:pic>
      <xdr:nvPicPr>
        <xdr:cNvPr id="377" name="Picture 4" descr="logo alquiser1">
          <a:extLst>
            <a:ext uri="{FF2B5EF4-FFF2-40B4-BE49-F238E27FC236}">
              <a16:creationId xmlns:a16="http://schemas.microsoft.com/office/drawing/2014/main" id="{00000000-0008-0000-02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2870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60</xdr:row>
      <xdr:rowOff>0</xdr:rowOff>
    </xdr:from>
    <xdr:ext cx="0" cy="380439"/>
    <xdr:pic>
      <xdr:nvPicPr>
        <xdr:cNvPr id="378" name="Picture 4" descr="logo alquiser1">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2870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60</xdr:row>
      <xdr:rowOff>0</xdr:rowOff>
    </xdr:from>
    <xdr:ext cx="0" cy="381000"/>
    <xdr:pic>
      <xdr:nvPicPr>
        <xdr:cNvPr id="379" name="Picture 4" descr="logo alquiser1">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2870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60</xdr:row>
      <xdr:rowOff>0</xdr:rowOff>
    </xdr:from>
    <xdr:ext cx="0" cy="380439"/>
    <xdr:pic>
      <xdr:nvPicPr>
        <xdr:cNvPr id="380" name="Picture 4" descr="logo alquiser1">
          <a:extLst>
            <a:ext uri="{FF2B5EF4-FFF2-40B4-BE49-F238E27FC236}">
              <a16:creationId xmlns:a16="http://schemas.microsoft.com/office/drawing/2014/main" id="{00000000-0008-0000-02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2870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60</xdr:row>
      <xdr:rowOff>0</xdr:rowOff>
    </xdr:from>
    <xdr:ext cx="0" cy="381000"/>
    <xdr:pic>
      <xdr:nvPicPr>
        <xdr:cNvPr id="381" name="Picture 4" descr="logo alquiser1">
          <a:extLst>
            <a:ext uri="{FF2B5EF4-FFF2-40B4-BE49-F238E27FC236}">
              <a16:creationId xmlns:a16="http://schemas.microsoft.com/office/drawing/2014/main" id="{00000000-0008-0000-02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2870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60</xdr:row>
      <xdr:rowOff>0</xdr:rowOff>
    </xdr:from>
    <xdr:ext cx="0" cy="381000"/>
    <xdr:pic>
      <xdr:nvPicPr>
        <xdr:cNvPr id="382" name="Picture 4" descr="logo alquiser1">
          <a:extLst>
            <a:ext uri="{FF2B5EF4-FFF2-40B4-BE49-F238E27FC236}">
              <a16:creationId xmlns:a16="http://schemas.microsoft.com/office/drawing/2014/main" id="{00000000-0008-0000-02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2870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85725</xdr:colOff>
      <xdr:row>68</xdr:row>
      <xdr:rowOff>47625</xdr:rowOff>
    </xdr:from>
    <xdr:to>
      <xdr:col>14</xdr:col>
      <xdr:colOff>47624</xdr:colOff>
      <xdr:row>68</xdr:row>
      <xdr:rowOff>1714500</xdr:rowOff>
    </xdr:to>
    <xdr:graphicFrame macro="">
      <xdr:nvGraphicFramePr>
        <xdr:cNvPr id="383" name="382 Gráfico">
          <a:extLst>
            <a:ext uri="{FF2B5EF4-FFF2-40B4-BE49-F238E27FC236}">
              <a16:creationId xmlns:a16="http://schemas.microsoft.com/office/drawing/2014/main" id="{00000000-0008-0000-0200-00007F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0</xdr:colOff>
      <xdr:row>0</xdr:row>
      <xdr:rowOff>9527</xdr:rowOff>
    </xdr:from>
    <xdr:to>
      <xdr:col>2</xdr:col>
      <xdr:colOff>809625</xdr:colOff>
      <xdr:row>0</xdr:row>
      <xdr:rowOff>299437</xdr:rowOff>
    </xdr:to>
    <xdr:pic>
      <xdr:nvPicPr>
        <xdr:cNvPr id="384" name="Picture 4" descr="C:\Users\wendy.tovar\Downloads\ADR lineas.png">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 y="9527"/>
          <a:ext cx="809625" cy="289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904875</xdr:colOff>
      <xdr:row>46</xdr:row>
      <xdr:rowOff>0</xdr:rowOff>
    </xdr:from>
    <xdr:ext cx="0" cy="599795"/>
    <xdr:pic>
      <xdr:nvPicPr>
        <xdr:cNvPr id="387" name="Picture 4" descr="logo alquiser1">
          <a:extLst>
            <a:ext uri="{FF2B5EF4-FFF2-40B4-BE49-F238E27FC236}">
              <a16:creationId xmlns:a16="http://schemas.microsoft.com/office/drawing/2014/main" id="{00000000-0008-0000-02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47127"/>
    <xdr:pic>
      <xdr:nvPicPr>
        <xdr:cNvPr id="388" name="Picture 4" descr="logo alquiser1">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389" name="Picture 4" descr="logo alquiser1">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390" name="Picture 4" descr="logo alquiser1">
          <a:extLst>
            <a:ext uri="{FF2B5EF4-FFF2-40B4-BE49-F238E27FC236}">
              <a16:creationId xmlns:a16="http://schemas.microsoft.com/office/drawing/2014/main" id="{00000000-0008-0000-02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391" name="Picture 4" descr="logo alquiser1">
          <a:extLst>
            <a:ext uri="{FF2B5EF4-FFF2-40B4-BE49-F238E27FC236}">
              <a16:creationId xmlns:a16="http://schemas.microsoft.com/office/drawing/2014/main" id="{00000000-0008-0000-02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392" name="Picture 4" descr="logo alquiser1">
          <a:extLst>
            <a:ext uri="{FF2B5EF4-FFF2-40B4-BE49-F238E27FC236}">
              <a16:creationId xmlns:a16="http://schemas.microsoft.com/office/drawing/2014/main" id="{00000000-0008-0000-02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37334"/>
    <xdr:pic>
      <xdr:nvPicPr>
        <xdr:cNvPr id="393" name="Picture 4" descr="logo alquiser1">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394" name="Picture 4" descr="logo alquiser1">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395" name="Picture 4" descr="logo alquiser1">
          <a:extLst>
            <a:ext uri="{FF2B5EF4-FFF2-40B4-BE49-F238E27FC236}">
              <a16:creationId xmlns:a16="http://schemas.microsoft.com/office/drawing/2014/main" id="{00000000-0008-0000-02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52195"/>
    <xdr:pic>
      <xdr:nvPicPr>
        <xdr:cNvPr id="396" name="Picture 4" descr="logo alquiser1">
          <a:extLst>
            <a:ext uri="{FF2B5EF4-FFF2-40B4-BE49-F238E27FC236}">
              <a16:creationId xmlns:a16="http://schemas.microsoft.com/office/drawing/2014/main" id="{00000000-0008-0000-02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04277"/>
    <xdr:pic>
      <xdr:nvPicPr>
        <xdr:cNvPr id="397" name="Picture 4" descr="logo alquiser1">
          <a:extLst>
            <a:ext uri="{FF2B5EF4-FFF2-40B4-BE49-F238E27FC236}">
              <a16:creationId xmlns:a16="http://schemas.microsoft.com/office/drawing/2014/main" id="{00000000-0008-0000-02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52195"/>
    <xdr:pic>
      <xdr:nvPicPr>
        <xdr:cNvPr id="398" name="Picture 4" descr="logo alquiser1">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47955"/>
    <xdr:pic>
      <xdr:nvPicPr>
        <xdr:cNvPr id="399" name="Picture 4" descr="logo alquiser1">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90805"/>
    <xdr:pic>
      <xdr:nvPicPr>
        <xdr:cNvPr id="400" name="Picture 4" descr="logo alquiser1">
          <a:extLst>
            <a:ext uri="{FF2B5EF4-FFF2-40B4-BE49-F238E27FC236}">
              <a16:creationId xmlns:a16="http://schemas.microsoft.com/office/drawing/2014/main" id="{00000000-0008-0000-02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401" name="Picture 4" descr="logo alquiser1">
          <a:extLst>
            <a:ext uri="{FF2B5EF4-FFF2-40B4-BE49-F238E27FC236}">
              <a16:creationId xmlns:a16="http://schemas.microsoft.com/office/drawing/2014/main" id="{00000000-0008-0000-02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18564"/>
    <xdr:pic>
      <xdr:nvPicPr>
        <xdr:cNvPr id="402" name="Picture 4" descr="logo alquiser1">
          <a:extLst>
            <a:ext uri="{FF2B5EF4-FFF2-40B4-BE49-F238E27FC236}">
              <a16:creationId xmlns:a16="http://schemas.microsoft.com/office/drawing/2014/main" id="{00000000-0008-0000-02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9795"/>
    <xdr:pic>
      <xdr:nvPicPr>
        <xdr:cNvPr id="403" name="Picture 4" descr="logo alquiser1">
          <a:extLst>
            <a:ext uri="{FF2B5EF4-FFF2-40B4-BE49-F238E27FC236}">
              <a16:creationId xmlns:a16="http://schemas.microsoft.com/office/drawing/2014/main" id="{00000000-0008-0000-02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404" name="Picture 4" descr="logo alquiser1">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65909"/>
    <xdr:pic>
      <xdr:nvPicPr>
        <xdr:cNvPr id="405" name="Picture 4" descr="logo alquiser1">
          <a:extLst>
            <a:ext uri="{FF2B5EF4-FFF2-40B4-BE49-F238E27FC236}">
              <a16:creationId xmlns:a16="http://schemas.microsoft.com/office/drawing/2014/main" id="{00000000-0008-0000-02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406" name="Picture 4" descr="logo alquiser1">
          <a:extLst>
            <a:ext uri="{FF2B5EF4-FFF2-40B4-BE49-F238E27FC236}">
              <a16:creationId xmlns:a16="http://schemas.microsoft.com/office/drawing/2014/main" id="{00000000-0008-0000-02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4028"/>
    <xdr:pic>
      <xdr:nvPicPr>
        <xdr:cNvPr id="407" name="Picture 4" descr="logo alquiser1">
          <a:extLst>
            <a:ext uri="{FF2B5EF4-FFF2-40B4-BE49-F238E27FC236}">
              <a16:creationId xmlns:a16="http://schemas.microsoft.com/office/drawing/2014/main" id="{00000000-0008-0000-02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4028"/>
    <xdr:pic>
      <xdr:nvPicPr>
        <xdr:cNvPr id="408" name="Picture 4" descr="logo alquiser1">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409" name="Picture 4" descr="logo alquiser1">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410" name="Picture 4" descr="logo alquiser1">
          <a:extLst>
            <a:ext uri="{FF2B5EF4-FFF2-40B4-BE49-F238E27FC236}">
              <a16:creationId xmlns:a16="http://schemas.microsoft.com/office/drawing/2014/main" id="{00000000-0008-0000-02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219075"/>
    <xdr:pic>
      <xdr:nvPicPr>
        <xdr:cNvPr id="411" name="Picture 4" descr="logo alquiser1">
          <a:extLst>
            <a:ext uri="{FF2B5EF4-FFF2-40B4-BE49-F238E27FC236}">
              <a16:creationId xmlns:a16="http://schemas.microsoft.com/office/drawing/2014/main" id="{00000000-0008-0000-02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412" name="Picture 4" descr="logo alquiser1">
          <a:extLst>
            <a:ext uri="{FF2B5EF4-FFF2-40B4-BE49-F238E27FC236}">
              <a16:creationId xmlns:a16="http://schemas.microsoft.com/office/drawing/2014/main" id="{00000000-0008-0000-02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23863"/>
    <xdr:pic>
      <xdr:nvPicPr>
        <xdr:cNvPr id="413" name="Picture 4" descr="logo alquiser1">
          <a:extLst>
            <a:ext uri="{FF2B5EF4-FFF2-40B4-BE49-F238E27FC236}">
              <a16:creationId xmlns:a16="http://schemas.microsoft.com/office/drawing/2014/main" id="{00000000-0008-0000-02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414" name="Picture 4" descr="logo alquiser1">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04800"/>
    <xdr:pic>
      <xdr:nvPicPr>
        <xdr:cNvPr id="415" name="Picture 4" descr="logo alquiser1">
          <a:extLst>
            <a:ext uri="{FF2B5EF4-FFF2-40B4-BE49-F238E27FC236}">
              <a16:creationId xmlns:a16="http://schemas.microsoft.com/office/drawing/2014/main" id="{00000000-0008-0000-02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416" name="Picture 4" descr="logo alquiser1">
          <a:extLst>
            <a:ext uri="{FF2B5EF4-FFF2-40B4-BE49-F238E27FC236}">
              <a16:creationId xmlns:a16="http://schemas.microsoft.com/office/drawing/2014/main" id="{00000000-0008-0000-02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417" name="Picture 4" descr="logo alquiser1">
          <a:extLst>
            <a:ext uri="{FF2B5EF4-FFF2-40B4-BE49-F238E27FC236}">
              <a16:creationId xmlns:a16="http://schemas.microsoft.com/office/drawing/2014/main" id="{00000000-0008-0000-02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71920"/>
    <xdr:pic>
      <xdr:nvPicPr>
        <xdr:cNvPr id="418" name="Picture 4" descr="logo alquiser1">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419" name="Picture 4" descr="logo alquiser1">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420" name="Picture 4" descr="logo alquiser1">
          <a:extLst>
            <a:ext uri="{FF2B5EF4-FFF2-40B4-BE49-F238E27FC236}">
              <a16:creationId xmlns:a16="http://schemas.microsoft.com/office/drawing/2014/main" id="{00000000-0008-0000-02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1445"/>
    <xdr:pic>
      <xdr:nvPicPr>
        <xdr:cNvPr id="421" name="Picture 4" descr="logo alquiser1">
          <a:extLst>
            <a:ext uri="{FF2B5EF4-FFF2-40B4-BE49-F238E27FC236}">
              <a16:creationId xmlns:a16="http://schemas.microsoft.com/office/drawing/2014/main" id="{00000000-0008-0000-02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422" name="Picture 4" descr="logo alquiser1">
          <a:extLst>
            <a:ext uri="{FF2B5EF4-FFF2-40B4-BE49-F238E27FC236}">
              <a16:creationId xmlns:a16="http://schemas.microsoft.com/office/drawing/2014/main" id="{00000000-0008-0000-02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423" name="Picture 4" descr="logo alquiser1">
          <a:extLst>
            <a:ext uri="{FF2B5EF4-FFF2-40B4-BE49-F238E27FC236}">
              <a16:creationId xmlns:a16="http://schemas.microsoft.com/office/drawing/2014/main" id="{00000000-0008-0000-02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424" name="Picture 4" descr="logo alquiser1">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425" name="Picture 4" descr="logo alquiser1">
          <a:extLst>
            <a:ext uri="{FF2B5EF4-FFF2-40B4-BE49-F238E27FC236}">
              <a16:creationId xmlns:a16="http://schemas.microsoft.com/office/drawing/2014/main" id="{00000000-0008-0000-02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26" name="Picture 4" descr="logo alquiser1">
          <a:extLst>
            <a:ext uri="{FF2B5EF4-FFF2-40B4-BE49-F238E27FC236}">
              <a16:creationId xmlns:a16="http://schemas.microsoft.com/office/drawing/2014/main" id="{00000000-0008-0000-02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6872"/>
    <xdr:pic>
      <xdr:nvPicPr>
        <xdr:cNvPr id="427" name="Picture 4" descr="logo alquiser1">
          <a:extLst>
            <a:ext uri="{FF2B5EF4-FFF2-40B4-BE49-F238E27FC236}">
              <a16:creationId xmlns:a16="http://schemas.microsoft.com/office/drawing/2014/main" id="{00000000-0008-0000-02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28" name="Picture 4" descr="logo alquiser1">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429" name="Picture 4" descr="logo alquiser1">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430" name="Picture 4" descr="logo alquiser1">
          <a:extLst>
            <a:ext uri="{FF2B5EF4-FFF2-40B4-BE49-F238E27FC236}">
              <a16:creationId xmlns:a16="http://schemas.microsoft.com/office/drawing/2014/main" id="{00000000-0008-0000-02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31" name="Picture 4" descr="logo alquiser1">
          <a:extLst>
            <a:ext uri="{FF2B5EF4-FFF2-40B4-BE49-F238E27FC236}">
              <a16:creationId xmlns:a16="http://schemas.microsoft.com/office/drawing/2014/main" id="{00000000-0008-0000-02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432" name="Picture 4" descr="logo alquiser1">
          <a:extLst>
            <a:ext uri="{FF2B5EF4-FFF2-40B4-BE49-F238E27FC236}">
              <a16:creationId xmlns:a16="http://schemas.microsoft.com/office/drawing/2014/main" id="{00000000-0008-0000-02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33" name="Picture 4" descr="logo alquiser1">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434" name="Picture 4" descr="logo alquiser1">
          <a:extLst>
            <a:ext uri="{FF2B5EF4-FFF2-40B4-BE49-F238E27FC236}">
              <a16:creationId xmlns:a16="http://schemas.microsoft.com/office/drawing/2014/main" id="{00000000-0008-0000-02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7529"/>
    <xdr:pic>
      <xdr:nvPicPr>
        <xdr:cNvPr id="435" name="Picture 4" descr="logo alquiser1">
          <a:extLst>
            <a:ext uri="{FF2B5EF4-FFF2-40B4-BE49-F238E27FC236}">
              <a16:creationId xmlns:a16="http://schemas.microsoft.com/office/drawing/2014/main" id="{00000000-0008-0000-02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436" name="Picture 4" descr="logo alquiser1">
          <a:extLst>
            <a:ext uri="{FF2B5EF4-FFF2-40B4-BE49-F238E27FC236}">
              <a16:creationId xmlns:a16="http://schemas.microsoft.com/office/drawing/2014/main" id="{00000000-0008-0000-02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437" name="Picture 4" descr="logo alquiser1">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438" name="Picture 4" descr="logo alquiser1">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439" name="Picture 4" descr="logo alquiser1">
          <a:extLst>
            <a:ext uri="{FF2B5EF4-FFF2-40B4-BE49-F238E27FC236}">
              <a16:creationId xmlns:a16="http://schemas.microsoft.com/office/drawing/2014/main" id="{00000000-0008-0000-02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440" name="Picture 4" descr="logo alquiser1">
          <a:extLst>
            <a:ext uri="{FF2B5EF4-FFF2-40B4-BE49-F238E27FC236}">
              <a16:creationId xmlns:a16="http://schemas.microsoft.com/office/drawing/2014/main" id="{00000000-0008-0000-02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441" name="Picture 4" descr="logo alquiser1">
          <a:extLst>
            <a:ext uri="{FF2B5EF4-FFF2-40B4-BE49-F238E27FC236}">
              <a16:creationId xmlns:a16="http://schemas.microsoft.com/office/drawing/2014/main" id="{00000000-0008-0000-02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42" name="Picture 4" descr="logo alquiser1">
          <a:extLst>
            <a:ext uri="{FF2B5EF4-FFF2-40B4-BE49-F238E27FC236}">
              <a16:creationId xmlns:a16="http://schemas.microsoft.com/office/drawing/2014/main" id="{00000000-0008-0000-02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18564"/>
    <xdr:pic>
      <xdr:nvPicPr>
        <xdr:cNvPr id="443" name="Picture 4" descr="logo alquiser1">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44" name="Picture 4" descr="logo alquiser1">
          <a:extLst>
            <a:ext uri="{FF2B5EF4-FFF2-40B4-BE49-F238E27FC236}">
              <a16:creationId xmlns:a16="http://schemas.microsoft.com/office/drawing/2014/main" id="{00000000-0008-0000-02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445" name="Picture 4" descr="logo alquiser1">
          <a:extLst>
            <a:ext uri="{FF2B5EF4-FFF2-40B4-BE49-F238E27FC236}">
              <a16:creationId xmlns:a16="http://schemas.microsoft.com/office/drawing/2014/main" id="{00000000-0008-0000-02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56104"/>
    <xdr:pic>
      <xdr:nvPicPr>
        <xdr:cNvPr id="446" name="Picture 4" descr="logo alquiser1">
          <a:extLst>
            <a:ext uri="{FF2B5EF4-FFF2-40B4-BE49-F238E27FC236}">
              <a16:creationId xmlns:a16="http://schemas.microsoft.com/office/drawing/2014/main" id="{00000000-0008-0000-02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447" name="Picture 4" descr="logo alquiser1">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48" name="Picture 4" descr="logo alquiser1">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6872"/>
    <xdr:pic>
      <xdr:nvPicPr>
        <xdr:cNvPr id="449" name="Picture 4" descr="logo alquiser1">
          <a:extLst>
            <a:ext uri="{FF2B5EF4-FFF2-40B4-BE49-F238E27FC236}">
              <a16:creationId xmlns:a16="http://schemas.microsoft.com/office/drawing/2014/main" id="{00000000-0008-0000-02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50" name="Picture 4" descr="logo alquiser1">
          <a:extLst>
            <a:ext uri="{FF2B5EF4-FFF2-40B4-BE49-F238E27FC236}">
              <a16:creationId xmlns:a16="http://schemas.microsoft.com/office/drawing/2014/main" id="{00000000-0008-0000-02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451" name="Picture 4" descr="logo alquiser1">
          <a:extLst>
            <a:ext uri="{FF2B5EF4-FFF2-40B4-BE49-F238E27FC236}">
              <a16:creationId xmlns:a16="http://schemas.microsoft.com/office/drawing/2014/main" id="{00000000-0008-0000-02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452" name="Picture 4" descr="logo alquiser1">
          <a:extLst>
            <a:ext uri="{FF2B5EF4-FFF2-40B4-BE49-F238E27FC236}">
              <a16:creationId xmlns:a16="http://schemas.microsoft.com/office/drawing/2014/main" id="{00000000-0008-0000-02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53" name="Picture 4" descr="logo alquiser1">
          <a:extLst>
            <a:ext uri="{FF2B5EF4-FFF2-40B4-BE49-F238E27FC236}">
              <a16:creationId xmlns:a16="http://schemas.microsoft.com/office/drawing/2014/main" id="{00000000-0008-0000-02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454" name="Picture 4" descr="logo alquiser1">
          <a:extLst>
            <a:ext uri="{FF2B5EF4-FFF2-40B4-BE49-F238E27FC236}">
              <a16:creationId xmlns:a16="http://schemas.microsoft.com/office/drawing/2014/main" id="{00000000-0008-0000-02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55" name="Picture 4" descr="logo alquiser1">
          <a:extLst>
            <a:ext uri="{FF2B5EF4-FFF2-40B4-BE49-F238E27FC236}">
              <a16:creationId xmlns:a16="http://schemas.microsoft.com/office/drawing/2014/main" id="{00000000-0008-0000-02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456" name="Picture 4" descr="logo alquiser1">
          <a:extLst>
            <a:ext uri="{FF2B5EF4-FFF2-40B4-BE49-F238E27FC236}">
              <a16:creationId xmlns:a16="http://schemas.microsoft.com/office/drawing/2014/main" id="{00000000-0008-0000-02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7529"/>
    <xdr:pic>
      <xdr:nvPicPr>
        <xdr:cNvPr id="457" name="Picture 4" descr="logo alquiser1">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0439"/>
    <xdr:pic>
      <xdr:nvPicPr>
        <xdr:cNvPr id="458" name="Picture 4" descr="logo alquiser1">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459" name="Picture 4" descr="logo alquiser1">
          <a:extLst>
            <a:ext uri="{FF2B5EF4-FFF2-40B4-BE49-F238E27FC236}">
              <a16:creationId xmlns:a16="http://schemas.microsoft.com/office/drawing/2014/main" id="{00000000-0008-0000-02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460" name="Picture 4" descr="logo alquiser1">
          <a:extLst>
            <a:ext uri="{FF2B5EF4-FFF2-40B4-BE49-F238E27FC236}">
              <a16:creationId xmlns:a16="http://schemas.microsoft.com/office/drawing/2014/main" id="{00000000-0008-0000-02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461" name="Picture 4" descr="logo alquiser1">
          <a:extLst>
            <a:ext uri="{FF2B5EF4-FFF2-40B4-BE49-F238E27FC236}">
              <a16:creationId xmlns:a16="http://schemas.microsoft.com/office/drawing/2014/main" id="{00000000-0008-0000-02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462" name="Picture 4" descr="logo alquiser1">
          <a:extLst>
            <a:ext uri="{FF2B5EF4-FFF2-40B4-BE49-F238E27FC236}">
              <a16:creationId xmlns:a16="http://schemas.microsoft.com/office/drawing/2014/main" id="{00000000-0008-0000-02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463" name="Picture 4" descr="logo alquiser1">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64" name="Picture 4" descr="logo alquiser1">
          <a:extLst>
            <a:ext uri="{FF2B5EF4-FFF2-40B4-BE49-F238E27FC236}">
              <a16:creationId xmlns:a16="http://schemas.microsoft.com/office/drawing/2014/main" id="{00000000-0008-0000-02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18564"/>
    <xdr:pic>
      <xdr:nvPicPr>
        <xdr:cNvPr id="465" name="Picture 4" descr="logo alquiser1">
          <a:extLst>
            <a:ext uri="{FF2B5EF4-FFF2-40B4-BE49-F238E27FC236}">
              <a16:creationId xmlns:a16="http://schemas.microsoft.com/office/drawing/2014/main" id="{00000000-0008-0000-02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66" name="Picture 4" descr="logo alquiser1">
          <a:extLst>
            <a:ext uri="{FF2B5EF4-FFF2-40B4-BE49-F238E27FC236}">
              <a16:creationId xmlns:a16="http://schemas.microsoft.com/office/drawing/2014/main" id="{00000000-0008-0000-02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467" name="Picture 4" descr="logo alquiser1">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56104"/>
    <xdr:pic>
      <xdr:nvPicPr>
        <xdr:cNvPr id="468" name="Picture 4" descr="logo alquiser1">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469" name="Picture 4" descr="logo alquiser1">
          <a:extLst>
            <a:ext uri="{FF2B5EF4-FFF2-40B4-BE49-F238E27FC236}">
              <a16:creationId xmlns:a16="http://schemas.microsoft.com/office/drawing/2014/main" id="{00000000-0008-0000-02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70" name="Picture 4" descr="logo alquiser1">
          <a:extLst>
            <a:ext uri="{FF2B5EF4-FFF2-40B4-BE49-F238E27FC236}">
              <a16:creationId xmlns:a16="http://schemas.microsoft.com/office/drawing/2014/main" id="{00000000-0008-0000-02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6872"/>
    <xdr:pic>
      <xdr:nvPicPr>
        <xdr:cNvPr id="471" name="Picture 4" descr="logo alquiser1">
          <a:extLst>
            <a:ext uri="{FF2B5EF4-FFF2-40B4-BE49-F238E27FC236}">
              <a16:creationId xmlns:a16="http://schemas.microsoft.com/office/drawing/2014/main" id="{00000000-0008-0000-02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72" name="Picture 4" descr="logo alquiser1">
          <a:extLst>
            <a:ext uri="{FF2B5EF4-FFF2-40B4-BE49-F238E27FC236}">
              <a16:creationId xmlns:a16="http://schemas.microsoft.com/office/drawing/2014/main" id="{00000000-0008-0000-02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473" name="Picture 4" descr="logo alquiser1">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474" name="Picture 4" descr="logo alquiser1">
          <a:extLst>
            <a:ext uri="{FF2B5EF4-FFF2-40B4-BE49-F238E27FC236}">
              <a16:creationId xmlns:a16="http://schemas.microsoft.com/office/drawing/2014/main" id="{00000000-0008-0000-02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75" name="Picture 4" descr="logo alquiser1">
          <a:extLst>
            <a:ext uri="{FF2B5EF4-FFF2-40B4-BE49-F238E27FC236}">
              <a16:creationId xmlns:a16="http://schemas.microsoft.com/office/drawing/2014/main" id="{00000000-0008-0000-02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76" name="Picture 4" descr="logo alquiser1">
          <a:extLst>
            <a:ext uri="{FF2B5EF4-FFF2-40B4-BE49-F238E27FC236}">
              <a16:creationId xmlns:a16="http://schemas.microsoft.com/office/drawing/2014/main" id="{00000000-0008-0000-02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7529"/>
    <xdr:pic>
      <xdr:nvPicPr>
        <xdr:cNvPr id="477" name="Picture 4" descr="logo alquiser1">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478" name="Picture 4" descr="logo alquiser1">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479" name="Picture 4" descr="logo alquiser1">
          <a:extLst>
            <a:ext uri="{FF2B5EF4-FFF2-40B4-BE49-F238E27FC236}">
              <a16:creationId xmlns:a16="http://schemas.microsoft.com/office/drawing/2014/main" id="{00000000-0008-0000-02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480" name="Picture 4" descr="logo alquiser1">
          <a:extLst>
            <a:ext uri="{FF2B5EF4-FFF2-40B4-BE49-F238E27FC236}">
              <a16:creationId xmlns:a16="http://schemas.microsoft.com/office/drawing/2014/main" id="{00000000-0008-0000-02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481" name="Picture 4" descr="logo alquiser1">
          <a:extLst>
            <a:ext uri="{FF2B5EF4-FFF2-40B4-BE49-F238E27FC236}">
              <a16:creationId xmlns:a16="http://schemas.microsoft.com/office/drawing/2014/main" id="{00000000-0008-0000-02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381000"/>
    <xdr:pic>
      <xdr:nvPicPr>
        <xdr:cNvPr id="482" name="Picture 4" descr="logo alquiser1">
          <a:extLst>
            <a:ext uri="{FF2B5EF4-FFF2-40B4-BE49-F238E27FC236}">
              <a16:creationId xmlns:a16="http://schemas.microsoft.com/office/drawing/2014/main" id="{00000000-0008-0000-02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83" name="Picture 4" descr="logo alquiser1">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84" name="Picture 4" descr="logo alquiser1">
          <a:extLst>
            <a:ext uri="{FF2B5EF4-FFF2-40B4-BE49-F238E27FC236}">
              <a16:creationId xmlns:a16="http://schemas.microsoft.com/office/drawing/2014/main" id="{00000000-0008-0000-02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56104"/>
    <xdr:pic>
      <xdr:nvPicPr>
        <xdr:cNvPr id="485" name="Picture 4" descr="logo alquiser1">
          <a:extLst>
            <a:ext uri="{FF2B5EF4-FFF2-40B4-BE49-F238E27FC236}">
              <a16:creationId xmlns:a16="http://schemas.microsoft.com/office/drawing/2014/main" id="{00000000-0008-0000-02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486" name="Picture 4" descr="logo alquiser1">
          <a:extLst>
            <a:ext uri="{FF2B5EF4-FFF2-40B4-BE49-F238E27FC236}">
              <a16:creationId xmlns:a16="http://schemas.microsoft.com/office/drawing/2014/main" id="{00000000-0008-0000-02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487" name="Picture 4" descr="logo alquiser1">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89"/>
    <xdr:pic>
      <xdr:nvPicPr>
        <xdr:cNvPr id="488" name="Picture 4" descr="logo alquiser1">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7589"/>
    <xdr:pic>
      <xdr:nvPicPr>
        <xdr:cNvPr id="489" name="Picture 4" descr="logo alquiser1">
          <a:extLst>
            <a:ext uri="{FF2B5EF4-FFF2-40B4-BE49-F238E27FC236}">
              <a16:creationId xmlns:a16="http://schemas.microsoft.com/office/drawing/2014/main" id="{00000000-0008-0000-02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18564"/>
    <xdr:pic>
      <xdr:nvPicPr>
        <xdr:cNvPr id="490" name="Picture 4" descr="logo alquiser1">
          <a:extLst>
            <a:ext uri="{FF2B5EF4-FFF2-40B4-BE49-F238E27FC236}">
              <a16:creationId xmlns:a16="http://schemas.microsoft.com/office/drawing/2014/main" id="{00000000-0008-0000-02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66164"/>
    <xdr:pic>
      <xdr:nvPicPr>
        <xdr:cNvPr id="491" name="Picture 4" descr="logo alquiser1">
          <a:extLst>
            <a:ext uri="{FF2B5EF4-FFF2-40B4-BE49-F238E27FC236}">
              <a16:creationId xmlns:a16="http://schemas.microsoft.com/office/drawing/2014/main" id="{00000000-0008-0000-02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09014"/>
    <xdr:pic>
      <xdr:nvPicPr>
        <xdr:cNvPr id="492" name="Picture 4" descr="logo alquiser1">
          <a:extLst>
            <a:ext uri="{FF2B5EF4-FFF2-40B4-BE49-F238E27FC236}">
              <a16:creationId xmlns:a16="http://schemas.microsoft.com/office/drawing/2014/main" id="{00000000-0008-0000-02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93" name="Picture 4" descr="logo alquiser1">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6872"/>
    <xdr:pic>
      <xdr:nvPicPr>
        <xdr:cNvPr id="494" name="Picture 4" descr="logo alquiser1">
          <a:extLst>
            <a:ext uri="{FF2B5EF4-FFF2-40B4-BE49-F238E27FC236}">
              <a16:creationId xmlns:a16="http://schemas.microsoft.com/office/drawing/2014/main" id="{00000000-0008-0000-02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95" name="Picture 4" descr="logo alquiser1">
          <a:extLst>
            <a:ext uri="{FF2B5EF4-FFF2-40B4-BE49-F238E27FC236}">
              <a16:creationId xmlns:a16="http://schemas.microsoft.com/office/drawing/2014/main" id="{00000000-0008-0000-02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496" name="Picture 4" descr="logo alquiser1">
          <a:extLst>
            <a:ext uri="{FF2B5EF4-FFF2-40B4-BE49-F238E27FC236}">
              <a16:creationId xmlns:a16="http://schemas.microsoft.com/office/drawing/2014/main" id="{00000000-0008-0000-02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537322"/>
    <xdr:pic>
      <xdr:nvPicPr>
        <xdr:cNvPr id="497" name="Picture 4" descr="logo alquiser1">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98" name="Picture 4" descr="logo alquiser1">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499" name="Picture 4" descr="logo alquiser1">
          <a:extLst>
            <a:ext uri="{FF2B5EF4-FFF2-40B4-BE49-F238E27FC236}">
              <a16:creationId xmlns:a16="http://schemas.microsoft.com/office/drawing/2014/main" id="{00000000-0008-0000-02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27529"/>
    <xdr:pic>
      <xdr:nvPicPr>
        <xdr:cNvPr id="500" name="Picture 4" descr="logo alquiser1">
          <a:extLst>
            <a:ext uri="{FF2B5EF4-FFF2-40B4-BE49-F238E27FC236}">
              <a16:creationId xmlns:a16="http://schemas.microsoft.com/office/drawing/2014/main" id="{00000000-0008-0000-02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501" name="Picture 4" descr="logo alquiser1">
          <a:extLst>
            <a:ext uri="{FF2B5EF4-FFF2-40B4-BE49-F238E27FC236}">
              <a16:creationId xmlns:a16="http://schemas.microsoft.com/office/drawing/2014/main" id="{00000000-0008-0000-02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94472"/>
    <xdr:pic>
      <xdr:nvPicPr>
        <xdr:cNvPr id="502" name="Picture 4" descr="logo alquiser1">
          <a:extLst>
            <a:ext uri="{FF2B5EF4-FFF2-40B4-BE49-F238E27FC236}">
              <a16:creationId xmlns:a16="http://schemas.microsoft.com/office/drawing/2014/main" id="{00000000-0008-0000-02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742390"/>
    <xdr:pic>
      <xdr:nvPicPr>
        <xdr:cNvPr id="503" name="Picture 4" descr="logo alquiser1">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46</xdr:row>
      <xdr:rowOff>0</xdr:rowOff>
    </xdr:from>
    <xdr:ext cx="0" cy="438150"/>
    <xdr:pic>
      <xdr:nvPicPr>
        <xdr:cNvPr id="504" name="Picture 4" descr="logo alquiser1">
          <a:extLst>
            <a:ext uri="{FF2B5EF4-FFF2-40B4-BE49-F238E27FC236}">
              <a16:creationId xmlns:a16="http://schemas.microsoft.com/office/drawing/2014/main" id="{00000000-0008-0000-02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0864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505" name="Picture 4" descr="logo alquiser1">
          <a:extLst>
            <a:ext uri="{FF2B5EF4-FFF2-40B4-BE49-F238E27FC236}">
              <a16:creationId xmlns:a16="http://schemas.microsoft.com/office/drawing/2014/main" id="{00000000-0008-0000-02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589990"/>
    <xdr:pic>
      <xdr:nvPicPr>
        <xdr:cNvPr id="506" name="Picture 4" descr="logo alquiser1">
          <a:extLst>
            <a:ext uri="{FF2B5EF4-FFF2-40B4-BE49-F238E27FC236}">
              <a16:creationId xmlns:a16="http://schemas.microsoft.com/office/drawing/2014/main" id="{00000000-0008-0000-02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46</xdr:row>
      <xdr:rowOff>0</xdr:rowOff>
    </xdr:from>
    <xdr:ext cx="0" cy="656104"/>
    <xdr:pic>
      <xdr:nvPicPr>
        <xdr:cNvPr id="507" name="Picture 4" descr="logo alquiser1">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60864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547127"/>
    <xdr:pic>
      <xdr:nvPicPr>
        <xdr:cNvPr id="508" name="Picture 4" descr="logo alquiser1">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7589"/>
    <xdr:pic>
      <xdr:nvPicPr>
        <xdr:cNvPr id="509" name="Picture 4" descr="logo alquiser1">
          <a:extLst>
            <a:ext uri="{FF2B5EF4-FFF2-40B4-BE49-F238E27FC236}">
              <a16:creationId xmlns:a16="http://schemas.microsoft.com/office/drawing/2014/main" id="{00000000-0008-0000-02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80439"/>
    <xdr:pic>
      <xdr:nvPicPr>
        <xdr:cNvPr id="510" name="Picture 4" descr="logo alquiser1">
          <a:extLst>
            <a:ext uri="{FF2B5EF4-FFF2-40B4-BE49-F238E27FC236}">
              <a16:creationId xmlns:a16="http://schemas.microsoft.com/office/drawing/2014/main" id="{00000000-0008-0000-02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47955"/>
    <xdr:pic>
      <xdr:nvPicPr>
        <xdr:cNvPr id="511" name="Picture 4" descr="logo alquiser1">
          <a:extLst>
            <a:ext uri="{FF2B5EF4-FFF2-40B4-BE49-F238E27FC236}">
              <a16:creationId xmlns:a16="http://schemas.microsoft.com/office/drawing/2014/main" id="{00000000-0008-0000-02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90805"/>
    <xdr:pic>
      <xdr:nvPicPr>
        <xdr:cNvPr id="512" name="Picture 4" descr="logo alquiser1">
          <a:extLst>
            <a:ext uri="{FF2B5EF4-FFF2-40B4-BE49-F238E27FC236}">
              <a16:creationId xmlns:a16="http://schemas.microsoft.com/office/drawing/2014/main" id="{00000000-0008-0000-02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66164"/>
    <xdr:pic>
      <xdr:nvPicPr>
        <xdr:cNvPr id="513" name="Picture 4" descr="logo alquiser1">
          <a:extLst>
            <a:ext uri="{FF2B5EF4-FFF2-40B4-BE49-F238E27FC236}">
              <a16:creationId xmlns:a16="http://schemas.microsoft.com/office/drawing/2014/main" id="{00000000-0008-0000-02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09014"/>
    <xdr:pic>
      <xdr:nvPicPr>
        <xdr:cNvPr id="514" name="Picture 4" descr="logo alquiser1">
          <a:extLst>
            <a:ext uri="{FF2B5EF4-FFF2-40B4-BE49-F238E27FC236}">
              <a16:creationId xmlns:a16="http://schemas.microsoft.com/office/drawing/2014/main" id="{00000000-0008-0000-02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219075"/>
    <xdr:pic>
      <xdr:nvPicPr>
        <xdr:cNvPr id="515" name="Picture 4" descr="logo alquiser1">
          <a:extLst>
            <a:ext uri="{FF2B5EF4-FFF2-40B4-BE49-F238E27FC236}">
              <a16:creationId xmlns:a16="http://schemas.microsoft.com/office/drawing/2014/main" id="{00000000-0008-0000-02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23863"/>
    <xdr:pic>
      <xdr:nvPicPr>
        <xdr:cNvPr id="516" name="Picture 4" descr="logo alquiser1">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04800"/>
    <xdr:pic>
      <xdr:nvPicPr>
        <xdr:cNvPr id="517" name="Picture 4" descr="logo alquiser1">
          <a:extLst>
            <a:ext uri="{FF2B5EF4-FFF2-40B4-BE49-F238E27FC236}">
              <a16:creationId xmlns:a16="http://schemas.microsoft.com/office/drawing/2014/main" id="{00000000-0008-0000-02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537322"/>
    <xdr:pic>
      <xdr:nvPicPr>
        <xdr:cNvPr id="518" name="Picture 4" descr="logo alquiser1">
          <a:extLst>
            <a:ext uri="{FF2B5EF4-FFF2-40B4-BE49-F238E27FC236}">
              <a16:creationId xmlns:a16="http://schemas.microsoft.com/office/drawing/2014/main" id="{00000000-0008-0000-02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7589"/>
    <xdr:pic>
      <xdr:nvPicPr>
        <xdr:cNvPr id="519" name="Picture 4" descr="logo alquiser1">
          <a:extLst>
            <a:ext uri="{FF2B5EF4-FFF2-40B4-BE49-F238E27FC236}">
              <a16:creationId xmlns:a16="http://schemas.microsoft.com/office/drawing/2014/main" id="{00000000-0008-0000-02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80439"/>
    <xdr:pic>
      <xdr:nvPicPr>
        <xdr:cNvPr id="520" name="Picture 4" descr="logo alquiser1">
          <a:extLst>
            <a:ext uri="{FF2B5EF4-FFF2-40B4-BE49-F238E27FC236}">
              <a16:creationId xmlns:a16="http://schemas.microsoft.com/office/drawing/2014/main" id="{00000000-0008-0000-02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8150"/>
    <xdr:pic>
      <xdr:nvPicPr>
        <xdr:cNvPr id="521" name="Picture 4" descr="logo alquiser1">
          <a:extLst>
            <a:ext uri="{FF2B5EF4-FFF2-40B4-BE49-F238E27FC236}">
              <a16:creationId xmlns:a16="http://schemas.microsoft.com/office/drawing/2014/main" id="{00000000-0008-0000-02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81000"/>
    <xdr:pic>
      <xdr:nvPicPr>
        <xdr:cNvPr id="522" name="Picture 4" descr="logo alquiser1">
          <a:extLst>
            <a:ext uri="{FF2B5EF4-FFF2-40B4-BE49-F238E27FC236}">
              <a16:creationId xmlns:a16="http://schemas.microsoft.com/office/drawing/2014/main" id="{00000000-0008-0000-02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66164"/>
    <xdr:pic>
      <xdr:nvPicPr>
        <xdr:cNvPr id="523" name="Picture 4" descr="logo alquiser1">
          <a:extLst>
            <a:ext uri="{FF2B5EF4-FFF2-40B4-BE49-F238E27FC236}">
              <a16:creationId xmlns:a16="http://schemas.microsoft.com/office/drawing/2014/main" id="{00000000-0008-0000-02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09014"/>
    <xdr:pic>
      <xdr:nvPicPr>
        <xdr:cNvPr id="524" name="Picture 4" descr="logo alquiser1">
          <a:extLst>
            <a:ext uri="{FF2B5EF4-FFF2-40B4-BE49-F238E27FC236}">
              <a16:creationId xmlns:a16="http://schemas.microsoft.com/office/drawing/2014/main" id="{00000000-0008-0000-02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537322"/>
    <xdr:pic>
      <xdr:nvPicPr>
        <xdr:cNvPr id="525" name="Picture 4" descr="logo alquiser1">
          <a:extLst>
            <a:ext uri="{FF2B5EF4-FFF2-40B4-BE49-F238E27FC236}">
              <a16:creationId xmlns:a16="http://schemas.microsoft.com/office/drawing/2014/main" id="{00000000-0008-0000-02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7589"/>
    <xdr:pic>
      <xdr:nvPicPr>
        <xdr:cNvPr id="526" name="Picture 4" descr="logo alquiser1">
          <a:extLst>
            <a:ext uri="{FF2B5EF4-FFF2-40B4-BE49-F238E27FC236}">
              <a16:creationId xmlns:a16="http://schemas.microsoft.com/office/drawing/2014/main" id="{00000000-0008-0000-02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80439"/>
    <xdr:pic>
      <xdr:nvPicPr>
        <xdr:cNvPr id="527" name="Picture 4" descr="logo alquiser1">
          <a:extLst>
            <a:ext uri="{FF2B5EF4-FFF2-40B4-BE49-F238E27FC236}">
              <a16:creationId xmlns:a16="http://schemas.microsoft.com/office/drawing/2014/main" id="{00000000-0008-0000-02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8150"/>
    <xdr:pic>
      <xdr:nvPicPr>
        <xdr:cNvPr id="528" name="Picture 4" descr="logo alquiser1">
          <a:extLst>
            <a:ext uri="{FF2B5EF4-FFF2-40B4-BE49-F238E27FC236}">
              <a16:creationId xmlns:a16="http://schemas.microsoft.com/office/drawing/2014/main" id="{00000000-0008-0000-02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81000"/>
    <xdr:pic>
      <xdr:nvPicPr>
        <xdr:cNvPr id="529" name="Picture 4" descr="logo alquiser1">
          <a:extLst>
            <a:ext uri="{FF2B5EF4-FFF2-40B4-BE49-F238E27FC236}">
              <a16:creationId xmlns:a16="http://schemas.microsoft.com/office/drawing/2014/main" id="{00000000-0008-0000-02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66164"/>
    <xdr:pic>
      <xdr:nvPicPr>
        <xdr:cNvPr id="530" name="Picture 4" descr="logo alquiser1">
          <a:extLst>
            <a:ext uri="{FF2B5EF4-FFF2-40B4-BE49-F238E27FC236}">
              <a16:creationId xmlns:a16="http://schemas.microsoft.com/office/drawing/2014/main" id="{00000000-0008-0000-02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09014"/>
    <xdr:pic>
      <xdr:nvPicPr>
        <xdr:cNvPr id="531" name="Picture 4" descr="logo alquiser1">
          <a:extLst>
            <a:ext uri="{FF2B5EF4-FFF2-40B4-BE49-F238E27FC236}">
              <a16:creationId xmlns:a16="http://schemas.microsoft.com/office/drawing/2014/main" id="{00000000-0008-0000-02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537322"/>
    <xdr:pic>
      <xdr:nvPicPr>
        <xdr:cNvPr id="532" name="Picture 4" descr="logo alquiser1">
          <a:extLst>
            <a:ext uri="{FF2B5EF4-FFF2-40B4-BE49-F238E27FC236}">
              <a16:creationId xmlns:a16="http://schemas.microsoft.com/office/drawing/2014/main" id="{00000000-0008-0000-02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8150"/>
    <xdr:pic>
      <xdr:nvPicPr>
        <xdr:cNvPr id="533" name="Picture 4" descr="logo alquiser1">
          <a:extLst>
            <a:ext uri="{FF2B5EF4-FFF2-40B4-BE49-F238E27FC236}">
              <a16:creationId xmlns:a16="http://schemas.microsoft.com/office/drawing/2014/main" id="{00000000-0008-0000-02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381000"/>
    <xdr:pic>
      <xdr:nvPicPr>
        <xdr:cNvPr id="534" name="Picture 4" descr="logo alquiser1">
          <a:extLst>
            <a:ext uri="{FF2B5EF4-FFF2-40B4-BE49-F238E27FC236}">
              <a16:creationId xmlns:a16="http://schemas.microsoft.com/office/drawing/2014/main" id="{00000000-0008-0000-02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7589"/>
    <xdr:pic>
      <xdr:nvPicPr>
        <xdr:cNvPr id="535" name="Picture 4" descr="logo alquiser1">
          <a:extLst>
            <a:ext uri="{FF2B5EF4-FFF2-40B4-BE49-F238E27FC236}">
              <a16:creationId xmlns:a16="http://schemas.microsoft.com/office/drawing/2014/main" id="{00000000-0008-0000-02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66164"/>
    <xdr:pic>
      <xdr:nvPicPr>
        <xdr:cNvPr id="536" name="Picture 4" descr="logo alquiser1">
          <a:extLst>
            <a:ext uri="{FF2B5EF4-FFF2-40B4-BE49-F238E27FC236}">
              <a16:creationId xmlns:a16="http://schemas.microsoft.com/office/drawing/2014/main" id="{00000000-0008-0000-02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09014"/>
    <xdr:pic>
      <xdr:nvPicPr>
        <xdr:cNvPr id="537" name="Picture 4" descr="logo alquiser1">
          <a:extLst>
            <a:ext uri="{FF2B5EF4-FFF2-40B4-BE49-F238E27FC236}">
              <a16:creationId xmlns:a16="http://schemas.microsoft.com/office/drawing/2014/main" id="{00000000-0008-0000-02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537322"/>
    <xdr:pic>
      <xdr:nvPicPr>
        <xdr:cNvPr id="538" name="Picture 4" descr="logo alquiser1">
          <a:extLst>
            <a:ext uri="{FF2B5EF4-FFF2-40B4-BE49-F238E27FC236}">
              <a16:creationId xmlns:a16="http://schemas.microsoft.com/office/drawing/2014/main" id="{00000000-0008-0000-02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47</xdr:row>
      <xdr:rowOff>0</xdr:rowOff>
    </xdr:from>
    <xdr:ext cx="0" cy="438150"/>
    <xdr:pic>
      <xdr:nvPicPr>
        <xdr:cNvPr id="539" name="Picture 4" descr="logo alquiser1">
          <a:extLst>
            <a:ext uri="{FF2B5EF4-FFF2-40B4-BE49-F238E27FC236}">
              <a16:creationId xmlns:a16="http://schemas.microsoft.com/office/drawing/2014/main" id="{00000000-0008-0000-02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6276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569" name="Picture 4" descr="logo alquiser1">
          <a:extLst>
            <a:ext uri="{FF2B5EF4-FFF2-40B4-BE49-F238E27FC236}">
              <a16:creationId xmlns:a16="http://schemas.microsoft.com/office/drawing/2014/main" id="{00000000-0008-0000-02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570" name="Picture 4" descr="logo alquiser1">
          <a:extLst>
            <a:ext uri="{FF2B5EF4-FFF2-40B4-BE49-F238E27FC236}">
              <a16:creationId xmlns:a16="http://schemas.microsoft.com/office/drawing/2014/main" id="{00000000-0008-0000-02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47955"/>
    <xdr:pic>
      <xdr:nvPicPr>
        <xdr:cNvPr id="571" name="Picture 4" descr="logo alquiser1">
          <a:extLst>
            <a:ext uri="{FF2B5EF4-FFF2-40B4-BE49-F238E27FC236}">
              <a16:creationId xmlns:a16="http://schemas.microsoft.com/office/drawing/2014/main" id="{00000000-0008-0000-02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90805"/>
    <xdr:pic>
      <xdr:nvPicPr>
        <xdr:cNvPr id="572" name="Picture 4" descr="logo alquiser1">
          <a:extLst>
            <a:ext uri="{FF2B5EF4-FFF2-40B4-BE49-F238E27FC236}">
              <a16:creationId xmlns:a16="http://schemas.microsoft.com/office/drawing/2014/main" id="{00000000-0008-0000-02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573" name="Picture 4" descr="logo alquiser1">
          <a:extLst>
            <a:ext uri="{FF2B5EF4-FFF2-40B4-BE49-F238E27FC236}">
              <a16:creationId xmlns:a16="http://schemas.microsoft.com/office/drawing/2014/main" id="{00000000-0008-0000-02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574" name="Picture 4" descr="logo alquiser1">
          <a:extLst>
            <a:ext uri="{FF2B5EF4-FFF2-40B4-BE49-F238E27FC236}">
              <a16:creationId xmlns:a16="http://schemas.microsoft.com/office/drawing/2014/main" id="{00000000-0008-0000-02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219075"/>
    <xdr:pic>
      <xdr:nvPicPr>
        <xdr:cNvPr id="575" name="Picture 4" descr="logo alquiser1">
          <a:extLst>
            <a:ext uri="{FF2B5EF4-FFF2-40B4-BE49-F238E27FC236}">
              <a16:creationId xmlns:a16="http://schemas.microsoft.com/office/drawing/2014/main" id="{00000000-0008-0000-02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23863"/>
    <xdr:pic>
      <xdr:nvPicPr>
        <xdr:cNvPr id="576" name="Picture 4" descr="logo alquiser1">
          <a:extLst>
            <a:ext uri="{FF2B5EF4-FFF2-40B4-BE49-F238E27FC236}">
              <a16:creationId xmlns:a16="http://schemas.microsoft.com/office/drawing/2014/main" id="{00000000-0008-0000-02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04800"/>
    <xdr:pic>
      <xdr:nvPicPr>
        <xdr:cNvPr id="577" name="Picture 4" descr="logo alquiser1">
          <a:extLst>
            <a:ext uri="{FF2B5EF4-FFF2-40B4-BE49-F238E27FC236}">
              <a16:creationId xmlns:a16="http://schemas.microsoft.com/office/drawing/2014/main" id="{00000000-0008-0000-02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578" name="Picture 4" descr="logo alquiser1">
          <a:extLst>
            <a:ext uri="{FF2B5EF4-FFF2-40B4-BE49-F238E27FC236}">
              <a16:creationId xmlns:a16="http://schemas.microsoft.com/office/drawing/2014/main" id="{00000000-0008-0000-02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579" name="Picture 4" descr="logo alquiser1">
          <a:extLst>
            <a:ext uri="{FF2B5EF4-FFF2-40B4-BE49-F238E27FC236}">
              <a16:creationId xmlns:a16="http://schemas.microsoft.com/office/drawing/2014/main" id="{00000000-0008-0000-02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580" name="Picture 4" descr="logo alquiser1">
          <a:extLst>
            <a:ext uri="{FF2B5EF4-FFF2-40B4-BE49-F238E27FC236}">
              <a16:creationId xmlns:a16="http://schemas.microsoft.com/office/drawing/2014/main" id="{00000000-0008-0000-02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581" name="Picture 4" descr="logo alquiser1">
          <a:extLst>
            <a:ext uri="{FF2B5EF4-FFF2-40B4-BE49-F238E27FC236}">
              <a16:creationId xmlns:a16="http://schemas.microsoft.com/office/drawing/2014/main" id="{00000000-0008-0000-02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582" name="Picture 4" descr="logo alquiser1">
          <a:extLst>
            <a:ext uri="{FF2B5EF4-FFF2-40B4-BE49-F238E27FC236}">
              <a16:creationId xmlns:a16="http://schemas.microsoft.com/office/drawing/2014/main" id="{00000000-0008-0000-02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583" name="Picture 4" descr="logo alquiser1">
          <a:extLst>
            <a:ext uri="{FF2B5EF4-FFF2-40B4-BE49-F238E27FC236}">
              <a16:creationId xmlns:a16="http://schemas.microsoft.com/office/drawing/2014/main" id="{00000000-0008-0000-02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584" name="Picture 4" descr="logo alquiser1">
          <a:extLst>
            <a:ext uri="{FF2B5EF4-FFF2-40B4-BE49-F238E27FC236}">
              <a16:creationId xmlns:a16="http://schemas.microsoft.com/office/drawing/2014/main" id="{00000000-0008-0000-02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585" name="Picture 4" descr="logo alquiser1">
          <a:extLst>
            <a:ext uri="{FF2B5EF4-FFF2-40B4-BE49-F238E27FC236}">
              <a16:creationId xmlns:a16="http://schemas.microsoft.com/office/drawing/2014/main" id="{00000000-0008-0000-02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586" name="Picture 4" descr="logo alquiser1">
          <a:extLst>
            <a:ext uri="{FF2B5EF4-FFF2-40B4-BE49-F238E27FC236}">
              <a16:creationId xmlns:a16="http://schemas.microsoft.com/office/drawing/2014/main" id="{00000000-0008-0000-02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587" name="Picture 4" descr="logo alquiser1">
          <a:extLst>
            <a:ext uri="{FF2B5EF4-FFF2-40B4-BE49-F238E27FC236}">
              <a16:creationId xmlns:a16="http://schemas.microsoft.com/office/drawing/2014/main" id="{00000000-0008-0000-02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588" name="Picture 4" descr="logo alquiser1">
          <a:extLst>
            <a:ext uri="{FF2B5EF4-FFF2-40B4-BE49-F238E27FC236}">
              <a16:creationId xmlns:a16="http://schemas.microsoft.com/office/drawing/2014/main" id="{00000000-0008-0000-02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589" name="Picture 4" descr="logo alquiser1">
          <a:extLst>
            <a:ext uri="{FF2B5EF4-FFF2-40B4-BE49-F238E27FC236}">
              <a16:creationId xmlns:a16="http://schemas.microsoft.com/office/drawing/2014/main" id="{00000000-0008-0000-02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590" name="Picture 4" descr="logo alquiser1">
          <a:extLst>
            <a:ext uri="{FF2B5EF4-FFF2-40B4-BE49-F238E27FC236}">
              <a16:creationId xmlns:a16="http://schemas.microsoft.com/office/drawing/2014/main" id="{00000000-0008-0000-02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591" name="Picture 4" descr="logo alquiser1">
          <a:extLst>
            <a:ext uri="{FF2B5EF4-FFF2-40B4-BE49-F238E27FC236}">
              <a16:creationId xmlns:a16="http://schemas.microsoft.com/office/drawing/2014/main" id="{00000000-0008-0000-02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592" name="Picture 4" descr="logo alquiser1">
          <a:extLst>
            <a:ext uri="{FF2B5EF4-FFF2-40B4-BE49-F238E27FC236}">
              <a16:creationId xmlns:a16="http://schemas.microsoft.com/office/drawing/2014/main" id="{00000000-0008-0000-02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593" name="Picture 4" descr="logo alquiser1">
          <a:extLst>
            <a:ext uri="{FF2B5EF4-FFF2-40B4-BE49-F238E27FC236}">
              <a16:creationId xmlns:a16="http://schemas.microsoft.com/office/drawing/2014/main" id="{00000000-0008-0000-02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594" name="Picture 4" descr="logo alquiser1">
          <a:extLst>
            <a:ext uri="{FF2B5EF4-FFF2-40B4-BE49-F238E27FC236}">
              <a16:creationId xmlns:a16="http://schemas.microsoft.com/office/drawing/2014/main" id="{00000000-0008-0000-02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595" name="Picture 4" descr="logo alquiser1">
          <a:extLst>
            <a:ext uri="{FF2B5EF4-FFF2-40B4-BE49-F238E27FC236}">
              <a16:creationId xmlns:a16="http://schemas.microsoft.com/office/drawing/2014/main" id="{00000000-0008-0000-02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096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57151</xdr:colOff>
      <xdr:row>77</xdr:row>
      <xdr:rowOff>38100</xdr:rowOff>
    </xdr:from>
    <xdr:to>
      <xdr:col>14</xdr:col>
      <xdr:colOff>66675</xdr:colOff>
      <xdr:row>77</xdr:row>
      <xdr:rowOff>1704975</xdr:rowOff>
    </xdr:to>
    <xdr:graphicFrame macro="">
      <xdr:nvGraphicFramePr>
        <xdr:cNvPr id="596" name="595 Gráfico">
          <a:extLst>
            <a:ext uri="{FF2B5EF4-FFF2-40B4-BE49-F238E27FC236}">
              <a16:creationId xmlns:a16="http://schemas.microsoft.com/office/drawing/2014/main" id="{00000000-0008-0000-0200-000054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171449</xdr:colOff>
      <xdr:row>77</xdr:row>
      <xdr:rowOff>47625</xdr:rowOff>
    </xdr:from>
    <xdr:to>
      <xdr:col>27</xdr:col>
      <xdr:colOff>266699</xdr:colOff>
      <xdr:row>77</xdr:row>
      <xdr:rowOff>1724025</xdr:rowOff>
    </xdr:to>
    <xdr:graphicFrame macro="">
      <xdr:nvGraphicFramePr>
        <xdr:cNvPr id="597" name="596 Gráfico">
          <a:extLst>
            <a:ext uri="{FF2B5EF4-FFF2-40B4-BE49-F238E27FC236}">
              <a16:creationId xmlns:a16="http://schemas.microsoft.com/office/drawing/2014/main" id="{00000000-0008-0000-0200-000055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25</xdr:col>
      <xdr:colOff>76200</xdr:colOff>
      <xdr:row>0</xdr:row>
      <xdr:rowOff>28575</xdr:rowOff>
    </xdr:from>
    <xdr:to>
      <xdr:col>28</xdr:col>
      <xdr:colOff>295275</xdr:colOff>
      <xdr:row>0</xdr:row>
      <xdr:rowOff>272344</xdr:rowOff>
    </xdr:to>
    <xdr:pic>
      <xdr:nvPicPr>
        <xdr:cNvPr id="598" name="Imagen 1">
          <a:extLst>
            <a:ext uri="{FF2B5EF4-FFF2-40B4-BE49-F238E27FC236}">
              <a16:creationId xmlns:a16="http://schemas.microsoft.com/office/drawing/2014/main" id="{00000000-0008-0000-0200-000056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468225" y="28575"/>
          <a:ext cx="1276350" cy="2437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2667000</xdr:colOff>
          <xdr:row>4</xdr:row>
          <xdr:rowOff>0</xdr:rowOff>
        </xdr:from>
        <xdr:to>
          <xdr:col>2</xdr:col>
          <xdr:colOff>2990850</xdr:colOff>
          <xdr:row>6</xdr:row>
          <xdr:rowOff>9525</xdr:rowOff>
        </xdr:to>
        <xdr:sp macro="" textlink="">
          <xdr:nvSpPr>
            <xdr:cNvPr id="108545" name="Check Box 2" hidden="1">
              <a:extLst>
                <a:ext uri="{63B3BB69-23CF-44E3-9099-C40C66FF867C}">
                  <a14:compatExt spid="_x0000_s108545"/>
                </a:ext>
                <a:ext uri="{FF2B5EF4-FFF2-40B4-BE49-F238E27FC236}">
                  <a16:creationId xmlns:a16="http://schemas.microsoft.com/office/drawing/2014/main" id="{00000000-0008-0000-02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4</xdr:row>
          <xdr:rowOff>0</xdr:rowOff>
        </xdr:from>
        <xdr:to>
          <xdr:col>2</xdr:col>
          <xdr:colOff>2066925</xdr:colOff>
          <xdr:row>6</xdr:row>
          <xdr:rowOff>9525</xdr:rowOff>
        </xdr:to>
        <xdr:sp macro="" textlink="">
          <xdr:nvSpPr>
            <xdr:cNvPr id="108546" name="Check Box 2" hidden="1">
              <a:extLst>
                <a:ext uri="{63B3BB69-23CF-44E3-9099-C40C66FF867C}">
                  <a14:compatExt spid="_x0000_s108546"/>
                </a:ext>
                <a:ext uri="{FF2B5EF4-FFF2-40B4-BE49-F238E27FC236}">
                  <a16:creationId xmlns:a16="http://schemas.microsoft.com/office/drawing/2014/main" id="{00000000-0008-0000-02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904875</xdr:colOff>
      <xdr:row>3</xdr:row>
      <xdr:rowOff>0</xdr:rowOff>
    </xdr:from>
    <xdr:ext cx="0" cy="528638"/>
    <xdr:pic>
      <xdr:nvPicPr>
        <xdr:cNvPr id="2" name="Picture 4" descr="logo alquiser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0"/>
          <a:ext cx="0" cy="528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9795"/>
    <xdr:pic>
      <xdr:nvPicPr>
        <xdr:cNvPr id="3" name="Picture 4" descr="logo alquiser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6582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595313"/>
    <xdr:pic>
      <xdr:nvPicPr>
        <xdr:cNvPr id="4" name="Picture 4" descr="logo alquiser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595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47127"/>
    <xdr:pic>
      <xdr:nvPicPr>
        <xdr:cNvPr id="5" name="Picture 4" descr="logo alquiser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1966353"/>
    <xdr:pic>
      <xdr:nvPicPr>
        <xdr:cNvPr id="6" name="Picture 4" descr="logo alquiser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196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223838"/>
    <xdr:pic>
      <xdr:nvPicPr>
        <xdr:cNvPr id="7" name="Picture 4" descr="logo alquiser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223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1926010"/>
    <xdr:pic>
      <xdr:nvPicPr>
        <xdr:cNvPr id="8" name="Picture 4" descr="logo alquiser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1926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9795"/>
    <xdr:pic>
      <xdr:nvPicPr>
        <xdr:cNvPr id="9" name="Picture 4" descr="logo alquiser1">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10" name="Picture 4" descr="logo alquiser1">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9795"/>
    <xdr:pic>
      <xdr:nvPicPr>
        <xdr:cNvPr id="11" name="Picture 4" descr="logo alquiser1">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7589"/>
    <xdr:pic>
      <xdr:nvPicPr>
        <xdr:cNvPr id="12" name="Picture 4" descr="logo alquiser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37334"/>
    <xdr:pic>
      <xdr:nvPicPr>
        <xdr:cNvPr id="13" name="Picture 4" descr="logo alquiser1">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80439"/>
    <xdr:pic>
      <xdr:nvPicPr>
        <xdr:cNvPr id="14" name="Picture 4" descr="logo alquiser1">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595313"/>
    <xdr:pic>
      <xdr:nvPicPr>
        <xdr:cNvPr id="15" name="Picture 4" descr="logo alquiser1">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595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595313"/>
    <xdr:pic>
      <xdr:nvPicPr>
        <xdr:cNvPr id="16" name="Picture 4" descr="logo alquiser1">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595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595313"/>
    <xdr:pic>
      <xdr:nvPicPr>
        <xdr:cNvPr id="17" name="Picture 4" descr="logo alquiser1">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595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438151"/>
    <xdr:pic>
      <xdr:nvPicPr>
        <xdr:cNvPr id="18" name="Picture 4" descr="logo alquiser1">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633413"/>
    <xdr:pic>
      <xdr:nvPicPr>
        <xdr:cNvPr id="19" name="Picture 4" descr="logo alquiser1">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633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381001"/>
    <xdr:pic>
      <xdr:nvPicPr>
        <xdr:cNvPr id="20" name="Picture 4" descr="logo alquiser1">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9795"/>
    <xdr:pic>
      <xdr:nvPicPr>
        <xdr:cNvPr id="21" name="Picture 4" descr="logo alquiser1">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6582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595313"/>
    <xdr:pic>
      <xdr:nvPicPr>
        <xdr:cNvPr id="22" name="Picture 4" descr="logo alquiser1">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595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733425"/>
    <xdr:pic>
      <xdr:nvPicPr>
        <xdr:cNvPr id="23" name="Picture 4" descr="logo alquiser1">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790575"/>
    <xdr:pic>
      <xdr:nvPicPr>
        <xdr:cNvPr id="24" name="Picture 4" descr="logo alquiser1">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733425"/>
    <xdr:pic>
      <xdr:nvPicPr>
        <xdr:cNvPr id="25" name="Picture 4" descr="logo alquiser1">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790575"/>
    <xdr:pic>
      <xdr:nvPicPr>
        <xdr:cNvPr id="26" name="Picture 4" descr="logo alquiser1">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52195"/>
    <xdr:pic>
      <xdr:nvPicPr>
        <xdr:cNvPr id="27" name="Picture 4" descr="logo alquiser1">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04277"/>
    <xdr:pic>
      <xdr:nvPicPr>
        <xdr:cNvPr id="28" name="Picture 4" descr="logo alquiser1">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52195"/>
    <xdr:pic>
      <xdr:nvPicPr>
        <xdr:cNvPr id="29" name="Picture 4" descr="logo alquiser1">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47955"/>
    <xdr:pic>
      <xdr:nvPicPr>
        <xdr:cNvPr id="30" name="Picture 4" descr="logo alquiser1">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803742"/>
    <xdr:pic>
      <xdr:nvPicPr>
        <xdr:cNvPr id="31" name="Picture 4" descr="logo alquiser1">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803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90805"/>
    <xdr:pic>
      <xdr:nvPicPr>
        <xdr:cNvPr id="32" name="Picture 4" descr="logo alquiser1">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9795"/>
    <xdr:pic>
      <xdr:nvPicPr>
        <xdr:cNvPr id="33" name="Picture 4" descr="logo alquiser1">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18564"/>
    <xdr:pic>
      <xdr:nvPicPr>
        <xdr:cNvPr id="34" name="Picture 4" descr="logo alquiser1">
          <a:extLst>
            <a:ext uri="{FF2B5EF4-FFF2-40B4-BE49-F238E27FC236}">
              <a16:creationId xmlns:a16="http://schemas.microsoft.com/office/drawing/2014/main" id="{00000000-0008-0000-03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9795"/>
    <xdr:pic>
      <xdr:nvPicPr>
        <xdr:cNvPr id="35" name="Picture 4" descr="logo alquiser1">
          <a:extLst>
            <a:ext uri="{FF2B5EF4-FFF2-40B4-BE49-F238E27FC236}">
              <a16:creationId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66164"/>
    <xdr:pic>
      <xdr:nvPicPr>
        <xdr:cNvPr id="36" name="Picture 4" descr="logo alquiser1">
          <a:extLst>
            <a:ext uri="{FF2B5EF4-FFF2-40B4-BE49-F238E27FC236}">
              <a16:creationId xmlns:a16="http://schemas.microsoft.com/office/drawing/2014/main" id="{00000000-0008-0000-03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65909"/>
    <xdr:pic>
      <xdr:nvPicPr>
        <xdr:cNvPr id="37" name="Picture 4" descr="logo alquiser1">
          <a:extLst>
            <a:ext uri="{FF2B5EF4-FFF2-40B4-BE49-F238E27FC236}">
              <a16:creationId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09014"/>
    <xdr:pic>
      <xdr:nvPicPr>
        <xdr:cNvPr id="38" name="Picture 4" descr="logo alquiser1">
          <a:extLst>
            <a:ext uri="{FF2B5EF4-FFF2-40B4-BE49-F238E27FC236}">
              <a16:creationId xmlns:a16="http://schemas.microsoft.com/office/drawing/2014/main" id="{00000000-0008-0000-03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4028"/>
    <xdr:pic>
      <xdr:nvPicPr>
        <xdr:cNvPr id="39" name="Picture 4" descr="logo alquiser1">
          <a:extLst>
            <a:ext uri="{FF2B5EF4-FFF2-40B4-BE49-F238E27FC236}">
              <a16:creationId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652463"/>
    <xdr:pic>
      <xdr:nvPicPr>
        <xdr:cNvPr id="40" name="Picture 4" descr="logo alquiser1">
          <a:extLst>
            <a:ext uri="{FF2B5EF4-FFF2-40B4-BE49-F238E27FC236}">
              <a16:creationId xmlns:a16="http://schemas.microsoft.com/office/drawing/2014/main" id="{00000000-0008-0000-03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652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4028"/>
    <xdr:pic>
      <xdr:nvPicPr>
        <xdr:cNvPr id="41" name="Picture 4" descr="logo alquiser1">
          <a:extLst>
            <a:ext uri="{FF2B5EF4-FFF2-40B4-BE49-F238E27FC236}">
              <a16:creationId xmlns:a16="http://schemas.microsoft.com/office/drawing/2014/main" id="{00000000-0008-0000-03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1920"/>
    <xdr:pic>
      <xdr:nvPicPr>
        <xdr:cNvPr id="42" name="Picture 4" descr="logo alquiser1">
          <a:extLst>
            <a:ext uri="{FF2B5EF4-FFF2-40B4-BE49-F238E27FC236}">
              <a16:creationId xmlns:a16="http://schemas.microsoft.com/office/drawing/2014/main" id="{00000000-0008-0000-03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1920"/>
    <xdr:pic>
      <xdr:nvPicPr>
        <xdr:cNvPr id="43" name="Picture 4" descr="logo alquiser1">
          <a:extLst>
            <a:ext uri="{FF2B5EF4-FFF2-40B4-BE49-F238E27FC236}">
              <a16:creationId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1902760"/>
    <xdr:pic>
      <xdr:nvPicPr>
        <xdr:cNvPr id="44" name="Picture 4" descr="logo alquiser1">
          <a:extLst>
            <a:ext uri="{FF2B5EF4-FFF2-40B4-BE49-F238E27FC236}">
              <a16:creationId xmlns:a16="http://schemas.microsoft.com/office/drawing/2014/main" id="{00000000-0008-0000-03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19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1529744"/>
    <xdr:pic>
      <xdr:nvPicPr>
        <xdr:cNvPr id="45" name="Picture 4" descr="logo alquiser1">
          <a:extLst>
            <a:ext uri="{FF2B5EF4-FFF2-40B4-BE49-F238E27FC236}">
              <a16:creationId xmlns:a16="http://schemas.microsoft.com/office/drawing/2014/main" id="{00000000-0008-0000-03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1529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219075"/>
    <xdr:pic>
      <xdr:nvPicPr>
        <xdr:cNvPr id="46" name="Picture 4" descr="logo alquiser1">
          <a:extLst>
            <a:ext uri="{FF2B5EF4-FFF2-40B4-BE49-F238E27FC236}">
              <a16:creationId xmlns:a16="http://schemas.microsoft.com/office/drawing/2014/main" id="{00000000-0008-0000-03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1920"/>
    <xdr:pic>
      <xdr:nvPicPr>
        <xdr:cNvPr id="47" name="Picture 4" descr="logo alquiser1">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23863"/>
    <xdr:pic>
      <xdr:nvPicPr>
        <xdr:cNvPr id="48" name="Picture 4" descr="logo alquiser1">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1920"/>
    <xdr:pic>
      <xdr:nvPicPr>
        <xdr:cNvPr id="49" name="Picture 4" descr="logo alquiser1">
          <a:extLst>
            <a:ext uri="{FF2B5EF4-FFF2-40B4-BE49-F238E27FC236}">
              <a16:creationId xmlns:a16="http://schemas.microsoft.com/office/drawing/2014/main" id="{00000000-0008-0000-03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04800"/>
    <xdr:pic>
      <xdr:nvPicPr>
        <xdr:cNvPr id="50" name="Picture 4" descr="logo alquiser1">
          <a:extLst>
            <a:ext uri="{FF2B5EF4-FFF2-40B4-BE49-F238E27FC236}">
              <a16:creationId xmlns:a16="http://schemas.microsoft.com/office/drawing/2014/main" id="{00000000-0008-0000-03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1445"/>
    <xdr:pic>
      <xdr:nvPicPr>
        <xdr:cNvPr id="51" name="Picture 4" descr="logo alquiser1">
          <a:extLst>
            <a:ext uri="{FF2B5EF4-FFF2-40B4-BE49-F238E27FC236}">
              <a16:creationId xmlns:a16="http://schemas.microsoft.com/office/drawing/2014/main" id="{00000000-0008-0000-03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857811"/>
    <xdr:pic>
      <xdr:nvPicPr>
        <xdr:cNvPr id="52" name="Picture 4" descr="logo alquiser1">
          <a:extLst>
            <a:ext uri="{FF2B5EF4-FFF2-40B4-BE49-F238E27FC236}">
              <a16:creationId xmlns:a16="http://schemas.microsoft.com/office/drawing/2014/main" id="{00000000-0008-0000-03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857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914961"/>
    <xdr:pic>
      <xdr:nvPicPr>
        <xdr:cNvPr id="53" name="Picture 4" descr="logo alquiser1">
          <a:extLst>
            <a:ext uri="{FF2B5EF4-FFF2-40B4-BE49-F238E27FC236}">
              <a16:creationId xmlns:a16="http://schemas.microsoft.com/office/drawing/2014/main" id="{00000000-0008-0000-03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914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857811"/>
    <xdr:pic>
      <xdr:nvPicPr>
        <xdr:cNvPr id="54" name="Picture 4" descr="logo alquiser1">
          <a:extLst>
            <a:ext uri="{FF2B5EF4-FFF2-40B4-BE49-F238E27FC236}">
              <a16:creationId xmlns:a16="http://schemas.microsoft.com/office/drawing/2014/main" id="{00000000-0008-0000-03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857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914961"/>
    <xdr:pic>
      <xdr:nvPicPr>
        <xdr:cNvPr id="55" name="Picture 4" descr="logo alquiser1">
          <a:extLst>
            <a:ext uri="{FF2B5EF4-FFF2-40B4-BE49-F238E27FC236}">
              <a16:creationId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914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1445"/>
    <xdr:pic>
      <xdr:nvPicPr>
        <xdr:cNvPr id="56" name="Picture 4" descr="logo alquiser1">
          <a:extLst>
            <a:ext uri="{FF2B5EF4-FFF2-40B4-BE49-F238E27FC236}">
              <a16:creationId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1920"/>
    <xdr:pic>
      <xdr:nvPicPr>
        <xdr:cNvPr id="57" name="Picture 4" descr="logo alquiser1">
          <a:extLst>
            <a:ext uri="{FF2B5EF4-FFF2-40B4-BE49-F238E27FC236}">
              <a16:creationId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1445"/>
    <xdr:pic>
      <xdr:nvPicPr>
        <xdr:cNvPr id="58" name="Picture 4" descr="logo alquiser1">
          <a:extLst>
            <a:ext uri="{FF2B5EF4-FFF2-40B4-BE49-F238E27FC236}">
              <a16:creationId xmlns:a16="http://schemas.microsoft.com/office/drawing/2014/main" id="{00000000-0008-0000-03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466725"/>
    <xdr:pic>
      <xdr:nvPicPr>
        <xdr:cNvPr id="59" name="Picture 4" descr="logo alquiser1">
          <a:extLst>
            <a:ext uri="{FF2B5EF4-FFF2-40B4-BE49-F238E27FC236}">
              <a16:creationId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604838"/>
    <xdr:pic>
      <xdr:nvPicPr>
        <xdr:cNvPr id="60" name="Picture 4" descr="logo alquiser1">
          <a:extLst>
            <a:ext uri="{FF2B5EF4-FFF2-40B4-BE49-F238E27FC236}">
              <a16:creationId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604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1445"/>
    <xdr:pic>
      <xdr:nvPicPr>
        <xdr:cNvPr id="61" name="Picture 4" descr="logo alquiser1">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604838"/>
    <xdr:pic>
      <xdr:nvPicPr>
        <xdr:cNvPr id="62" name="Picture 4" descr="logo alquiser1">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604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1445"/>
    <xdr:pic>
      <xdr:nvPicPr>
        <xdr:cNvPr id="63" name="Picture 4" descr="logo alquiser1">
          <a:extLst>
            <a:ext uri="{FF2B5EF4-FFF2-40B4-BE49-F238E27FC236}">
              <a16:creationId xmlns:a16="http://schemas.microsoft.com/office/drawing/2014/main" id="{00000000-0008-0000-03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824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41</xdr:row>
      <xdr:rowOff>0</xdr:rowOff>
    </xdr:from>
    <xdr:ext cx="0" cy="604838"/>
    <xdr:pic>
      <xdr:nvPicPr>
        <xdr:cNvPr id="64" name="Picture 4" descr="logo alquiser1">
          <a:extLst>
            <a:ext uri="{FF2B5EF4-FFF2-40B4-BE49-F238E27FC236}">
              <a16:creationId xmlns:a16="http://schemas.microsoft.com/office/drawing/2014/main" id="{00000000-0008-0000-03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7078325"/>
          <a:ext cx="0" cy="604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67" name="Picture 4" descr="logo alquiser1">
          <a:extLst>
            <a:ext uri="{FF2B5EF4-FFF2-40B4-BE49-F238E27FC236}">
              <a16:creationId xmlns:a16="http://schemas.microsoft.com/office/drawing/2014/main" id="{00000000-0008-0000-03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820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68" name="Picture 4" descr="logo alquiser1">
          <a:extLst>
            <a:ext uri="{FF2B5EF4-FFF2-40B4-BE49-F238E27FC236}">
              <a16:creationId xmlns:a16="http://schemas.microsoft.com/office/drawing/2014/main" id="{00000000-0008-0000-03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1249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69" name="Picture 4" descr="logo alquiser1">
          <a:extLst>
            <a:ext uri="{FF2B5EF4-FFF2-40B4-BE49-F238E27FC236}">
              <a16:creationId xmlns:a16="http://schemas.microsoft.com/office/drawing/2014/main" id="{00000000-0008-0000-03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70" name="Picture 4" descr="logo alquiser1">
          <a:extLst>
            <a:ext uri="{FF2B5EF4-FFF2-40B4-BE49-F238E27FC236}">
              <a16:creationId xmlns:a16="http://schemas.microsoft.com/office/drawing/2014/main" id="{00000000-0008-0000-03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71" name="Picture 4" descr="logo alquiser1">
          <a:extLst>
            <a:ext uri="{FF2B5EF4-FFF2-40B4-BE49-F238E27FC236}">
              <a16:creationId xmlns:a16="http://schemas.microsoft.com/office/drawing/2014/main" id="{00000000-0008-0000-03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6872"/>
    <xdr:pic>
      <xdr:nvPicPr>
        <xdr:cNvPr id="72" name="Picture 4" descr="logo alquiser1">
          <a:extLst>
            <a:ext uri="{FF2B5EF4-FFF2-40B4-BE49-F238E27FC236}">
              <a16:creationId xmlns:a16="http://schemas.microsoft.com/office/drawing/2014/main" id="{00000000-0008-0000-03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73" name="Picture 4" descr="logo alquiser1">
          <a:extLst>
            <a:ext uri="{FF2B5EF4-FFF2-40B4-BE49-F238E27FC236}">
              <a16:creationId xmlns:a16="http://schemas.microsoft.com/office/drawing/2014/main" id="{00000000-0008-0000-03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74" name="Picture 4" descr="logo alquiser1">
          <a:extLst>
            <a:ext uri="{FF2B5EF4-FFF2-40B4-BE49-F238E27FC236}">
              <a16:creationId xmlns:a16="http://schemas.microsoft.com/office/drawing/2014/main" id="{00000000-0008-0000-03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93937"/>
    <xdr:pic>
      <xdr:nvPicPr>
        <xdr:cNvPr id="75" name="Picture 4" descr="logo alquiser1">
          <a:extLst>
            <a:ext uri="{FF2B5EF4-FFF2-40B4-BE49-F238E27FC236}">
              <a16:creationId xmlns:a16="http://schemas.microsoft.com/office/drawing/2014/main" id="{00000000-0008-0000-03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37322"/>
    <xdr:pic>
      <xdr:nvPicPr>
        <xdr:cNvPr id="76" name="Picture 4" descr="logo alquiser1">
          <a:extLst>
            <a:ext uri="{FF2B5EF4-FFF2-40B4-BE49-F238E27FC236}">
              <a16:creationId xmlns:a16="http://schemas.microsoft.com/office/drawing/2014/main" id="{00000000-0008-0000-03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77" name="Picture 4" descr="logo alquiser1">
          <a:extLst>
            <a:ext uri="{FF2B5EF4-FFF2-40B4-BE49-F238E27FC236}">
              <a16:creationId xmlns:a16="http://schemas.microsoft.com/office/drawing/2014/main" id="{00000000-0008-0000-03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78" name="Picture 4" descr="logo alquiser1">
          <a:extLst>
            <a:ext uri="{FF2B5EF4-FFF2-40B4-BE49-F238E27FC236}">
              <a16:creationId xmlns:a16="http://schemas.microsoft.com/office/drawing/2014/main" id="{00000000-0008-0000-03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79" name="Picture 4" descr="logo alquiser1">
          <a:extLst>
            <a:ext uri="{FF2B5EF4-FFF2-40B4-BE49-F238E27FC236}">
              <a16:creationId xmlns:a16="http://schemas.microsoft.com/office/drawing/2014/main" id="{00000000-0008-0000-03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7589"/>
    <xdr:pic>
      <xdr:nvPicPr>
        <xdr:cNvPr id="80" name="Picture 4" descr="logo alquiser1">
          <a:extLst>
            <a:ext uri="{FF2B5EF4-FFF2-40B4-BE49-F238E27FC236}">
              <a16:creationId xmlns:a16="http://schemas.microsoft.com/office/drawing/2014/main" id="{00000000-0008-0000-03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7529"/>
    <xdr:pic>
      <xdr:nvPicPr>
        <xdr:cNvPr id="81" name="Picture 4" descr="logo alquiser1">
          <a:extLst>
            <a:ext uri="{FF2B5EF4-FFF2-40B4-BE49-F238E27FC236}">
              <a16:creationId xmlns:a16="http://schemas.microsoft.com/office/drawing/2014/main" id="{00000000-0008-0000-03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80439"/>
    <xdr:pic>
      <xdr:nvPicPr>
        <xdr:cNvPr id="82" name="Picture 4" descr="logo alquiser1">
          <a:extLst>
            <a:ext uri="{FF2B5EF4-FFF2-40B4-BE49-F238E27FC236}">
              <a16:creationId xmlns:a16="http://schemas.microsoft.com/office/drawing/2014/main" id="{00000000-0008-0000-03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83" name="Picture 4" descr="logo alquiser1">
          <a:extLst>
            <a:ext uri="{FF2B5EF4-FFF2-40B4-BE49-F238E27FC236}">
              <a16:creationId xmlns:a16="http://schemas.microsoft.com/office/drawing/2014/main" id="{00000000-0008-0000-03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84" name="Picture 4" descr="logo alquiser1">
          <a:extLst>
            <a:ext uri="{FF2B5EF4-FFF2-40B4-BE49-F238E27FC236}">
              <a16:creationId xmlns:a16="http://schemas.microsoft.com/office/drawing/2014/main" id="{00000000-0008-0000-03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85" name="Picture 4" descr="logo alquiser1">
          <a:extLst>
            <a:ext uri="{FF2B5EF4-FFF2-40B4-BE49-F238E27FC236}">
              <a16:creationId xmlns:a16="http://schemas.microsoft.com/office/drawing/2014/main" id="{00000000-0008-0000-03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8150"/>
    <xdr:pic>
      <xdr:nvPicPr>
        <xdr:cNvPr id="86" name="Picture 4" descr="logo alquiser1">
          <a:extLst>
            <a:ext uri="{FF2B5EF4-FFF2-40B4-BE49-F238E27FC236}">
              <a16:creationId xmlns:a16="http://schemas.microsoft.com/office/drawing/2014/main" id="{00000000-0008-0000-03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93937"/>
    <xdr:pic>
      <xdr:nvPicPr>
        <xdr:cNvPr id="87" name="Picture 4" descr="logo alquiser1">
          <a:extLst>
            <a:ext uri="{FF2B5EF4-FFF2-40B4-BE49-F238E27FC236}">
              <a16:creationId xmlns:a16="http://schemas.microsoft.com/office/drawing/2014/main" id="{00000000-0008-0000-03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81000"/>
    <xdr:pic>
      <xdr:nvPicPr>
        <xdr:cNvPr id="88" name="Picture 4" descr="logo alquiser1">
          <a:extLst>
            <a:ext uri="{FF2B5EF4-FFF2-40B4-BE49-F238E27FC236}">
              <a16:creationId xmlns:a16="http://schemas.microsoft.com/office/drawing/2014/main" id="{00000000-0008-0000-03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89" name="Picture 4" descr="logo alquiser1">
          <a:extLst>
            <a:ext uri="{FF2B5EF4-FFF2-40B4-BE49-F238E27FC236}">
              <a16:creationId xmlns:a16="http://schemas.microsoft.com/office/drawing/2014/main" id="{00000000-0008-0000-03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18564"/>
    <xdr:pic>
      <xdr:nvPicPr>
        <xdr:cNvPr id="90" name="Picture 4" descr="logo alquiser1">
          <a:extLst>
            <a:ext uri="{FF2B5EF4-FFF2-40B4-BE49-F238E27FC236}">
              <a16:creationId xmlns:a16="http://schemas.microsoft.com/office/drawing/2014/main" id="{00000000-0008-0000-03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91" name="Picture 4" descr="logo alquiser1">
          <a:extLst>
            <a:ext uri="{FF2B5EF4-FFF2-40B4-BE49-F238E27FC236}">
              <a16:creationId xmlns:a16="http://schemas.microsoft.com/office/drawing/2014/main" id="{00000000-0008-0000-03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66164"/>
    <xdr:pic>
      <xdr:nvPicPr>
        <xdr:cNvPr id="92" name="Picture 4" descr="logo alquiser1">
          <a:extLst>
            <a:ext uri="{FF2B5EF4-FFF2-40B4-BE49-F238E27FC236}">
              <a16:creationId xmlns:a16="http://schemas.microsoft.com/office/drawing/2014/main" id="{00000000-0008-0000-03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56104"/>
    <xdr:pic>
      <xdr:nvPicPr>
        <xdr:cNvPr id="93" name="Picture 4" descr="logo alquiser1">
          <a:extLst>
            <a:ext uri="{FF2B5EF4-FFF2-40B4-BE49-F238E27FC236}">
              <a16:creationId xmlns:a16="http://schemas.microsoft.com/office/drawing/2014/main" id="{00000000-0008-0000-03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09014"/>
    <xdr:pic>
      <xdr:nvPicPr>
        <xdr:cNvPr id="94" name="Picture 4" descr="logo alquiser1">
          <a:extLst>
            <a:ext uri="{FF2B5EF4-FFF2-40B4-BE49-F238E27FC236}">
              <a16:creationId xmlns:a16="http://schemas.microsoft.com/office/drawing/2014/main" id="{00000000-0008-0000-03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95" name="Picture 4" descr="logo alquiser1">
          <a:extLst>
            <a:ext uri="{FF2B5EF4-FFF2-40B4-BE49-F238E27FC236}">
              <a16:creationId xmlns:a16="http://schemas.microsoft.com/office/drawing/2014/main" id="{00000000-0008-0000-03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6872"/>
    <xdr:pic>
      <xdr:nvPicPr>
        <xdr:cNvPr id="96" name="Picture 4" descr="logo alquiser1">
          <a:extLst>
            <a:ext uri="{FF2B5EF4-FFF2-40B4-BE49-F238E27FC236}">
              <a16:creationId xmlns:a16="http://schemas.microsoft.com/office/drawing/2014/main" id="{00000000-0008-0000-03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97" name="Picture 4" descr="logo alquiser1">
          <a:extLst>
            <a:ext uri="{FF2B5EF4-FFF2-40B4-BE49-F238E27FC236}">
              <a16:creationId xmlns:a16="http://schemas.microsoft.com/office/drawing/2014/main" id="{00000000-0008-0000-03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98" name="Picture 4" descr="logo alquiser1">
          <a:extLst>
            <a:ext uri="{FF2B5EF4-FFF2-40B4-BE49-F238E27FC236}">
              <a16:creationId xmlns:a16="http://schemas.microsoft.com/office/drawing/2014/main" id="{00000000-0008-0000-03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93937"/>
    <xdr:pic>
      <xdr:nvPicPr>
        <xdr:cNvPr id="99" name="Picture 4" descr="logo alquiser1">
          <a:extLst>
            <a:ext uri="{FF2B5EF4-FFF2-40B4-BE49-F238E27FC236}">
              <a16:creationId xmlns:a16="http://schemas.microsoft.com/office/drawing/2014/main" id="{00000000-0008-0000-03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37322"/>
    <xdr:pic>
      <xdr:nvPicPr>
        <xdr:cNvPr id="100" name="Picture 4" descr="logo alquiser1">
          <a:extLst>
            <a:ext uri="{FF2B5EF4-FFF2-40B4-BE49-F238E27FC236}">
              <a16:creationId xmlns:a16="http://schemas.microsoft.com/office/drawing/2014/main" id="{00000000-0008-0000-03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01" name="Picture 4" descr="logo alquiser1">
          <a:extLst>
            <a:ext uri="{FF2B5EF4-FFF2-40B4-BE49-F238E27FC236}">
              <a16:creationId xmlns:a16="http://schemas.microsoft.com/office/drawing/2014/main" id="{00000000-0008-0000-03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102" name="Picture 4" descr="logo alquiser1">
          <a:extLst>
            <a:ext uri="{FF2B5EF4-FFF2-40B4-BE49-F238E27FC236}">
              <a16:creationId xmlns:a16="http://schemas.microsoft.com/office/drawing/2014/main" id="{00000000-0008-0000-03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03" name="Picture 4" descr="logo alquiser1">
          <a:extLst>
            <a:ext uri="{FF2B5EF4-FFF2-40B4-BE49-F238E27FC236}">
              <a16:creationId xmlns:a16="http://schemas.microsoft.com/office/drawing/2014/main" id="{00000000-0008-0000-03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7589"/>
    <xdr:pic>
      <xdr:nvPicPr>
        <xdr:cNvPr id="104" name="Picture 4" descr="logo alquiser1">
          <a:extLst>
            <a:ext uri="{FF2B5EF4-FFF2-40B4-BE49-F238E27FC236}">
              <a16:creationId xmlns:a16="http://schemas.microsoft.com/office/drawing/2014/main" id="{00000000-0008-0000-03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7529"/>
    <xdr:pic>
      <xdr:nvPicPr>
        <xdr:cNvPr id="105" name="Picture 4" descr="logo alquiser1">
          <a:extLst>
            <a:ext uri="{FF2B5EF4-FFF2-40B4-BE49-F238E27FC236}">
              <a16:creationId xmlns:a16="http://schemas.microsoft.com/office/drawing/2014/main" id="{00000000-0008-0000-03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80439"/>
    <xdr:pic>
      <xdr:nvPicPr>
        <xdr:cNvPr id="106" name="Picture 4" descr="logo alquiser1">
          <a:extLst>
            <a:ext uri="{FF2B5EF4-FFF2-40B4-BE49-F238E27FC236}">
              <a16:creationId xmlns:a16="http://schemas.microsoft.com/office/drawing/2014/main" id="{00000000-0008-0000-03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107" name="Picture 4" descr="logo alquiser1">
          <a:extLst>
            <a:ext uri="{FF2B5EF4-FFF2-40B4-BE49-F238E27FC236}">
              <a16:creationId xmlns:a16="http://schemas.microsoft.com/office/drawing/2014/main" id="{00000000-0008-0000-03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108" name="Picture 4" descr="logo alquiser1">
          <a:extLst>
            <a:ext uri="{FF2B5EF4-FFF2-40B4-BE49-F238E27FC236}">
              <a16:creationId xmlns:a16="http://schemas.microsoft.com/office/drawing/2014/main" id="{00000000-0008-0000-03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109" name="Picture 4" descr="logo alquiser1">
          <a:extLst>
            <a:ext uri="{FF2B5EF4-FFF2-40B4-BE49-F238E27FC236}">
              <a16:creationId xmlns:a16="http://schemas.microsoft.com/office/drawing/2014/main" id="{00000000-0008-0000-03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8150"/>
    <xdr:pic>
      <xdr:nvPicPr>
        <xdr:cNvPr id="110" name="Picture 4" descr="logo alquiser1">
          <a:extLst>
            <a:ext uri="{FF2B5EF4-FFF2-40B4-BE49-F238E27FC236}">
              <a16:creationId xmlns:a16="http://schemas.microsoft.com/office/drawing/2014/main" id="{00000000-0008-0000-03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93937"/>
    <xdr:pic>
      <xdr:nvPicPr>
        <xdr:cNvPr id="111" name="Picture 4" descr="logo alquiser1">
          <a:extLst>
            <a:ext uri="{FF2B5EF4-FFF2-40B4-BE49-F238E27FC236}">
              <a16:creationId xmlns:a16="http://schemas.microsoft.com/office/drawing/2014/main" id="{00000000-0008-0000-03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81000"/>
    <xdr:pic>
      <xdr:nvPicPr>
        <xdr:cNvPr id="112" name="Picture 4" descr="logo alquiser1">
          <a:extLst>
            <a:ext uri="{FF2B5EF4-FFF2-40B4-BE49-F238E27FC236}">
              <a16:creationId xmlns:a16="http://schemas.microsoft.com/office/drawing/2014/main" id="{00000000-0008-0000-03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13" name="Picture 4" descr="logo alquiser1">
          <a:extLst>
            <a:ext uri="{FF2B5EF4-FFF2-40B4-BE49-F238E27FC236}">
              <a16:creationId xmlns:a16="http://schemas.microsoft.com/office/drawing/2014/main" id="{00000000-0008-0000-03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18564"/>
    <xdr:pic>
      <xdr:nvPicPr>
        <xdr:cNvPr id="114" name="Picture 4" descr="logo alquiser1">
          <a:extLst>
            <a:ext uri="{FF2B5EF4-FFF2-40B4-BE49-F238E27FC236}">
              <a16:creationId xmlns:a16="http://schemas.microsoft.com/office/drawing/2014/main" id="{00000000-0008-0000-03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15" name="Picture 4" descr="logo alquiser1">
          <a:extLst>
            <a:ext uri="{FF2B5EF4-FFF2-40B4-BE49-F238E27FC236}">
              <a16:creationId xmlns:a16="http://schemas.microsoft.com/office/drawing/2014/main" id="{00000000-0008-0000-03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66164"/>
    <xdr:pic>
      <xdr:nvPicPr>
        <xdr:cNvPr id="116" name="Picture 4" descr="logo alquiser1">
          <a:extLst>
            <a:ext uri="{FF2B5EF4-FFF2-40B4-BE49-F238E27FC236}">
              <a16:creationId xmlns:a16="http://schemas.microsoft.com/office/drawing/2014/main" id="{00000000-0008-0000-03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56104"/>
    <xdr:pic>
      <xdr:nvPicPr>
        <xdr:cNvPr id="117" name="Picture 4" descr="logo alquiser1">
          <a:extLst>
            <a:ext uri="{FF2B5EF4-FFF2-40B4-BE49-F238E27FC236}">
              <a16:creationId xmlns:a16="http://schemas.microsoft.com/office/drawing/2014/main" id="{00000000-0008-0000-03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09014"/>
    <xdr:pic>
      <xdr:nvPicPr>
        <xdr:cNvPr id="118" name="Picture 4" descr="logo alquiser1">
          <a:extLst>
            <a:ext uri="{FF2B5EF4-FFF2-40B4-BE49-F238E27FC236}">
              <a16:creationId xmlns:a16="http://schemas.microsoft.com/office/drawing/2014/main" id="{00000000-0008-0000-03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19" name="Picture 4" descr="logo alquiser1">
          <a:extLst>
            <a:ext uri="{FF2B5EF4-FFF2-40B4-BE49-F238E27FC236}">
              <a16:creationId xmlns:a16="http://schemas.microsoft.com/office/drawing/2014/main" id="{00000000-0008-0000-03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6872"/>
    <xdr:pic>
      <xdr:nvPicPr>
        <xdr:cNvPr id="120" name="Picture 4" descr="logo alquiser1">
          <a:extLst>
            <a:ext uri="{FF2B5EF4-FFF2-40B4-BE49-F238E27FC236}">
              <a16:creationId xmlns:a16="http://schemas.microsoft.com/office/drawing/2014/main" id="{00000000-0008-0000-03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21" name="Picture 4" descr="logo alquiser1">
          <a:extLst>
            <a:ext uri="{FF2B5EF4-FFF2-40B4-BE49-F238E27FC236}">
              <a16:creationId xmlns:a16="http://schemas.microsoft.com/office/drawing/2014/main" id="{00000000-0008-0000-03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122" name="Picture 4" descr="logo alquiser1">
          <a:extLst>
            <a:ext uri="{FF2B5EF4-FFF2-40B4-BE49-F238E27FC236}">
              <a16:creationId xmlns:a16="http://schemas.microsoft.com/office/drawing/2014/main" id="{00000000-0008-0000-03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93937"/>
    <xdr:pic>
      <xdr:nvPicPr>
        <xdr:cNvPr id="123" name="Picture 4" descr="logo alquiser1">
          <a:extLst>
            <a:ext uri="{FF2B5EF4-FFF2-40B4-BE49-F238E27FC236}">
              <a16:creationId xmlns:a16="http://schemas.microsoft.com/office/drawing/2014/main" id="{00000000-0008-0000-03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37322"/>
    <xdr:pic>
      <xdr:nvPicPr>
        <xdr:cNvPr id="124" name="Picture 4" descr="logo alquiser1">
          <a:extLst>
            <a:ext uri="{FF2B5EF4-FFF2-40B4-BE49-F238E27FC236}">
              <a16:creationId xmlns:a16="http://schemas.microsoft.com/office/drawing/2014/main" id="{00000000-0008-0000-03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25" name="Picture 4" descr="logo alquiser1">
          <a:extLst>
            <a:ext uri="{FF2B5EF4-FFF2-40B4-BE49-F238E27FC236}">
              <a16:creationId xmlns:a16="http://schemas.microsoft.com/office/drawing/2014/main" id="{00000000-0008-0000-03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26" name="Picture 4" descr="logo alquiser1">
          <a:extLst>
            <a:ext uri="{FF2B5EF4-FFF2-40B4-BE49-F238E27FC236}">
              <a16:creationId xmlns:a16="http://schemas.microsoft.com/office/drawing/2014/main" id="{00000000-0008-0000-03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7529"/>
    <xdr:pic>
      <xdr:nvPicPr>
        <xdr:cNvPr id="127" name="Picture 4" descr="logo alquiser1">
          <a:extLst>
            <a:ext uri="{FF2B5EF4-FFF2-40B4-BE49-F238E27FC236}">
              <a16:creationId xmlns:a16="http://schemas.microsoft.com/office/drawing/2014/main" id="{00000000-0008-0000-03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128" name="Picture 4" descr="logo alquiser1">
          <a:extLst>
            <a:ext uri="{FF2B5EF4-FFF2-40B4-BE49-F238E27FC236}">
              <a16:creationId xmlns:a16="http://schemas.microsoft.com/office/drawing/2014/main" id="{00000000-0008-0000-03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129" name="Picture 4" descr="logo alquiser1">
          <a:extLst>
            <a:ext uri="{FF2B5EF4-FFF2-40B4-BE49-F238E27FC236}">
              <a16:creationId xmlns:a16="http://schemas.microsoft.com/office/drawing/2014/main" id="{00000000-0008-0000-03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130" name="Picture 4" descr="logo alquiser1">
          <a:extLst>
            <a:ext uri="{FF2B5EF4-FFF2-40B4-BE49-F238E27FC236}">
              <a16:creationId xmlns:a16="http://schemas.microsoft.com/office/drawing/2014/main" id="{00000000-0008-0000-03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8150"/>
    <xdr:pic>
      <xdr:nvPicPr>
        <xdr:cNvPr id="131" name="Picture 4" descr="logo alquiser1">
          <a:extLst>
            <a:ext uri="{FF2B5EF4-FFF2-40B4-BE49-F238E27FC236}">
              <a16:creationId xmlns:a16="http://schemas.microsoft.com/office/drawing/2014/main" id="{00000000-0008-0000-03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93937"/>
    <xdr:pic>
      <xdr:nvPicPr>
        <xdr:cNvPr id="132" name="Picture 4" descr="logo alquiser1">
          <a:extLst>
            <a:ext uri="{FF2B5EF4-FFF2-40B4-BE49-F238E27FC236}">
              <a16:creationId xmlns:a16="http://schemas.microsoft.com/office/drawing/2014/main" id="{00000000-0008-0000-03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81000"/>
    <xdr:pic>
      <xdr:nvPicPr>
        <xdr:cNvPr id="133" name="Picture 4" descr="logo alquiser1">
          <a:extLst>
            <a:ext uri="{FF2B5EF4-FFF2-40B4-BE49-F238E27FC236}">
              <a16:creationId xmlns:a16="http://schemas.microsoft.com/office/drawing/2014/main" id="{00000000-0008-0000-03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34" name="Picture 4" descr="logo alquiser1">
          <a:extLst>
            <a:ext uri="{FF2B5EF4-FFF2-40B4-BE49-F238E27FC236}">
              <a16:creationId xmlns:a16="http://schemas.microsoft.com/office/drawing/2014/main" id="{00000000-0008-0000-03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35" name="Picture 4" descr="logo alquiser1">
          <a:extLst>
            <a:ext uri="{FF2B5EF4-FFF2-40B4-BE49-F238E27FC236}">
              <a16:creationId xmlns:a16="http://schemas.microsoft.com/office/drawing/2014/main" id="{00000000-0008-0000-03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56104"/>
    <xdr:pic>
      <xdr:nvPicPr>
        <xdr:cNvPr id="136" name="Picture 4" descr="logo alquiser1">
          <a:extLst>
            <a:ext uri="{FF2B5EF4-FFF2-40B4-BE49-F238E27FC236}">
              <a16:creationId xmlns:a16="http://schemas.microsoft.com/office/drawing/2014/main" id="{00000000-0008-0000-03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9728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7530"/>
    <xdr:pic>
      <xdr:nvPicPr>
        <xdr:cNvPr id="137" name="Picture 4" descr="logo alquiser1">
          <a:extLst>
            <a:ext uri="{FF2B5EF4-FFF2-40B4-BE49-F238E27FC236}">
              <a16:creationId xmlns:a16="http://schemas.microsoft.com/office/drawing/2014/main" id="{00000000-0008-0000-03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627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7530"/>
    <xdr:pic>
      <xdr:nvPicPr>
        <xdr:cNvPr id="138" name="Picture 4" descr="logo alquiser1">
          <a:extLst>
            <a:ext uri="{FF2B5EF4-FFF2-40B4-BE49-F238E27FC236}">
              <a16:creationId xmlns:a16="http://schemas.microsoft.com/office/drawing/2014/main" id="{00000000-0008-0000-03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627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5422"/>
    <xdr:pic>
      <xdr:nvPicPr>
        <xdr:cNvPr id="139" name="Picture 4" descr="logo alquiser1">
          <a:extLst>
            <a:ext uri="{FF2B5EF4-FFF2-40B4-BE49-F238E27FC236}">
              <a16:creationId xmlns:a16="http://schemas.microsoft.com/office/drawing/2014/main" id="{00000000-0008-0000-03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5422"/>
    <xdr:pic>
      <xdr:nvPicPr>
        <xdr:cNvPr id="140" name="Picture 4" descr="logo alquiser1">
          <a:extLst>
            <a:ext uri="{FF2B5EF4-FFF2-40B4-BE49-F238E27FC236}">
              <a16:creationId xmlns:a16="http://schemas.microsoft.com/office/drawing/2014/main" id="{00000000-0008-0000-03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1905561"/>
    <xdr:pic>
      <xdr:nvPicPr>
        <xdr:cNvPr id="141" name="Picture 4" descr="logo alquiser1">
          <a:extLst>
            <a:ext uri="{FF2B5EF4-FFF2-40B4-BE49-F238E27FC236}">
              <a16:creationId xmlns:a16="http://schemas.microsoft.com/office/drawing/2014/main" id="{00000000-0008-0000-03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1905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1526242"/>
    <xdr:pic>
      <xdr:nvPicPr>
        <xdr:cNvPr id="142" name="Picture 4" descr="logo alquiser1">
          <a:extLst>
            <a:ext uri="{FF2B5EF4-FFF2-40B4-BE49-F238E27FC236}">
              <a16:creationId xmlns:a16="http://schemas.microsoft.com/office/drawing/2014/main" id="{00000000-0008-0000-03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1526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5422"/>
    <xdr:pic>
      <xdr:nvPicPr>
        <xdr:cNvPr id="143" name="Picture 4" descr="logo alquiser1">
          <a:extLst>
            <a:ext uri="{FF2B5EF4-FFF2-40B4-BE49-F238E27FC236}">
              <a16:creationId xmlns:a16="http://schemas.microsoft.com/office/drawing/2014/main" id="{00000000-0008-0000-03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28065"/>
    <xdr:pic>
      <xdr:nvPicPr>
        <xdr:cNvPr id="144" name="Picture 4" descr="logo alquiser1">
          <a:extLst>
            <a:ext uri="{FF2B5EF4-FFF2-40B4-BE49-F238E27FC236}">
              <a16:creationId xmlns:a16="http://schemas.microsoft.com/office/drawing/2014/main" id="{00000000-0008-0000-03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4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5422"/>
    <xdr:pic>
      <xdr:nvPicPr>
        <xdr:cNvPr id="145" name="Picture 4" descr="logo alquiser1">
          <a:extLst>
            <a:ext uri="{FF2B5EF4-FFF2-40B4-BE49-F238E27FC236}">
              <a16:creationId xmlns:a16="http://schemas.microsoft.com/office/drawing/2014/main" id="{00000000-0008-0000-03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4947"/>
    <xdr:pic>
      <xdr:nvPicPr>
        <xdr:cNvPr id="146" name="Picture 4" descr="logo alquiser1">
          <a:extLst>
            <a:ext uri="{FF2B5EF4-FFF2-40B4-BE49-F238E27FC236}">
              <a16:creationId xmlns:a16="http://schemas.microsoft.com/office/drawing/2014/main" id="{00000000-0008-0000-03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860612"/>
    <xdr:pic>
      <xdr:nvPicPr>
        <xdr:cNvPr id="147" name="Picture 4" descr="logo alquiser1">
          <a:extLst>
            <a:ext uri="{FF2B5EF4-FFF2-40B4-BE49-F238E27FC236}">
              <a16:creationId xmlns:a16="http://schemas.microsoft.com/office/drawing/2014/main" id="{00000000-0008-0000-03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860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917762"/>
    <xdr:pic>
      <xdr:nvPicPr>
        <xdr:cNvPr id="148" name="Picture 4" descr="logo alquiser1">
          <a:extLst>
            <a:ext uri="{FF2B5EF4-FFF2-40B4-BE49-F238E27FC236}">
              <a16:creationId xmlns:a16="http://schemas.microsoft.com/office/drawing/2014/main" id="{00000000-0008-0000-03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917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860612"/>
    <xdr:pic>
      <xdr:nvPicPr>
        <xdr:cNvPr id="149" name="Picture 4" descr="logo alquiser1">
          <a:extLst>
            <a:ext uri="{FF2B5EF4-FFF2-40B4-BE49-F238E27FC236}">
              <a16:creationId xmlns:a16="http://schemas.microsoft.com/office/drawing/2014/main" id="{00000000-0008-0000-03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860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917762"/>
    <xdr:pic>
      <xdr:nvPicPr>
        <xdr:cNvPr id="150" name="Picture 4" descr="logo alquiser1">
          <a:extLst>
            <a:ext uri="{FF2B5EF4-FFF2-40B4-BE49-F238E27FC236}">
              <a16:creationId xmlns:a16="http://schemas.microsoft.com/office/drawing/2014/main" id="{00000000-0008-0000-03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917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4947"/>
    <xdr:pic>
      <xdr:nvPicPr>
        <xdr:cNvPr id="151" name="Picture 4" descr="logo alquiser1">
          <a:extLst>
            <a:ext uri="{FF2B5EF4-FFF2-40B4-BE49-F238E27FC236}">
              <a16:creationId xmlns:a16="http://schemas.microsoft.com/office/drawing/2014/main" id="{00000000-0008-0000-03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5422"/>
    <xdr:pic>
      <xdr:nvPicPr>
        <xdr:cNvPr id="152" name="Picture 4" descr="logo alquiser1">
          <a:extLst>
            <a:ext uri="{FF2B5EF4-FFF2-40B4-BE49-F238E27FC236}">
              <a16:creationId xmlns:a16="http://schemas.microsoft.com/office/drawing/2014/main" id="{00000000-0008-0000-03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4947"/>
    <xdr:pic>
      <xdr:nvPicPr>
        <xdr:cNvPr id="153" name="Picture 4" descr="logo alquiser1">
          <a:extLst>
            <a:ext uri="{FF2B5EF4-FFF2-40B4-BE49-F238E27FC236}">
              <a16:creationId xmlns:a16="http://schemas.microsoft.com/office/drawing/2014/main" id="{00000000-0008-0000-03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4947"/>
    <xdr:pic>
      <xdr:nvPicPr>
        <xdr:cNvPr id="154" name="Picture 4" descr="logo alquiser1">
          <a:extLst>
            <a:ext uri="{FF2B5EF4-FFF2-40B4-BE49-F238E27FC236}">
              <a16:creationId xmlns:a16="http://schemas.microsoft.com/office/drawing/2014/main" id="{00000000-0008-0000-03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4947"/>
    <xdr:pic>
      <xdr:nvPicPr>
        <xdr:cNvPr id="155" name="Picture 4" descr="logo alquiser1">
          <a:extLst>
            <a:ext uri="{FF2B5EF4-FFF2-40B4-BE49-F238E27FC236}">
              <a16:creationId xmlns:a16="http://schemas.microsoft.com/office/drawing/2014/main" id="{00000000-0008-0000-03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319212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7530"/>
    <xdr:pic>
      <xdr:nvPicPr>
        <xdr:cNvPr id="156" name="Picture 4" descr="logo alquiser1">
          <a:extLst>
            <a:ext uri="{FF2B5EF4-FFF2-40B4-BE49-F238E27FC236}">
              <a16:creationId xmlns:a16="http://schemas.microsoft.com/office/drawing/2014/main" id="{00000000-0008-0000-03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627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7530"/>
    <xdr:pic>
      <xdr:nvPicPr>
        <xdr:cNvPr id="157" name="Picture 4" descr="logo alquiser1">
          <a:extLst>
            <a:ext uri="{FF2B5EF4-FFF2-40B4-BE49-F238E27FC236}">
              <a16:creationId xmlns:a16="http://schemas.microsoft.com/office/drawing/2014/main" id="{00000000-0008-0000-03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627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5422"/>
    <xdr:pic>
      <xdr:nvPicPr>
        <xdr:cNvPr id="158" name="Picture 4" descr="logo alquiser1">
          <a:extLst>
            <a:ext uri="{FF2B5EF4-FFF2-40B4-BE49-F238E27FC236}">
              <a16:creationId xmlns:a16="http://schemas.microsoft.com/office/drawing/2014/main" id="{00000000-0008-0000-03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5422"/>
    <xdr:pic>
      <xdr:nvPicPr>
        <xdr:cNvPr id="159" name="Picture 4" descr="logo alquiser1">
          <a:extLst>
            <a:ext uri="{FF2B5EF4-FFF2-40B4-BE49-F238E27FC236}">
              <a16:creationId xmlns:a16="http://schemas.microsoft.com/office/drawing/2014/main" id="{00000000-0008-0000-03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1905561"/>
    <xdr:pic>
      <xdr:nvPicPr>
        <xdr:cNvPr id="160" name="Picture 4" descr="logo alquiser1">
          <a:extLst>
            <a:ext uri="{FF2B5EF4-FFF2-40B4-BE49-F238E27FC236}">
              <a16:creationId xmlns:a16="http://schemas.microsoft.com/office/drawing/2014/main" id="{00000000-0008-0000-03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1905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1526242"/>
    <xdr:pic>
      <xdr:nvPicPr>
        <xdr:cNvPr id="161" name="Picture 4" descr="logo alquiser1">
          <a:extLst>
            <a:ext uri="{FF2B5EF4-FFF2-40B4-BE49-F238E27FC236}">
              <a16:creationId xmlns:a16="http://schemas.microsoft.com/office/drawing/2014/main" id="{00000000-0008-0000-03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1526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5422"/>
    <xdr:pic>
      <xdr:nvPicPr>
        <xdr:cNvPr id="162" name="Picture 4" descr="logo alquiser1">
          <a:extLst>
            <a:ext uri="{FF2B5EF4-FFF2-40B4-BE49-F238E27FC236}">
              <a16:creationId xmlns:a16="http://schemas.microsoft.com/office/drawing/2014/main" id="{00000000-0008-0000-03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28065"/>
    <xdr:pic>
      <xdr:nvPicPr>
        <xdr:cNvPr id="163" name="Picture 4" descr="logo alquiser1">
          <a:extLst>
            <a:ext uri="{FF2B5EF4-FFF2-40B4-BE49-F238E27FC236}">
              <a16:creationId xmlns:a16="http://schemas.microsoft.com/office/drawing/2014/main" id="{00000000-0008-0000-03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4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5422"/>
    <xdr:pic>
      <xdr:nvPicPr>
        <xdr:cNvPr id="164" name="Picture 4" descr="logo alquiser1">
          <a:extLst>
            <a:ext uri="{FF2B5EF4-FFF2-40B4-BE49-F238E27FC236}">
              <a16:creationId xmlns:a16="http://schemas.microsoft.com/office/drawing/2014/main" id="{00000000-0008-0000-03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4947"/>
    <xdr:pic>
      <xdr:nvPicPr>
        <xdr:cNvPr id="165" name="Picture 4" descr="logo alquiser1">
          <a:extLst>
            <a:ext uri="{FF2B5EF4-FFF2-40B4-BE49-F238E27FC236}">
              <a16:creationId xmlns:a16="http://schemas.microsoft.com/office/drawing/2014/main" id="{00000000-0008-0000-03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860612"/>
    <xdr:pic>
      <xdr:nvPicPr>
        <xdr:cNvPr id="166" name="Picture 4" descr="logo alquiser1">
          <a:extLst>
            <a:ext uri="{FF2B5EF4-FFF2-40B4-BE49-F238E27FC236}">
              <a16:creationId xmlns:a16="http://schemas.microsoft.com/office/drawing/2014/main" id="{00000000-0008-0000-03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860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917762"/>
    <xdr:pic>
      <xdr:nvPicPr>
        <xdr:cNvPr id="167" name="Picture 4" descr="logo alquiser1">
          <a:extLst>
            <a:ext uri="{FF2B5EF4-FFF2-40B4-BE49-F238E27FC236}">
              <a16:creationId xmlns:a16="http://schemas.microsoft.com/office/drawing/2014/main" id="{00000000-0008-0000-03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917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860612"/>
    <xdr:pic>
      <xdr:nvPicPr>
        <xdr:cNvPr id="168" name="Picture 4" descr="logo alquiser1">
          <a:extLst>
            <a:ext uri="{FF2B5EF4-FFF2-40B4-BE49-F238E27FC236}">
              <a16:creationId xmlns:a16="http://schemas.microsoft.com/office/drawing/2014/main" id="{00000000-0008-0000-03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860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917762"/>
    <xdr:pic>
      <xdr:nvPicPr>
        <xdr:cNvPr id="169" name="Picture 4" descr="logo alquiser1">
          <a:extLst>
            <a:ext uri="{FF2B5EF4-FFF2-40B4-BE49-F238E27FC236}">
              <a16:creationId xmlns:a16="http://schemas.microsoft.com/office/drawing/2014/main" id="{00000000-0008-0000-03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917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4947"/>
    <xdr:pic>
      <xdr:nvPicPr>
        <xdr:cNvPr id="170" name="Picture 4" descr="logo alquiser1">
          <a:extLst>
            <a:ext uri="{FF2B5EF4-FFF2-40B4-BE49-F238E27FC236}">
              <a16:creationId xmlns:a16="http://schemas.microsoft.com/office/drawing/2014/main" id="{00000000-0008-0000-03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75422"/>
    <xdr:pic>
      <xdr:nvPicPr>
        <xdr:cNvPr id="171" name="Picture 4" descr="logo alquiser1">
          <a:extLst>
            <a:ext uri="{FF2B5EF4-FFF2-40B4-BE49-F238E27FC236}">
              <a16:creationId xmlns:a16="http://schemas.microsoft.com/office/drawing/2014/main" id="{00000000-0008-0000-03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4947"/>
    <xdr:pic>
      <xdr:nvPicPr>
        <xdr:cNvPr id="172" name="Picture 4" descr="logo alquiser1">
          <a:extLst>
            <a:ext uri="{FF2B5EF4-FFF2-40B4-BE49-F238E27FC236}">
              <a16:creationId xmlns:a16="http://schemas.microsoft.com/office/drawing/2014/main" id="{00000000-0008-0000-03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4947"/>
    <xdr:pic>
      <xdr:nvPicPr>
        <xdr:cNvPr id="173" name="Picture 4" descr="logo alquiser1">
          <a:extLst>
            <a:ext uri="{FF2B5EF4-FFF2-40B4-BE49-F238E27FC236}">
              <a16:creationId xmlns:a16="http://schemas.microsoft.com/office/drawing/2014/main" id="{00000000-0008-0000-03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4947"/>
    <xdr:pic>
      <xdr:nvPicPr>
        <xdr:cNvPr id="174" name="Picture 4" descr="logo alquiser1">
          <a:extLst>
            <a:ext uri="{FF2B5EF4-FFF2-40B4-BE49-F238E27FC236}">
              <a16:creationId xmlns:a16="http://schemas.microsoft.com/office/drawing/2014/main" id="{00000000-0008-0000-03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63992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175" name="Picture 4" descr="logo alquiser1">
          <a:extLst>
            <a:ext uri="{FF2B5EF4-FFF2-40B4-BE49-F238E27FC236}">
              <a16:creationId xmlns:a16="http://schemas.microsoft.com/office/drawing/2014/main" id="{00000000-0008-0000-03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176" name="Picture 4" descr="logo alquiser1">
          <a:extLst>
            <a:ext uri="{FF2B5EF4-FFF2-40B4-BE49-F238E27FC236}">
              <a16:creationId xmlns:a16="http://schemas.microsoft.com/office/drawing/2014/main" id="{00000000-0008-0000-03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177" name="Picture 4" descr="logo alquiser1">
          <a:extLst>
            <a:ext uri="{FF2B5EF4-FFF2-40B4-BE49-F238E27FC236}">
              <a16:creationId xmlns:a16="http://schemas.microsoft.com/office/drawing/2014/main" id="{00000000-0008-0000-03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7589"/>
    <xdr:pic>
      <xdr:nvPicPr>
        <xdr:cNvPr id="178" name="Picture 4" descr="logo alquiser1">
          <a:extLst>
            <a:ext uri="{FF2B5EF4-FFF2-40B4-BE49-F238E27FC236}">
              <a16:creationId xmlns:a16="http://schemas.microsoft.com/office/drawing/2014/main" id="{00000000-0008-0000-03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18564"/>
    <xdr:pic>
      <xdr:nvPicPr>
        <xdr:cNvPr id="179" name="Picture 4" descr="logo alquiser1">
          <a:extLst>
            <a:ext uri="{FF2B5EF4-FFF2-40B4-BE49-F238E27FC236}">
              <a16:creationId xmlns:a16="http://schemas.microsoft.com/office/drawing/2014/main" id="{00000000-0008-0000-03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66164"/>
    <xdr:pic>
      <xdr:nvPicPr>
        <xdr:cNvPr id="180" name="Picture 4" descr="logo alquiser1">
          <a:extLst>
            <a:ext uri="{FF2B5EF4-FFF2-40B4-BE49-F238E27FC236}">
              <a16:creationId xmlns:a16="http://schemas.microsoft.com/office/drawing/2014/main" id="{00000000-0008-0000-03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09014"/>
    <xdr:pic>
      <xdr:nvPicPr>
        <xdr:cNvPr id="181" name="Picture 4" descr="logo alquiser1">
          <a:extLst>
            <a:ext uri="{FF2B5EF4-FFF2-40B4-BE49-F238E27FC236}">
              <a16:creationId xmlns:a16="http://schemas.microsoft.com/office/drawing/2014/main" id="{00000000-0008-0000-03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82" name="Picture 4" descr="logo alquiser1">
          <a:extLst>
            <a:ext uri="{FF2B5EF4-FFF2-40B4-BE49-F238E27FC236}">
              <a16:creationId xmlns:a16="http://schemas.microsoft.com/office/drawing/2014/main" id="{00000000-0008-0000-03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6872"/>
    <xdr:pic>
      <xdr:nvPicPr>
        <xdr:cNvPr id="183" name="Picture 4" descr="logo alquiser1">
          <a:extLst>
            <a:ext uri="{FF2B5EF4-FFF2-40B4-BE49-F238E27FC236}">
              <a16:creationId xmlns:a16="http://schemas.microsoft.com/office/drawing/2014/main" id="{00000000-0008-0000-03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84" name="Picture 4" descr="logo alquiser1">
          <a:extLst>
            <a:ext uri="{FF2B5EF4-FFF2-40B4-BE49-F238E27FC236}">
              <a16:creationId xmlns:a16="http://schemas.microsoft.com/office/drawing/2014/main" id="{00000000-0008-0000-03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185" name="Picture 4" descr="logo alquiser1">
          <a:extLst>
            <a:ext uri="{FF2B5EF4-FFF2-40B4-BE49-F238E27FC236}">
              <a16:creationId xmlns:a16="http://schemas.microsoft.com/office/drawing/2014/main" id="{00000000-0008-0000-03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93937"/>
    <xdr:pic>
      <xdr:nvPicPr>
        <xdr:cNvPr id="186" name="Picture 4" descr="logo alquiser1">
          <a:extLst>
            <a:ext uri="{FF2B5EF4-FFF2-40B4-BE49-F238E27FC236}">
              <a16:creationId xmlns:a16="http://schemas.microsoft.com/office/drawing/2014/main" id="{00000000-0008-0000-03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37322"/>
    <xdr:pic>
      <xdr:nvPicPr>
        <xdr:cNvPr id="187" name="Picture 4" descr="logo alquiser1">
          <a:extLst>
            <a:ext uri="{FF2B5EF4-FFF2-40B4-BE49-F238E27FC236}">
              <a16:creationId xmlns:a16="http://schemas.microsoft.com/office/drawing/2014/main" id="{00000000-0008-0000-03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88" name="Picture 4" descr="logo alquiser1">
          <a:extLst>
            <a:ext uri="{FF2B5EF4-FFF2-40B4-BE49-F238E27FC236}">
              <a16:creationId xmlns:a16="http://schemas.microsoft.com/office/drawing/2014/main" id="{00000000-0008-0000-03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89" name="Picture 4" descr="logo alquiser1">
          <a:extLst>
            <a:ext uri="{FF2B5EF4-FFF2-40B4-BE49-F238E27FC236}">
              <a16:creationId xmlns:a16="http://schemas.microsoft.com/office/drawing/2014/main" id="{00000000-0008-0000-03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7529"/>
    <xdr:pic>
      <xdr:nvPicPr>
        <xdr:cNvPr id="190" name="Picture 4" descr="logo alquiser1">
          <a:extLst>
            <a:ext uri="{FF2B5EF4-FFF2-40B4-BE49-F238E27FC236}">
              <a16:creationId xmlns:a16="http://schemas.microsoft.com/office/drawing/2014/main" id="{00000000-0008-0000-03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191" name="Picture 4" descr="logo alquiser1">
          <a:extLst>
            <a:ext uri="{FF2B5EF4-FFF2-40B4-BE49-F238E27FC236}">
              <a16:creationId xmlns:a16="http://schemas.microsoft.com/office/drawing/2014/main" id="{00000000-0008-0000-03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192" name="Picture 4" descr="logo alquiser1">
          <a:extLst>
            <a:ext uri="{FF2B5EF4-FFF2-40B4-BE49-F238E27FC236}">
              <a16:creationId xmlns:a16="http://schemas.microsoft.com/office/drawing/2014/main" id="{00000000-0008-0000-03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193" name="Picture 4" descr="logo alquiser1">
          <a:extLst>
            <a:ext uri="{FF2B5EF4-FFF2-40B4-BE49-F238E27FC236}">
              <a16:creationId xmlns:a16="http://schemas.microsoft.com/office/drawing/2014/main" id="{00000000-0008-0000-03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8150"/>
    <xdr:pic>
      <xdr:nvPicPr>
        <xdr:cNvPr id="194" name="Picture 4" descr="logo alquiser1">
          <a:extLst>
            <a:ext uri="{FF2B5EF4-FFF2-40B4-BE49-F238E27FC236}">
              <a16:creationId xmlns:a16="http://schemas.microsoft.com/office/drawing/2014/main" id="{00000000-0008-0000-03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93937"/>
    <xdr:pic>
      <xdr:nvPicPr>
        <xdr:cNvPr id="195" name="Picture 4" descr="logo alquiser1">
          <a:extLst>
            <a:ext uri="{FF2B5EF4-FFF2-40B4-BE49-F238E27FC236}">
              <a16:creationId xmlns:a16="http://schemas.microsoft.com/office/drawing/2014/main" id="{00000000-0008-0000-03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96" name="Picture 4" descr="logo alquiser1">
          <a:extLst>
            <a:ext uri="{FF2B5EF4-FFF2-40B4-BE49-F238E27FC236}">
              <a16:creationId xmlns:a16="http://schemas.microsoft.com/office/drawing/2014/main" id="{00000000-0008-0000-03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197" name="Picture 4" descr="logo alquiser1">
          <a:extLst>
            <a:ext uri="{FF2B5EF4-FFF2-40B4-BE49-F238E27FC236}">
              <a16:creationId xmlns:a16="http://schemas.microsoft.com/office/drawing/2014/main" id="{00000000-0008-0000-03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56104"/>
    <xdr:pic>
      <xdr:nvPicPr>
        <xdr:cNvPr id="198" name="Picture 4" descr="logo alquiser1">
          <a:extLst>
            <a:ext uri="{FF2B5EF4-FFF2-40B4-BE49-F238E27FC236}">
              <a16:creationId xmlns:a16="http://schemas.microsoft.com/office/drawing/2014/main" id="{00000000-0008-0000-03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297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895350</xdr:colOff>
      <xdr:row>37</xdr:row>
      <xdr:rowOff>0</xdr:rowOff>
    </xdr:from>
    <xdr:to>
      <xdr:col>0</xdr:col>
      <xdr:colOff>895350</xdr:colOff>
      <xdr:row>41</xdr:row>
      <xdr:rowOff>125640</xdr:rowOff>
    </xdr:to>
    <xdr:pic>
      <xdr:nvPicPr>
        <xdr:cNvPr id="200" name="Picture 4" descr="logo alquiser1">
          <a:extLst>
            <a:ext uri="{FF2B5EF4-FFF2-40B4-BE49-F238E27FC236}">
              <a16:creationId xmlns:a16="http://schemas.microsoft.com/office/drawing/2014/main" id="{00000000-0008-0000-03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8658225"/>
          <a:ext cx="0" cy="811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895350</xdr:colOff>
      <xdr:row>37</xdr:row>
      <xdr:rowOff>0</xdr:rowOff>
    </xdr:from>
    <xdr:ext cx="0" cy="593725"/>
    <xdr:pic>
      <xdr:nvPicPr>
        <xdr:cNvPr id="201" name="Picture 4" descr="logo alquiser1">
          <a:extLst>
            <a:ext uri="{FF2B5EF4-FFF2-40B4-BE49-F238E27FC236}">
              <a16:creationId xmlns:a16="http://schemas.microsoft.com/office/drawing/2014/main" id="{00000000-0008-0000-03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8820150"/>
          <a:ext cx="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895350</xdr:colOff>
      <xdr:row>37</xdr:row>
      <xdr:rowOff>0</xdr:rowOff>
    </xdr:from>
    <xdr:ext cx="0" cy="593725"/>
    <xdr:pic>
      <xdr:nvPicPr>
        <xdr:cNvPr id="202" name="Picture 4" descr="logo alquiser1">
          <a:extLst>
            <a:ext uri="{FF2B5EF4-FFF2-40B4-BE49-F238E27FC236}">
              <a16:creationId xmlns:a16="http://schemas.microsoft.com/office/drawing/2014/main" id="{00000000-0008-0000-03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8658225"/>
          <a:ext cx="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895350</xdr:colOff>
      <xdr:row>37</xdr:row>
      <xdr:rowOff>0</xdr:rowOff>
    </xdr:from>
    <xdr:to>
      <xdr:col>0</xdr:col>
      <xdr:colOff>895350</xdr:colOff>
      <xdr:row>41</xdr:row>
      <xdr:rowOff>135619</xdr:rowOff>
    </xdr:to>
    <xdr:pic>
      <xdr:nvPicPr>
        <xdr:cNvPr id="203" name="Picture 4" descr="logo alquiser1">
          <a:extLst>
            <a:ext uri="{FF2B5EF4-FFF2-40B4-BE49-F238E27FC236}">
              <a16:creationId xmlns:a16="http://schemas.microsoft.com/office/drawing/2014/main" id="{00000000-0008-0000-03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201275"/>
          <a:ext cx="0" cy="821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37</xdr:row>
      <xdr:rowOff>0</xdr:rowOff>
    </xdr:from>
    <xdr:to>
      <xdr:col>0</xdr:col>
      <xdr:colOff>895350</xdr:colOff>
      <xdr:row>41</xdr:row>
      <xdr:rowOff>135619</xdr:rowOff>
    </xdr:to>
    <xdr:pic>
      <xdr:nvPicPr>
        <xdr:cNvPr id="204" name="Picture 4" descr="logo alquiser1">
          <a:extLst>
            <a:ext uri="{FF2B5EF4-FFF2-40B4-BE49-F238E27FC236}">
              <a16:creationId xmlns:a16="http://schemas.microsoft.com/office/drawing/2014/main" id="{00000000-0008-0000-03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201275"/>
          <a:ext cx="0" cy="821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37</xdr:row>
      <xdr:rowOff>0</xdr:rowOff>
    </xdr:from>
    <xdr:to>
      <xdr:col>0</xdr:col>
      <xdr:colOff>895350</xdr:colOff>
      <xdr:row>41</xdr:row>
      <xdr:rowOff>3176</xdr:rowOff>
    </xdr:to>
    <xdr:pic>
      <xdr:nvPicPr>
        <xdr:cNvPr id="205" name="Picture 4" descr="logo alquiser1">
          <a:extLst>
            <a:ext uri="{FF2B5EF4-FFF2-40B4-BE49-F238E27FC236}">
              <a16:creationId xmlns:a16="http://schemas.microsoft.com/office/drawing/2014/main" id="{00000000-0008-0000-03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201275"/>
          <a:ext cx="0" cy="68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37</xdr:row>
      <xdr:rowOff>0</xdr:rowOff>
    </xdr:from>
    <xdr:to>
      <xdr:col>0</xdr:col>
      <xdr:colOff>895350</xdr:colOff>
      <xdr:row>41</xdr:row>
      <xdr:rowOff>135619</xdr:rowOff>
    </xdr:to>
    <xdr:pic>
      <xdr:nvPicPr>
        <xdr:cNvPr id="206" name="Picture 4" descr="logo alquiser1">
          <a:extLst>
            <a:ext uri="{FF2B5EF4-FFF2-40B4-BE49-F238E27FC236}">
              <a16:creationId xmlns:a16="http://schemas.microsoft.com/office/drawing/2014/main" id="{00000000-0008-0000-03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201275"/>
          <a:ext cx="0" cy="821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37</xdr:row>
      <xdr:rowOff>0</xdr:rowOff>
    </xdr:from>
    <xdr:to>
      <xdr:col>0</xdr:col>
      <xdr:colOff>895350</xdr:colOff>
      <xdr:row>40</xdr:row>
      <xdr:rowOff>117476</xdr:rowOff>
    </xdr:to>
    <xdr:pic>
      <xdr:nvPicPr>
        <xdr:cNvPr id="207" name="Picture 4" descr="logo alquiser1">
          <a:extLst>
            <a:ext uri="{FF2B5EF4-FFF2-40B4-BE49-F238E27FC236}">
              <a16:creationId xmlns:a16="http://schemas.microsoft.com/office/drawing/2014/main" id="{00000000-0008-0000-03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201275"/>
          <a:ext cx="0"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37</xdr:row>
      <xdr:rowOff>0</xdr:rowOff>
    </xdr:from>
    <xdr:to>
      <xdr:col>0</xdr:col>
      <xdr:colOff>895350</xdr:colOff>
      <xdr:row>42</xdr:row>
      <xdr:rowOff>21318</xdr:rowOff>
    </xdr:to>
    <xdr:pic>
      <xdr:nvPicPr>
        <xdr:cNvPr id="208" name="Picture 4" descr="logo alquiser1">
          <a:extLst>
            <a:ext uri="{FF2B5EF4-FFF2-40B4-BE49-F238E27FC236}">
              <a16:creationId xmlns:a16="http://schemas.microsoft.com/office/drawing/2014/main" id="{00000000-0008-0000-03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201275"/>
          <a:ext cx="0" cy="859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37</xdr:row>
      <xdr:rowOff>0</xdr:rowOff>
    </xdr:from>
    <xdr:to>
      <xdr:col>0</xdr:col>
      <xdr:colOff>895350</xdr:colOff>
      <xdr:row>40</xdr:row>
      <xdr:rowOff>69851</xdr:rowOff>
    </xdr:to>
    <xdr:pic>
      <xdr:nvPicPr>
        <xdr:cNvPr id="209" name="Picture 4" descr="logo alquiser1">
          <a:extLst>
            <a:ext uri="{FF2B5EF4-FFF2-40B4-BE49-F238E27FC236}">
              <a16:creationId xmlns:a16="http://schemas.microsoft.com/office/drawing/2014/main" id="{00000000-0008-0000-03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201275"/>
          <a:ext cx="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37</xdr:row>
      <xdr:rowOff>0</xdr:rowOff>
    </xdr:from>
    <xdr:to>
      <xdr:col>0</xdr:col>
      <xdr:colOff>895350</xdr:colOff>
      <xdr:row>42</xdr:row>
      <xdr:rowOff>78468</xdr:rowOff>
    </xdr:to>
    <xdr:pic>
      <xdr:nvPicPr>
        <xdr:cNvPr id="210" name="Picture 4" descr="logo alquiser1">
          <a:extLst>
            <a:ext uri="{FF2B5EF4-FFF2-40B4-BE49-F238E27FC236}">
              <a16:creationId xmlns:a16="http://schemas.microsoft.com/office/drawing/2014/main" id="{00000000-0008-0000-03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201275"/>
          <a:ext cx="0" cy="916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37</xdr:row>
      <xdr:rowOff>0</xdr:rowOff>
    </xdr:from>
    <xdr:to>
      <xdr:col>0</xdr:col>
      <xdr:colOff>895350</xdr:colOff>
      <xdr:row>42</xdr:row>
      <xdr:rowOff>78468</xdr:rowOff>
    </xdr:to>
    <xdr:pic>
      <xdr:nvPicPr>
        <xdr:cNvPr id="211" name="Picture 4" descr="logo alquiser1">
          <a:extLst>
            <a:ext uri="{FF2B5EF4-FFF2-40B4-BE49-F238E27FC236}">
              <a16:creationId xmlns:a16="http://schemas.microsoft.com/office/drawing/2014/main" id="{00000000-0008-0000-03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201275"/>
          <a:ext cx="0" cy="916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37</xdr:row>
      <xdr:rowOff>0</xdr:rowOff>
    </xdr:from>
    <xdr:to>
      <xdr:col>0</xdr:col>
      <xdr:colOff>895350</xdr:colOff>
      <xdr:row>39</xdr:row>
      <xdr:rowOff>27668</xdr:rowOff>
    </xdr:to>
    <xdr:pic>
      <xdr:nvPicPr>
        <xdr:cNvPr id="212" name="Picture 4" descr="logo alquiser1">
          <a:extLst>
            <a:ext uri="{FF2B5EF4-FFF2-40B4-BE49-F238E27FC236}">
              <a16:creationId xmlns:a16="http://schemas.microsoft.com/office/drawing/2014/main" id="{00000000-0008-0000-03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363200"/>
          <a:ext cx="0" cy="408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37</xdr:row>
      <xdr:rowOff>0</xdr:rowOff>
    </xdr:from>
    <xdr:to>
      <xdr:col>0</xdr:col>
      <xdr:colOff>895350</xdr:colOff>
      <xdr:row>39</xdr:row>
      <xdr:rowOff>3629</xdr:rowOff>
    </xdr:to>
    <xdr:pic>
      <xdr:nvPicPr>
        <xdr:cNvPr id="213" name="Picture 4" descr="logo alquiser1">
          <a:extLst>
            <a:ext uri="{FF2B5EF4-FFF2-40B4-BE49-F238E27FC236}">
              <a16:creationId xmlns:a16="http://schemas.microsoft.com/office/drawing/2014/main" id="{00000000-0008-0000-03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363200"/>
          <a:ext cx="0" cy="38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37</xdr:row>
      <xdr:rowOff>0</xdr:rowOff>
    </xdr:from>
    <xdr:to>
      <xdr:col>0</xdr:col>
      <xdr:colOff>895350</xdr:colOff>
      <xdr:row>38</xdr:row>
      <xdr:rowOff>136979</xdr:rowOff>
    </xdr:to>
    <xdr:pic>
      <xdr:nvPicPr>
        <xdr:cNvPr id="214" name="Picture 4" descr="logo alquiser1">
          <a:extLst>
            <a:ext uri="{FF2B5EF4-FFF2-40B4-BE49-F238E27FC236}">
              <a16:creationId xmlns:a16="http://schemas.microsoft.com/office/drawing/2014/main" id="{00000000-0008-0000-03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363200"/>
          <a:ext cx="0" cy="327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19050</xdr:colOff>
      <xdr:row>36</xdr:row>
      <xdr:rowOff>9525</xdr:rowOff>
    </xdr:from>
    <xdr:to>
      <xdr:col>33</xdr:col>
      <xdr:colOff>607559</xdr:colOff>
      <xdr:row>37</xdr:row>
      <xdr:rowOff>0</xdr:rowOff>
    </xdr:to>
    <xdr:graphicFrame macro="">
      <xdr:nvGraphicFramePr>
        <xdr:cNvPr id="215" name="Gráfico 26">
          <a:extLst>
            <a:ext uri="{FF2B5EF4-FFF2-40B4-BE49-F238E27FC236}">
              <a16:creationId xmlns:a16="http://schemas.microsoft.com/office/drawing/2014/main" id="{00000000-0008-0000-0300-0000D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904875</xdr:colOff>
      <xdr:row>37</xdr:row>
      <xdr:rowOff>0</xdr:rowOff>
    </xdr:from>
    <xdr:to>
      <xdr:col>0</xdr:col>
      <xdr:colOff>904875</xdr:colOff>
      <xdr:row>39</xdr:row>
      <xdr:rowOff>137832</xdr:rowOff>
    </xdr:to>
    <xdr:pic>
      <xdr:nvPicPr>
        <xdr:cNvPr id="216" name="Picture 4" descr="logo alquiser1">
          <a:extLst>
            <a:ext uri="{FF2B5EF4-FFF2-40B4-BE49-F238E27FC236}">
              <a16:creationId xmlns:a16="http://schemas.microsoft.com/office/drawing/2014/main" id="{00000000-0008-0000-03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658225"/>
          <a:ext cx="0" cy="51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137832</xdr:rowOff>
    </xdr:to>
    <xdr:pic>
      <xdr:nvPicPr>
        <xdr:cNvPr id="217" name="Picture 4" descr="logo alquiser1">
          <a:extLst>
            <a:ext uri="{FF2B5EF4-FFF2-40B4-BE49-F238E27FC236}">
              <a16:creationId xmlns:a16="http://schemas.microsoft.com/office/drawing/2014/main" id="{00000000-0008-0000-03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658225"/>
          <a:ext cx="0" cy="51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904875</xdr:colOff>
      <xdr:row>37</xdr:row>
      <xdr:rowOff>0</xdr:rowOff>
    </xdr:from>
    <xdr:ext cx="0" cy="589989"/>
    <xdr:pic>
      <xdr:nvPicPr>
        <xdr:cNvPr id="218" name="Picture 4" descr="logo alquiser1">
          <a:extLst>
            <a:ext uri="{FF2B5EF4-FFF2-40B4-BE49-F238E27FC236}">
              <a16:creationId xmlns:a16="http://schemas.microsoft.com/office/drawing/2014/main" id="{00000000-0008-0000-03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820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19" name="Picture 4" descr="logo alquiser1">
          <a:extLst>
            <a:ext uri="{FF2B5EF4-FFF2-40B4-BE49-F238E27FC236}">
              <a16:creationId xmlns:a16="http://schemas.microsoft.com/office/drawing/2014/main" id="{00000000-0008-0000-03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820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20" name="Picture 4" descr="logo alquiser1">
          <a:extLst>
            <a:ext uri="{FF2B5EF4-FFF2-40B4-BE49-F238E27FC236}">
              <a16:creationId xmlns:a16="http://schemas.microsoft.com/office/drawing/2014/main" id="{00000000-0008-0000-03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820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21" name="Picture 4" descr="logo alquiser1">
          <a:extLst>
            <a:ext uri="{FF2B5EF4-FFF2-40B4-BE49-F238E27FC236}">
              <a16:creationId xmlns:a16="http://schemas.microsoft.com/office/drawing/2014/main" id="{00000000-0008-0000-03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820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22" name="Picture 4" descr="logo alquiser1">
          <a:extLst>
            <a:ext uri="{FF2B5EF4-FFF2-40B4-BE49-F238E27FC236}">
              <a16:creationId xmlns:a16="http://schemas.microsoft.com/office/drawing/2014/main" id="{00000000-0008-0000-03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1249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23" name="Picture 4" descr="logo alquiser1">
          <a:extLst>
            <a:ext uri="{FF2B5EF4-FFF2-40B4-BE49-F238E27FC236}">
              <a16:creationId xmlns:a16="http://schemas.microsoft.com/office/drawing/2014/main" id="{00000000-0008-0000-03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1249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24" name="Picture 4" descr="logo alquiser1">
          <a:extLst>
            <a:ext uri="{FF2B5EF4-FFF2-40B4-BE49-F238E27FC236}">
              <a16:creationId xmlns:a16="http://schemas.microsoft.com/office/drawing/2014/main" id="{00000000-0008-0000-03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820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25" name="Picture 4" descr="logo alquiser1">
          <a:extLst>
            <a:ext uri="{FF2B5EF4-FFF2-40B4-BE49-F238E27FC236}">
              <a16:creationId xmlns:a16="http://schemas.microsoft.com/office/drawing/2014/main" id="{00000000-0008-0000-03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820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26" name="Picture 4" descr="logo alquiser1">
          <a:extLst>
            <a:ext uri="{FF2B5EF4-FFF2-40B4-BE49-F238E27FC236}">
              <a16:creationId xmlns:a16="http://schemas.microsoft.com/office/drawing/2014/main" id="{00000000-0008-0000-03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1249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27" name="Picture 4" descr="logo alquiser1">
          <a:extLst>
            <a:ext uri="{FF2B5EF4-FFF2-40B4-BE49-F238E27FC236}">
              <a16:creationId xmlns:a16="http://schemas.microsoft.com/office/drawing/2014/main" id="{00000000-0008-0000-03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1249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28" name="Picture 4" descr="logo alquiser1">
          <a:extLst>
            <a:ext uri="{FF2B5EF4-FFF2-40B4-BE49-F238E27FC236}">
              <a16:creationId xmlns:a16="http://schemas.microsoft.com/office/drawing/2014/main" id="{00000000-0008-0000-03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1249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29" name="Picture 4" descr="logo alquiser1">
          <a:extLst>
            <a:ext uri="{FF2B5EF4-FFF2-40B4-BE49-F238E27FC236}">
              <a16:creationId xmlns:a16="http://schemas.microsoft.com/office/drawing/2014/main" id="{00000000-0008-0000-03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1249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904875</xdr:colOff>
      <xdr:row>37</xdr:row>
      <xdr:rowOff>0</xdr:rowOff>
    </xdr:from>
    <xdr:to>
      <xdr:col>0</xdr:col>
      <xdr:colOff>904875</xdr:colOff>
      <xdr:row>39</xdr:row>
      <xdr:rowOff>137832</xdr:rowOff>
    </xdr:to>
    <xdr:pic>
      <xdr:nvPicPr>
        <xdr:cNvPr id="230" name="Picture 4" descr="logo alquiser1">
          <a:extLst>
            <a:ext uri="{FF2B5EF4-FFF2-40B4-BE49-F238E27FC236}">
              <a16:creationId xmlns:a16="http://schemas.microsoft.com/office/drawing/2014/main" id="{00000000-0008-0000-03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658225"/>
          <a:ext cx="0" cy="51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137832</xdr:rowOff>
    </xdr:to>
    <xdr:pic>
      <xdr:nvPicPr>
        <xdr:cNvPr id="231" name="Picture 4" descr="logo alquiser1">
          <a:extLst>
            <a:ext uri="{FF2B5EF4-FFF2-40B4-BE49-F238E27FC236}">
              <a16:creationId xmlns:a16="http://schemas.microsoft.com/office/drawing/2014/main" id="{00000000-0008-0000-03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658225"/>
          <a:ext cx="0" cy="51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904875</xdr:colOff>
      <xdr:row>37</xdr:row>
      <xdr:rowOff>0</xdr:rowOff>
    </xdr:from>
    <xdr:ext cx="0" cy="589989"/>
    <xdr:pic>
      <xdr:nvPicPr>
        <xdr:cNvPr id="232" name="Picture 4" descr="logo alquiser1">
          <a:extLst>
            <a:ext uri="{FF2B5EF4-FFF2-40B4-BE49-F238E27FC236}">
              <a16:creationId xmlns:a16="http://schemas.microsoft.com/office/drawing/2014/main" id="{00000000-0008-0000-03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820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33" name="Picture 4" descr="logo alquiser1">
          <a:extLst>
            <a:ext uri="{FF2B5EF4-FFF2-40B4-BE49-F238E27FC236}">
              <a16:creationId xmlns:a16="http://schemas.microsoft.com/office/drawing/2014/main" id="{00000000-0008-0000-03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820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34" name="Picture 4" descr="logo alquiser1">
          <a:extLst>
            <a:ext uri="{FF2B5EF4-FFF2-40B4-BE49-F238E27FC236}">
              <a16:creationId xmlns:a16="http://schemas.microsoft.com/office/drawing/2014/main" id="{00000000-0008-0000-03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820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35" name="Picture 4" descr="logo alquiser1">
          <a:extLst>
            <a:ext uri="{FF2B5EF4-FFF2-40B4-BE49-F238E27FC236}">
              <a16:creationId xmlns:a16="http://schemas.microsoft.com/office/drawing/2014/main" id="{00000000-0008-0000-03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88201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36" name="Picture 4" descr="logo alquiser1">
          <a:extLst>
            <a:ext uri="{FF2B5EF4-FFF2-40B4-BE49-F238E27FC236}">
              <a16:creationId xmlns:a16="http://schemas.microsoft.com/office/drawing/2014/main" id="{00000000-0008-0000-03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1249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37" name="Picture 4" descr="logo alquiser1">
          <a:extLst>
            <a:ext uri="{FF2B5EF4-FFF2-40B4-BE49-F238E27FC236}">
              <a16:creationId xmlns:a16="http://schemas.microsoft.com/office/drawing/2014/main" id="{00000000-0008-0000-03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1249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904875</xdr:colOff>
      <xdr:row>37</xdr:row>
      <xdr:rowOff>0</xdr:rowOff>
    </xdr:from>
    <xdr:to>
      <xdr:col>0</xdr:col>
      <xdr:colOff>904875</xdr:colOff>
      <xdr:row>39</xdr:row>
      <xdr:rowOff>137832</xdr:rowOff>
    </xdr:to>
    <xdr:pic>
      <xdr:nvPicPr>
        <xdr:cNvPr id="238" name="Picture 4" descr="logo alquiser1">
          <a:extLst>
            <a:ext uri="{FF2B5EF4-FFF2-40B4-BE49-F238E27FC236}">
              <a16:creationId xmlns:a16="http://schemas.microsoft.com/office/drawing/2014/main" id="{00000000-0008-0000-03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1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40</xdr:row>
      <xdr:rowOff>142315</xdr:rowOff>
    </xdr:to>
    <xdr:pic>
      <xdr:nvPicPr>
        <xdr:cNvPr id="239" name="Picture 4" descr="logo alquiser1">
          <a:extLst>
            <a:ext uri="{FF2B5EF4-FFF2-40B4-BE49-F238E27FC236}">
              <a16:creationId xmlns:a16="http://schemas.microsoft.com/office/drawing/2014/main" id="{00000000-0008-0000-03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675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137832</xdr:rowOff>
    </xdr:to>
    <xdr:pic>
      <xdr:nvPicPr>
        <xdr:cNvPr id="240" name="Picture 4" descr="logo alquiser1">
          <a:extLst>
            <a:ext uri="{FF2B5EF4-FFF2-40B4-BE49-F238E27FC236}">
              <a16:creationId xmlns:a16="http://schemas.microsoft.com/office/drawing/2014/main" id="{00000000-0008-0000-03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1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142314</xdr:rowOff>
    </xdr:to>
    <xdr:pic>
      <xdr:nvPicPr>
        <xdr:cNvPr id="241" name="Picture 4" descr="logo alquiser1">
          <a:extLst>
            <a:ext uri="{FF2B5EF4-FFF2-40B4-BE49-F238E27FC236}">
              <a16:creationId xmlns:a16="http://schemas.microsoft.com/office/drawing/2014/main" id="{00000000-0008-0000-03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23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41</xdr:row>
      <xdr:rowOff>36980</xdr:rowOff>
    </xdr:to>
    <xdr:pic>
      <xdr:nvPicPr>
        <xdr:cNvPr id="242" name="Picture 4" descr="logo alquiser1">
          <a:extLst>
            <a:ext uri="{FF2B5EF4-FFF2-40B4-BE49-F238E27FC236}">
              <a16:creationId xmlns:a16="http://schemas.microsoft.com/office/drawing/2014/main" id="{00000000-0008-0000-03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722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85164</xdr:rowOff>
    </xdr:to>
    <xdr:pic>
      <xdr:nvPicPr>
        <xdr:cNvPr id="243" name="Picture 4" descr="logo alquiser1">
          <a:extLst>
            <a:ext uri="{FF2B5EF4-FFF2-40B4-BE49-F238E27FC236}">
              <a16:creationId xmlns:a16="http://schemas.microsoft.com/office/drawing/2014/main" id="{00000000-0008-0000-03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137832</xdr:rowOff>
    </xdr:to>
    <xdr:pic>
      <xdr:nvPicPr>
        <xdr:cNvPr id="244" name="Picture 4" descr="logo alquiser1">
          <a:extLst>
            <a:ext uri="{FF2B5EF4-FFF2-40B4-BE49-F238E27FC236}">
              <a16:creationId xmlns:a16="http://schemas.microsoft.com/office/drawing/2014/main" id="{00000000-0008-0000-03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1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132789</xdr:rowOff>
    </xdr:to>
    <xdr:pic>
      <xdr:nvPicPr>
        <xdr:cNvPr id="245" name="Picture 4" descr="logo alquiser1">
          <a:extLst>
            <a:ext uri="{FF2B5EF4-FFF2-40B4-BE49-F238E27FC236}">
              <a16:creationId xmlns:a16="http://schemas.microsoft.com/office/drawing/2014/main" id="{00000000-0008-0000-03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13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137832</xdr:rowOff>
    </xdr:to>
    <xdr:pic>
      <xdr:nvPicPr>
        <xdr:cNvPr id="246" name="Picture 4" descr="logo alquiser1">
          <a:extLst>
            <a:ext uri="{FF2B5EF4-FFF2-40B4-BE49-F238E27FC236}">
              <a16:creationId xmlns:a16="http://schemas.microsoft.com/office/drawing/2014/main" id="{00000000-0008-0000-03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1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38</xdr:row>
      <xdr:rowOff>170889</xdr:rowOff>
    </xdr:to>
    <xdr:pic>
      <xdr:nvPicPr>
        <xdr:cNvPr id="247" name="Picture 4" descr="logo alquiser1">
          <a:extLst>
            <a:ext uri="{FF2B5EF4-FFF2-40B4-BE49-F238E27FC236}">
              <a16:creationId xmlns:a16="http://schemas.microsoft.com/office/drawing/2014/main" id="{00000000-0008-0000-03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361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40</xdr:row>
      <xdr:rowOff>22972</xdr:rowOff>
    </xdr:to>
    <xdr:pic>
      <xdr:nvPicPr>
        <xdr:cNvPr id="248" name="Picture 4" descr="logo alquiser1">
          <a:extLst>
            <a:ext uri="{FF2B5EF4-FFF2-40B4-BE49-F238E27FC236}">
              <a16:creationId xmlns:a16="http://schemas.microsoft.com/office/drawing/2014/main" id="{00000000-0008-0000-03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5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38</xdr:row>
      <xdr:rowOff>113739</xdr:rowOff>
    </xdr:to>
    <xdr:pic>
      <xdr:nvPicPr>
        <xdr:cNvPr id="249" name="Picture 4" descr="logo alquiser1">
          <a:extLst>
            <a:ext uri="{FF2B5EF4-FFF2-40B4-BE49-F238E27FC236}">
              <a16:creationId xmlns:a16="http://schemas.microsoft.com/office/drawing/2014/main" id="{00000000-0008-0000-03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304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40</xdr:row>
      <xdr:rowOff>137833</xdr:rowOff>
    </xdr:to>
    <xdr:pic>
      <xdr:nvPicPr>
        <xdr:cNvPr id="250" name="Picture 4" descr="logo alquiser1">
          <a:extLst>
            <a:ext uri="{FF2B5EF4-FFF2-40B4-BE49-F238E27FC236}">
              <a16:creationId xmlns:a16="http://schemas.microsoft.com/office/drawing/2014/main" id="{00000000-0008-0000-03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671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142314</xdr:rowOff>
    </xdr:to>
    <xdr:pic>
      <xdr:nvPicPr>
        <xdr:cNvPr id="251" name="Picture 4" descr="logo alquiser1">
          <a:extLst>
            <a:ext uri="{FF2B5EF4-FFF2-40B4-BE49-F238E27FC236}">
              <a16:creationId xmlns:a16="http://schemas.microsoft.com/office/drawing/2014/main" id="{00000000-0008-0000-03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23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40</xdr:row>
      <xdr:rowOff>137833</xdr:rowOff>
    </xdr:to>
    <xdr:pic>
      <xdr:nvPicPr>
        <xdr:cNvPr id="252" name="Picture 4" descr="logo alquiser1">
          <a:extLst>
            <a:ext uri="{FF2B5EF4-FFF2-40B4-BE49-F238E27FC236}">
              <a16:creationId xmlns:a16="http://schemas.microsoft.com/office/drawing/2014/main" id="{00000000-0008-0000-03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671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62192</xdr:rowOff>
    </xdr:to>
    <xdr:pic>
      <xdr:nvPicPr>
        <xdr:cNvPr id="253" name="Picture 4" descr="logo alquiser1">
          <a:extLst>
            <a:ext uri="{FF2B5EF4-FFF2-40B4-BE49-F238E27FC236}">
              <a16:creationId xmlns:a16="http://schemas.microsoft.com/office/drawing/2014/main" id="{00000000-0008-0000-03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44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41</xdr:row>
      <xdr:rowOff>36980</xdr:rowOff>
    </xdr:to>
    <xdr:pic>
      <xdr:nvPicPr>
        <xdr:cNvPr id="254" name="Picture 4" descr="logo alquiser1">
          <a:extLst>
            <a:ext uri="{FF2B5EF4-FFF2-40B4-BE49-F238E27FC236}">
              <a16:creationId xmlns:a16="http://schemas.microsoft.com/office/drawing/2014/main" id="{00000000-0008-0000-03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722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5042</xdr:rowOff>
    </xdr:to>
    <xdr:pic>
      <xdr:nvPicPr>
        <xdr:cNvPr id="255" name="Picture 4" descr="logo alquiser1">
          <a:extLst>
            <a:ext uri="{FF2B5EF4-FFF2-40B4-BE49-F238E27FC236}">
              <a16:creationId xmlns:a16="http://schemas.microsoft.com/office/drawing/2014/main" id="{00000000-0008-0000-03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386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137832</xdr:rowOff>
    </xdr:to>
    <xdr:pic>
      <xdr:nvPicPr>
        <xdr:cNvPr id="256" name="Picture 4" descr="logo alquiser1">
          <a:extLst>
            <a:ext uri="{FF2B5EF4-FFF2-40B4-BE49-F238E27FC236}">
              <a16:creationId xmlns:a16="http://schemas.microsoft.com/office/drawing/2014/main" id="{00000000-0008-0000-03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1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40</xdr:row>
      <xdr:rowOff>8965</xdr:rowOff>
    </xdr:to>
    <xdr:pic>
      <xdr:nvPicPr>
        <xdr:cNvPr id="257" name="Picture 4" descr="logo alquiser1">
          <a:extLst>
            <a:ext uri="{FF2B5EF4-FFF2-40B4-BE49-F238E27FC236}">
              <a16:creationId xmlns:a16="http://schemas.microsoft.com/office/drawing/2014/main" id="{00000000-0008-0000-03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42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137832</xdr:rowOff>
    </xdr:to>
    <xdr:pic>
      <xdr:nvPicPr>
        <xdr:cNvPr id="258" name="Picture 4" descr="logo alquiser1">
          <a:extLst>
            <a:ext uri="{FF2B5EF4-FFF2-40B4-BE49-F238E27FC236}">
              <a16:creationId xmlns:a16="http://schemas.microsoft.com/office/drawing/2014/main" id="{00000000-0008-0000-03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1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39</xdr:row>
      <xdr:rowOff>8964</xdr:rowOff>
    </xdr:to>
    <xdr:pic>
      <xdr:nvPicPr>
        <xdr:cNvPr id="259" name="Picture 4" descr="logo alquiser1">
          <a:extLst>
            <a:ext uri="{FF2B5EF4-FFF2-40B4-BE49-F238E27FC236}">
              <a16:creationId xmlns:a16="http://schemas.microsoft.com/office/drawing/2014/main" id="{00000000-0008-0000-03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389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40</xdr:row>
      <xdr:rowOff>51547</xdr:rowOff>
    </xdr:to>
    <xdr:pic>
      <xdr:nvPicPr>
        <xdr:cNvPr id="260" name="Picture 4" descr="logo alquiser1">
          <a:extLst>
            <a:ext uri="{FF2B5EF4-FFF2-40B4-BE49-F238E27FC236}">
              <a16:creationId xmlns:a16="http://schemas.microsoft.com/office/drawing/2014/main" id="{00000000-0008-0000-03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01275"/>
          <a:ext cx="0" cy="58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904875</xdr:colOff>
      <xdr:row>37</xdr:row>
      <xdr:rowOff>0</xdr:rowOff>
    </xdr:from>
    <xdr:to>
      <xdr:col>0</xdr:col>
      <xdr:colOff>904875</xdr:colOff>
      <xdr:row>38</xdr:row>
      <xdr:rowOff>142314</xdr:rowOff>
    </xdr:to>
    <xdr:pic>
      <xdr:nvPicPr>
        <xdr:cNvPr id="261" name="Picture 4" descr="logo alquiser1">
          <a:extLst>
            <a:ext uri="{FF2B5EF4-FFF2-40B4-BE49-F238E27FC236}">
              <a16:creationId xmlns:a16="http://schemas.microsoft.com/office/drawing/2014/main" id="{00000000-0008-0000-03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33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904875</xdr:colOff>
      <xdr:row>37</xdr:row>
      <xdr:rowOff>0</xdr:rowOff>
    </xdr:from>
    <xdr:ext cx="0" cy="589990"/>
    <xdr:pic>
      <xdr:nvPicPr>
        <xdr:cNvPr id="262" name="Picture 4" descr="logo alquiser1">
          <a:extLst>
            <a:ext uri="{FF2B5EF4-FFF2-40B4-BE49-F238E27FC236}">
              <a16:creationId xmlns:a16="http://schemas.microsoft.com/office/drawing/2014/main" id="{00000000-0008-0000-03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6872"/>
    <xdr:pic>
      <xdr:nvPicPr>
        <xdr:cNvPr id="263" name="Picture 4" descr="logo alquiser1">
          <a:extLst>
            <a:ext uri="{FF2B5EF4-FFF2-40B4-BE49-F238E27FC236}">
              <a16:creationId xmlns:a16="http://schemas.microsoft.com/office/drawing/2014/main" id="{00000000-0008-0000-03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264" name="Picture 4" descr="logo alquiser1">
          <a:extLst>
            <a:ext uri="{FF2B5EF4-FFF2-40B4-BE49-F238E27FC236}">
              <a16:creationId xmlns:a16="http://schemas.microsoft.com/office/drawing/2014/main" id="{00000000-0008-0000-03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265" name="Picture 4" descr="logo alquiser1">
          <a:extLst>
            <a:ext uri="{FF2B5EF4-FFF2-40B4-BE49-F238E27FC236}">
              <a16:creationId xmlns:a16="http://schemas.microsoft.com/office/drawing/2014/main" id="{00000000-0008-0000-03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93937"/>
    <xdr:pic>
      <xdr:nvPicPr>
        <xdr:cNvPr id="266" name="Picture 4" descr="logo alquiser1">
          <a:extLst>
            <a:ext uri="{FF2B5EF4-FFF2-40B4-BE49-F238E27FC236}">
              <a16:creationId xmlns:a16="http://schemas.microsoft.com/office/drawing/2014/main" id="{00000000-0008-0000-03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37322"/>
    <xdr:pic>
      <xdr:nvPicPr>
        <xdr:cNvPr id="267" name="Picture 4" descr="logo alquiser1">
          <a:extLst>
            <a:ext uri="{FF2B5EF4-FFF2-40B4-BE49-F238E27FC236}">
              <a16:creationId xmlns:a16="http://schemas.microsoft.com/office/drawing/2014/main" id="{00000000-0008-0000-03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268" name="Picture 4" descr="logo alquiser1">
          <a:extLst>
            <a:ext uri="{FF2B5EF4-FFF2-40B4-BE49-F238E27FC236}">
              <a16:creationId xmlns:a16="http://schemas.microsoft.com/office/drawing/2014/main" id="{00000000-0008-0000-03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269" name="Picture 4" descr="logo alquiser1">
          <a:extLst>
            <a:ext uri="{FF2B5EF4-FFF2-40B4-BE49-F238E27FC236}">
              <a16:creationId xmlns:a16="http://schemas.microsoft.com/office/drawing/2014/main" id="{00000000-0008-0000-03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270" name="Picture 4" descr="logo alquiser1">
          <a:extLst>
            <a:ext uri="{FF2B5EF4-FFF2-40B4-BE49-F238E27FC236}">
              <a16:creationId xmlns:a16="http://schemas.microsoft.com/office/drawing/2014/main" id="{00000000-0008-0000-03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7589"/>
    <xdr:pic>
      <xdr:nvPicPr>
        <xdr:cNvPr id="271" name="Picture 4" descr="logo alquiser1">
          <a:extLst>
            <a:ext uri="{FF2B5EF4-FFF2-40B4-BE49-F238E27FC236}">
              <a16:creationId xmlns:a16="http://schemas.microsoft.com/office/drawing/2014/main" id="{00000000-0008-0000-03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7529"/>
    <xdr:pic>
      <xdr:nvPicPr>
        <xdr:cNvPr id="272" name="Picture 4" descr="logo alquiser1">
          <a:extLst>
            <a:ext uri="{FF2B5EF4-FFF2-40B4-BE49-F238E27FC236}">
              <a16:creationId xmlns:a16="http://schemas.microsoft.com/office/drawing/2014/main" id="{00000000-0008-0000-03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80439"/>
    <xdr:pic>
      <xdr:nvPicPr>
        <xdr:cNvPr id="273" name="Picture 4" descr="logo alquiser1">
          <a:extLst>
            <a:ext uri="{FF2B5EF4-FFF2-40B4-BE49-F238E27FC236}">
              <a16:creationId xmlns:a16="http://schemas.microsoft.com/office/drawing/2014/main" id="{00000000-0008-0000-03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274" name="Picture 4" descr="logo alquiser1">
          <a:extLst>
            <a:ext uri="{FF2B5EF4-FFF2-40B4-BE49-F238E27FC236}">
              <a16:creationId xmlns:a16="http://schemas.microsoft.com/office/drawing/2014/main" id="{00000000-0008-0000-03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275" name="Picture 4" descr="logo alquiser1">
          <a:extLst>
            <a:ext uri="{FF2B5EF4-FFF2-40B4-BE49-F238E27FC236}">
              <a16:creationId xmlns:a16="http://schemas.microsoft.com/office/drawing/2014/main" id="{00000000-0008-0000-03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276" name="Picture 4" descr="logo alquiser1">
          <a:extLst>
            <a:ext uri="{FF2B5EF4-FFF2-40B4-BE49-F238E27FC236}">
              <a16:creationId xmlns:a16="http://schemas.microsoft.com/office/drawing/2014/main" id="{00000000-0008-0000-03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8150"/>
    <xdr:pic>
      <xdr:nvPicPr>
        <xdr:cNvPr id="277" name="Picture 4" descr="logo alquiser1">
          <a:extLst>
            <a:ext uri="{FF2B5EF4-FFF2-40B4-BE49-F238E27FC236}">
              <a16:creationId xmlns:a16="http://schemas.microsoft.com/office/drawing/2014/main" id="{00000000-0008-0000-03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93937"/>
    <xdr:pic>
      <xdr:nvPicPr>
        <xdr:cNvPr id="278" name="Picture 4" descr="logo alquiser1">
          <a:extLst>
            <a:ext uri="{FF2B5EF4-FFF2-40B4-BE49-F238E27FC236}">
              <a16:creationId xmlns:a16="http://schemas.microsoft.com/office/drawing/2014/main" id="{00000000-0008-0000-03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81000"/>
    <xdr:pic>
      <xdr:nvPicPr>
        <xdr:cNvPr id="279" name="Picture 4" descr="logo alquiser1">
          <a:extLst>
            <a:ext uri="{FF2B5EF4-FFF2-40B4-BE49-F238E27FC236}">
              <a16:creationId xmlns:a16="http://schemas.microsoft.com/office/drawing/2014/main" id="{00000000-0008-0000-03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280" name="Picture 4" descr="logo alquiser1">
          <a:extLst>
            <a:ext uri="{FF2B5EF4-FFF2-40B4-BE49-F238E27FC236}">
              <a16:creationId xmlns:a16="http://schemas.microsoft.com/office/drawing/2014/main" id="{00000000-0008-0000-03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18564"/>
    <xdr:pic>
      <xdr:nvPicPr>
        <xdr:cNvPr id="281" name="Picture 4" descr="logo alquiser1">
          <a:extLst>
            <a:ext uri="{FF2B5EF4-FFF2-40B4-BE49-F238E27FC236}">
              <a16:creationId xmlns:a16="http://schemas.microsoft.com/office/drawing/2014/main" id="{00000000-0008-0000-03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282" name="Picture 4" descr="logo alquiser1">
          <a:extLst>
            <a:ext uri="{FF2B5EF4-FFF2-40B4-BE49-F238E27FC236}">
              <a16:creationId xmlns:a16="http://schemas.microsoft.com/office/drawing/2014/main" id="{00000000-0008-0000-03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66164"/>
    <xdr:pic>
      <xdr:nvPicPr>
        <xdr:cNvPr id="283" name="Picture 4" descr="logo alquiser1">
          <a:extLst>
            <a:ext uri="{FF2B5EF4-FFF2-40B4-BE49-F238E27FC236}">
              <a16:creationId xmlns:a16="http://schemas.microsoft.com/office/drawing/2014/main" id="{00000000-0008-0000-03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56104"/>
    <xdr:pic>
      <xdr:nvPicPr>
        <xdr:cNvPr id="284" name="Picture 4" descr="logo alquiser1">
          <a:extLst>
            <a:ext uri="{FF2B5EF4-FFF2-40B4-BE49-F238E27FC236}">
              <a16:creationId xmlns:a16="http://schemas.microsoft.com/office/drawing/2014/main" id="{00000000-0008-0000-03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09014"/>
    <xdr:pic>
      <xdr:nvPicPr>
        <xdr:cNvPr id="285" name="Picture 4" descr="logo alquiser1">
          <a:extLst>
            <a:ext uri="{FF2B5EF4-FFF2-40B4-BE49-F238E27FC236}">
              <a16:creationId xmlns:a16="http://schemas.microsoft.com/office/drawing/2014/main" id="{00000000-0008-0000-03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286" name="Picture 4" descr="logo alquiser1">
          <a:extLst>
            <a:ext uri="{FF2B5EF4-FFF2-40B4-BE49-F238E27FC236}">
              <a16:creationId xmlns:a16="http://schemas.microsoft.com/office/drawing/2014/main" id="{00000000-0008-0000-03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6872"/>
    <xdr:pic>
      <xdr:nvPicPr>
        <xdr:cNvPr id="287" name="Picture 4" descr="logo alquiser1">
          <a:extLst>
            <a:ext uri="{FF2B5EF4-FFF2-40B4-BE49-F238E27FC236}">
              <a16:creationId xmlns:a16="http://schemas.microsoft.com/office/drawing/2014/main" id="{00000000-0008-0000-03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288" name="Picture 4" descr="logo alquiser1">
          <a:extLst>
            <a:ext uri="{FF2B5EF4-FFF2-40B4-BE49-F238E27FC236}">
              <a16:creationId xmlns:a16="http://schemas.microsoft.com/office/drawing/2014/main" id="{00000000-0008-0000-03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289" name="Picture 4" descr="logo alquiser1">
          <a:extLst>
            <a:ext uri="{FF2B5EF4-FFF2-40B4-BE49-F238E27FC236}">
              <a16:creationId xmlns:a16="http://schemas.microsoft.com/office/drawing/2014/main" id="{00000000-0008-0000-03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37322"/>
    <xdr:pic>
      <xdr:nvPicPr>
        <xdr:cNvPr id="290" name="Picture 4" descr="logo alquiser1">
          <a:extLst>
            <a:ext uri="{FF2B5EF4-FFF2-40B4-BE49-F238E27FC236}">
              <a16:creationId xmlns:a16="http://schemas.microsoft.com/office/drawing/2014/main" id="{00000000-0008-0000-03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291" name="Picture 4" descr="logo alquiser1">
          <a:extLst>
            <a:ext uri="{FF2B5EF4-FFF2-40B4-BE49-F238E27FC236}">
              <a16:creationId xmlns:a16="http://schemas.microsoft.com/office/drawing/2014/main" id="{00000000-0008-0000-03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292" name="Picture 4" descr="logo alquiser1">
          <a:extLst>
            <a:ext uri="{FF2B5EF4-FFF2-40B4-BE49-F238E27FC236}">
              <a16:creationId xmlns:a16="http://schemas.microsoft.com/office/drawing/2014/main" id="{00000000-0008-0000-03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7529"/>
    <xdr:pic>
      <xdr:nvPicPr>
        <xdr:cNvPr id="293" name="Picture 4" descr="logo alquiser1">
          <a:extLst>
            <a:ext uri="{FF2B5EF4-FFF2-40B4-BE49-F238E27FC236}">
              <a16:creationId xmlns:a16="http://schemas.microsoft.com/office/drawing/2014/main" id="{00000000-0008-0000-03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294" name="Picture 4" descr="logo alquiser1">
          <a:extLst>
            <a:ext uri="{FF2B5EF4-FFF2-40B4-BE49-F238E27FC236}">
              <a16:creationId xmlns:a16="http://schemas.microsoft.com/office/drawing/2014/main" id="{00000000-0008-0000-03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295" name="Picture 4" descr="logo alquiser1">
          <a:extLst>
            <a:ext uri="{FF2B5EF4-FFF2-40B4-BE49-F238E27FC236}">
              <a16:creationId xmlns:a16="http://schemas.microsoft.com/office/drawing/2014/main" id="{00000000-0008-0000-03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296" name="Picture 4" descr="logo alquiser1">
          <a:extLst>
            <a:ext uri="{FF2B5EF4-FFF2-40B4-BE49-F238E27FC236}">
              <a16:creationId xmlns:a16="http://schemas.microsoft.com/office/drawing/2014/main" id="{00000000-0008-0000-03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8150"/>
    <xdr:pic>
      <xdr:nvPicPr>
        <xdr:cNvPr id="297" name="Picture 4" descr="logo alquiser1">
          <a:extLst>
            <a:ext uri="{FF2B5EF4-FFF2-40B4-BE49-F238E27FC236}">
              <a16:creationId xmlns:a16="http://schemas.microsoft.com/office/drawing/2014/main" id="{00000000-0008-0000-03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81000"/>
    <xdr:pic>
      <xdr:nvPicPr>
        <xdr:cNvPr id="298" name="Picture 4" descr="logo alquiser1">
          <a:extLst>
            <a:ext uri="{FF2B5EF4-FFF2-40B4-BE49-F238E27FC236}">
              <a16:creationId xmlns:a16="http://schemas.microsoft.com/office/drawing/2014/main" id="{00000000-0008-0000-03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299" name="Picture 4" descr="logo alquiser1">
          <a:extLst>
            <a:ext uri="{FF2B5EF4-FFF2-40B4-BE49-F238E27FC236}">
              <a16:creationId xmlns:a16="http://schemas.microsoft.com/office/drawing/2014/main" id="{00000000-0008-0000-03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300" name="Picture 4" descr="logo alquiser1">
          <a:extLst>
            <a:ext uri="{FF2B5EF4-FFF2-40B4-BE49-F238E27FC236}">
              <a16:creationId xmlns:a16="http://schemas.microsoft.com/office/drawing/2014/main" id="{00000000-0008-0000-03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56104"/>
    <xdr:pic>
      <xdr:nvPicPr>
        <xdr:cNvPr id="301" name="Picture 4" descr="logo alquiser1">
          <a:extLst>
            <a:ext uri="{FF2B5EF4-FFF2-40B4-BE49-F238E27FC236}">
              <a16:creationId xmlns:a16="http://schemas.microsoft.com/office/drawing/2014/main" id="{00000000-0008-0000-03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302" name="Picture 4" descr="logo alquiser1">
          <a:extLst>
            <a:ext uri="{FF2B5EF4-FFF2-40B4-BE49-F238E27FC236}">
              <a16:creationId xmlns:a16="http://schemas.microsoft.com/office/drawing/2014/main" id="{00000000-0008-0000-03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6872"/>
    <xdr:pic>
      <xdr:nvPicPr>
        <xdr:cNvPr id="303" name="Picture 4" descr="logo alquiser1">
          <a:extLst>
            <a:ext uri="{FF2B5EF4-FFF2-40B4-BE49-F238E27FC236}">
              <a16:creationId xmlns:a16="http://schemas.microsoft.com/office/drawing/2014/main" id="{00000000-0008-0000-03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304" name="Picture 4" descr="logo alquiser1">
          <a:extLst>
            <a:ext uri="{FF2B5EF4-FFF2-40B4-BE49-F238E27FC236}">
              <a16:creationId xmlns:a16="http://schemas.microsoft.com/office/drawing/2014/main" id="{00000000-0008-0000-03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305" name="Picture 4" descr="logo alquiser1">
          <a:extLst>
            <a:ext uri="{FF2B5EF4-FFF2-40B4-BE49-F238E27FC236}">
              <a16:creationId xmlns:a16="http://schemas.microsoft.com/office/drawing/2014/main" id="{00000000-0008-0000-03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93937"/>
    <xdr:pic>
      <xdr:nvPicPr>
        <xdr:cNvPr id="306" name="Picture 4" descr="logo alquiser1">
          <a:extLst>
            <a:ext uri="{FF2B5EF4-FFF2-40B4-BE49-F238E27FC236}">
              <a16:creationId xmlns:a16="http://schemas.microsoft.com/office/drawing/2014/main" id="{00000000-0008-0000-03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37322"/>
    <xdr:pic>
      <xdr:nvPicPr>
        <xdr:cNvPr id="307" name="Picture 4" descr="logo alquiser1">
          <a:extLst>
            <a:ext uri="{FF2B5EF4-FFF2-40B4-BE49-F238E27FC236}">
              <a16:creationId xmlns:a16="http://schemas.microsoft.com/office/drawing/2014/main" id="{00000000-0008-0000-03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308" name="Picture 4" descr="logo alquiser1">
          <a:extLst>
            <a:ext uri="{FF2B5EF4-FFF2-40B4-BE49-F238E27FC236}">
              <a16:creationId xmlns:a16="http://schemas.microsoft.com/office/drawing/2014/main" id="{00000000-0008-0000-03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89"/>
    <xdr:pic>
      <xdr:nvPicPr>
        <xdr:cNvPr id="309" name="Picture 4" descr="logo alquiser1">
          <a:extLst>
            <a:ext uri="{FF2B5EF4-FFF2-40B4-BE49-F238E27FC236}">
              <a16:creationId xmlns:a16="http://schemas.microsoft.com/office/drawing/2014/main" id="{00000000-0008-0000-03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310" name="Picture 4" descr="logo alquiser1">
          <a:extLst>
            <a:ext uri="{FF2B5EF4-FFF2-40B4-BE49-F238E27FC236}">
              <a16:creationId xmlns:a16="http://schemas.microsoft.com/office/drawing/2014/main" id="{00000000-0008-0000-03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7589"/>
    <xdr:pic>
      <xdr:nvPicPr>
        <xdr:cNvPr id="311" name="Picture 4" descr="logo alquiser1">
          <a:extLst>
            <a:ext uri="{FF2B5EF4-FFF2-40B4-BE49-F238E27FC236}">
              <a16:creationId xmlns:a16="http://schemas.microsoft.com/office/drawing/2014/main" id="{00000000-0008-0000-03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7529"/>
    <xdr:pic>
      <xdr:nvPicPr>
        <xdr:cNvPr id="312" name="Picture 4" descr="logo alquiser1">
          <a:extLst>
            <a:ext uri="{FF2B5EF4-FFF2-40B4-BE49-F238E27FC236}">
              <a16:creationId xmlns:a16="http://schemas.microsoft.com/office/drawing/2014/main" id="{00000000-0008-0000-03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80439"/>
    <xdr:pic>
      <xdr:nvPicPr>
        <xdr:cNvPr id="313" name="Picture 4" descr="logo alquiser1">
          <a:extLst>
            <a:ext uri="{FF2B5EF4-FFF2-40B4-BE49-F238E27FC236}">
              <a16:creationId xmlns:a16="http://schemas.microsoft.com/office/drawing/2014/main" id="{00000000-0008-0000-03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314" name="Picture 4" descr="logo alquiser1">
          <a:extLst>
            <a:ext uri="{FF2B5EF4-FFF2-40B4-BE49-F238E27FC236}">
              <a16:creationId xmlns:a16="http://schemas.microsoft.com/office/drawing/2014/main" id="{00000000-0008-0000-03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315" name="Picture 4" descr="logo alquiser1">
          <a:extLst>
            <a:ext uri="{FF2B5EF4-FFF2-40B4-BE49-F238E27FC236}">
              <a16:creationId xmlns:a16="http://schemas.microsoft.com/office/drawing/2014/main" id="{00000000-0008-0000-03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316" name="Picture 4" descr="logo alquiser1">
          <a:extLst>
            <a:ext uri="{FF2B5EF4-FFF2-40B4-BE49-F238E27FC236}">
              <a16:creationId xmlns:a16="http://schemas.microsoft.com/office/drawing/2014/main" id="{00000000-0008-0000-03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8150"/>
    <xdr:pic>
      <xdr:nvPicPr>
        <xdr:cNvPr id="317" name="Picture 4" descr="logo alquiser1">
          <a:extLst>
            <a:ext uri="{FF2B5EF4-FFF2-40B4-BE49-F238E27FC236}">
              <a16:creationId xmlns:a16="http://schemas.microsoft.com/office/drawing/2014/main" id="{00000000-0008-0000-03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93937"/>
    <xdr:pic>
      <xdr:nvPicPr>
        <xdr:cNvPr id="318" name="Picture 4" descr="logo alquiser1">
          <a:extLst>
            <a:ext uri="{FF2B5EF4-FFF2-40B4-BE49-F238E27FC236}">
              <a16:creationId xmlns:a16="http://schemas.microsoft.com/office/drawing/2014/main" id="{00000000-0008-0000-03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81000"/>
    <xdr:pic>
      <xdr:nvPicPr>
        <xdr:cNvPr id="319" name="Picture 4" descr="logo alquiser1">
          <a:extLst>
            <a:ext uri="{FF2B5EF4-FFF2-40B4-BE49-F238E27FC236}">
              <a16:creationId xmlns:a16="http://schemas.microsoft.com/office/drawing/2014/main" id="{00000000-0008-0000-03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320" name="Picture 4" descr="logo alquiser1">
          <a:extLst>
            <a:ext uri="{FF2B5EF4-FFF2-40B4-BE49-F238E27FC236}">
              <a16:creationId xmlns:a16="http://schemas.microsoft.com/office/drawing/2014/main" id="{00000000-0008-0000-03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18564"/>
    <xdr:pic>
      <xdr:nvPicPr>
        <xdr:cNvPr id="321" name="Picture 4" descr="logo alquiser1">
          <a:extLst>
            <a:ext uri="{FF2B5EF4-FFF2-40B4-BE49-F238E27FC236}">
              <a16:creationId xmlns:a16="http://schemas.microsoft.com/office/drawing/2014/main" id="{00000000-0008-0000-03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322" name="Picture 4" descr="logo alquiser1">
          <a:extLst>
            <a:ext uri="{FF2B5EF4-FFF2-40B4-BE49-F238E27FC236}">
              <a16:creationId xmlns:a16="http://schemas.microsoft.com/office/drawing/2014/main" id="{00000000-0008-0000-03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66164"/>
    <xdr:pic>
      <xdr:nvPicPr>
        <xdr:cNvPr id="323" name="Picture 4" descr="logo alquiser1">
          <a:extLst>
            <a:ext uri="{FF2B5EF4-FFF2-40B4-BE49-F238E27FC236}">
              <a16:creationId xmlns:a16="http://schemas.microsoft.com/office/drawing/2014/main" id="{00000000-0008-0000-03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56104"/>
    <xdr:pic>
      <xdr:nvPicPr>
        <xdr:cNvPr id="324" name="Picture 4" descr="logo alquiser1">
          <a:extLst>
            <a:ext uri="{FF2B5EF4-FFF2-40B4-BE49-F238E27FC236}">
              <a16:creationId xmlns:a16="http://schemas.microsoft.com/office/drawing/2014/main" id="{00000000-0008-0000-03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3632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09014"/>
    <xdr:pic>
      <xdr:nvPicPr>
        <xdr:cNvPr id="325" name="Picture 4" descr="logo alquiser1">
          <a:extLst>
            <a:ext uri="{FF2B5EF4-FFF2-40B4-BE49-F238E27FC236}">
              <a16:creationId xmlns:a16="http://schemas.microsoft.com/office/drawing/2014/main" id="{00000000-0008-0000-03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326" name="Picture 4" descr="logo alquiser1">
          <a:extLst>
            <a:ext uri="{FF2B5EF4-FFF2-40B4-BE49-F238E27FC236}">
              <a16:creationId xmlns:a16="http://schemas.microsoft.com/office/drawing/2014/main" id="{00000000-0008-0000-03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6872"/>
    <xdr:pic>
      <xdr:nvPicPr>
        <xdr:cNvPr id="327" name="Picture 4" descr="logo alquiser1">
          <a:extLst>
            <a:ext uri="{FF2B5EF4-FFF2-40B4-BE49-F238E27FC236}">
              <a16:creationId xmlns:a16="http://schemas.microsoft.com/office/drawing/2014/main" id="{00000000-0008-0000-03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328" name="Picture 4" descr="logo alquiser1">
          <a:extLst>
            <a:ext uri="{FF2B5EF4-FFF2-40B4-BE49-F238E27FC236}">
              <a16:creationId xmlns:a16="http://schemas.microsoft.com/office/drawing/2014/main" id="{00000000-0008-0000-03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329" name="Picture 4" descr="logo alquiser1">
          <a:extLst>
            <a:ext uri="{FF2B5EF4-FFF2-40B4-BE49-F238E27FC236}">
              <a16:creationId xmlns:a16="http://schemas.microsoft.com/office/drawing/2014/main" id="{00000000-0008-0000-03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37322"/>
    <xdr:pic>
      <xdr:nvPicPr>
        <xdr:cNvPr id="330" name="Picture 4" descr="logo alquiser1">
          <a:extLst>
            <a:ext uri="{FF2B5EF4-FFF2-40B4-BE49-F238E27FC236}">
              <a16:creationId xmlns:a16="http://schemas.microsoft.com/office/drawing/2014/main" id="{00000000-0008-0000-03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331" name="Picture 4" descr="logo alquiser1">
          <a:extLst>
            <a:ext uri="{FF2B5EF4-FFF2-40B4-BE49-F238E27FC236}">
              <a16:creationId xmlns:a16="http://schemas.microsoft.com/office/drawing/2014/main" id="{00000000-0008-0000-03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332" name="Picture 4" descr="logo alquiser1">
          <a:extLst>
            <a:ext uri="{FF2B5EF4-FFF2-40B4-BE49-F238E27FC236}">
              <a16:creationId xmlns:a16="http://schemas.microsoft.com/office/drawing/2014/main" id="{00000000-0008-0000-03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27529"/>
    <xdr:pic>
      <xdr:nvPicPr>
        <xdr:cNvPr id="333" name="Picture 4" descr="logo alquiser1">
          <a:extLst>
            <a:ext uri="{FF2B5EF4-FFF2-40B4-BE49-F238E27FC236}">
              <a16:creationId xmlns:a16="http://schemas.microsoft.com/office/drawing/2014/main" id="{00000000-0008-0000-03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334" name="Picture 4" descr="logo alquiser1">
          <a:extLst>
            <a:ext uri="{FF2B5EF4-FFF2-40B4-BE49-F238E27FC236}">
              <a16:creationId xmlns:a16="http://schemas.microsoft.com/office/drawing/2014/main" id="{00000000-0008-0000-03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4472"/>
    <xdr:pic>
      <xdr:nvPicPr>
        <xdr:cNvPr id="335" name="Picture 4" descr="logo alquiser1">
          <a:extLst>
            <a:ext uri="{FF2B5EF4-FFF2-40B4-BE49-F238E27FC236}">
              <a16:creationId xmlns:a16="http://schemas.microsoft.com/office/drawing/2014/main" id="{00000000-0008-0000-03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742390"/>
    <xdr:pic>
      <xdr:nvPicPr>
        <xdr:cNvPr id="336" name="Picture 4" descr="logo alquiser1">
          <a:extLst>
            <a:ext uri="{FF2B5EF4-FFF2-40B4-BE49-F238E27FC236}">
              <a16:creationId xmlns:a16="http://schemas.microsoft.com/office/drawing/2014/main" id="{00000000-0008-0000-03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438150"/>
    <xdr:pic>
      <xdr:nvPicPr>
        <xdr:cNvPr id="337" name="Picture 4" descr="logo alquiser1">
          <a:extLst>
            <a:ext uri="{FF2B5EF4-FFF2-40B4-BE49-F238E27FC236}">
              <a16:creationId xmlns:a16="http://schemas.microsoft.com/office/drawing/2014/main" id="{00000000-0008-0000-03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381000"/>
    <xdr:pic>
      <xdr:nvPicPr>
        <xdr:cNvPr id="338" name="Picture 4" descr="logo alquiser1">
          <a:extLst>
            <a:ext uri="{FF2B5EF4-FFF2-40B4-BE49-F238E27FC236}">
              <a16:creationId xmlns:a16="http://schemas.microsoft.com/office/drawing/2014/main" id="{00000000-0008-0000-03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339" name="Picture 4" descr="logo alquiser1">
          <a:extLst>
            <a:ext uri="{FF2B5EF4-FFF2-40B4-BE49-F238E27FC236}">
              <a16:creationId xmlns:a16="http://schemas.microsoft.com/office/drawing/2014/main" id="{00000000-0008-0000-03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89990"/>
    <xdr:pic>
      <xdr:nvPicPr>
        <xdr:cNvPr id="340" name="Picture 4" descr="logo alquiser1">
          <a:extLst>
            <a:ext uri="{FF2B5EF4-FFF2-40B4-BE49-F238E27FC236}">
              <a16:creationId xmlns:a16="http://schemas.microsoft.com/office/drawing/2014/main" id="{00000000-0008-0000-03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656104"/>
    <xdr:pic>
      <xdr:nvPicPr>
        <xdr:cNvPr id="341" name="Picture 4" descr="logo alquiser1">
          <a:extLst>
            <a:ext uri="{FF2B5EF4-FFF2-40B4-BE49-F238E27FC236}">
              <a16:creationId xmlns:a16="http://schemas.microsoft.com/office/drawing/2014/main" id="{00000000-0008-0000-03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6680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336550</xdr:colOff>
      <xdr:row>0</xdr:row>
      <xdr:rowOff>68790</xdr:rowOff>
    </xdr:from>
    <xdr:to>
      <xdr:col>0</xdr:col>
      <xdr:colOff>1979084</xdr:colOff>
      <xdr:row>1</xdr:row>
      <xdr:rowOff>261591</xdr:rowOff>
    </xdr:to>
    <xdr:pic>
      <xdr:nvPicPr>
        <xdr:cNvPr id="343" name="342 Imagen" descr="Resultado de imagen para agencia desarrollo rural png">
          <a:extLst>
            <a:ext uri="{FF2B5EF4-FFF2-40B4-BE49-F238E27FC236}">
              <a16:creationId xmlns:a16="http://schemas.microsoft.com/office/drawing/2014/main" id="{00000000-0008-0000-0300-000057010000}"/>
            </a:ext>
          </a:extLst>
        </xdr:cNvPr>
        <xdr:cNvPicPr>
          <a:picLocks noChangeAspect="1" noChangeArrowheads="1"/>
        </xdr:cNvPicPr>
      </xdr:nvPicPr>
      <xdr:blipFill rotWithShape="1">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l="11715" t="23203" r="12211" b="23530"/>
        <a:stretch/>
      </xdr:blipFill>
      <xdr:spPr bwMode="auto">
        <a:xfrm>
          <a:off x="336550" y="68790"/>
          <a:ext cx="1642534" cy="552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904875</xdr:colOff>
      <xdr:row>37</xdr:row>
      <xdr:rowOff>0</xdr:rowOff>
    </xdr:from>
    <xdr:ext cx="0" cy="599795"/>
    <xdr:pic>
      <xdr:nvPicPr>
        <xdr:cNvPr id="533" name="Picture 4" descr="logo alquiser1">
          <a:extLst>
            <a:ext uri="{FF2B5EF4-FFF2-40B4-BE49-F238E27FC236}">
              <a16:creationId xmlns:a16="http://schemas.microsoft.com/office/drawing/2014/main" id="{00000000-0008-0000-03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048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547127"/>
    <xdr:pic>
      <xdr:nvPicPr>
        <xdr:cNvPr id="534" name="Picture 4" descr="logo alquiser1">
          <a:extLst>
            <a:ext uri="{FF2B5EF4-FFF2-40B4-BE49-F238E27FC236}">
              <a16:creationId xmlns:a16="http://schemas.microsoft.com/office/drawing/2014/main" id="{00000000-0008-0000-03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1926010"/>
    <xdr:pic>
      <xdr:nvPicPr>
        <xdr:cNvPr id="535" name="Picture 4" descr="logo alquiser1">
          <a:extLst>
            <a:ext uri="{FF2B5EF4-FFF2-40B4-BE49-F238E27FC236}">
              <a16:creationId xmlns:a16="http://schemas.microsoft.com/office/drawing/2014/main" id="{00000000-0008-0000-03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1926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599795"/>
    <xdr:pic>
      <xdr:nvPicPr>
        <xdr:cNvPr id="536" name="Picture 4" descr="logo alquiser1">
          <a:extLst>
            <a:ext uri="{FF2B5EF4-FFF2-40B4-BE49-F238E27FC236}">
              <a16:creationId xmlns:a16="http://schemas.microsoft.com/office/drawing/2014/main" id="{00000000-0008-0000-03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589989"/>
    <xdr:pic>
      <xdr:nvPicPr>
        <xdr:cNvPr id="537" name="Picture 4" descr="logo alquiser1">
          <a:extLst>
            <a:ext uri="{FF2B5EF4-FFF2-40B4-BE49-F238E27FC236}">
              <a16:creationId xmlns:a16="http://schemas.microsoft.com/office/drawing/2014/main" id="{00000000-0008-0000-03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599795"/>
    <xdr:pic>
      <xdr:nvPicPr>
        <xdr:cNvPr id="538" name="Picture 4" descr="logo alquiser1">
          <a:extLst>
            <a:ext uri="{FF2B5EF4-FFF2-40B4-BE49-F238E27FC236}">
              <a16:creationId xmlns:a16="http://schemas.microsoft.com/office/drawing/2014/main" id="{00000000-0008-0000-03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437589"/>
    <xdr:pic>
      <xdr:nvPicPr>
        <xdr:cNvPr id="539" name="Picture 4" descr="logo alquiser1">
          <a:extLst>
            <a:ext uri="{FF2B5EF4-FFF2-40B4-BE49-F238E27FC236}">
              <a16:creationId xmlns:a16="http://schemas.microsoft.com/office/drawing/2014/main" id="{00000000-0008-0000-03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637334"/>
    <xdr:pic>
      <xdr:nvPicPr>
        <xdr:cNvPr id="540" name="Picture 4" descr="logo alquiser1">
          <a:extLst>
            <a:ext uri="{FF2B5EF4-FFF2-40B4-BE49-F238E27FC236}">
              <a16:creationId xmlns:a16="http://schemas.microsoft.com/office/drawing/2014/main" id="{00000000-0008-0000-03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380439"/>
    <xdr:pic>
      <xdr:nvPicPr>
        <xdr:cNvPr id="541" name="Picture 4" descr="logo alquiser1">
          <a:extLst>
            <a:ext uri="{FF2B5EF4-FFF2-40B4-BE49-F238E27FC236}">
              <a16:creationId xmlns:a16="http://schemas.microsoft.com/office/drawing/2014/main" id="{00000000-0008-0000-03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37</xdr:row>
      <xdr:rowOff>0</xdr:rowOff>
    </xdr:from>
    <xdr:ext cx="0" cy="599795"/>
    <xdr:pic>
      <xdr:nvPicPr>
        <xdr:cNvPr id="542" name="Picture 4" descr="logo alquiser1">
          <a:extLst>
            <a:ext uri="{FF2B5EF4-FFF2-40B4-BE49-F238E27FC236}">
              <a16:creationId xmlns:a16="http://schemas.microsoft.com/office/drawing/2014/main" id="{00000000-0008-0000-03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048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752195"/>
    <xdr:pic>
      <xdr:nvPicPr>
        <xdr:cNvPr id="543" name="Picture 4" descr="logo alquiser1">
          <a:extLst>
            <a:ext uri="{FF2B5EF4-FFF2-40B4-BE49-F238E27FC236}">
              <a16:creationId xmlns:a16="http://schemas.microsoft.com/office/drawing/2014/main" id="{00000000-0008-0000-03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604277"/>
    <xdr:pic>
      <xdr:nvPicPr>
        <xdr:cNvPr id="544" name="Picture 4" descr="logo alquiser1">
          <a:extLst>
            <a:ext uri="{FF2B5EF4-FFF2-40B4-BE49-F238E27FC236}">
              <a16:creationId xmlns:a16="http://schemas.microsoft.com/office/drawing/2014/main" id="{00000000-0008-0000-03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752195"/>
    <xdr:pic>
      <xdr:nvPicPr>
        <xdr:cNvPr id="545" name="Picture 4" descr="logo alquiser1">
          <a:extLst>
            <a:ext uri="{FF2B5EF4-FFF2-40B4-BE49-F238E27FC236}">
              <a16:creationId xmlns:a16="http://schemas.microsoft.com/office/drawing/2014/main" id="{00000000-0008-0000-03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447955"/>
    <xdr:pic>
      <xdr:nvPicPr>
        <xdr:cNvPr id="546" name="Picture 4" descr="logo alquiser1">
          <a:extLst>
            <a:ext uri="{FF2B5EF4-FFF2-40B4-BE49-F238E27FC236}">
              <a16:creationId xmlns:a16="http://schemas.microsoft.com/office/drawing/2014/main" id="{00000000-0008-0000-03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803742"/>
    <xdr:pic>
      <xdr:nvPicPr>
        <xdr:cNvPr id="547" name="Picture 4" descr="logo alquiser1">
          <a:extLst>
            <a:ext uri="{FF2B5EF4-FFF2-40B4-BE49-F238E27FC236}">
              <a16:creationId xmlns:a16="http://schemas.microsoft.com/office/drawing/2014/main" id="{00000000-0008-0000-03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803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390805"/>
    <xdr:pic>
      <xdr:nvPicPr>
        <xdr:cNvPr id="548" name="Picture 4" descr="logo alquiser1">
          <a:extLst>
            <a:ext uri="{FF2B5EF4-FFF2-40B4-BE49-F238E27FC236}">
              <a16:creationId xmlns:a16="http://schemas.microsoft.com/office/drawing/2014/main" id="{00000000-0008-0000-03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599795"/>
    <xdr:pic>
      <xdr:nvPicPr>
        <xdr:cNvPr id="549" name="Picture 4" descr="logo alquiser1">
          <a:extLst>
            <a:ext uri="{FF2B5EF4-FFF2-40B4-BE49-F238E27FC236}">
              <a16:creationId xmlns:a16="http://schemas.microsoft.com/office/drawing/2014/main" id="{00000000-0008-0000-03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618564"/>
    <xdr:pic>
      <xdr:nvPicPr>
        <xdr:cNvPr id="550" name="Picture 4" descr="logo alquiser1">
          <a:extLst>
            <a:ext uri="{FF2B5EF4-FFF2-40B4-BE49-F238E27FC236}">
              <a16:creationId xmlns:a16="http://schemas.microsoft.com/office/drawing/2014/main" id="{00000000-0008-0000-03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599795"/>
    <xdr:pic>
      <xdr:nvPicPr>
        <xdr:cNvPr id="551" name="Picture 4" descr="logo alquiser1">
          <a:extLst>
            <a:ext uri="{FF2B5EF4-FFF2-40B4-BE49-F238E27FC236}">
              <a16:creationId xmlns:a16="http://schemas.microsoft.com/office/drawing/2014/main" id="{00000000-0008-0000-03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466164"/>
    <xdr:pic>
      <xdr:nvPicPr>
        <xdr:cNvPr id="552" name="Picture 4" descr="logo alquiser1">
          <a:extLst>
            <a:ext uri="{FF2B5EF4-FFF2-40B4-BE49-F238E27FC236}">
              <a16:creationId xmlns:a16="http://schemas.microsoft.com/office/drawing/2014/main" id="{00000000-0008-0000-03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43</xdr:row>
      <xdr:rowOff>0</xdr:rowOff>
    </xdr:from>
    <xdr:ext cx="0" cy="665909"/>
    <xdr:pic>
      <xdr:nvPicPr>
        <xdr:cNvPr id="553" name="Picture 4" descr="logo alquiser1">
          <a:extLst>
            <a:ext uri="{FF2B5EF4-FFF2-40B4-BE49-F238E27FC236}">
              <a16:creationId xmlns:a16="http://schemas.microsoft.com/office/drawing/2014/main" id="{00000000-0008-0000-03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59192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409014"/>
    <xdr:pic>
      <xdr:nvPicPr>
        <xdr:cNvPr id="554" name="Picture 4" descr="logo alquiser1">
          <a:extLst>
            <a:ext uri="{FF2B5EF4-FFF2-40B4-BE49-F238E27FC236}">
              <a16:creationId xmlns:a16="http://schemas.microsoft.com/office/drawing/2014/main" id="{00000000-0008-0000-03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624028"/>
    <xdr:pic>
      <xdr:nvPicPr>
        <xdr:cNvPr id="555" name="Picture 4" descr="logo alquiser1">
          <a:extLst>
            <a:ext uri="{FF2B5EF4-FFF2-40B4-BE49-F238E27FC236}">
              <a16:creationId xmlns:a16="http://schemas.microsoft.com/office/drawing/2014/main" id="{00000000-0008-0000-03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624028"/>
    <xdr:pic>
      <xdr:nvPicPr>
        <xdr:cNvPr id="556" name="Picture 4" descr="logo alquiser1">
          <a:extLst>
            <a:ext uri="{FF2B5EF4-FFF2-40B4-BE49-F238E27FC236}">
              <a16:creationId xmlns:a16="http://schemas.microsoft.com/office/drawing/2014/main" id="{00000000-0008-0000-03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571920"/>
    <xdr:pic>
      <xdr:nvPicPr>
        <xdr:cNvPr id="557" name="Picture 4" descr="logo alquiser1">
          <a:extLst>
            <a:ext uri="{FF2B5EF4-FFF2-40B4-BE49-F238E27FC236}">
              <a16:creationId xmlns:a16="http://schemas.microsoft.com/office/drawing/2014/main" id="{00000000-0008-0000-03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571920"/>
    <xdr:pic>
      <xdr:nvPicPr>
        <xdr:cNvPr id="558" name="Picture 4" descr="logo alquiser1">
          <a:extLst>
            <a:ext uri="{FF2B5EF4-FFF2-40B4-BE49-F238E27FC236}">
              <a16:creationId xmlns:a16="http://schemas.microsoft.com/office/drawing/2014/main" id="{00000000-0008-0000-03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1902760"/>
    <xdr:pic>
      <xdr:nvPicPr>
        <xdr:cNvPr id="559" name="Picture 4" descr="logo alquiser1">
          <a:extLst>
            <a:ext uri="{FF2B5EF4-FFF2-40B4-BE49-F238E27FC236}">
              <a16:creationId xmlns:a16="http://schemas.microsoft.com/office/drawing/2014/main" id="{00000000-0008-0000-03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19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1529744"/>
    <xdr:pic>
      <xdr:nvPicPr>
        <xdr:cNvPr id="560" name="Picture 4" descr="logo alquiser1">
          <a:extLst>
            <a:ext uri="{FF2B5EF4-FFF2-40B4-BE49-F238E27FC236}">
              <a16:creationId xmlns:a16="http://schemas.microsoft.com/office/drawing/2014/main" id="{00000000-0008-0000-03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1529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219075"/>
    <xdr:pic>
      <xdr:nvPicPr>
        <xdr:cNvPr id="561" name="Picture 4" descr="logo alquiser1">
          <a:extLst>
            <a:ext uri="{FF2B5EF4-FFF2-40B4-BE49-F238E27FC236}">
              <a16:creationId xmlns:a16="http://schemas.microsoft.com/office/drawing/2014/main" id="{00000000-0008-0000-03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571920"/>
    <xdr:pic>
      <xdr:nvPicPr>
        <xdr:cNvPr id="562" name="Picture 4" descr="logo alquiser1">
          <a:extLst>
            <a:ext uri="{FF2B5EF4-FFF2-40B4-BE49-F238E27FC236}">
              <a16:creationId xmlns:a16="http://schemas.microsoft.com/office/drawing/2014/main" id="{00000000-0008-0000-03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423863"/>
    <xdr:pic>
      <xdr:nvPicPr>
        <xdr:cNvPr id="563" name="Picture 4" descr="logo alquiser1">
          <a:extLst>
            <a:ext uri="{FF2B5EF4-FFF2-40B4-BE49-F238E27FC236}">
              <a16:creationId xmlns:a16="http://schemas.microsoft.com/office/drawing/2014/main" id="{00000000-0008-0000-03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571920"/>
    <xdr:pic>
      <xdr:nvPicPr>
        <xdr:cNvPr id="564" name="Picture 4" descr="logo alquiser1">
          <a:extLst>
            <a:ext uri="{FF2B5EF4-FFF2-40B4-BE49-F238E27FC236}">
              <a16:creationId xmlns:a16="http://schemas.microsoft.com/office/drawing/2014/main" id="{00000000-0008-0000-03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304800"/>
    <xdr:pic>
      <xdr:nvPicPr>
        <xdr:cNvPr id="565" name="Picture 4" descr="logo alquiser1">
          <a:extLst>
            <a:ext uri="{FF2B5EF4-FFF2-40B4-BE49-F238E27FC236}">
              <a16:creationId xmlns:a16="http://schemas.microsoft.com/office/drawing/2014/main" id="{00000000-0008-0000-03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581445"/>
    <xdr:pic>
      <xdr:nvPicPr>
        <xdr:cNvPr id="566" name="Picture 4" descr="logo alquiser1">
          <a:extLst>
            <a:ext uri="{FF2B5EF4-FFF2-40B4-BE49-F238E27FC236}">
              <a16:creationId xmlns:a16="http://schemas.microsoft.com/office/drawing/2014/main" id="{00000000-0008-0000-03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857811"/>
    <xdr:pic>
      <xdr:nvPicPr>
        <xdr:cNvPr id="567" name="Picture 4" descr="logo alquiser1">
          <a:extLst>
            <a:ext uri="{FF2B5EF4-FFF2-40B4-BE49-F238E27FC236}">
              <a16:creationId xmlns:a16="http://schemas.microsoft.com/office/drawing/2014/main" id="{00000000-0008-0000-03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857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914961"/>
    <xdr:pic>
      <xdr:nvPicPr>
        <xdr:cNvPr id="568" name="Picture 4" descr="logo alquiser1">
          <a:extLst>
            <a:ext uri="{FF2B5EF4-FFF2-40B4-BE49-F238E27FC236}">
              <a16:creationId xmlns:a16="http://schemas.microsoft.com/office/drawing/2014/main" id="{00000000-0008-0000-03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914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857811"/>
    <xdr:pic>
      <xdr:nvPicPr>
        <xdr:cNvPr id="569" name="Picture 4" descr="logo alquiser1">
          <a:extLst>
            <a:ext uri="{FF2B5EF4-FFF2-40B4-BE49-F238E27FC236}">
              <a16:creationId xmlns:a16="http://schemas.microsoft.com/office/drawing/2014/main" id="{00000000-0008-0000-03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857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914961"/>
    <xdr:pic>
      <xdr:nvPicPr>
        <xdr:cNvPr id="570" name="Picture 4" descr="logo alquiser1">
          <a:extLst>
            <a:ext uri="{FF2B5EF4-FFF2-40B4-BE49-F238E27FC236}">
              <a16:creationId xmlns:a16="http://schemas.microsoft.com/office/drawing/2014/main" id="{00000000-0008-0000-03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914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581445"/>
    <xdr:pic>
      <xdr:nvPicPr>
        <xdr:cNvPr id="571" name="Picture 4" descr="logo alquiser1">
          <a:extLst>
            <a:ext uri="{FF2B5EF4-FFF2-40B4-BE49-F238E27FC236}">
              <a16:creationId xmlns:a16="http://schemas.microsoft.com/office/drawing/2014/main" id="{00000000-0008-0000-03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571920"/>
    <xdr:pic>
      <xdr:nvPicPr>
        <xdr:cNvPr id="572" name="Picture 4" descr="logo alquiser1">
          <a:extLst>
            <a:ext uri="{FF2B5EF4-FFF2-40B4-BE49-F238E27FC236}">
              <a16:creationId xmlns:a16="http://schemas.microsoft.com/office/drawing/2014/main" id="{00000000-0008-0000-03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581445"/>
    <xdr:pic>
      <xdr:nvPicPr>
        <xdr:cNvPr id="573" name="Picture 4" descr="logo alquiser1">
          <a:extLst>
            <a:ext uri="{FF2B5EF4-FFF2-40B4-BE49-F238E27FC236}">
              <a16:creationId xmlns:a16="http://schemas.microsoft.com/office/drawing/2014/main" id="{00000000-0008-0000-03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581445"/>
    <xdr:pic>
      <xdr:nvPicPr>
        <xdr:cNvPr id="574" name="Picture 4" descr="logo alquiser1">
          <a:extLst>
            <a:ext uri="{FF2B5EF4-FFF2-40B4-BE49-F238E27FC236}">
              <a16:creationId xmlns:a16="http://schemas.microsoft.com/office/drawing/2014/main" id="{00000000-0008-0000-03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48</xdr:row>
      <xdr:rowOff>0</xdr:rowOff>
    </xdr:from>
    <xdr:ext cx="0" cy="581445"/>
    <xdr:pic>
      <xdr:nvPicPr>
        <xdr:cNvPr id="575" name="Picture 4" descr="logo alquiser1">
          <a:extLst>
            <a:ext uri="{FF2B5EF4-FFF2-40B4-BE49-F238E27FC236}">
              <a16:creationId xmlns:a16="http://schemas.microsoft.com/office/drawing/2014/main" id="{00000000-0008-0000-03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9730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38</xdr:row>
      <xdr:rowOff>0</xdr:rowOff>
    </xdr:from>
    <xdr:ext cx="0" cy="589989"/>
    <xdr:pic>
      <xdr:nvPicPr>
        <xdr:cNvPr id="576" name="Picture 4" descr="logo alquiser1">
          <a:extLst>
            <a:ext uri="{FF2B5EF4-FFF2-40B4-BE49-F238E27FC236}">
              <a16:creationId xmlns:a16="http://schemas.microsoft.com/office/drawing/2014/main" id="{00000000-0008-0000-03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2108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39</xdr:row>
      <xdr:rowOff>0</xdr:rowOff>
    </xdr:from>
    <xdr:ext cx="0" cy="589989"/>
    <xdr:pic>
      <xdr:nvPicPr>
        <xdr:cNvPr id="577" name="Picture 4" descr="logo alquiser1">
          <a:extLst>
            <a:ext uri="{FF2B5EF4-FFF2-40B4-BE49-F238E27FC236}">
              <a16:creationId xmlns:a16="http://schemas.microsoft.com/office/drawing/2014/main" id="{00000000-0008-0000-03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5156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89989"/>
    <xdr:pic>
      <xdr:nvPicPr>
        <xdr:cNvPr id="578" name="Picture 4" descr="logo alquiser1">
          <a:extLst>
            <a:ext uri="{FF2B5EF4-FFF2-40B4-BE49-F238E27FC236}">
              <a16:creationId xmlns:a16="http://schemas.microsoft.com/office/drawing/2014/main" id="{00000000-0008-0000-03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89989"/>
    <xdr:pic>
      <xdr:nvPicPr>
        <xdr:cNvPr id="579" name="Picture 4" descr="logo alquiser1">
          <a:extLst>
            <a:ext uri="{FF2B5EF4-FFF2-40B4-BE49-F238E27FC236}">
              <a16:creationId xmlns:a16="http://schemas.microsoft.com/office/drawing/2014/main" id="{00000000-0008-0000-03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589990"/>
    <xdr:pic>
      <xdr:nvPicPr>
        <xdr:cNvPr id="580" name="Picture 4" descr="logo alquiser1">
          <a:extLst>
            <a:ext uri="{FF2B5EF4-FFF2-40B4-BE49-F238E27FC236}">
              <a16:creationId xmlns:a16="http://schemas.microsoft.com/office/drawing/2014/main" id="{00000000-0008-0000-03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746872"/>
    <xdr:pic>
      <xdr:nvPicPr>
        <xdr:cNvPr id="581" name="Picture 4" descr="logo alquiser1">
          <a:extLst>
            <a:ext uri="{FF2B5EF4-FFF2-40B4-BE49-F238E27FC236}">
              <a16:creationId xmlns:a16="http://schemas.microsoft.com/office/drawing/2014/main" id="{00000000-0008-0000-03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589990"/>
    <xdr:pic>
      <xdr:nvPicPr>
        <xdr:cNvPr id="582" name="Picture 4" descr="logo alquiser1">
          <a:extLst>
            <a:ext uri="{FF2B5EF4-FFF2-40B4-BE49-F238E27FC236}">
              <a16:creationId xmlns:a16="http://schemas.microsoft.com/office/drawing/2014/main" id="{00000000-0008-0000-03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594472"/>
    <xdr:pic>
      <xdr:nvPicPr>
        <xdr:cNvPr id="583" name="Picture 4" descr="logo alquiser1">
          <a:extLst>
            <a:ext uri="{FF2B5EF4-FFF2-40B4-BE49-F238E27FC236}">
              <a16:creationId xmlns:a16="http://schemas.microsoft.com/office/drawing/2014/main" id="{00000000-0008-0000-03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793937"/>
    <xdr:pic>
      <xdr:nvPicPr>
        <xdr:cNvPr id="584" name="Picture 4" descr="logo alquiser1">
          <a:extLst>
            <a:ext uri="{FF2B5EF4-FFF2-40B4-BE49-F238E27FC236}">
              <a16:creationId xmlns:a16="http://schemas.microsoft.com/office/drawing/2014/main" id="{00000000-0008-0000-03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537322"/>
    <xdr:pic>
      <xdr:nvPicPr>
        <xdr:cNvPr id="585" name="Picture 4" descr="logo alquiser1">
          <a:extLst>
            <a:ext uri="{FF2B5EF4-FFF2-40B4-BE49-F238E27FC236}">
              <a16:creationId xmlns:a16="http://schemas.microsoft.com/office/drawing/2014/main" id="{00000000-0008-0000-03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589990"/>
    <xdr:pic>
      <xdr:nvPicPr>
        <xdr:cNvPr id="586" name="Picture 4" descr="logo alquiser1">
          <a:extLst>
            <a:ext uri="{FF2B5EF4-FFF2-40B4-BE49-F238E27FC236}">
              <a16:creationId xmlns:a16="http://schemas.microsoft.com/office/drawing/2014/main" id="{00000000-0008-0000-03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589989"/>
    <xdr:pic>
      <xdr:nvPicPr>
        <xdr:cNvPr id="587" name="Picture 4" descr="logo alquiser1">
          <a:extLst>
            <a:ext uri="{FF2B5EF4-FFF2-40B4-BE49-F238E27FC236}">
              <a16:creationId xmlns:a16="http://schemas.microsoft.com/office/drawing/2014/main" id="{00000000-0008-0000-03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589990"/>
    <xdr:pic>
      <xdr:nvPicPr>
        <xdr:cNvPr id="588" name="Picture 4" descr="logo alquiser1">
          <a:extLst>
            <a:ext uri="{FF2B5EF4-FFF2-40B4-BE49-F238E27FC236}">
              <a16:creationId xmlns:a16="http://schemas.microsoft.com/office/drawing/2014/main" id="{00000000-0008-0000-03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437589"/>
    <xdr:pic>
      <xdr:nvPicPr>
        <xdr:cNvPr id="589" name="Picture 4" descr="logo alquiser1">
          <a:extLst>
            <a:ext uri="{FF2B5EF4-FFF2-40B4-BE49-F238E27FC236}">
              <a16:creationId xmlns:a16="http://schemas.microsoft.com/office/drawing/2014/main" id="{00000000-0008-0000-03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627529"/>
    <xdr:pic>
      <xdr:nvPicPr>
        <xdr:cNvPr id="590" name="Picture 4" descr="logo alquiser1">
          <a:extLst>
            <a:ext uri="{FF2B5EF4-FFF2-40B4-BE49-F238E27FC236}">
              <a16:creationId xmlns:a16="http://schemas.microsoft.com/office/drawing/2014/main" id="{00000000-0008-0000-03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380439"/>
    <xdr:pic>
      <xdr:nvPicPr>
        <xdr:cNvPr id="591" name="Picture 4" descr="logo alquiser1">
          <a:extLst>
            <a:ext uri="{FF2B5EF4-FFF2-40B4-BE49-F238E27FC236}">
              <a16:creationId xmlns:a16="http://schemas.microsoft.com/office/drawing/2014/main" id="{00000000-0008-0000-03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742390"/>
    <xdr:pic>
      <xdr:nvPicPr>
        <xdr:cNvPr id="592" name="Picture 4" descr="logo alquiser1">
          <a:extLst>
            <a:ext uri="{FF2B5EF4-FFF2-40B4-BE49-F238E27FC236}">
              <a16:creationId xmlns:a16="http://schemas.microsoft.com/office/drawing/2014/main" id="{00000000-0008-0000-03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594472"/>
    <xdr:pic>
      <xdr:nvPicPr>
        <xdr:cNvPr id="593" name="Picture 4" descr="logo alquiser1">
          <a:extLst>
            <a:ext uri="{FF2B5EF4-FFF2-40B4-BE49-F238E27FC236}">
              <a16:creationId xmlns:a16="http://schemas.microsoft.com/office/drawing/2014/main" id="{00000000-0008-0000-03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742390"/>
    <xdr:pic>
      <xdr:nvPicPr>
        <xdr:cNvPr id="594" name="Picture 4" descr="logo alquiser1">
          <a:extLst>
            <a:ext uri="{FF2B5EF4-FFF2-40B4-BE49-F238E27FC236}">
              <a16:creationId xmlns:a16="http://schemas.microsoft.com/office/drawing/2014/main" id="{00000000-0008-0000-03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438150"/>
    <xdr:pic>
      <xdr:nvPicPr>
        <xdr:cNvPr id="595" name="Picture 4" descr="logo alquiser1">
          <a:extLst>
            <a:ext uri="{FF2B5EF4-FFF2-40B4-BE49-F238E27FC236}">
              <a16:creationId xmlns:a16="http://schemas.microsoft.com/office/drawing/2014/main" id="{00000000-0008-0000-03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793937"/>
    <xdr:pic>
      <xdr:nvPicPr>
        <xdr:cNvPr id="596" name="Picture 4" descr="logo alquiser1">
          <a:extLst>
            <a:ext uri="{FF2B5EF4-FFF2-40B4-BE49-F238E27FC236}">
              <a16:creationId xmlns:a16="http://schemas.microsoft.com/office/drawing/2014/main" id="{00000000-0008-0000-03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381000"/>
    <xdr:pic>
      <xdr:nvPicPr>
        <xdr:cNvPr id="597" name="Picture 4" descr="logo alquiser1">
          <a:extLst>
            <a:ext uri="{FF2B5EF4-FFF2-40B4-BE49-F238E27FC236}">
              <a16:creationId xmlns:a16="http://schemas.microsoft.com/office/drawing/2014/main" id="{00000000-0008-0000-03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589990"/>
    <xdr:pic>
      <xdr:nvPicPr>
        <xdr:cNvPr id="598" name="Picture 4" descr="logo alquiser1">
          <a:extLst>
            <a:ext uri="{FF2B5EF4-FFF2-40B4-BE49-F238E27FC236}">
              <a16:creationId xmlns:a16="http://schemas.microsoft.com/office/drawing/2014/main" id="{00000000-0008-0000-03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618564"/>
    <xdr:pic>
      <xdr:nvPicPr>
        <xdr:cNvPr id="599" name="Picture 4" descr="logo alquiser1">
          <a:extLst>
            <a:ext uri="{FF2B5EF4-FFF2-40B4-BE49-F238E27FC236}">
              <a16:creationId xmlns:a16="http://schemas.microsoft.com/office/drawing/2014/main" id="{00000000-0008-0000-03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589990"/>
    <xdr:pic>
      <xdr:nvPicPr>
        <xdr:cNvPr id="600" name="Picture 4" descr="logo alquiser1">
          <a:extLst>
            <a:ext uri="{FF2B5EF4-FFF2-40B4-BE49-F238E27FC236}">
              <a16:creationId xmlns:a16="http://schemas.microsoft.com/office/drawing/2014/main" id="{00000000-0008-0000-03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466164"/>
    <xdr:pic>
      <xdr:nvPicPr>
        <xdr:cNvPr id="601" name="Picture 4" descr="logo alquiser1">
          <a:extLst>
            <a:ext uri="{FF2B5EF4-FFF2-40B4-BE49-F238E27FC236}">
              <a16:creationId xmlns:a16="http://schemas.microsoft.com/office/drawing/2014/main" id="{00000000-0008-0000-03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44</xdr:row>
      <xdr:rowOff>0</xdr:rowOff>
    </xdr:from>
    <xdr:ext cx="0" cy="656104"/>
    <xdr:pic>
      <xdr:nvPicPr>
        <xdr:cNvPr id="602" name="Picture 4" descr="logo alquiser1">
          <a:extLst>
            <a:ext uri="{FF2B5EF4-FFF2-40B4-BE49-F238E27FC236}">
              <a16:creationId xmlns:a16="http://schemas.microsoft.com/office/drawing/2014/main" id="{00000000-0008-0000-03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7538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409014"/>
    <xdr:pic>
      <xdr:nvPicPr>
        <xdr:cNvPr id="603" name="Picture 4" descr="logo alquiser1">
          <a:extLst>
            <a:ext uri="{FF2B5EF4-FFF2-40B4-BE49-F238E27FC236}">
              <a16:creationId xmlns:a16="http://schemas.microsoft.com/office/drawing/2014/main" id="{00000000-0008-0000-03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589990"/>
    <xdr:pic>
      <xdr:nvPicPr>
        <xdr:cNvPr id="604" name="Picture 4" descr="logo alquiser1">
          <a:extLst>
            <a:ext uri="{FF2B5EF4-FFF2-40B4-BE49-F238E27FC236}">
              <a16:creationId xmlns:a16="http://schemas.microsoft.com/office/drawing/2014/main" id="{00000000-0008-0000-03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746872"/>
    <xdr:pic>
      <xdr:nvPicPr>
        <xdr:cNvPr id="605" name="Picture 4" descr="logo alquiser1">
          <a:extLst>
            <a:ext uri="{FF2B5EF4-FFF2-40B4-BE49-F238E27FC236}">
              <a16:creationId xmlns:a16="http://schemas.microsoft.com/office/drawing/2014/main" id="{00000000-0008-0000-03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589990"/>
    <xdr:pic>
      <xdr:nvPicPr>
        <xdr:cNvPr id="606" name="Picture 4" descr="logo alquiser1">
          <a:extLst>
            <a:ext uri="{FF2B5EF4-FFF2-40B4-BE49-F238E27FC236}">
              <a16:creationId xmlns:a16="http://schemas.microsoft.com/office/drawing/2014/main" id="{00000000-0008-0000-03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594472"/>
    <xdr:pic>
      <xdr:nvPicPr>
        <xdr:cNvPr id="607" name="Picture 4" descr="logo alquiser1">
          <a:extLst>
            <a:ext uri="{FF2B5EF4-FFF2-40B4-BE49-F238E27FC236}">
              <a16:creationId xmlns:a16="http://schemas.microsoft.com/office/drawing/2014/main" id="{00000000-0008-0000-03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793937"/>
    <xdr:pic>
      <xdr:nvPicPr>
        <xdr:cNvPr id="608" name="Picture 4" descr="logo alquiser1">
          <a:extLst>
            <a:ext uri="{FF2B5EF4-FFF2-40B4-BE49-F238E27FC236}">
              <a16:creationId xmlns:a16="http://schemas.microsoft.com/office/drawing/2014/main" id="{00000000-0008-0000-03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537322"/>
    <xdr:pic>
      <xdr:nvPicPr>
        <xdr:cNvPr id="609" name="Picture 4" descr="logo alquiser1">
          <a:extLst>
            <a:ext uri="{FF2B5EF4-FFF2-40B4-BE49-F238E27FC236}">
              <a16:creationId xmlns:a16="http://schemas.microsoft.com/office/drawing/2014/main" id="{00000000-0008-0000-03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589990"/>
    <xdr:pic>
      <xdr:nvPicPr>
        <xdr:cNvPr id="610" name="Picture 4" descr="logo alquiser1">
          <a:extLst>
            <a:ext uri="{FF2B5EF4-FFF2-40B4-BE49-F238E27FC236}">
              <a16:creationId xmlns:a16="http://schemas.microsoft.com/office/drawing/2014/main" id="{00000000-0008-0000-03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589989"/>
    <xdr:pic>
      <xdr:nvPicPr>
        <xdr:cNvPr id="611" name="Picture 4" descr="logo alquiser1">
          <a:extLst>
            <a:ext uri="{FF2B5EF4-FFF2-40B4-BE49-F238E27FC236}">
              <a16:creationId xmlns:a16="http://schemas.microsoft.com/office/drawing/2014/main" id="{00000000-0008-0000-03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589990"/>
    <xdr:pic>
      <xdr:nvPicPr>
        <xdr:cNvPr id="612" name="Picture 4" descr="logo alquiser1">
          <a:extLst>
            <a:ext uri="{FF2B5EF4-FFF2-40B4-BE49-F238E27FC236}">
              <a16:creationId xmlns:a16="http://schemas.microsoft.com/office/drawing/2014/main" id="{00000000-0008-0000-03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437589"/>
    <xdr:pic>
      <xdr:nvPicPr>
        <xdr:cNvPr id="613" name="Picture 4" descr="logo alquiser1">
          <a:extLst>
            <a:ext uri="{FF2B5EF4-FFF2-40B4-BE49-F238E27FC236}">
              <a16:creationId xmlns:a16="http://schemas.microsoft.com/office/drawing/2014/main" id="{00000000-0008-0000-03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627529"/>
    <xdr:pic>
      <xdr:nvPicPr>
        <xdr:cNvPr id="614" name="Picture 4" descr="logo alquiser1">
          <a:extLst>
            <a:ext uri="{FF2B5EF4-FFF2-40B4-BE49-F238E27FC236}">
              <a16:creationId xmlns:a16="http://schemas.microsoft.com/office/drawing/2014/main" id="{00000000-0008-0000-03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380439"/>
    <xdr:pic>
      <xdr:nvPicPr>
        <xdr:cNvPr id="615" name="Picture 4" descr="logo alquiser1">
          <a:extLst>
            <a:ext uri="{FF2B5EF4-FFF2-40B4-BE49-F238E27FC236}">
              <a16:creationId xmlns:a16="http://schemas.microsoft.com/office/drawing/2014/main" id="{00000000-0008-0000-03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742390"/>
    <xdr:pic>
      <xdr:nvPicPr>
        <xdr:cNvPr id="616" name="Picture 4" descr="logo alquiser1">
          <a:extLst>
            <a:ext uri="{FF2B5EF4-FFF2-40B4-BE49-F238E27FC236}">
              <a16:creationId xmlns:a16="http://schemas.microsoft.com/office/drawing/2014/main" id="{00000000-0008-0000-03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594472"/>
    <xdr:pic>
      <xdr:nvPicPr>
        <xdr:cNvPr id="617" name="Picture 4" descr="logo alquiser1">
          <a:extLst>
            <a:ext uri="{FF2B5EF4-FFF2-40B4-BE49-F238E27FC236}">
              <a16:creationId xmlns:a16="http://schemas.microsoft.com/office/drawing/2014/main" id="{00000000-0008-0000-03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742390"/>
    <xdr:pic>
      <xdr:nvPicPr>
        <xdr:cNvPr id="618" name="Picture 4" descr="logo alquiser1">
          <a:extLst>
            <a:ext uri="{FF2B5EF4-FFF2-40B4-BE49-F238E27FC236}">
              <a16:creationId xmlns:a16="http://schemas.microsoft.com/office/drawing/2014/main" id="{00000000-0008-0000-03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438150"/>
    <xdr:pic>
      <xdr:nvPicPr>
        <xdr:cNvPr id="619" name="Picture 4" descr="logo alquiser1">
          <a:extLst>
            <a:ext uri="{FF2B5EF4-FFF2-40B4-BE49-F238E27FC236}">
              <a16:creationId xmlns:a16="http://schemas.microsoft.com/office/drawing/2014/main" id="{00000000-0008-0000-03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793937"/>
    <xdr:pic>
      <xdr:nvPicPr>
        <xdr:cNvPr id="620" name="Picture 4" descr="logo alquiser1">
          <a:extLst>
            <a:ext uri="{FF2B5EF4-FFF2-40B4-BE49-F238E27FC236}">
              <a16:creationId xmlns:a16="http://schemas.microsoft.com/office/drawing/2014/main" id="{00000000-0008-0000-03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381000"/>
    <xdr:pic>
      <xdr:nvPicPr>
        <xdr:cNvPr id="621" name="Picture 4" descr="logo alquiser1">
          <a:extLst>
            <a:ext uri="{FF2B5EF4-FFF2-40B4-BE49-F238E27FC236}">
              <a16:creationId xmlns:a16="http://schemas.microsoft.com/office/drawing/2014/main" id="{00000000-0008-0000-03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589990"/>
    <xdr:pic>
      <xdr:nvPicPr>
        <xdr:cNvPr id="622" name="Picture 4" descr="logo alquiser1">
          <a:extLst>
            <a:ext uri="{FF2B5EF4-FFF2-40B4-BE49-F238E27FC236}">
              <a16:creationId xmlns:a16="http://schemas.microsoft.com/office/drawing/2014/main" id="{00000000-0008-0000-03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618564"/>
    <xdr:pic>
      <xdr:nvPicPr>
        <xdr:cNvPr id="623" name="Picture 4" descr="logo alquiser1">
          <a:extLst>
            <a:ext uri="{FF2B5EF4-FFF2-40B4-BE49-F238E27FC236}">
              <a16:creationId xmlns:a16="http://schemas.microsoft.com/office/drawing/2014/main" id="{00000000-0008-0000-03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589990"/>
    <xdr:pic>
      <xdr:nvPicPr>
        <xdr:cNvPr id="624" name="Picture 4" descr="logo alquiser1">
          <a:extLst>
            <a:ext uri="{FF2B5EF4-FFF2-40B4-BE49-F238E27FC236}">
              <a16:creationId xmlns:a16="http://schemas.microsoft.com/office/drawing/2014/main" id="{00000000-0008-0000-03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466164"/>
    <xdr:pic>
      <xdr:nvPicPr>
        <xdr:cNvPr id="625" name="Picture 4" descr="logo alquiser1">
          <a:extLst>
            <a:ext uri="{FF2B5EF4-FFF2-40B4-BE49-F238E27FC236}">
              <a16:creationId xmlns:a16="http://schemas.microsoft.com/office/drawing/2014/main" id="{00000000-0008-0000-0300-00007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45</xdr:row>
      <xdr:rowOff>0</xdr:rowOff>
    </xdr:from>
    <xdr:ext cx="0" cy="656104"/>
    <xdr:pic>
      <xdr:nvPicPr>
        <xdr:cNvPr id="626" name="Picture 4" descr="logo alquiser1">
          <a:extLst>
            <a:ext uri="{FF2B5EF4-FFF2-40B4-BE49-F238E27FC236}">
              <a16:creationId xmlns:a16="http://schemas.microsoft.com/office/drawing/2014/main" id="{00000000-0008-0000-03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0586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409014"/>
    <xdr:pic>
      <xdr:nvPicPr>
        <xdr:cNvPr id="627" name="Picture 4" descr="logo alquiser1">
          <a:extLst>
            <a:ext uri="{FF2B5EF4-FFF2-40B4-BE49-F238E27FC236}">
              <a16:creationId xmlns:a16="http://schemas.microsoft.com/office/drawing/2014/main" id="{00000000-0008-0000-03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589990"/>
    <xdr:pic>
      <xdr:nvPicPr>
        <xdr:cNvPr id="628" name="Picture 4" descr="logo alquiser1">
          <a:extLst>
            <a:ext uri="{FF2B5EF4-FFF2-40B4-BE49-F238E27FC236}">
              <a16:creationId xmlns:a16="http://schemas.microsoft.com/office/drawing/2014/main" id="{00000000-0008-0000-03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746872"/>
    <xdr:pic>
      <xdr:nvPicPr>
        <xdr:cNvPr id="629" name="Picture 4" descr="logo alquiser1">
          <a:extLst>
            <a:ext uri="{FF2B5EF4-FFF2-40B4-BE49-F238E27FC236}">
              <a16:creationId xmlns:a16="http://schemas.microsoft.com/office/drawing/2014/main" id="{00000000-0008-0000-03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589990"/>
    <xdr:pic>
      <xdr:nvPicPr>
        <xdr:cNvPr id="630" name="Picture 4" descr="logo alquiser1">
          <a:extLst>
            <a:ext uri="{FF2B5EF4-FFF2-40B4-BE49-F238E27FC236}">
              <a16:creationId xmlns:a16="http://schemas.microsoft.com/office/drawing/2014/main" id="{00000000-0008-0000-03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594472"/>
    <xdr:pic>
      <xdr:nvPicPr>
        <xdr:cNvPr id="631" name="Picture 4" descr="logo alquiser1">
          <a:extLst>
            <a:ext uri="{FF2B5EF4-FFF2-40B4-BE49-F238E27FC236}">
              <a16:creationId xmlns:a16="http://schemas.microsoft.com/office/drawing/2014/main" id="{00000000-0008-0000-03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793937"/>
    <xdr:pic>
      <xdr:nvPicPr>
        <xdr:cNvPr id="632" name="Picture 4" descr="logo alquiser1">
          <a:extLst>
            <a:ext uri="{FF2B5EF4-FFF2-40B4-BE49-F238E27FC236}">
              <a16:creationId xmlns:a16="http://schemas.microsoft.com/office/drawing/2014/main" id="{00000000-0008-0000-03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537322"/>
    <xdr:pic>
      <xdr:nvPicPr>
        <xdr:cNvPr id="633" name="Picture 4" descr="logo alquiser1">
          <a:extLst>
            <a:ext uri="{FF2B5EF4-FFF2-40B4-BE49-F238E27FC236}">
              <a16:creationId xmlns:a16="http://schemas.microsoft.com/office/drawing/2014/main" id="{00000000-0008-0000-03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589990"/>
    <xdr:pic>
      <xdr:nvPicPr>
        <xdr:cNvPr id="634" name="Picture 4" descr="logo alquiser1">
          <a:extLst>
            <a:ext uri="{FF2B5EF4-FFF2-40B4-BE49-F238E27FC236}">
              <a16:creationId xmlns:a16="http://schemas.microsoft.com/office/drawing/2014/main" id="{00000000-0008-0000-03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589990"/>
    <xdr:pic>
      <xdr:nvPicPr>
        <xdr:cNvPr id="635" name="Picture 4" descr="logo alquiser1">
          <a:extLst>
            <a:ext uri="{FF2B5EF4-FFF2-40B4-BE49-F238E27FC236}">
              <a16:creationId xmlns:a16="http://schemas.microsoft.com/office/drawing/2014/main" id="{00000000-0008-0000-03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627529"/>
    <xdr:pic>
      <xdr:nvPicPr>
        <xdr:cNvPr id="636" name="Picture 4" descr="logo alquiser1">
          <a:extLst>
            <a:ext uri="{FF2B5EF4-FFF2-40B4-BE49-F238E27FC236}">
              <a16:creationId xmlns:a16="http://schemas.microsoft.com/office/drawing/2014/main" id="{00000000-0008-0000-03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742390"/>
    <xdr:pic>
      <xdr:nvPicPr>
        <xdr:cNvPr id="637" name="Picture 4" descr="logo alquiser1">
          <a:extLst>
            <a:ext uri="{FF2B5EF4-FFF2-40B4-BE49-F238E27FC236}">
              <a16:creationId xmlns:a16="http://schemas.microsoft.com/office/drawing/2014/main" id="{00000000-0008-0000-03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594472"/>
    <xdr:pic>
      <xdr:nvPicPr>
        <xdr:cNvPr id="638" name="Picture 4" descr="logo alquiser1">
          <a:extLst>
            <a:ext uri="{FF2B5EF4-FFF2-40B4-BE49-F238E27FC236}">
              <a16:creationId xmlns:a16="http://schemas.microsoft.com/office/drawing/2014/main" id="{00000000-0008-0000-03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742390"/>
    <xdr:pic>
      <xdr:nvPicPr>
        <xdr:cNvPr id="639" name="Picture 4" descr="logo alquiser1">
          <a:extLst>
            <a:ext uri="{FF2B5EF4-FFF2-40B4-BE49-F238E27FC236}">
              <a16:creationId xmlns:a16="http://schemas.microsoft.com/office/drawing/2014/main" id="{00000000-0008-0000-03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438150"/>
    <xdr:pic>
      <xdr:nvPicPr>
        <xdr:cNvPr id="640" name="Picture 4" descr="logo alquiser1">
          <a:extLst>
            <a:ext uri="{FF2B5EF4-FFF2-40B4-BE49-F238E27FC236}">
              <a16:creationId xmlns:a16="http://schemas.microsoft.com/office/drawing/2014/main" id="{00000000-0008-0000-03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793937"/>
    <xdr:pic>
      <xdr:nvPicPr>
        <xdr:cNvPr id="641" name="Picture 4" descr="logo alquiser1">
          <a:extLst>
            <a:ext uri="{FF2B5EF4-FFF2-40B4-BE49-F238E27FC236}">
              <a16:creationId xmlns:a16="http://schemas.microsoft.com/office/drawing/2014/main" id="{00000000-0008-0000-03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381000"/>
    <xdr:pic>
      <xdr:nvPicPr>
        <xdr:cNvPr id="642" name="Picture 4" descr="logo alquiser1">
          <a:extLst>
            <a:ext uri="{FF2B5EF4-FFF2-40B4-BE49-F238E27FC236}">
              <a16:creationId xmlns:a16="http://schemas.microsoft.com/office/drawing/2014/main" id="{00000000-0008-0000-03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589990"/>
    <xdr:pic>
      <xdr:nvPicPr>
        <xdr:cNvPr id="643" name="Picture 4" descr="logo alquiser1">
          <a:extLst>
            <a:ext uri="{FF2B5EF4-FFF2-40B4-BE49-F238E27FC236}">
              <a16:creationId xmlns:a16="http://schemas.microsoft.com/office/drawing/2014/main" id="{00000000-0008-0000-03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589990"/>
    <xdr:pic>
      <xdr:nvPicPr>
        <xdr:cNvPr id="644" name="Picture 4" descr="logo alquiser1">
          <a:extLst>
            <a:ext uri="{FF2B5EF4-FFF2-40B4-BE49-F238E27FC236}">
              <a16:creationId xmlns:a16="http://schemas.microsoft.com/office/drawing/2014/main" id="{00000000-0008-0000-03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46</xdr:row>
      <xdr:rowOff>0</xdr:rowOff>
    </xdr:from>
    <xdr:ext cx="0" cy="656104"/>
    <xdr:pic>
      <xdr:nvPicPr>
        <xdr:cNvPr id="645" name="Picture 4" descr="logo alquiser1">
          <a:extLst>
            <a:ext uri="{FF2B5EF4-FFF2-40B4-BE49-F238E27FC236}">
              <a16:creationId xmlns:a16="http://schemas.microsoft.com/office/drawing/2014/main" id="{00000000-0008-0000-03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23634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627530"/>
    <xdr:pic>
      <xdr:nvPicPr>
        <xdr:cNvPr id="646" name="Picture 4" descr="logo alquiser1">
          <a:extLst>
            <a:ext uri="{FF2B5EF4-FFF2-40B4-BE49-F238E27FC236}">
              <a16:creationId xmlns:a16="http://schemas.microsoft.com/office/drawing/2014/main" id="{00000000-0008-0000-03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627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627530"/>
    <xdr:pic>
      <xdr:nvPicPr>
        <xdr:cNvPr id="647" name="Picture 4" descr="logo alquiser1">
          <a:extLst>
            <a:ext uri="{FF2B5EF4-FFF2-40B4-BE49-F238E27FC236}">
              <a16:creationId xmlns:a16="http://schemas.microsoft.com/office/drawing/2014/main" id="{00000000-0008-0000-03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627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575422"/>
    <xdr:pic>
      <xdr:nvPicPr>
        <xdr:cNvPr id="648" name="Picture 4" descr="logo alquiser1">
          <a:extLst>
            <a:ext uri="{FF2B5EF4-FFF2-40B4-BE49-F238E27FC236}">
              <a16:creationId xmlns:a16="http://schemas.microsoft.com/office/drawing/2014/main" id="{00000000-0008-0000-03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575422"/>
    <xdr:pic>
      <xdr:nvPicPr>
        <xdr:cNvPr id="649" name="Picture 4" descr="logo alquiser1">
          <a:extLst>
            <a:ext uri="{FF2B5EF4-FFF2-40B4-BE49-F238E27FC236}">
              <a16:creationId xmlns:a16="http://schemas.microsoft.com/office/drawing/2014/main" id="{00000000-0008-0000-03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1905561"/>
    <xdr:pic>
      <xdr:nvPicPr>
        <xdr:cNvPr id="650" name="Picture 4" descr="logo alquiser1">
          <a:extLst>
            <a:ext uri="{FF2B5EF4-FFF2-40B4-BE49-F238E27FC236}">
              <a16:creationId xmlns:a16="http://schemas.microsoft.com/office/drawing/2014/main" id="{00000000-0008-0000-03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1905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1526242"/>
    <xdr:pic>
      <xdr:nvPicPr>
        <xdr:cNvPr id="651" name="Picture 4" descr="logo alquiser1">
          <a:extLst>
            <a:ext uri="{FF2B5EF4-FFF2-40B4-BE49-F238E27FC236}">
              <a16:creationId xmlns:a16="http://schemas.microsoft.com/office/drawing/2014/main" id="{00000000-0008-0000-03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1526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575422"/>
    <xdr:pic>
      <xdr:nvPicPr>
        <xdr:cNvPr id="652" name="Picture 4" descr="logo alquiser1">
          <a:extLst>
            <a:ext uri="{FF2B5EF4-FFF2-40B4-BE49-F238E27FC236}">
              <a16:creationId xmlns:a16="http://schemas.microsoft.com/office/drawing/2014/main" id="{00000000-0008-0000-03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428065"/>
    <xdr:pic>
      <xdr:nvPicPr>
        <xdr:cNvPr id="653" name="Picture 4" descr="logo alquiser1">
          <a:extLst>
            <a:ext uri="{FF2B5EF4-FFF2-40B4-BE49-F238E27FC236}">
              <a16:creationId xmlns:a16="http://schemas.microsoft.com/office/drawing/2014/main" id="{00000000-0008-0000-03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4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575422"/>
    <xdr:pic>
      <xdr:nvPicPr>
        <xdr:cNvPr id="654" name="Picture 4" descr="logo alquiser1">
          <a:extLst>
            <a:ext uri="{FF2B5EF4-FFF2-40B4-BE49-F238E27FC236}">
              <a16:creationId xmlns:a16="http://schemas.microsoft.com/office/drawing/2014/main" id="{00000000-0008-0000-03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584947"/>
    <xdr:pic>
      <xdr:nvPicPr>
        <xdr:cNvPr id="655" name="Picture 4" descr="logo alquiser1">
          <a:extLst>
            <a:ext uri="{FF2B5EF4-FFF2-40B4-BE49-F238E27FC236}">
              <a16:creationId xmlns:a16="http://schemas.microsoft.com/office/drawing/2014/main" id="{00000000-0008-0000-03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860612"/>
    <xdr:pic>
      <xdr:nvPicPr>
        <xdr:cNvPr id="656" name="Picture 4" descr="logo alquiser1">
          <a:extLst>
            <a:ext uri="{FF2B5EF4-FFF2-40B4-BE49-F238E27FC236}">
              <a16:creationId xmlns:a16="http://schemas.microsoft.com/office/drawing/2014/main" id="{00000000-0008-0000-03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860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917762"/>
    <xdr:pic>
      <xdr:nvPicPr>
        <xdr:cNvPr id="657" name="Picture 4" descr="logo alquiser1">
          <a:extLst>
            <a:ext uri="{FF2B5EF4-FFF2-40B4-BE49-F238E27FC236}">
              <a16:creationId xmlns:a16="http://schemas.microsoft.com/office/drawing/2014/main" id="{00000000-0008-0000-03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917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860612"/>
    <xdr:pic>
      <xdr:nvPicPr>
        <xdr:cNvPr id="658" name="Picture 4" descr="logo alquiser1">
          <a:extLst>
            <a:ext uri="{FF2B5EF4-FFF2-40B4-BE49-F238E27FC236}">
              <a16:creationId xmlns:a16="http://schemas.microsoft.com/office/drawing/2014/main" id="{00000000-0008-0000-03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860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917762"/>
    <xdr:pic>
      <xdr:nvPicPr>
        <xdr:cNvPr id="659" name="Picture 4" descr="logo alquiser1">
          <a:extLst>
            <a:ext uri="{FF2B5EF4-FFF2-40B4-BE49-F238E27FC236}">
              <a16:creationId xmlns:a16="http://schemas.microsoft.com/office/drawing/2014/main" id="{00000000-0008-0000-03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917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584947"/>
    <xdr:pic>
      <xdr:nvPicPr>
        <xdr:cNvPr id="660" name="Picture 4" descr="logo alquiser1">
          <a:extLst>
            <a:ext uri="{FF2B5EF4-FFF2-40B4-BE49-F238E27FC236}">
              <a16:creationId xmlns:a16="http://schemas.microsoft.com/office/drawing/2014/main" id="{00000000-0008-0000-03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575422"/>
    <xdr:pic>
      <xdr:nvPicPr>
        <xdr:cNvPr id="661" name="Picture 4" descr="logo alquiser1">
          <a:extLst>
            <a:ext uri="{FF2B5EF4-FFF2-40B4-BE49-F238E27FC236}">
              <a16:creationId xmlns:a16="http://schemas.microsoft.com/office/drawing/2014/main" id="{00000000-0008-0000-03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584947"/>
    <xdr:pic>
      <xdr:nvPicPr>
        <xdr:cNvPr id="662" name="Picture 4" descr="logo alquiser1">
          <a:extLst>
            <a:ext uri="{FF2B5EF4-FFF2-40B4-BE49-F238E27FC236}">
              <a16:creationId xmlns:a16="http://schemas.microsoft.com/office/drawing/2014/main" id="{00000000-0008-0000-03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584947"/>
    <xdr:pic>
      <xdr:nvPicPr>
        <xdr:cNvPr id="663" name="Picture 4" descr="logo alquiser1">
          <a:extLst>
            <a:ext uri="{FF2B5EF4-FFF2-40B4-BE49-F238E27FC236}">
              <a16:creationId xmlns:a16="http://schemas.microsoft.com/office/drawing/2014/main" id="{00000000-0008-0000-03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55</xdr:row>
      <xdr:rowOff>0</xdr:rowOff>
    </xdr:from>
    <xdr:ext cx="0" cy="584947"/>
    <xdr:pic>
      <xdr:nvPicPr>
        <xdr:cNvPr id="664" name="Picture 4" descr="logo alquiser1">
          <a:extLst>
            <a:ext uri="{FF2B5EF4-FFF2-40B4-BE49-F238E27FC236}">
              <a16:creationId xmlns:a16="http://schemas.microsoft.com/office/drawing/2014/main" id="{00000000-0008-0000-03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458277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627530"/>
    <xdr:pic>
      <xdr:nvPicPr>
        <xdr:cNvPr id="665" name="Picture 4" descr="logo alquiser1">
          <a:extLst>
            <a:ext uri="{FF2B5EF4-FFF2-40B4-BE49-F238E27FC236}">
              <a16:creationId xmlns:a16="http://schemas.microsoft.com/office/drawing/2014/main" id="{00000000-0008-0000-03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627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627530"/>
    <xdr:pic>
      <xdr:nvPicPr>
        <xdr:cNvPr id="666" name="Picture 4" descr="logo alquiser1">
          <a:extLst>
            <a:ext uri="{FF2B5EF4-FFF2-40B4-BE49-F238E27FC236}">
              <a16:creationId xmlns:a16="http://schemas.microsoft.com/office/drawing/2014/main" id="{00000000-0008-0000-03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627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575422"/>
    <xdr:pic>
      <xdr:nvPicPr>
        <xdr:cNvPr id="667" name="Picture 4" descr="logo alquiser1">
          <a:extLst>
            <a:ext uri="{FF2B5EF4-FFF2-40B4-BE49-F238E27FC236}">
              <a16:creationId xmlns:a16="http://schemas.microsoft.com/office/drawing/2014/main" id="{00000000-0008-0000-03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575422"/>
    <xdr:pic>
      <xdr:nvPicPr>
        <xdr:cNvPr id="668" name="Picture 4" descr="logo alquiser1">
          <a:extLst>
            <a:ext uri="{FF2B5EF4-FFF2-40B4-BE49-F238E27FC236}">
              <a16:creationId xmlns:a16="http://schemas.microsoft.com/office/drawing/2014/main" id="{00000000-0008-0000-03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1526242"/>
    <xdr:pic>
      <xdr:nvPicPr>
        <xdr:cNvPr id="669" name="Picture 4" descr="logo alquiser1">
          <a:extLst>
            <a:ext uri="{FF2B5EF4-FFF2-40B4-BE49-F238E27FC236}">
              <a16:creationId xmlns:a16="http://schemas.microsoft.com/office/drawing/2014/main" id="{00000000-0008-0000-03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1526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575422"/>
    <xdr:pic>
      <xdr:nvPicPr>
        <xdr:cNvPr id="670" name="Picture 4" descr="logo alquiser1">
          <a:extLst>
            <a:ext uri="{FF2B5EF4-FFF2-40B4-BE49-F238E27FC236}">
              <a16:creationId xmlns:a16="http://schemas.microsoft.com/office/drawing/2014/main" id="{00000000-0008-0000-03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428065"/>
    <xdr:pic>
      <xdr:nvPicPr>
        <xdr:cNvPr id="671" name="Picture 4" descr="logo alquiser1">
          <a:extLst>
            <a:ext uri="{FF2B5EF4-FFF2-40B4-BE49-F238E27FC236}">
              <a16:creationId xmlns:a16="http://schemas.microsoft.com/office/drawing/2014/main" id="{00000000-0008-0000-03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4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575422"/>
    <xdr:pic>
      <xdr:nvPicPr>
        <xdr:cNvPr id="672" name="Picture 4" descr="logo alquiser1">
          <a:extLst>
            <a:ext uri="{FF2B5EF4-FFF2-40B4-BE49-F238E27FC236}">
              <a16:creationId xmlns:a16="http://schemas.microsoft.com/office/drawing/2014/main" id="{00000000-0008-0000-03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584947"/>
    <xdr:pic>
      <xdr:nvPicPr>
        <xdr:cNvPr id="673" name="Picture 4" descr="logo alquiser1">
          <a:extLst>
            <a:ext uri="{FF2B5EF4-FFF2-40B4-BE49-F238E27FC236}">
              <a16:creationId xmlns:a16="http://schemas.microsoft.com/office/drawing/2014/main" id="{00000000-0008-0000-03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860612"/>
    <xdr:pic>
      <xdr:nvPicPr>
        <xdr:cNvPr id="674" name="Picture 4" descr="logo alquiser1">
          <a:extLst>
            <a:ext uri="{FF2B5EF4-FFF2-40B4-BE49-F238E27FC236}">
              <a16:creationId xmlns:a16="http://schemas.microsoft.com/office/drawing/2014/main" id="{00000000-0008-0000-03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860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917762"/>
    <xdr:pic>
      <xdr:nvPicPr>
        <xdr:cNvPr id="675" name="Picture 4" descr="logo alquiser1">
          <a:extLst>
            <a:ext uri="{FF2B5EF4-FFF2-40B4-BE49-F238E27FC236}">
              <a16:creationId xmlns:a16="http://schemas.microsoft.com/office/drawing/2014/main" id="{00000000-0008-0000-03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917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860612"/>
    <xdr:pic>
      <xdr:nvPicPr>
        <xdr:cNvPr id="676" name="Picture 4" descr="logo alquiser1">
          <a:extLst>
            <a:ext uri="{FF2B5EF4-FFF2-40B4-BE49-F238E27FC236}">
              <a16:creationId xmlns:a16="http://schemas.microsoft.com/office/drawing/2014/main" id="{00000000-0008-0000-03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860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917762"/>
    <xdr:pic>
      <xdr:nvPicPr>
        <xdr:cNvPr id="677" name="Picture 4" descr="logo alquiser1">
          <a:extLst>
            <a:ext uri="{FF2B5EF4-FFF2-40B4-BE49-F238E27FC236}">
              <a16:creationId xmlns:a16="http://schemas.microsoft.com/office/drawing/2014/main" id="{00000000-0008-0000-03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917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584947"/>
    <xdr:pic>
      <xdr:nvPicPr>
        <xdr:cNvPr id="678" name="Picture 4" descr="logo alquiser1">
          <a:extLst>
            <a:ext uri="{FF2B5EF4-FFF2-40B4-BE49-F238E27FC236}">
              <a16:creationId xmlns:a16="http://schemas.microsoft.com/office/drawing/2014/main" id="{00000000-0008-0000-03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575422"/>
    <xdr:pic>
      <xdr:nvPicPr>
        <xdr:cNvPr id="679" name="Picture 4" descr="logo alquiser1">
          <a:extLst>
            <a:ext uri="{FF2B5EF4-FFF2-40B4-BE49-F238E27FC236}">
              <a16:creationId xmlns:a16="http://schemas.microsoft.com/office/drawing/2014/main" id="{00000000-0008-0000-03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57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584947"/>
    <xdr:pic>
      <xdr:nvPicPr>
        <xdr:cNvPr id="680" name="Picture 4" descr="logo alquiser1">
          <a:extLst>
            <a:ext uri="{FF2B5EF4-FFF2-40B4-BE49-F238E27FC236}">
              <a16:creationId xmlns:a16="http://schemas.microsoft.com/office/drawing/2014/main" id="{00000000-0008-0000-03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584947"/>
    <xdr:pic>
      <xdr:nvPicPr>
        <xdr:cNvPr id="681" name="Picture 4" descr="logo alquiser1">
          <a:extLst>
            <a:ext uri="{FF2B5EF4-FFF2-40B4-BE49-F238E27FC236}">
              <a16:creationId xmlns:a16="http://schemas.microsoft.com/office/drawing/2014/main" id="{00000000-0008-0000-03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62</xdr:row>
      <xdr:rowOff>0</xdr:rowOff>
    </xdr:from>
    <xdr:ext cx="0" cy="584947"/>
    <xdr:pic>
      <xdr:nvPicPr>
        <xdr:cNvPr id="682" name="Picture 4" descr="logo alquiser1">
          <a:extLst>
            <a:ext uri="{FF2B5EF4-FFF2-40B4-BE49-F238E27FC236}">
              <a16:creationId xmlns:a16="http://schemas.microsoft.com/office/drawing/2014/main" id="{00000000-0008-0000-03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030575"/>
          <a:ext cx="0" cy="584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89989"/>
    <xdr:pic>
      <xdr:nvPicPr>
        <xdr:cNvPr id="683" name="Picture 4" descr="logo alquiser1">
          <a:extLst>
            <a:ext uri="{FF2B5EF4-FFF2-40B4-BE49-F238E27FC236}">
              <a16:creationId xmlns:a16="http://schemas.microsoft.com/office/drawing/2014/main" id="{00000000-0008-0000-03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89989"/>
    <xdr:pic>
      <xdr:nvPicPr>
        <xdr:cNvPr id="684" name="Picture 4" descr="logo alquiser1">
          <a:extLst>
            <a:ext uri="{FF2B5EF4-FFF2-40B4-BE49-F238E27FC236}">
              <a16:creationId xmlns:a16="http://schemas.microsoft.com/office/drawing/2014/main" id="{00000000-0008-0000-03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89989"/>
    <xdr:pic>
      <xdr:nvPicPr>
        <xdr:cNvPr id="685" name="Picture 4" descr="logo alquiser1">
          <a:extLst>
            <a:ext uri="{FF2B5EF4-FFF2-40B4-BE49-F238E27FC236}">
              <a16:creationId xmlns:a16="http://schemas.microsoft.com/office/drawing/2014/main" id="{00000000-0008-0000-0300-0000A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437589"/>
    <xdr:pic>
      <xdr:nvPicPr>
        <xdr:cNvPr id="686" name="Picture 4" descr="logo alquiser1">
          <a:extLst>
            <a:ext uri="{FF2B5EF4-FFF2-40B4-BE49-F238E27FC236}">
              <a16:creationId xmlns:a16="http://schemas.microsoft.com/office/drawing/2014/main" id="{00000000-0008-0000-03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618564"/>
    <xdr:pic>
      <xdr:nvPicPr>
        <xdr:cNvPr id="687" name="Picture 4" descr="logo alquiser1">
          <a:extLst>
            <a:ext uri="{FF2B5EF4-FFF2-40B4-BE49-F238E27FC236}">
              <a16:creationId xmlns:a16="http://schemas.microsoft.com/office/drawing/2014/main" id="{00000000-0008-0000-0300-0000A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466164"/>
    <xdr:pic>
      <xdr:nvPicPr>
        <xdr:cNvPr id="688" name="Picture 4" descr="logo alquiser1">
          <a:extLst>
            <a:ext uri="{FF2B5EF4-FFF2-40B4-BE49-F238E27FC236}">
              <a16:creationId xmlns:a16="http://schemas.microsoft.com/office/drawing/2014/main" id="{00000000-0008-0000-03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409014"/>
    <xdr:pic>
      <xdr:nvPicPr>
        <xdr:cNvPr id="689" name="Picture 4" descr="logo alquiser1">
          <a:extLst>
            <a:ext uri="{FF2B5EF4-FFF2-40B4-BE49-F238E27FC236}">
              <a16:creationId xmlns:a16="http://schemas.microsoft.com/office/drawing/2014/main" id="{00000000-0008-0000-0300-0000B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89990"/>
    <xdr:pic>
      <xdr:nvPicPr>
        <xdr:cNvPr id="690" name="Picture 4" descr="logo alquiser1">
          <a:extLst>
            <a:ext uri="{FF2B5EF4-FFF2-40B4-BE49-F238E27FC236}">
              <a16:creationId xmlns:a16="http://schemas.microsoft.com/office/drawing/2014/main" id="{00000000-0008-0000-03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746872"/>
    <xdr:pic>
      <xdr:nvPicPr>
        <xdr:cNvPr id="691" name="Picture 4" descr="logo alquiser1">
          <a:extLst>
            <a:ext uri="{FF2B5EF4-FFF2-40B4-BE49-F238E27FC236}">
              <a16:creationId xmlns:a16="http://schemas.microsoft.com/office/drawing/2014/main" id="{00000000-0008-0000-0300-0000B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89990"/>
    <xdr:pic>
      <xdr:nvPicPr>
        <xdr:cNvPr id="692" name="Picture 4" descr="logo alquiser1">
          <a:extLst>
            <a:ext uri="{FF2B5EF4-FFF2-40B4-BE49-F238E27FC236}">
              <a16:creationId xmlns:a16="http://schemas.microsoft.com/office/drawing/2014/main" id="{00000000-0008-0000-03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94472"/>
    <xdr:pic>
      <xdr:nvPicPr>
        <xdr:cNvPr id="693" name="Picture 4" descr="logo alquiser1">
          <a:extLst>
            <a:ext uri="{FF2B5EF4-FFF2-40B4-BE49-F238E27FC236}">
              <a16:creationId xmlns:a16="http://schemas.microsoft.com/office/drawing/2014/main" id="{00000000-0008-0000-03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793937"/>
    <xdr:pic>
      <xdr:nvPicPr>
        <xdr:cNvPr id="694" name="Picture 4" descr="logo alquiser1">
          <a:extLst>
            <a:ext uri="{FF2B5EF4-FFF2-40B4-BE49-F238E27FC236}">
              <a16:creationId xmlns:a16="http://schemas.microsoft.com/office/drawing/2014/main" id="{00000000-0008-0000-03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37322"/>
    <xdr:pic>
      <xdr:nvPicPr>
        <xdr:cNvPr id="695" name="Picture 4" descr="logo alquiser1">
          <a:extLst>
            <a:ext uri="{FF2B5EF4-FFF2-40B4-BE49-F238E27FC236}">
              <a16:creationId xmlns:a16="http://schemas.microsoft.com/office/drawing/2014/main" id="{00000000-0008-0000-0300-0000B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89990"/>
    <xdr:pic>
      <xdr:nvPicPr>
        <xdr:cNvPr id="696" name="Picture 4" descr="logo alquiser1">
          <a:extLst>
            <a:ext uri="{FF2B5EF4-FFF2-40B4-BE49-F238E27FC236}">
              <a16:creationId xmlns:a16="http://schemas.microsoft.com/office/drawing/2014/main" id="{00000000-0008-0000-03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89990"/>
    <xdr:pic>
      <xdr:nvPicPr>
        <xdr:cNvPr id="697" name="Picture 4" descr="logo alquiser1">
          <a:extLst>
            <a:ext uri="{FF2B5EF4-FFF2-40B4-BE49-F238E27FC236}">
              <a16:creationId xmlns:a16="http://schemas.microsoft.com/office/drawing/2014/main" id="{00000000-0008-0000-0300-0000B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627529"/>
    <xdr:pic>
      <xdr:nvPicPr>
        <xdr:cNvPr id="698" name="Picture 4" descr="logo alquiser1">
          <a:extLst>
            <a:ext uri="{FF2B5EF4-FFF2-40B4-BE49-F238E27FC236}">
              <a16:creationId xmlns:a16="http://schemas.microsoft.com/office/drawing/2014/main" id="{00000000-0008-0000-03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742390"/>
    <xdr:pic>
      <xdr:nvPicPr>
        <xdr:cNvPr id="699" name="Picture 4" descr="logo alquiser1">
          <a:extLst>
            <a:ext uri="{FF2B5EF4-FFF2-40B4-BE49-F238E27FC236}">
              <a16:creationId xmlns:a16="http://schemas.microsoft.com/office/drawing/2014/main" id="{00000000-0008-0000-03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94472"/>
    <xdr:pic>
      <xdr:nvPicPr>
        <xdr:cNvPr id="700" name="Picture 4" descr="logo alquiser1">
          <a:extLst>
            <a:ext uri="{FF2B5EF4-FFF2-40B4-BE49-F238E27FC236}">
              <a16:creationId xmlns:a16="http://schemas.microsoft.com/office/drawing/2014/main" id="{00000000-0008-0000-03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742390"/>
    <xdr:pic>
      <xdr:nvPicPr>
        <xdr:cNvPr id="701" name="Picture 4" descr="logo alquiser1">
          <a:extLst>
            <a:ext uri="{FF2B5EF4-FFF2-40B4-BE49-F238E27FC236}">
              <a16:creationId xmlns:a16="http://schemas.microsoft.com/office/drawing/2014/main" id="{00000000-0008-0000-0300-0000B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438150"/>
    <xdr:pic>
      <xdr:nvPicPr>
        <xdr:cNvPr id="702" name="Picture 4" descr="logo alquiser1">
          <a:extLst>
            <a:ext uri="{FF2B5EF4-FFF2-40B4-BE49-F238E27FC236}">
              <a16:creationId xmlns:a16="http://schemas.microsoft.com/office/drawing/2014/main" id="{00000000-0008-0000-03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793937"/>
    <xdr:pic>
      <xdr:nvPicPr>
        <xdr:cNvPr id="703" name="Picture 4" descr="logo alquiser1">
          <a:extLst>
            <a:ext uri="{FF2B5EF4-FFF2-40B4-BE49-F238E27FC236}">
              <a16:creationId xmlns:a16="http://schemas.microsoft.com/office/drawing/2014/main" id="{00000000-0008-0000-0300-0000B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89990"/>
    <xdr:pic>
      <xdr:nvPicPr>
        <xdr:cNvPr id="704" name="Picture 4" descr="logo alquiser1">
          <a:extLst>
            <a:ext uri="{FF2B5EF4-FFF2-40B4-BE49-F238E27FC236}">
              <a16:creationId xmlns:a16="http://schemas.microsoft.com/office/drawing/2014/main" id="{00000000-0008-0000-03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589990"/>
    <xdr:pic>
      <xdr:nvPicPr>
        <xdr:cNvPr id="705" name="Picture 4" descr="logo alquiser1">
          <a:extLst>
            <a:ext uri="{FF2B5EF4-FFF2-40B4-BE49-F238E27FC236}">
              <a16:creationId xmlns:a16="http://schemas.microsoft.com/office/drawing/2014/main" id="{00000000-0008-0000-03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904875</xdr:colOff>
      <xdr:row>40</xdr:row>
      <xdr:rowOff>0</xdr:rowOff>
    </xdr:from>
    <xdr:ext cx="0" cy="656104"/>
    <xdr:pic>
      <xdr:nvPicPr>
        <xdr:cNvPr id="706" name="Picture 4" descr="logo alquiser1">
          <a:extLst>
            <a:ext uri="{FF2B5EF4-FFF2-40B4-BE49-F238E27FC236}">
              <a16:creationId xmlns:a16="http://schemas.microsoft.com/office/drawing/2014/main" id="{00000000-0008-0000-03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08204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895350</xdr:colOff>
      <xdr:row>37</xdr:row>
      <xdr:rowOff>0</xdr:rowOff>
    </xdr:from>
    <xdr:to>
      <xdr:col>0</xdr:col>
      <xdr:colOff>895350</xdr:colOff>
      <xdr:row>41</xdr:row>
      <xdr:rowOff>144690</xdr:rowOff>
    </xdr:to>
    <xdr:pic>
      <xdr:nvPicPr>
        <xdr:cNvPr id="707" name="Picture 4" descr="logo alquiser1">
          <a:extLst>
            <a:ext uri="{FF2B5EF4-FFF2-40B4-BE49-F238E27FC236}">
              <a16:creationId xmlns:a16="http://schemas.microsoft.com/office/drawing/2014/main" id="{00000000-0008-0000-0300-0000C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048875"/>
          <a:ext cx="0" cy="81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895350</xdr:colOff>
      <xdr:row>38</xdr:row>
      <xdr:rowOff>0</xdr:rowOff>
    </xdr:from>
    <xdr:ext cx="0" cy="593725"/>
    <xdr:pic>
      <xdr:nvPicPr>
        <xdr:cNvPr id="708" name="Picture 4" descr="logo alquiser1">
          <a:extLst>
            <a:ext uri="{FF2B5EF4-FFF2-40B4-BE49-F238E27FC236}">
              <a16:creationId xmlns:a16="http://schemas.microsoft.com/office/drawing/2014/main" id="{00000000-0008-0000-03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210800"/>
          <a:ext cx="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895350</xdr:colOff>
      <xdr:row>37</xdr:row>
      <xdr:rowOff>0</xdr:rowOff>
    </xdr:from>
    <xdr:ext cx="0" cy="593725"/>
    <xdr:pic>
      <xdr:nvPicPr>
        <xdr:cNvPr id="709" name="Picture 4" descr="logo alquiser1">
          <a:extLst>
            <a:ext uri="{FF2B5EF4-FFF2-40B4-BE49-F238E27FC236}">
              <a16:creationId xmlns:a16="http://schemas.microsoft.com/office/drawing/2014/main" id="{00000000-0008-0000-0300-0000C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0048875"/>
          <a:ext cx="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895350</xdr:colOff>
      <xdr:row>43</xdr:row>
      <xdr:rowOff>0</xdr:rowOff>
    </xdr:from>
    <xdr:to>
      <xdr:col>0</xdr:col>
      <xdr:colOff>895350</xdr:colOff>
      <xdr:row>46</xdr:row>
      <xdr:rowOff>49892</xdr:rowOff>
    </xdr:to>
    <xdr:pic>
      <xdr:nvPicPr>
        <xdr:cNvPr id="710" name="Picture 4" descr="logo alquiser1">
          <a:extLst>
            <a:ext uri="{FF2B5EF4-FFF2-40B4-BE49-F238E27FC236}">
              <a16:creationId xmlns:a16="http://schemas.microsoft.com/office/drawing/2014/main" id="{00000000-0008-0000-03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1591925"/>
          <a:ext cx="0" cy="821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43</xdr:row>
      <xdr:rowOff>0</xdr:rowOff>
    </xdr:from>
    <xdr:to>
      <xdr:col>0</xdr:col>
      <xdr:colOff>895350</xdr:colOff>
      <xdr:row>46</xdr:row>
      <xdr:rowOff>49892</xdr:rowOff>
    </xdr:to>
    <xdr:pic>
      <xdr:nvPicPr>
        <xdr:cNvPr id="711" name="Picture 4" descr="logo alquiser1">
          <a:extLst>
            <a:ext uri="{FF2B5EF4-FFF2-40B4-BE49-F238E27FC236}">
              <a16:creationId xmlns:a16="http://schemas.microsoft.com/office/drawing/2014/main" id="{00000000-0008-0000-0300-0000C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1591925"/>
          <a:ext cx="0" cy="821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43</xdr:row>
      <xdr:rowOff>0</xdr:rowOff>
    </xdr:from>
    <xdr:to>
      <xdr:col>0</xdr:col>
      <xdr:colOff>895350</xdr:colOff>
      <xdr:row>46</xdr:row>
      <xdr:rowOff>3175</xdr:rowOff>
    </xdr:to>
    <xdr:pic>
      <xdr:nvPicPr>
        <xdr:cNvPr id="712" name="Picture 4" descr="logo alquiser1">
          <a:extLst>
            <a:ext uri="{FF2B5EF4-FFF2-40B4-BE49-F238E27FC236}">
              <a16:creationId xmlns:a16="http://schemas.microsoft.com/office/drawing/2014/main" id="{00000000-0008-0000-03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1591925"/>
          <a:ext cx="0" cy="68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43</xdr:row>
      <xdr:rowOff>0</xdr:rowOff>
    </xdr:from>
    <xdr:to>
      <xdr:col>0</xdr:col>
      <xdr:colOff>895350</xdr:colOff>
      <xdr:row>46</xdr:row>
      <xdr:rowOff>49892</xdr:rowOff>
    </xdr:to>
    <xdr:pic>
      <xdr:nvPicPr>
        <xdr:cNvPr id="713" name="Picture 4" descr="logo alquiser1">
          <a:extLst>
            <a:ext uri="{FF2B5EF4-FFF2-40B4-BE49-F238E27FC236}">
              <a16:creationId xmlns:a16="http://schemas.microsoft.com/office/drawing/2014/main" id="{00000000-0008-0000-0300-0000C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1591925"/>
          <a:ext cx="0" cy="821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43</xdr:row>
      <xdr:rowOff>0</xdr:rowOff>
    </xdr:from>
    <xdr:to>
      <xdr:col>0</xdr:col>
      <xdr:colOff>895350</xdr:colOff>
      <xdr:row>46</xdr:row>
      <xdr:rowOff>3175</xdr:rowOff>
    </xdr:to>
    <xdr:pic>
      <xdr:nvPicPr>
        <xdr:cNvPr id="714" name="Picture 4" descr="logo alquiser1">
          <a:extLst>
            <a:ext uri="{FF2B5EF4-FFF2-40B4-BE49-F238E27FC236}">
              <a16:creationId xmlns:a16="http://schemas.microsoft.com/office/drawing/2014/main" id="{00000000-0008-0000-03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1591925"/>
          <a:ext cx="0"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43</xdr:row>
      <xdr:rowOff>0</xdr:rowOff>
    </xdr:from>
    <xdr:to>
      <xdr:col>0</xdr:col>
      <xdr:colOff>895350</xdr:colOff>
      <xdr:row>46</xdr:row>
      <xdr:rowOff>87992</xdr:rowOff>
    </xdr:to>
    <xdr:pic>
      <xdr:nvPicPr>
        <xdr:cNvPr id="715" name="Picture 4" descr="logo alquiser1">
          <a:extLst>
            <a:ext uri="{FF2B5EF4-FFF2-40B4-BE49-F238E27FC236}">
              <a16:creationId xmlns:a16="http://schemas.microsoft.com/office/drawing/2014/main" id="{00000000-0008-0000-0300-0000C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1591925"/>
          <a:ext cx="0" cy="859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43</xdr:row>
      <xdr:rowOff>0</xdr:rowOff>
    </xdr:from>
    <xdr:to>
      <xdr:col>0</xdr:col>
      <xdr:colOff>895350</xdr:colOff>
      <xdr:row>45</xdr:row>
      <xdr:rowOff>136525</xdr:rowOff>
    </xdr:to>
    <xdr:pic>
      <xdr:nvPicPr>
        <xdr:cNvPr id="716" name="Picture 4" descr="logo alquiser1">
          <a:extLst>
            <a:ext uri="{FF2B5EF4-FFF2-40B4-BE49-F238E27FC236}">
              <a16:creationId xmlns:a16="http://schemas.microsoft.com/office/drawing/2014/main" id="{00000000-0008-0000-03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1591925"/>
          <a:ext cx="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43</xdr:row>
      <xdr:rowOff>0</xdr:rowOff>
    </xdr:from>
    <xdr:to>
      <xdr:col>0</xdr:col>
      <xdr:colOff>895350</xdr:colOff>
      <xdr:row>46</xdr:row>
      <xdr:rowOff>145142</xdr:rowOff>
    </xdr:to>
    <xdr:pic>
      <xdr:nvPicPr>
        <xdr:cNvPr id="717" name="Picture 4" descr="logo alquiser1">
          <a:extLst>
            <a:ext uri="{FF2B5EF4-FFF2-40B4-BE49-F238E27FC236}">
              <a16:creationId xmlns:a16="http://schemas.microsoft.com/office/drawing/2014/main" id="{00000000-0008-0000-03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1591925"/>
          <a:ext cx="0" cy="91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43</xdr:row>
      <xdr:rowOff>0</xdr:rowOff>
    </xdr:from>
    <xdr:to>
      <xdr:col>0</xdr:col>
      <xdr:colOff>895350</xdr:colOff>
      <xdr:row>46</xdr:row>
      <xdr:rowOff>145142</xdr:rowOff>
    </xdr:to>
    <xdr:pic>
      <xdr:nvPicPr>
        <xdr:cNvPr id="718" name="Picture 4" descr="logo alquiser1">
          <a:extLst>
            <a:ext uri="{FF2B5EF4-FFF2-40B4-BE49-F238E27FC236}">
              <a16:creationId xmlns:a16="http://schemas.microsoft.com/office/drawing/2014/main" id="{00000000-0008-0000-03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1591925"/>
          <a:ext cx="0" cy="91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44</xdr:row>
      <xdr:rowOff>0</xdr:rowOff>
    </xdr:from>
    <xdr:to>
      <xdr:col>0</xdr:col>
      <xdr:colOff>895350</xdr:colOff>
      <xdr:row>45</xdr:row>
      <xdr:rowOff>103868</xdr:rowOff>
    </xdr:to>
    <xdr:pic>
      <xdr:nvPicPr>
        <xdr:cNvPr id="719" name="Picture 4" descr="logo alquiser1">
          <a:extLst>
            <a:ext uri="{FF2B5EF4-FFF2-40B4-BE49-F238E27FC236}">
              <a16:creationId xmlns:a16="http://schemas.microsoft.com/office/drawing/2014/main" id="{00000000-0008-0000-0300-0000C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1753850"/>
          <a:ext cx="0" cy="408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44</xdr:row>
      <xdr:rowOff>0</xdr:rowOff>
    </xdr:from>
    <xdr:to>
      <xdr:col>0</xdr:col>
      <xdr:colOff>895350</xdr:colOff>
      <xdr:row>45</xdr:row>
      <xdr:rowOff>79829</xdr:rowOff>
    </xdr:to>
    <xdr:pic>
      <xdr:nvPicPr>
        <xdr:cNvPr id="720" name="Picture 4" descr="logo alquiser1">
          <a:extLst>
            <a:ext uri="{FF2B5EF4-FFF2-40B4-BE49-F238E27FC236}">
              <a16:creationId xmlns:a16="http://schemas.microsoft.com/office/drawing/2014/main" id="{00000000-0008-0000-03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1753850"/>
          <a:ext cx="0" cy="38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895350</xdr:colOff>
      <xdr:row>44</xdr:row>
      <xdr:rowOff>0</xdr:rowOff>
    </xdr:from>
    <xdr:to>
      <xdr:col>0</xdr:col>
      <xdr:colOff>895350</xdr:colOff>
      <xdr:row>45</xdr:row>
      <xdr:rowOff>22679</xdr:rowOff>
    </xdr:to>
    <xdr:pic>
      <xdr:nvPicPr>
        <xdr:cNvPr id="721" name="Picture 4" descr="logo alquiser1">
          <a:extLst>
            <a:ext uri="{FF2B5EF4-FFF2-40B4-BE49-F238E27FC236}">
              <a16:creationId xmlns:a16="http://schemas.microsoft.com/office/drawing/2014/main" id="{00000000-0008-0000-0300-0000D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1753850"/>
          <a:ext cx="0" cy="327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19050</xdr:colOff>
      <xdr:row>36</xdr:row>
      <xdr:rowOff>9525</xdr:rowOff>
    </xdr:from>
    <xdr:to>
      <xdr:col>33</xdr:col>
      <xdr:colOff>607559</xdr:colOff>
      <xdr:row>44</xdr:row>
      <xdr:rowOff>264661</xdr:rowOff>
    </xdr:to>
    <xdr:graphicFrame macro="">
      <xdr:nvGraphicFramePr>
        <xdr:cNvPr id="722" name="Gráfico 26">
          <a:extLst>
            <a:ext uri="{FF2B5EF4-FFF2-40B4-BE49-F238E27FC236}">
              <a16:creationId xmlns:a16="http://schemas.microsoft.com/office/drawing/2014/main" id="{00000000-0008-0000-0300-0000D2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1181100</xdr:colOff>
          <xdr:row>3</xdr:row>
          <xdr:rowOff>219075</xdr:rowOff>
        </xdr:from>
        <xdr:to>
          <xdr:col>0</xdr:col>
          <xdr:colOff>1504950</xdr:colOff>
          <xdr:row>3</xdr:row>
          <xdr:rowOff>438150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3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209550</xdr:rowOff>
        </xdr:from>
        <xdr:to>
          <xdr:col>1</xdr:col>
          <xdr:colOff>466725</xdr:colOff>
          <xdr:row>3</xdr:row>
          <xdr:rowOff>428625</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3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xdr:col>
      <xdr:colOff>904875</xdr:colOff>
      <xdr:row>70</xdr:row>
      <xdr:rowOff>0</xdr:rowOff>
    </xdr:from>
    <xdr:ext cx="0" cy="599795"/>
    <xdr:pic>
      <xdr:nvPicPr>
        <xdr:cNvPr id="4" name="Picture 4" descr="logo alquiser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70</xdr:row>
      <xdr:rowOff>9525</xdr:rowOff>
    </xdr:from>
    <xdr:ext cx="0" cy="547127"/>
    <xdr:pic>
      <xdr:nvPicPr>
        <xdr:cNvPr id="5" name="Picture 4" descr="logo alquiser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1329690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99795"/>
    <xdr:pic>
      <xdr:nvPicPr>
        <xdr:cNvPr id="6" name="Picture 4" descr="logo alquiser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89"/>
    <xdr:pic>
      <xdr:nvPicPr>
        <xdr:cNvPr id="7" name="Picture 4" descr="logo alquiser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99795"/>
    <xdr:pic>
      <xdr:nvPicPr>
        <xdr:cNvPr id="8" name="Picture 4" descr="logo alquiser1">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37334"/>
    <xdr:pic>
      <xdr:nvPicPr>
        <xdr:cNvPr id="9" name="Picture 4" descr="logo alquiser1">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380439"/>
    <xdr:pic>
      <xdr:nvPicPr>
        <xdr:cNvPr id="10" name="Picture 4" descr="logo alquiser1">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99795"/>
    <xdr:pic>
      <xdr:nvPicPr>
        <xdr:cNvPr id="11" name="Picture 4" descr="logo alquiser1">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52195"/>
    <xdr:pic>
      <xdr:nvPicPr>
        <xdr:cNvPr id="12" name="Picture 4" descr="logo alquiser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04277"/>
    <xdr:pic>
      <xdr:nvPicPr>
        <xdr:cNvPr id="13" name="Picture 4" descr="logo alquiser1">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52195"/>
    <xdr:pic>
      <xdr:nvPicPr>
        <xdr:cNvPr id="14" name="Picture 4" descr="logo alquiser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47955"/>
    <xdr:pic>
      <xdr:nvPicPr>
        <xdr:cNvPr id="15" name="Picture 4" descr="logo alquiser1">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390805"/>
    <xdr:pic>
      <xdr:nvPicPr>
        <xdr:cNvPr id="16" name="Picture 4" descr="logo alquiser1">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99795"/>
    <xdr:pic>
      <xdr:nvPicPr>
        <xdr:cNvPr id="17" name="Picture 4" descr="logo alquiser1">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18564"/>
    <xdr:pic>
      <xdr:nvPicPr>
        <xdr:cNvPr id="18" name="Picture 4" descr="logo alquiser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99795"/>
    <xdr:pic>
      <xdr:nvPicPr>
        <xdr:cNvPr id="19" name="Picture 4" descr="logo alquiser1">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66164"/>
    <xdr:pic>
      <xdr:nvPicPr>
        <xdr:cNvPr id="20" name="Picture 4" descr="logo alquiser1">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65909"/>
    <xdr:pic>
      <xdr:nvPicPr>
        <xdr:cNvPr id="21" name="Picture 4" descr="logo alquiser1">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09014"/>
    <xdr:pic>
      <xdr:nvPicPr>
        <xdr:cNvPr id="22" name="Picture 4" descr="logo alquiser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24028"/>
    <xdr:pic>
      <xdr:nvPicPr>
        <xdr:cNvPr id="23" name="Picture 4" descr="logo alquiser1">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24028"/>
    <xdr:pic>
      <xdr:nvPicPr>
        <xdr:cNvPr id="24" name="Picture 4" descr="logo alquiser1">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71920"/>
    <xdr:pic>
      <xdr:nvPicPr>
        <xdr:cNvPr id="25" name="Picture 4" descr="logo alquiser1">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71920"/>
    <xdr:pic>
      <xdr:nvPicPr>
        <xdr:cNvPr id="26" name="Picture 4" descr="logo alquiser1">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219075"/>
    <xdr:pic>
      <xdr:nvPicPr>
        <xdr:cNvPr id="27" name="Picture 4" descr="logo alquiser1">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71920"/>
    <xdr:pic>
      <xdr:nvPicPr>
        <xdr:cNvPr id="28" name="Picture 4" descr="logo alquiser1">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23863"/>
    <xdr:pic>
      <xdr:nvPicPr>
        <xdr:cNvPr id="29" name="Picture 4" descr="logo alquiser1">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71920"/>
    <xdr:pic>
      <xdr:nvPicPr>
        <xdr:cNvPr id="30" name="Picture 4" descr="logo alquiser1">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304800"/>
    <xdr:pic>
      <xdr:nvPicPr>
        <xdr:cNvPr id="31" name="Picture 4" descr="logo alquiser1">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1445"/>
    <xdr:pic>
      <xdr:nvPicPr>
        <xdr:cNvPr id="32" name="Picture 4" descr="logo alquiser1">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1445"/>
    <xdr:pic>
      <xdr:nvPicPr>
        <xdr:cNvPr id="33" name="Picture 4" descr="logo alquiser1">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71920"/>
    <xdr:pic>
      <xdr:nvPicPr>
        <xdr:cNvPr id="34" name="Picture 4" descr="logo alquiser1">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1445"/>
    <xdr:pic>
      <xdr:nvPicPr>
        <xdr:cNvPr id="35" name="Picture 4" descr="logo alquiser1">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1445"/>
    <xdr:pic>
      <xdr:nvPicPr>
        <xdr:cNvPr id="36" name="Picture 4" descr="logo alquiser1">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1445"/>
    <xdr:pic>
      <xdr:nvPicPr>
        <xdr:cNvPr id="37" name="Picture 4" descr="logo alquiser1">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89"/>
    <xdr:pic>
      <xdr:nvPicPr>
        <xdr:cNvPr id="38" name="Picture 4" descr="logo alquiser1">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89"/>
    <xdr:pic>
      <xdr:nvPicPr>
        <xdr:cNvPr id="39" name="Picture 4" descr="logo alquiser1">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89"/>
    <xdr:pic>
      <xdr:nvPicPr>
        <xdr:cNvPr id="40" name="Picture 4" descr="logo alquiser1">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89"/>
    <xdr:pic>
      <xdr:nvPicPr>
        <xdr:cNvPr id="41" name="Picture 4" descr="logo alquiser1">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42" name="Picture 4" descr="logo alquiser1">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46872"/>
    <xdr:pic>
      <xdr:nvPicPr>
        <xdr:cNvPr id="43" name="Picture 4" descr="logo alquiser1">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44" name="Picture 4" descr="logo alquiser1">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94472"/>
    <xdr:pic>
      <xdr:nvPicPr>
        <xdr:cNvPr id="45" name="Picture 4" descr="logo alquiser1">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537322"/>
    <xdr:pic>
      <xdr:nvPicPr>
        <xdr:cNvPr id="46" name="Picture 4" descr="logo alquiser1">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47" name="Picture 4" descr="logo alquiser1">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89"/>
    <xdr:pic>
      <xdr:nvPicPr>
        <xdr:cNvPr id="48" name="Picture 4" descr="logo alquiser1">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49" name="Picture 4" descr="logo alquiser1">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37589"/>
    <xdr:pic>
      <xdr:nvPicPr>
        <xdr:cNvPr id="50" name="Picture 4" descr="logo alquiser1">
          <a:extLst>
            <a:ext uri="{FF2B5EF4-FFF2-40B4-BE49-F238E27FC236}">
              <a16:creationId xmlns:a16="http://schemas.microsoft.com/office/drawing/2014/main" id="{00000000-0008-0000-04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27529"/>
    <xdr:pic>
      <xdr:nvPicPr>
        <xdr:cNvPr id="51" name="Picture 4" descr="logo alquiser1">
          <a:extLst>
            <a:ext uri="{FF2B5EF4-FFF2-40B4-BE49-F238E27FC236}">
              <a16:creationId xmlns:a16="http://schemas.microsoft.com/office/drawing/2014/main" id="{00000000-0008-0000-04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380439"/>
    <xdr:pic>
      <xdr:nvPicPr>
        <xdr:cNvPr id="52" name="Picture 4" descr="logo alquiser1">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42390"/>
    <xdr:pic>
      <xdr:nvPicPr>
        <xdr:cNvPr id="53" name="Picture 4" descr="logo alquiser1">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94472"/>
    <xdr:pic>
      <xdr:nvPicPr>
        <xdr:cNvPr id="54" name="Picture 4" descr="logo alquiser1">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42390"/>
    <xdr:pic>
      <xdr:nvPicPr>
        <xdr:cNvPr id="55" name="Picture 4" descr="logo alquiser1">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38150"/>
    <xdr:pic>
      <xdr:nvPicPr>
        <xdr:cNvPr id="56" name="Picture 4" descr="logo alquiser1">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381000"/>
    <xdr:pic>
      <xdr:nvPicPr>
        <xdr:cNvPr id="57" name="Picture 4" descr="logo alquiser1">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58" name="Picture 4" descr="logo alquiser1">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18564"/>
    <xdr:pic>
      <xdr:nvPicPr>
        <xdr:cNvPr id="59" name="Picture 4" descr="logo alquiser1">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60" name="Picture 4" descr="logo alquiser1">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66164"/>
    <xdr:pic>
      <xdr:nvPicPr>
        <xdr:cNvPr id="61" name="Picture 4" descr="logo alquiser1">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56104"/>
    <xdr:pic>
      <xdr:nvPicPr>
        <xdr:cNvPr id="62" name="Picture 4" descr="logo alquiser1">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09014"/>
    <xdr:pic>
      <xdr:nvPicPr>
        <xdr:cNvPr id="63" name="Picture 4" descr="logo alquiser1">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64" name="Picture 4" descr="logo alquiser1">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46872"/>
    <xdr:pic>
      <xdr:nvPicPr>
        <xdr:cNvPr id="65" name="Picture 4" descr="logo alquiser1">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66" name="Picture 4" descr="logo alquiser1">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94472"/>
    <xdr:pic>
      <xdr:nvPicPr>
        <xdr:cNvPr id="67" name="Picture 4" descr="logo alquiser1">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537322"/>
    <xdr:pic>
      <xdr:nvPicPr>
        <xdr:cNvPr id="68" name="Picture 4" descr="logo alquiser1">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69" name="Picture 4" descr="logo alquiser1">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89"/>
    <xdr:pic>
      <xdr:nvPicPr>
        <xdr:cNvPr id="70" name="Picture 4" descr="logo alquiser1">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71" name="Picture 4" descr="logo alquiser1">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37589"/>
    <xdr:pic>
      <xdr:nvPicPr>
        <xdr:cNvPr id="72" name="Picture 4" descr="logo alquiser1">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27529"/>
    <xdr:pic>
      <xdr:nvPicPr>
        <xdr:cNvPr id="73" name="Picture 4" descr="logo alquiser1">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380439"/>
    <xdr:pic>
      <xdr:nvPicPr>
        <xdr:cNvPr id="74" name="Picture 4" descr="logo alquiser1">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42390"/>
    <xdr:pic>
      <xdr:nvPicPr>
        <xdr:cNvPr id="75" name="Picture 4" descr="logo alquiser1">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94472"/>
    <xdr:pic>
      <xdr:nvPicPr>
        <xdr:cNvPr id="76" name="Picture 4" descr="logo alquiser1">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42390"/>
    <xdr:pic>
      <xdr:nvPicPr>
        <xdr:cNvPr id="77" name="Picture 4" descr="logo alquiser1">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38150"/>
    <xdr:pic>
      <xdr:nvPicPr>
        <xdr:cNvPr id="78" name="Picture 4" descr="logo alquiser1">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381000"/>
    <xdr:pic>
      <xdr:nvPicPr>
        <xdr:cNvPr id="79" name="Picture 4" descr="logo alquiser1">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80" name="Picture 4" descr="logo alquiser1">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18564"/>
    <xdr:pic>
      <xdr:nvPicPr>
        <xdr:cNvPr id="81" name="Picture 4" descr="logo alquiser1">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82" name="Picture 4" descr="logo alquiser1">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66164"/>
    <xdr:pic>
      <xdr:nvPicPr>
        <xdr:cNvPr id="83" name="Picture 4" descr="logo alquiser1">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56104"/>
    <xdr:pic>
      <xdr:nvPicPr>
        <xdr:cNvPr id="84" name="Picture 4" descr="logo alquiser1">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09014"/>
    <xdr:pic>
      <xdr:nvPicPr>
        <xdr:cNvPr id="85" name="Picture 4" descr="logo alquiser1">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86" name="Picture 4" descr="logo alquiser1">
          <a:extLst>
            <a:ext uri="{FF2B5EF4-FFF2-40B4-BE49-F238E27FC236}">
              <a16:creationId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46872"/>
    <xdr:pic>
      <xdr:nvPicPr>
        <xdr:cNvPr id="87" name="Picture 4" descr="logo alquiser1">
          <a:extLst>
            <a:ext uri="{FF2B5EF4-FFF2-40B4-BE49-F238E27FC236}">
              <a16:creationId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88" name="Picture 4" descr="logo alquiser1">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94472"/>
    <xdr:pic>
      <xdr:nvPicPr>
        <xdr:cNvPr id="89" name="Picture 4" descr="logo alquiser1">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537322"/>
    <xdr:pic>
      <xdr:nvPicPr>
        <xdr:cNvPr id="90" name="Picture 4" descr="logo alquiser1">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91" name="Picture 4" descr="logo alquiser1">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92" name="Picture 4" descr="logo alquiser1">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27529"/>
    <xdr:pic>
      <xdr:nvPicPr>
        <xdr:cNvPr id="93" name="Picture 4" descr="logo alquiser1">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42390"/>
    <xdr:pic>
      <xdr:nvPicPr>
        <xdr:cNvPr id="94" name="Picture 4" descr="logo alquiser1">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94472"/>
    <xdr:pic>
      <xdr:nvPicPr>
        <xdr:cNvPr id="95" name="Picture 4" descr="logo alquiser1">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42390"/>
    <xdr:pic>
      <xdr:nvPicPr>
        <xdr:cNvPr id="96" name="Picture 4" descr="logo alquiser1">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38150"/>
    <xdr:pic>
      <xdr:nvPicPr>
        <xdr:cNvPr id="97" name="Picture 4" descr="logo alquiser1">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381000"/>
    <xdr:pic>
      <xdr:nvPicPr>
        <xdr:cNvPr id="98" name="Picture 4" descr="logo alquiser1">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99" name="Picture 4" descr="logo alquiser1">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100" name="Picture 4" descr="logo alquiser1">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56104"/>
    <xdr:pic>
      <xdr:nvPicPr>
        <xdr:cNvPr id="101" name="Picture 4" descr="logo alquiser1">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89"/>
    <xdr:pic>
      <xdr:nvPicPr>
        <xdr:cNvPr id="102" name="Picture 4" descr="logo alquiser1">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89"/>
    <xdr:pic>
      <xdr:nvPicPr>
        <xdr:cNvPr id="103" name="Picture 4" descr="logo alquiser1">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89"/>
    <xdr:pic>
      <xdr:nvPicPr>
        <xdr:cNvPr id="104" name="Picture 4" descr="logo alquiser1">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37589"/>
    <xdr:pic>
      <xdr:nvPicPr>
        <xdr:cNvPr id="105" name="Picture 4" descr="logo alquiser1">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18564"/>
    <xdr:pic>
      <xdr:nvPicPr>
        <xdr:cNvPr id="106" name="Picture 4" descr="logo alquiser1">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66164"/>
    <xdr:pic>
      <xdr:nvPicPr>
        <xdr:cNvPr id="107" name="Picture 4" descr="logo alquiser1">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09014"/>
    <xdr:pic>
      <xdr:nvPicPr>
        <xdr:cNvPr id="108" name="Picture 4" descr="logo alquiser1">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109" name="Picture 4" descr="logo alquiser1">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46872"/>
    <xdr:pic>
      <xdr:nvPicPr>
        <xdr:cNvPr id="110" name="Picture 4" descr="logo alquiser1">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111" name="Picture 4" descr="logo alquiser1">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94472"/>
    <xdr:pic>
      <xdr:nvPicPr>
        <xdr:cNvPr id="112" name="Picture 4" descr="logo alquiser1">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537322"/>
    <xdr:pic>
      <xdr:nvPicPr>
        <xdr:cNvPr id="113" name="Picture 4" descr="logo alquiser1">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114" name="Picture 4" descr="logo alquiser1">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115" name="Picture 4" descr="logo alquiser1">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27529"/>
    <xdr:pic>
      <xdr:nvPicPr>
        <xdr:cNvPr id="116" name="Picture 4" descr="logo alquiser1">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42390"/>
    <xdr:pic>
      <xdr:nvPicPr>
        <xdr:cNvPr id="117" name="Picture 4" descr="logo alquiser1">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94472"/>
    <xdr:pic>
      <xdr:nvPicPr>
        <xdr:cNvPr id="118" name="Picture 4" descr="logo alquiser1">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742390"/>
    <xdr:pic>
      <xdr:nvPicPr>
        <xdr:cNvPr id="119" name="Picture 4" descr="logo alquiser1">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70</xdr:row>
      <xdr:rowOff>0</xdr:rowOff>
    </xdr:from>
    <xdr:ext cx="0" cy="438150"/>
    <xdr:pic>
      <xdr:nvPicPr>
        <xdr:cNvPr id="120" name="Picture 4" descr="logo alquiser1">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287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121" name="Picture 4" descr="logo alquiser1">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589990"/>
    <xdr:pic>
      <xdr:nvPicPr>
        <xdr:cNvPr id="122" name="Picture 4" descr="logo alquiser1">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70</xdr:row>
      <xdr:rowOff>0</xdr:rowOff>
    </xdr:from>
    <xdr:ext cx="0" cy="656104"/>
    <xdr:pic>
      <xdr:nvPicPr>
        <xdr:cNvPr id="123" name="Picture 4" descr="logo alquiser1">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2873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37589"/>
    <xdr:pic>
      <xdr:nvPicPr>
        <xdr:cNvPr id="124" name="Picture 4" descr="logo alquiser1">
          <a:extLst>
            <a:ext uri="{FF2B5EF4-FFF2-40B4-BE49-F238E27FC236}">
              <a16:creationId xmlns:a16="http://schemas.microsoft.com/office/drawing/2014/main" id="{00000000-0008-0000-04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380439"/>
    <xdr:pic>
      <xdr:nvPicPr>
        <xdr:cNvPr id="125" name="Picture 4" descr="logo alquiser1">
          <a:extLst>
            <a:ext uri="{FF2B5EF4-FFF2-40B4-BE49-F238E27FC236}">
              <a16:creationId xmlns:a16="http://schemas.microsoft.com/office/drawing/2014/main" id="{00000000-0008-0000-04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47955"/>
    <xdr:pic>
      <xdr:nvPicPr>
        <xdr:cNvPr id="126" name="Picture 4" descr="logo alquiser1">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390805"/>
    <xdr:pic>
      <xdr:nvPicPr>
        <xdr:cNvPr id="127" name="Picture 4" descr="logo alquiser1">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66164"/>
    <xdr:pic>
      <xdr:nvPicPr>
        <xdr:cNvPr id="128" name="Picture 4" descr="logo alquiser1">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09014"/>
    <xdr:pic>
      <xdr:nvPicPr>
        <xdr:cNvPr id="129" name="Picture 4" descr="logo alquiser1">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219075"/>
    <xdr:pic>
      <xdr:nvPicPr>
        <xdr:cNvPr id="130" name="Picture 4" descr="logo alquiser1">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23863"/>
    <xdr:pic>
      <xdr:nvPicPr>
        <xdr:cNvPr id="131" name="Picture 4" descr="logo alquiser1">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304800"/>
    <xdr:pic>
      <xdr:nvPicPr>
        <xdr:cNvPr id="132" name="Picture 4" descr="logo alquiser1">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37589"/>
    <xdr:pic>
      <xdr:nvPicPr>
        <xdr:cNvPr id="133" name="Picture 4" descr="logo alquiser1">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380439"/>
    <xdr:pic>
      <xdr:nvPicPr>
        <xdr:cNvPr id="134" name="Picture 4" descr="logo alquiser1">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38150"/>
    <xdr:pic>
      <xdr:nvPicPr>
        <xdr:cNvPr id="135" name="Picture 4" descr="logo alquiser1">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381000"/>
    <xdr:pic>
      <xdr:nvPicPr>
        <xdr:cNvPr id="136" name="Picture 4" descr="logo alquiser1">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66164"/>
    <xdr:pic>
      <xdr:nvPicPr>
        <xdr:cNvPr id="137" name="Picture 4" descr="logo alquiser1">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09014"/>
    <xdr:pic>
      <xdr:nvPicPr>
        <xdr:cNvPr id="138" name="Picture 4" descr="logo alquiser1">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37589"/>
    <xdr:pic>
      <xdr:nvPicPr>
        <xdr:cNvPr id="139" name="Picture 4" descr="logo alquiser1">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380439"/>
    <xdr:pic>
      <xdr:nvPicPr>
        <xdr:cNvPr id="140" name="Picture 4" descr="logo alquiser1">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38150"/>
    <xdr:pic>
      <xdr:nvPicPr>
        <xdr:cNvPr id="141" name="Picture 4" descr="logo alquiser1">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381000"/>
    <xdr:pic>
      <xdr:nvPicPr>
        <xdr:cNvPr id="142" name="Picture 4" descr="logo alquiser1">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66164"/>
    <xdr:pic>
      <xdr:nvPicPr>
        <xdr:cNvPr id="143" name="Picture 4" descr="logo alquiser1">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09014"/>
    <xdr:pic>
      <xdr:nvPicPr>
        <xdr:cNvPr id="144" name="Picture 4" descr="logo alquiser1">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38150"/>
    <xdr:pic>
      <xdr:nvPicPr>
        <xdr:cNvPr id="145" name="Picture 4" descr="logo alquiser1">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381000"/>
    <xdr:pic>
      <xdr:nvPicPr>
        <xdr:cNvPr id="146" name="Picture 4" descr="logo alquiser1">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37589"/>
    <xdr:pic>
      <xdr:nvPicPr>
        <xdr:cNvPr id="147" name="Picture 4" descr="logo alquiser1">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66164"/>
    <xdr:pic>
      <xdr:nvPicPr>
        <xdr:cNvPr id="148" name="Picture 4" descr="logo alquiser1">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09014"/>
    <xdr:pic>
      <xdr:nvPicPr>
        <xdr:cNvPr id="149" name="Picture 4" descr="logo alquiser1">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86</xdr:row>
      <xdr:rowOff>0</xdr:rowOff>
    </xdr:from>
    <xdr:ext cx="0" cy="438150"/>
    <xdr:pic>
      <xdr:nvPicPr>
        <xdr:cNvPr id="150" name="Picture 4" descr="logo alquiser1">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2972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180976</xdr:colOff>
      <xdr:row>88</xdr:row>
      <xdr:rowOff>57150</xdr:rowOff>
    </xdr:from>
    <xdr:to>
      <xdr:col>14</xdr:col>
      <xdr:colOff>0</xdr:colOff>
      <xdr:row>88</xdr:row>
      <xdr:rowOff>1724025</xdr:rowOff>
    </xdr:to>
    <xdr:graphicFrame macro="">
      <xdr:nvGraphicFramePr>
        <xdr:cNvPr id="151" name="150 Gráfico">
          <a:extLst>
            <a:ext uri="{FF2B5EF4-FFF2-40B4-BE49-F238E27FC236}">
              <a16:creationId xmlns:a16="http://schemas.microsoft.com/office/drawing/2014/main" id="{00000000-0008-0000-0400-00009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171449</xdr:colOff>
      <xdr:row>88</xdr:row>
      <xdr:rowOff>47625</xdr:rowOff>
    </xdr:from>
    <xdr:to>
      <xdr:col>27</xdr:col>
      <xdr:colOff>266699</xdr:colOff>
      <xdr:row>88</xdr:row>
      <xdr:rowOff>1724025</xdr:rowOff>
    </xdr:to>
    <xdr:graphicFrame macro="">
      <xdr:nvGraphicFramePr>
        <xdr:cNvPr id="152" name="151 Gráfico">
          <a:extLst>
            <a:ext uri="{FF2B5EF4-FFF2-40B4-BE49-F238E27FC236}">
              <a16:creationId xmlns:a16="http://schemas.microsoft.com/office/drawing/2014/main" id="{00000000-0008-0000-0400-00009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904875</xdr:colOff>
      <xdr:row>71</xdr:row>
      <xdr:rowOff>0</xdr:rowOff>
    </xdr:from>
    <xdr:ext cx="0" cy="547127"/>
    <xdr:pic>
      <xdr:nvPicPr>
        <xdr:cNvPr id="153" name="Picture 4" descr="logo alquiser1">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7589"/>
    <xdr:pic>
      <xdr:nvPicPr>
        <xdr:cNvPr id="154" name="Picture 4" descr="logo alquiser1">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80439"/>
    <xdr:pic>
      <xdr:nvPicPr>
        <xdr:cNvPr id="155" name="Picture 4" descr="logo alquiser1">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47955"/>
    <xdr:pic>
      <xdr:nvPicPr>
        <xdr:cNvPr id="156" name="Picture 4" descr="logo alquiser1">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90805"/>
    <xdr:pic>
      <xdr:nvPicPr>
        <xdr:cNvPr id="157" name="Picture 4" descr="logo alquiser1">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66164"/>
    <xdr:pic>
      <xdr:nvPicPr>
        <xdr:cNvPr id="158" name="Picture 4" descr="logo alquiser1">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09014"/>
    <xdr:pic>
      <xdr:nvPicPr>
        <xdr:cNvPr id="159" name="Picture 4" descr="logo alquiser1">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219075"/>
    <xdr:pic>
      <xdr:nvPicPr>
        <xdr:cNvPr id="160" name="Picture 4" descr="logo alquiser1">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23863"/>
    <xdr:pic>
      <xdr:nvPicPr>
        <xdr:cNvPr id="161" name="Picture 4" descr="logo alquiser1">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04800"/>
    <xdr:pic>
      <xdr:nvPicPr>
        <xdr:cNvPr id="162" name="Picture 4" descr="logo alquiser1">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537322"/>
    <xdr:pic>
      <xdr:nvPicPr>
        <xdr:cNvPr id="163" name="Picture 4" descr="logo alquiser1">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7589"/>
    <xdr:pic>
      <xdr:nvPicPr>
        <xdr:cNvPr id="164" name="Picture 4" descr="logo alquiser1">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80439"/>
    <xdr:pic>
      <xdr:nvPicPr>
        <xdr:cNvPr id="165" name="Picture 4" descr="logo alquiser1">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8150"/>
    <xdr:pic>
      <xdr:nvPicPr>
        <xdr:cNvPr id="166" name="Picture 4" descr="logo alquiser1">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81000"/>
    <xdr:pic>
      <xdr:nvPicPr>
        <xdr:cNvPr id="167" name="Picture 4" descr="logo alquiser1">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66164"/>
    <xdr:pic>
      <xdr:nvPicPr>
        <xdr:cNvPr id="168" name="Picture 4" descr="logo alquiser1">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09014"/>
    <xdr:pic>
      <xdr:nvPicPr>
        <xdr:cNvPr id="169" name="Picture 4" descr="logo alquiser1">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537322"/>
    <xdr:pic>
      <xdr:nvPicPr>
        <xdr:cNvPr id="170" name="Picture 4" descr="logo alquiser1">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7589"/>
    <xdr:pic>
      <xdr:nvPicPr>
        <xdr:cNvPr id="171" name="Picture 4" descr="logo alquiser1">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80439"/>
    <xdr:pic>
      <xdr:nvPicPr>
        <xdr:cNvPr id="172" name="Picture 4" descr="logo alquiser1">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8150"/>
    <xdr:pic>
      <xdr:nvPicPr>
        <xdr:cNvPr id="173" name="Picture 4" descr="logo alquiser1">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81000"/>
    <xdr:pic>
      <xdr:nvPicPr>
        <xdr:cNvPr id="174" name="Picture 4" descr="logo alquiser1">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66164"/>
    <xdr:pic>
      <xdr:nvPicPr>
        <xdr:cNvPr id="175" name="Picture 4" descr="logo alquiser1">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09014"/>
    <xdr:pic>
      <xdr:nvPicPr>
        <xdr:cNvPr id="176" name="Picture 4" descr="logo alquiser1">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537322"/>
    <xdr:pic>
      <xdr:nvPicPr>
        <xdr:cNvPr id="177" name="Picture 4" descr="logo alquiser1">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8150"/>
    <xdr:pic>
      <xdr:nvPicPr>
        <xdr:cNvPr id="178" name="Picture 4" descr="logo alquiser1">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381000"/>
    <xdr:pic>
      <xdr:nvPicPr>
        <xdr:cNvPr id="179" name="Picture 4" descr="logo alquiser1">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7589"/>
    <xdr:pic>
      <xdr:nvPicPr>
        <xdr:cNvPr id="180" name="Picture 4" descr="logo alquiser1">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66164"/>
    <xdr:pic>
      <xdr:nvPicPr>
        <xdr:cNvPr id="181" name="Picture 4" descr="logo alquiser1">
          <a:extLst>
            <a:ext uri="{FF2B5EF4-FFF2-40B4-BE49-F238E27FC236}">
              <a16:creationId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09014"/>
    <xdr:pic>
      <xdr:nvPicPr>
        <xdr:cNvPr id="182" name="Picture 4" descr="logo alquiser1">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537322"/>
    <xdr:pic>
      <xdr:nvPicPr>
        <xdr:cNvPr id="183" name="Picture 4" descr="logo alquiser1">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71</xdr:row>
      <xdr:rowOff>0</xdr:rowOff>
    </xdr:from>
    <xdr:ext cx="0" cy="438150"/>
    <xdr:pic>
      <xdr:nvPicPr>
        <xdr:cNvPr id="184" name="Picture 4" descr="logo alquiser1">
          <a:extLst>
            <a:ext uri="{FF2B5EF4-FFF2-40B4-BE49-F238E27FC236}">
              <a16:creationId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3477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9795"/>
    <xdr:pic>
      <xdr:nvPicPr>
        <xdr:cNvPr id="185" name="Picture 4" descr="logo alquiser1">
          <a:extLst>
            <a:ext uri="{FF2B5EF4-FFF2-40B4-BE49-F238E27FC236}">
              <a16:creationId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47127"/>
    <xdr:pic>
      <xdr:nvPicPr>
        <xdr:cNvPr id="186" name="Picture 4" descr="logo alquiser1">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9795"/>
    <xdr:pic>
      <xdr:nvPicPr>
        <xdr:cNvPr id="187" name="Picture 4" descr="logo alquiser1">
          <a:extLst>
            <a:ext uri="{FF2B5EF4-FFF2-40B4-BE49-F238E27FC236}">
              <a16:creationId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188" name="Picture 4" descr="logo alquiser1">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9795"/>
    <xdr:pic>
      <xdr:nvPicPr>
        <xdr:cNvPr id="189" name="Picture 4" descr="logo alquiser1">
          <a:extLst>
            <a:ext uri="{FF2B5EF4-FFF2-40B4-BE49-F238E27FC236}">
              <a16:creationId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190" name="Picture 4" descr="logo alquiser1">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37334"/>
    <xdr:pic>
      <xdr:nvPicPr>
        <xdr:cNvPr id="191" name="Picture 4" descr="logo alquiser1">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192" name="Picture 4" descr="logo alquiser1">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9795"/>
    <xdr:pic>
      <xdr:nvPicPr>
        <xdr:cNvPr id="193" name="Picture 4" descr="logo alquiser1">
          <a:extLst>
            <a:ext uri="{FF2B5EF4-FFF2-40B4-BE49-F238E27FC236}">
              <a16:creationId xmlns:a16="http://schemas.microsoft.com/office/drawing/2014/main" id="{00000000-0008-0000-04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52195"/>
    <xdr:pic>
      <xdr:nvPicPr>
        <xdr:cNvPr id="194" name="Picture 4" descr="logo alquiser1">
          <a:extLst>
            <a:ext uri="{FF2B5EF4-FFF2-40B4-BE49-F238E27FC236}">
              <a16:creationId xmlns:a16="http://schemas.microsoft.com/office/drawing/2014/main" id="{00000000-0008-0000-04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04277"/>
    <xdr:pic>
      <xdr:nvPicPr>
        <xdr:cNvPr id="195" name="Picture 4" descr="logo alquiser1">
          <a:extLst>
            <a:ext uri="{FF2B5EF4-FFF2-40B4-BE49-F238E27FC236}">
              <a16:creationId xmlns:a16="http://schemas.microsoft.com/office/drawing/2014/main" id="{00000000-0008-0000-04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52195"/>
    <xdr:pic>
      <xdr:nvPicPr>
        <xdr:cNvPr id="196" name="Picture 4" descr="logo alquiser1">
          <a:extLst>
            <a:ext uri="{FF2B5EF4-FFF2-40B4-BE49-F238E27FC236}">
              <a16:creationId xmlns:a16="http://schemas.microsoft.com/office/drawing/2014/main" id="{00000000-0008-0000-04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47955"/>
    <xdr:pic>
      <xdr:nvPicPr>
        <xdr:cNvPr id="197" name="Picture 4" descr="logo alquiser1">
          <a:extLst>
            <a:ext uri="{FF2B5EF4-FFF2-40B4-BE49-F238E27FC236}">
              <a16:creationId xmlns:a16="http://schemas.microsoft.com/office/drawing/2014/main" id="{00000000-0008-0000-04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90805"/>
    <xdr:pic>
      <xdr:nvPicPr>
        <xdr:cNvPr id="198" name="Picture 4" descr="logo alquiser1">
          <a:extLst>
            <a:ext uri="{FF2B5EF4-FFF2-40B4-BE49-F238E27FC236}">
              <a16:creationId xmlns:a16="http://schemas.microsoft.com/office/drawing/2014/main" id="{00000000-0008-0000-04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9795"/>
    <xdr:pic>
      <xdr:nvPicPr>
        <xdr:cNvPr id="199" name="Picture 4" descr="logo alquiser1">
          <a:extLst>
            <a:ext uri="{FF2B5EF4-FFF2-40B4-BE49-F238E27FC236}">
              <a16:creationId xmlns:a16="http://schemas.microsoft.com/office/drawing/2014/main" id="{00000000-0008-0000-04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18564"/>
    <xdr:pic>
      <xdr:nvPicPr>
        <xdr:cNvPr id="200" name="Picture 4" descr="logo alquiser1">
          <a:extLst>
            <a:ext uri="{FF2B5EF4-FFF2-40B4-BE49-F238E27FC236}">
              <a16:creationId xmlns:a16="http://schemas.microsoft.com/office/drawing/2014/main" id="{00000000-0008-0000-04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9795"/>
    <xdr:pic>
      <xdr:nvPicPr>
        <xdr:cNvPr id="201" name="Picture 4" descr="logo alquiser1">
          <a:extLst>
            <a:ext uri="{FF2B5EF4-FFF2-40B4-BE49-F238E27FC236}">
              <a16:creationId xmlns:a16="http://schemas.microsoft.com/office/drawing/2014/main" id="{00000000-0008-0000-04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202" name="Picture 4" descr="logo alquiser1">
          <a:extLst>
            <a:ext uri="{FF2B5EF4-FFF2-40B4-BE49-F238E27FC236}">
              <a16:creationId xmlns:a16="http://schemas.microsoft.com/office/drawing/2014/main" id="{00000000-0008-0000-04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65909"/>
    <xdr:pic>
      <xdr:nvPicPr>
        <xdr:cNvPr id="203" name="Picture 4" descr="logo alquiser1">
          <a:extLst>
            <a:ext uri="{FF2B5EF4-FFF2-40B4-BE49-F238E27FC236}">
              <a16:creationId xmlns:a16="http://schemas.microsoft.com/office/drawing/2014/main" id="{00000000-0008-0000-04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204" name="Picture 4" descr="logo alquiser1">
          <a:extLst>
            <a:ext uri="{FF2B5EF4-FFF2-40B4-BE49-F238E27FC236}">
              <a16:creationId xmlns:a16="http://schemas.microsoft.com/office/drawing/2014/main" id="{00000000-0008-0000-04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24028"/>
    <xdr:pic>
      <xdr:nvPicPr>
        <xdr:cNvPr id="205" name="Picture 4" descr="logo alquiser1">
          <a:extLst>
            <a:ext uri="{FF2B5EF4-FFF2-40B4-BE49-F238E27FC236}">
              <a16:creationId xmlns:a16="http://schemas.microsoft.com/office/drawing/2014/main" id="{00000000-0008-0000-04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24028"/>
    <xdr:pic>
      <xdr:nvPicPr>
        <xdr:cNvPr id="206" name="Picture 4" descr="logo alquiser1">
          <a:extLst>
            <a:ext uri="{FF2B5EF4-FFF2-40B4-BE49-F238E27FC236}">
              <a16:creationId xmlns:a16="http://schemas.microsoft.com/office/drawing/2014/main" id="{00000000-0008-0000-04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71920"/>
    <xdr:pic>
      <xdr:nvPicPr>
        <xdr:cNvPr id="207" name="Picture 4" descr="logo alquiser1">
          <a:extLst>
            <a:ext uri="{FF2B5EF4-FFF2-40B4-BE49-F238E27FC236}">
              <a16:creationId xmlns:a16="http://schemas.microsoft.com/office/drawing/2014/main" id="{00000000-0008-0000-04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71920"/>
    <xdr:pic>
      <xdr:nvPicPr>
        <xdr:cNvPr id="208" name="Picture 4" descr="logo alquiser1">
          <a:extLst>
            <a:ext uri="{FF2B5EF4-FFF2-40B4-BE49-F238E27FC236}">
              <a16:creationId xmlns:a16="http://schemas.microsoft.com/office/drawing/2014/main" id="{00000000-0008-0000-04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219075"/>
    <xdr:pic>
      <xdr:nvPicPr>
        <xdr:cNvPr id="209" name="Picture 4" descr="logo alquiser1">
          <a:extLst>
            <a:ext uri="{FF2B5EF4-FFF2-40B4-BE49-F238E27FC236}">
              <a16:creationId xmlns:a16="http://schemas.microsoft.com/office/drawing/2014/main" id="{00000000-0008-0000-04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71920"/>
    <xdr:pic>
      <xdr:nvPicPr>
        <xdr:cNvPr id="210" name="Picture 4" descr="logo alquiser1">
          <a:extLst>
            <a:ext uri="{FF2B5EF4-FFF2-40B4-BE49-F238E27FC236}">
              <a16:creationId xmlns:a16="http://schemas.microsoft.com/office/drawing/2014/main" id="{00000000-0008-0000-04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23863"/>
    <xdr:pic>
      <xdr:nvPicPr>
        <xdr:cNvPr id="211" name="Picture 4" descr="logo alquiser1">
          <a:extLst>
            <a:ext uri="{FF2B5EF4-FFF2-40B4-BE49-F238E27FC236}">
              <a16:creationId xmlns:a16="http://schemas.microsoft.com/office/drawing/2014/main" id="{00000000-0008-0000-04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71920"/>
    <xdr:pic>
      <xdr:nvPicPr>
        <xdr:cNvPr id="212" name="Picture 4" descr="logo alquiser1">
          <a:extLst>
            <a:ext uri="{FF2B5EF4-FFF2-40B4-BE49-F238E27FC236}">
              <a16:creationId xmlns:a16="http://schemas.microsoft.com/office/drawing/2014/main" id="{00000000-0008-0000-04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04800"/>
    <xdr:pic>
      <xdr:nvPicPr>
        <xdr:cNvPr id="213" name="Picture 4" descr="logo alquiser1">
          <a:extLst>
            <a:ext uri="{FF2B5EF4-FFF2-40B4-BE49-F238E27FC236}">
              <a16:creationId xmlns:a16="http://schemas.microsoft.com/office/drawing/2014/main" id="{00000000-0008-0000-04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1445"/>
    <xdr:pic>
      <xdr:nvPicPr>
        <xdr:cNvPr id="214" name="Picture 4" descr="logo alquiser1">
          <a:extLst>
            <a:ext uri="{FF2B5EF4-FFF2-40B4-BE49-F238E27FC236}">
              <a16:creationId xmlns:a16="http://schemas.microsoft.com/office/drawing/2014/main" id="{00000000-0008-0000-04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1445"/>
    <xdr:pic>
      <xdr:nvPicPr>
        <xdr:cNvPr id="215" name="Picture 4" descr="logo alquiser1">
          <a:extLst>
            <a:ext uri="{FF2B5EF4-FFF2-40B4-BE49-F238E27FC236}">
              <a16:creationId xmlns:a16="http://schemas.microsoft.com/office/drawing/2014/main" id="{00000000-0008-0000-04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71920"/>
    <xdr:pic>
      <xdr:nvPicPr>
        <xdr:cNvPr id="216" name="Picture 4" descr="logo alquiser1">
          <a:extLst>
            <a:ext uri="{FF2B5EF4-FFF2-40B4-BE49-F238E27FC236}">
              <a16:creationId xmlns:a16="http://schemas.microsoft.com/office/drawing/2014/main" id="{00000000-0008-0000-04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1445"/>
    <xdr:pic>
      <xdr:nvPicPr>
        <xdr:cNvPr id="217" name="Picture 4" descr="logo alquiser1">
          <a:extLst>
            <a:ext uri="{FF2B5EF4-FFF2-40B4-BE49-F238E27FC236}">
              <a16:creationId xmlns:a16="http://schemas.microsoft.com/office/drawing/2014/main" id="{00000000-0008-0000-04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1445"/>
    <xdr:pic>
      <xdr:nvPicPr>
        <xdr:cNvPr id="218" name="Picture 4" descr="logo alquiser1">
          <a:extLst>
            <a:ext uri="{FF2B5EF4-FFF2-40B4-BE49-F238E27FC236}">
              <a16:creationId xmlns:a16="http://schemas.microsoft.com/office/drawing/2014/main" id="{00000000-0008-0000-04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1445"/>
    <xdr:pic>
      <xdr:nvPicPr>
        <xdr:cNvPr id="219" name="Picture 4" descr="logo alquiser1">
          <a:extLst>
            <a:ext uri="{FF2B5EF4-FFF2-40B4-BE49-F238E27FC236}">
              <a16:creationId xmlns:a16="http://schemas.microsoft.com/office/drawing/2014/main" id="{00000000-0008-0000-04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220" name="Picture 4" descr="logo alquiser1">
          <a:extLst>
            <a:ext uri="{FF2B5EF4-FFF2-40B4-BE49-F238E27FC236}">
              <a16:creationId xmlns:a16="http://schemas.microsoft.com/office/drawing/2014/main" id="{00000000-0008-0000-04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221" name="Picture 4" descr="logo alquiser1">
          <a:extLst>
            <a:ext uri="{FF2B5EF4-FFF2-40B4-BE49-F238E27FC236}">
              <a16:creationId xmlns:a16="http://schemas.microsoft.com/office/drawing/2014/main" id="{00000000-0008-0000-04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222" name="Picture 4" descr="logo alquiser1">
          <a:extLst>
            <a:ext uri="{FF2B5EF4-FFF2-40B4-BE49-F238E27FC236}">
              <a16:creationId xmlns:a16="http://schemas.microsoft.com/office/drawing/2014/main" id="{00000000-0008-0000-04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223" name="Picture 4" descr="logo alquiser1">
          <a:extLst>
            <a:ext uri="{FF2B5EF4-FFF2-40B4-BE49-F238E27FC236}">
              <a16:creationId xmlns:a16="http://schemas.microsoft.com/office/drawing/2014/main" id="{00000000-0008-0000-04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24" name="Picture 4" descr="logo alquiser1">
          <a:extLst>
            <a:ext uri="{FF2B5EF4-FFF2-40B4-BE49-F238E27FC236}">
              <a16:creationId xmlns:a16="http://schemas.microsoft.com/office/drawing/2014/main" id="{00000000-0008-0000-04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6872"/>
    <xdr:pic>
      <xdr:nvPicPr>
        <xdr:cNvPr id="225" name="Picture 4" descr="logo alquiser1">
          <a:extLst>
            <a:ext uri="{FF2B5EF4-FFF2-40B4-BE49-F238E27FC236}">
              <a16:creationId xmlns:a16="http://schemas.microsoft.com/office/drawing/2014/main" id="{00000000-0008-0000-04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26" name="Picture 4" descr="logo alquiser1">
          <a:extLst>
            <a:ext uri="{FF2B5EF4-FFF2-40B4-BE49-F238E27FC236}">
              <a16:creationId xmlns:a16="http://schemas.microsoft.com/office/drawing/2014/main" id="{00000000-0008-0000-04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227" name="Picture 4" descr="logo alquiser1">
          <a:extLst>
            <a:ext uri="{FF2B5EF4-FFF2-40B4-BE49-F238E27FC236}">
              <a16:creationId xmlns:a16="http://schemas.microsoft.com/office/drawing/2014/main" id="{00000000-0008-0000-04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37322"/>
    <xdr:pic>
      <xdr:nvPicPr>
        <xdr:cNvPr id="228" name="Picture 4" descr="logo alquiser1">
          <a:extLst>
            <a:ext uri="{FF2B5EF4-FFF2-40B4-BE49-F238E27FC236}">
              <a16:creationId xmlns:a16="http://schemas.microsoft.com/office/drawing/2014/main" id="{00000000-0008-0000-04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29" name="Picture 4" descr="logo alquiser1">
          <a:extLst>
            <a:ext uri="{FF2B5EF4-FFF2-40B4-BE49-F238E27FC236}">
              <a16:creationId xmlns:a16="http://schemas.microsoft.com/office/drawing/2014/main" id="{00000000-0008-0000-04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230" name="Picture 4" descr="logo alquiser1">
          <a:extLst>
            <a:ext uri="{FF2B5EF4-FFF2-40B4-BE49-F238E27FC236}">
              <a16:creationId xmlns:a16="http://schemas.microsoft.com/office/drawing/2014/main" id="{00000000-0008-0000-04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31" name="Picture 4" descr="logo alquiser1">
          <a:extLst>
            <a:ext uri="{FF2B5EF4-FFF2-40B4-BE49-F238E27FC236}">
              <a16:creationId xmlns:a16="http://schemas.microsoft.com/office/drawing/2014/main" id="{00000000-0008-0000-04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232" name="Picture 4" descr="logo alquiser1">
          <a:extLst>
            <a:ext uri="{FF2B5EF4-FFF2-40B4-BE49-F238E27FC236}">
              <a16:creationId xmlns:a16="http://schemas.microsoft.com/office/drawing/2014/main" id="{00000000-0008-0000-04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27529"/>
    <xdr:pic>
      <xdr:nvPicPr>
        <xdr:cNvPr id="233" name="Picture 4" descr="logo alquiser1">
          <a:extLst>
            <a:ext uri="{FF2B5EF4-FFF2-40B4-BE49-F238E27FC236}">
              <a16:creationId xmlns:a16="http://schemas.microsoft.com/office/drawing/2014/main" id="{00000000-0008-0000-04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234" name="Picture 4" descr="logo alquiser1">
          <a:extLst>
            <a:ext uri="{FF2B5EF4-FFF2-40B4-BE49-F238E27FC236}">
              <a16:creationId xmlns:a16="http://schemas.microsoft.com/office/drawing/2014/main" id="{00000000-0008-0000-04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235" name="Picture 4" descr="logo alquiser1">
          <a:extLst>
            <a:ext uri="{FF2B5EF4-FFF2-40B4-BE49-F238E27FC236}">
              <a16:creationId xmlns:a16="http://schemas.microsoft.com/office/drawing/2014/main" id="{00000000-0008-0000-04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236" name="Picture 4" descr="logo alquiser1">
          <a:extLst>
            <a:ext uri="{FF2B5EF4-FFF2-40B4-BE49-F238E27FC236}">
              <a16:creationId xmlns:a16="http://schemas.microsoft.com/office/drawing/2014/main" id="{00000000-0008-0000-04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237" name="Picture 4" descr="logo alquiser1">
          <a:extLst>
            <a:ext uri="{FF2B5EF4-FFF2-40B4-BE49-F238E27FC236}">
              <a16:creationId xmlns:a16="http://schemas.microsoft.com/office/drawing/2014/main" id="{00000000-0008-0000-04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238" name="Picture 4" descr="logo alquiser1">
          <a:extLst>
            <a:ext uri="{FF2B5EF4-FFF2-40B4-BE49-F238E27FC236}">
              <a16:creationId xmlns:a16="http://schemas.microsoft.com/office/drawing/2014/main" id="{00000000-0008-0000-04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239" name="Picture 4" descr="logo alquiser1">
          <a:extLst>
            <a:ext uri="{FF2B5EF4-FFF2-40B4-BE49-F238E27FC236}">
              <a16:creationId xmlns:a16="http://schemas.microsoft.com/office/drawing/2014/main" id="{00000000-0008-0000-04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40" name="Picture 4" descr="logo alquiser1">
          <a:extLst>
            <a:ext uri="{FF2B5EF4-FFF2-40B4-BE49-F238E27FC236}">
              <a16:creationId xmlns:a16="http://schemas.microsoft.com/office/drawing/2014/main" id="{00000000-0008-0000-04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18564"/>
    <xdr:pic>
      <xdr:nvPicPr>
        <xdr:cNvPr id="241" name="Picture 4" descr="logo alquiser1">
          <a:extLst>
            <a:ext uri="{FF2B5EF4-FFF2-40B4-BE49-F238E27FC236}">
              <a16:creationId xmlns:a16="http://schemas.microsoft.com/office/drawing/2014/main" id="{00000000-0008-0000-04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42" name="Picture 4" descr="logo alquiser1">
          <a:extLst>
            <a:ext uri="{FF2B5EF4-FFF2-40B4-BE49-F238E27FC236}">
              <a16:creationId xmlns:a16="http://schemas.microsoft.com/office/drawing/2014/main" id="{00000000-0008-0000-04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243" name="Picture 4" descr="logo alquiser1">
          <a:extLst>
            <a:ext uri="{FF2B5EF4-FFF2-40B4-BE49-F238E27FC236}">
              <a16:creationId xmlns:a16="http://schemas.microsoft.com/office/drawing/2014/main" id="{00000000-0008-0000-04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56104"/>
    <xdr:pic>
      <xdr:nvPicPr>
        <xdr:cNvPr id="244" name="Picture 4" descr="logo alquiser1">
          <a:extLst>
            <a:ext uri="{FF2B5EF4-FFF2-40B4-BE49-F238E27FC236}">
              <a16:creationId xmlns:a16="http://schemas.microsoft.com/office/drawing/2014/main" id="{00000000-0008-0000-04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245" name="Picture 4" descr="logo alquiser1">
          <a:extLst>
            <a:ext uri="{FF2B5EF4-FFF2-40B4-BE49-F238E27FC236}">
              <a16:creationId xmlns:a16="http://schemas.microsoft.com/office/drawing/2014/main" id="{00000000-0008-0000-04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46" name="Picture 4" descr="logo alquiser1">
          <a:extLst>
            <a:ext uri="{FF2B5EF4-FFF2-40B4-BE49-F238E27FC236}">
              <a16:creationId xmlns:a16="http://schemas.microsoft.com/office/drawing/2014/main" id="{00000000-0008-0000-04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6872"/>
    <xdr:pic>
      <xdr:nvPicPr>
        <xdr:cNvPr id="247" name="Picture 4" descr="logo alquiser1">
          <a:extLst>
            <a:ext uri="{FF2B5EF4-FFF2-40B4-BE49-F238E27FC236}">
              <a16:creationId xmlns:a16="http://schemas.microsoft.com/office/drawing/2014/main" id="{00000000-0008-0000-04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48" name="Picture 4" descr="logo alquiser1">
          <a:extLst>
            <a:ext uri="{FF2B5EF4-FFF2-40B4-BE49-F238E27FC236}">
              <a16:creationId xmlns:a16="http://schemas.microsoft.com/office/drawing/2014/main" id="{00000000-0008-0000-04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249" name="Picture 4" descr="logo alquiser1">
          <a:extLst>
            <a:ext uri="{FF2B5EF4-FFF2-40B4-BE49-F238E27FC236}">
              <a16:creationId xmlns:a16="http://schemas.microsoft.com/office/drawing/2014/main" id="{00000000-0008-0000-04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37322"/>
    <xdr:pic>
      <xdr:nvPicPr>
        <xdr:cNvPr id="250" name="Picture 4" descr="logo alquiser1">
          <a:extLst>
            <a:ext uri="{FF2B5EF4-FFF2-40B4-BE49-F238E27FC236}">
              <a16:creationId xmlns:a16="http://schemas.microsoft.com/office/drawing/2014/main" id="{00000000-0008-0000-04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51" name="Picture 4" descr="logo alquiser1">
          <a:extLst>
            <a:ext uri="{FF2B5EF4-FFF2-40B4-BE49-F238E27FC236}">
              <a16:creationId xmlns:a16="http://schemas.microsoft.com/office/drawing/2014/main" id="{00000000-0008-0000-04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252" name="Picture 4" descr="logo alquiser1">
          <a:extLst>
            <a:ext uri="{FF2B5EF4-FFF2-40B4-BE49-F238E27FC236}">
              <a16:creationId xmlns:a16="http://schemas.microsoft.com/office/drawing/2014/main" id="{00000000-0008-0000-04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53" name="Picture 4" descr="logo alquiser1">
          <a:extLst>
            <a:ext uri="{FF2B5EF4-FFF2-40B4-BE49-F238E27FC236}">
              <a16:creationId xmlns:a16="http://schemas.microsoft.com/office/drawing/2014/main" id="{00000000-0008-0000-04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254" name="Picture 4" descr="logo alquiser1">
          <a:extLst>
            <a:ext uri="{FF2B5EF4-FFF2-40B4-BE49-F238E27FC236}">
              <a16:creationId xmlns:a16="http://schemas.microsoft.com/office/drawing/2014/main" id="{00000000-0008-0000-04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27529"/>
    <xdr:pic>
      <xdr:nvPicPr>
        <xdr:cNvPr id="255" name="Picture 4" descr="logo alquiser1">
          <a:extLst>
            <a:ext uri="{FF2B5EF4-FFF2-40B4-BE49-F238E27FC236}">
              <a16:creationId xmlns:a16="http://schemas.microsoft.com/office/drawing/2014/main" id="{00000000-0008-0000-04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256" name="Picture 4" descr="logo alquiser1">
          <a:extLst>
            <a:ext uri="{FF2B5EF4-FFF2-40B4-BE49-F238E27FC236}">
              <a16:creationId xmlns:a16="http://schemas.microsoft.com/office/drawing/2014/main" id="{00000000-0008-0000-04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257" name="Picture 4" descr="logo alquiser1">
          <a:extLst>
            <a:ext uri="{FF2B5EF4-FFF2-40B4-BE49-F238E27FC236}">
              <a16:creationId xmlns:a16="http://schemas.microsoft.com/office/drawing/2014/main" id="{00000000-0008-0000-04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258" name="Picture 4" descr="logo alquiser1">
          <a:extLst>
            <a:ext uri="{FF2B5EF4-FFF2-40B4-BE49-F238E27FC236}">
              <a16:creationId xmlns:a16="http://schemas.microsoft.com/office/drawing/2014/main" id="{00000000-0008-0000-04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259" name="Picture 4" descr="logo alquiser1">
          <a:extLst>
            <a:ext uri="{FF2B5EF4-FFF2-40B4-BE49-F238E27FC236}">
              <a16:creationId xmlns:a16="http://schemas.microsoft.com/office/drawing/2014/main" id="{00000000-0008-0000-04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260" name="Picture 4" descr="logo alquiser1">
          <a:extLst>
            <a:ext uri="{FF2B5EF4-FFF2-40B4-BE49-F238E27FC236}">
              <a16:creationId xmlns:a16="http://schemas.microsoft.com/office/drawing/2014/main" id="{00000000-0008-0000-04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261" name="Picture 4" descr="logo alquiser1">
          <a:extLst>
            <a:ext uri="{FF2B5EF4-FFF2-40B4-BE49-F238E27FC236}">
              <a16:creationId xmlns:a16="http://schemas.microsoft.com/office/drawing/2014/main" id="{00000000-0008-0000-04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62" name="Picture 4" descr="logo alquiser1">
          <a:extLst>
            <a:ext uri="{FF2B5EF4-FFF2-40B4-BE49-F238E27FC236}">
              <a16:creationId xmlns:a16="http://schemas.microsoft.com/office/drawing/2014/main" id="{00000000-0008-0000-04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18564"/>
    <xdr:pic>
      <xdr:nvPicPr>
        <xdr:cNvPr id="263" name="Picture 4" descr="logo alquiser1">
          <a:extLst>
            <a:ext uri="{FF2B5EF4-FFF2-40B4-BE49-F238E27FC236}">
              <a16:creationId xmlns:a16="http://schemas.microsoft.com/office/drawing/2014/main" id="{00000000-0008-0000-04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64" name="Picture 4" descr="logo alquiser1">
          <a:extLst>
            <a:ext uri="{FF2B5EF4-FFF2-40B4-BE49-F238E27FC236}">
              <a16:creationId xmlns:a16="http://schemas.microsoft.com/office/drawing/2014/main" id="{00000000-0008-0000-04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265" name="Picture 4" descr="logo alquiser1">
          <a:extLst>
            <a:ext uri="{FF2B5EF4-FFF2-40B4-BE49-F238E27FC236}">
              <a16:creationId xmlns:a16="http://schemas.microsoft.com/office/drawing/2014/main" id="{00000000-0008-0000-04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56104"/>
    <xdr:pic>
      <xdr:nvPicPr>
        <xdr:cNvPr id="266" name="Picture 4" descr="logo alquiser1">
          <a:extLst>
            <a:ext uri="{FF2B5EF4-FFF2-40B4-BE49-F238E27FC236}">
              <a16:creationId xmlns:a16="http://schemas.microsoft.com/office/drawing/2014/main" id="{00000000-0008-0000-04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267" name="Picture 4" descr="logo alquiser1">
          <a:extLst>
            <a:ext uri="{FF2B5EF4-FFF2-40B4-BE49-F238E27FC236}">
              <a16:creationId xmlns:a16="http://schemas.microsoft.com/office/drawing/2014/main" id="{00000000-0008-0000-04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68" name="Picture 4" descr="logo alquiser1">
          <a:extLst>
            <a:ext uri="{FF2B5EF4-FFF2-40B4-BE49-F238E27FC236}">
              <a16:creationId xmlns:a16="http://schemas.microsoft.com/office/drawing/2014/main" id="{00000000-0008-0000-04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6872"/>
    <xdr:pic>
      <xdr:nvPicPr>
        <xdr:cNvPr id="269" name="Picture 4" descr="logo alquiser1">
          <a:extLst>
            <a:ext uri="{FF2B5EF4-FFF2-40B4-BE49-F238E27FC236}">
              <a16:creationId xmlns:a16="http://schemas.microsoft.com/office/drawing/2014/main" id="{00000000-0008-0000-04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70" name="Picture 4" descr="logo alquiser1">
          <a:extLst>
            <a:ext uri="{FF2B5EF4-FFF2-40B4-BE49-F238E27FC236}">
              <a16:creationId xmlns:a16="http://schemas.microsoft.com/office/drawing/2014/main" id="{00000000-0008-0000-04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271" name="Picture 4" descr="logo alquiser1">
          <a:extLst>
            <a:ext uri="{FF2B5EF4-FFF2-40B4-BE49-F238E27FC236}">
              <a16:creationId xmlns:a16="http://schemas.microsoft.com/office/drawing/2014/main" id="{00000000-0008-0000-04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37322"/>
    <xdr:pic>
      <xdr:nvPicPr>
        <xdr:cNvPr id="272" name="Picture 4" descr="logo alquiser1">
          <a:extLst>
            <a:ext uri="{FF2B5EF4-FFF2-40B4-BE49-F238E27FC236}">
              <a16:creationId xmlns:a16="http://schemas.microsoft.com/office/drawing/2014/main" id="{00000000-0008-0000-04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73" name="Picture 4" descr="logo alquiser1">
          <a:extLst>
            <a:ext uri="{FF2B5EF4-FFF2-40B4-BE49-F238E27FC236}">
              <a16:creationId xmlns:a16="http://schemas.microsoft.com/office/drawing/2014/main" id="{00000000-0008-0000-04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74" name="Picture 4" descr="logo alquiser1">
          <a:extLst>
            <a:ext uri="{FF2B5EF4-FFF2-40B4-BE49-F238E27FC236}">
              <a16:creationId xmlns:a16="http://schemas.microsoft.com/office/drawing/2014/main" id="{00000000-0008-0000-04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27529"/>
    <xdr:pic>
      <xdr:nvPicPr>
        <xdr:cNvPr id="275" name="Picture 4" descr="logo alquiser1">
          <a:extLst>
            <a:ext uri="{FF2B5EF4-FFF2-40B4-BE49-F238E27FC236}">
              <a16:creationId xmlns:a16="http://schemas.microsoft.com/office/drawing/2014/main" id="{00000000-0008-0000-04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276" name="Picture 4" descr="logo alquiser1">
          <a:extLst>
            <a:ext uri="{FF2B5EF4-FFF2-40B4-BE49-F238E27FC236}">
              <a16:creationId xmlns:a16="http://schemas.microsoft.com/office/drawing/2014/main" id="{00000000-0008-0000-04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277" name="Picture 4" descr="logo alquiser1">
          <a:extLst>
            <a:ext uri="{FF2B5EF4-FFF2-40B4-BE49-F238E27FC236}">
              <a16:creationId xmlns:a16="http://schemas.microsoft.com/office/drawing/2014/main" id="{00000000-0008-0000-04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278" name="Picture 4" descr="logo alquiser1">
          <a:extLst>
            <a:ext uri="{FF2B5EF4-FFF2-40B4-BE49-F238E27FC236}">
              <a16:creationId xmlns:a16="http://schemas.microsoft.com/office/drawing/2014/main" id="{00000000-0008-0000-04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279" name="Picture 4" descr="logo alquiser1">
          <a:extLst>
            <a:ext uri="{FF2B5EF4-FFF2-40B4-BE49-F238E27FC236}">
              <a16:creationId xmlns:a16="http://schemas.microsoft.com/office/drawing/2014/main" id="{00000000-0008-0000-04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280" name="Picture 4" descr="logo alquiser1">
          <a:extLst>
            <a:ext uri="{FF2B5EF4-FFF2-40B4-BE49-F238E27FC236}">
              <a16:creationId xmlns:a16="http://schemas.microsoft.com/office/drawing/2014/main" id="{00000000-0008-0000-04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81" name="Picture 4" descr="logo alquiser1">
          <a:extLst>
            <a:ext uri="{FF2B5EF4-FFF2-40B4-BE49-F238E27FC236}">
              <a16:creationId xmlns:a16="http://schemas.microsoft.com/office/drawing/2014/main" id="{00000000-0008-0000-04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82" name="Picture 4" descr="logo alquiser1">
          <a:extLst>
            <a:ext uri="{FF2B5EF4-FFF2-40B4-BE49-F238E27FC236}">
              <a16:creationId xmlns:a16="http://schemas.microsoft.com/office/drawing/2014/main" id="{00000000-0008-0000-04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56104"/>
    <xdr:pic>
      <xdr:nvPicPr>
        <xdr:cNvPr id="283" name="Picture 4" descr="logo alquiser1">
          <a:extLst>
            <a:ext uri="{FF2B5EF4-FFF2-40B4-BE49-F238E27FC236}">
              <a16:creationId xmlns:a16="http://schemas.microsoft.com/office/drawing/2014/main" id="{00000000-0008-0000-04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284" name="Picture 4" descr="logo alquiser1">
          <a:extLst>
            <a:ext uri="{FF2B5EF4-FFF2-40B4-BE49-F238E27FC236}">
              <a16:creationId xmlns:a16="http://schemas.microsoft.com/office/drawing/2014/main" id="{00000000-0008-0000-04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285" name="Picture 4" descr="logo alquiser1">
          <a:extLst>
            <a:ext uri="{FF2B5EF4-FFF2-40B4-BE49-F238E27FC236}">
              <a16:creationId xmlns:a16="http://schemas.microsoft.com/office/drawing/2014/main" id="{00000000-0008-0000-04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286" name="Picture 4" descr="logo alquiser1">
          <a:extLst>
            <a:ext uri="{FF2B5EF4-FFF2-40B4-BE49-F238E27FC236}">
              <a16:creationId xmlns:a16="http://schemas.microsoft.com/office/drawing/2014/main" id="{00000000-0008-0000-04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287" name="Picture 4" descr="logo alquiser1">
          <a:extLst>
            <a:ext uri="{FF2B5EF4-FFF2-40B4-BE49-F238E27FC236}">
              <a16:creationId xmlns:a16="http://schemas.microsoft.com/office/drawing/2014/main" id="{00000000-0008-0000-04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18564"/>
    <xdr:pic>
      <xdr:nvPicPr>
        <xdr:cNvPr id="288" name="Picture 4" descr="logo alquiser1">
          <a:extLst>
            <a:ext uri="{FF2B5EF4-FFF2-40B4-BE49-F238E27FC236}">
              <a16:creationId xmlns:a16="http://schemas.microsoft.com/office/drawing/2014/main" id="{00000000-0008-0000-04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289" name="Picture 4" descr="logo alquiser1">
          <a:extLst>
            <a:ext uri="{FF2B5EF4-FFF2-40B4-BE49-F238E27FC236}">
              <a16:creationId xmlns:a16="http://schemas.microsoft.com/office/drawing/2014/main" id="{00000000-0008-0000-04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290" name="Picture 4" descr="logo alquiser1">
          <a:extLst>
            <a:ext uri="{FF2B5EF4-FFF2-40B4-BE49-F238E27FC236}">
              <a16:creationId xmlns:a16="http://schemas.microsoft.com/office/drawing/2014/main" id="{00000000-0008-0000-04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91" name="Picture 4" descr="logo alquiser1">
          <a:extLst>
            <a:ext uri="{FF2B5EF4-FFF2-40B4-BE49-F238E27FC236}">
              <a16:creationId xmlns:a16="http://schemas.microsoft.com/office/drawing/2014/main" id="{00000000-0008-0000-04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6872"/>
    <xdr:pic>
      <xdr:nvPicPr>
        <xdr:cNvPr id="292" name="Picture 4" descr="logo alquiser1">
          <a:extLst>
            <a:ext uri="{FF2B5EF4-FFF2-40B4-BE49-F238E27FC236}">
              <a16:creationId xmlns:a16="http://schemas.microsoft.com/office/drawing/2014/main" id="{00000000-0008-0000-04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93" name="Picture 4" descr="logo alquiser1">
          <a:extLst>
            <a:ext uri="{FF2B5EF4-FFF2-40B4-BE49-F238E27FC236}">
              <a16:creationId xmlns:a16="http://schemas.microsoft.com/office/drawing/2014/main" id="{00000000-0008-0000-04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294" name="Picture 4" descr="logo alquiser1">
          <a:extLst>
            <a:ext uri="{FF2B5EF4-FFF2-40B4-BE49-F238E27FC236}">
              <a16:creationId xmlns:a16="http://schemas.microsoft.com/office/drawing/2014/main" id="{00000000-0008-0000-04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37322"/>
    <xdr:pic>
      <xdr:nvPicPr>
        <xdr:cNvPr id="295" name="Picture 4" descr="logo alquiser1">
          <a:extLst>
            <a:ext uri="{FF2B5EF4-FFF2-40B4-BE49-F238E27FC236}">
              <a16:creationId xmlns:a16="http://schemas.microsoft.com/office/drawing/2014/main" id="{00000000-0008-0000-04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96" name="Picture 4" descr="logo alquiser1">
          <a:extLst>
            <a:ext uri="{FF2B5EF4-FFF2-40B4-BE49-F238E27FC236}">
              <a16:creationId xmlns:a16="http://schemas.microsoft.com/office/drawing/2014/main" id="{00000000-0008-0000-04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297" name="Picture 4" descr="logo alquiser1">
          <a:extLst>
            <a:ext uri="{FF2B5EF4-FFF2-40B4-BE49-F238E27FC236}">
              <a16:creationId xmlns:a16="http://schemas.microsoft.com/office/drawing/2014/main" id="{00000000-0008-0000-04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27529"/>
    <xdr:pic>
      <xdr:nvPicPr>
        <xdr:cNvPr id="298" name="Picture 4" descr="logo alquiser1">
          <a:extLst>
            <a:ext uri="{FF2B5EF4-FFF2-40B4-BE49-F238E27FC236}">
              <a16:creationId xmlns:a16="http://schemas.microsoft.com/office/drawing/2014/main" id="{00000000-0008-0000-04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299" name="Picture 4" descr="logo alquiser1">
          <a:extLst>
            <a:ext uri="{FF2B5EF4-FFF2-40B4-BE49-F238E27FC236}">
              <a16:creationId xmlns:a16="http://schemas.microsoft.com/office/drawing/2014/main" id="{00000000-0008-0000-04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300" name="Picture 4" descr="logo alquiser1">
          <a:extLst>
            <a:ext uri="{FF2B5EF4-FFF2-40B4-BE49-F238E27FC236}">
              <a16:creationId xmlns:a16="http://schemas.microsoft.com/office/drawing/2014/main" id="{00000000-0008-0000-04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301" name="Picture 4" descr="logo alquiser1">
          <a:extLst>
            <a:ext uri="{FF2B5EF4-FFF2-40B4-BE49-F238E27FC236}">
              <a16:creationId xmlns:a16="http://schemas.microsoft.com/office/drawing/2014/main" id="{00000000-0008-0000-04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302" name="Picture 4" descr="logo alquiser1">
          <a:extLst>
            <a:ext uri="{FF2B5EF4-FFF2-40B4-BE49-F238E27FC236}">
              <a16:creationId xmlns:a16="http://schemas.microsoft.com/office/drawing/2014/main" id="{00000000-0008-0000-04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303" name="Picture 4" descr="logo alquiser1">
          <a:extLst>
            <a:ext uri="{FF2B5EF4-FFF2-40B4-BE49-F238E27FC236}">
              <a16:creationId xmlns:a16="http://schemas.microsoft.com/office/drawing/2014/main" id="{00000000-0008-0000-04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304" name="Picture 4" descr="logo alquiser1">
          <a:extLst>
            <a:ext uri="{FF2B5EF4-FFF2-40B4-BE49-F238E27FC236}">
              <a16:creationId xmlns:a16="http://schemas.microsoft.com/office/drawing/2014/main" id="{00000000-0008-0000-04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56104"/>
    <xdr:pic>
      <xdr:nvPicPr>
        <xdr:cNvPr id="305" name="Picture 4" descr="logo alquiser1">
          <a:extLst>
            <a:ext uri="{FF2B5EF4-FFF2-40B4-BE49-F238E27FC236}">
              <a16:creationId xmlns:a16="http://schemas.microsoft.com/office/drawing/2014/main" id="{00000000-0008-0000-04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47127"/>
    <xdr:pic>
      <xdr:nvPicPr>
        <xdr:cNvPr id="306" name="Picture 4" descr="logo alquiser1">
          <a:extLst>
            <a:ext uri="{FF2B5EF4-FFF2-40B4-BE49-F238E27FC236}">
              <a16:creationId xmlns:a16="http://schemas.microsoft.com/office/drawing/2014/main" id="{00000000-0008-0000-04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307" name="Picture 4" descr="logo alquiser1">
          <a:extLst>
            <a:ext uri="{FF2B5EF4-FFF2-40B4-BE49-F238E27FC236}">
              <a16:creationId xmlns:a16="http://schemas.microsoft.com/office/drawing/2014/main" id="{00000000-0008-0000-04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308" name="Picture 4" descr="logo alquiser1">
          <a:extLst>
            <a:ext uri="{FF2B5EF4-FFF2-40B4-BE49-F238E27FC236}">
              <a16:creationId xmlns:a16="http://schemas.microsoft.com/office/drawing/2014/main" id="{00000000-0008-0000-04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47955"/>
    <xdr:pic>
      <xdr:nvPicPr>
        <xdr:cNvPr id="309" name="Picture 4" descr="logo alquiser1">
          <a:extLst>
            <a:ext uri="{FF2B5EF4-FFF2-40B4-BE49-F238E27FC236}">
              <a16:creationId xmlns:a16="http://schemas.microsoft.com/office/drawing/2014/main" id="{00000000-0008-0000-04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90805"/>
    <xdr:pic>
      <xdr:nvPicPr>
        <xdr:cNvPr id="310" name="Picture 4" descr="logo alquiser1">
          <a:extLst>
            <a:ext uri="{FF2B5EF4-FFF2-40B4-BE49-F238E27FC236}">
              <a16:creationId xmlns:a16="http://schemas.microsoft.com/office/drawing/2014/main" id="{00000000-0008-0000-04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311" name="Picture 4" descr="logo alquiser1">
          <a:extLst>
            <a:ext uri="{FF2B5EF4-FFF2-40B4-BE49-F238E27FC236}">
              <a16:creationId xmlns:a16="http://schemas.microsoft.com/office/drawing/2014/main" id="{00000000-0008-0000-04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312" name="Picture 4" descr="logo alquiser1">
          <a:extLst>
            <a:ext uri="{FF2B5EF4-FFF2-40B4-BE49-F238E27FC236}">
              <a16:creationId xmlns:a16="http://schemas.microsoft.com/office/drawing/2014/main" id="{00000000-0008-0000-04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219075"/>
    <xdr:pic>
      <xdr:nvPicPr>
        <xdr:cNvPr id="313" name="Picture 4" descr="logo alquiser1">
          <a:extLst>
            <a:ext uri="{FF2B5EF4-FFF2-40B4-BE49-F238E27FC236}">
              <a16:creationId xmlns:a16="http://schemas.microsoft.com/office/drawing/2014/main" id="{00000000-0008-0000-04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23863"/>
    <xdr:pic>
      <xdr:nvPicPr>
        <xdr:cNvPr id="314" name="Picture 4" descr="logo alquiser1">
          <a:extLst>
            <a:ext uri="{FF2B5EF4-FFF2-40B4-BE49-F238E27FC236}">
              <a16:creationId xmlns:a16="http://schemas.microsoft.com/office/drawing/2014/main" id="{00000000-0008-0000-04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04800"/>
    <xdr:pic>
      <xdr:nvPicPr>
        <xdr:cNvPr id="315" name="Picture 4" descr="logo alquiser1">
          <a:extLst>
            <a:ext uri="{FF2B5EF4-FFF2-40B4-BE49-F238E27FC236}">
              <a16:creationId xmlns:a16="http://schemas.microsoft.com/office/drawing/2014/main" id="{00000000-0008-0000-04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37322"/>
    <xdr:pic>
      <xdr:nvPicPr>
        <xdr:cNvPr id="316" name="Picture 4" descr="logo alquiser1">
          <a:extLst>
            <a:ext uri="{FF2B5EF4-FFF2-40B4-BE49-F238E27FC236}">
              <a16:creationId xmlns:a16="http://schemas.microsoft.com/office/drawing/2014/main" id="{00000000-0008-0000-04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317" name="Picture 4" descr="logo alquiser1">
          <a:extLst>
            <a:ext uri="{FF2B5EF4-FFF2-40B4-BE49-F238E27FC236}">
              <a16:creationId xmlns:a16="http://schemas.microsoft.com/office/drawing/2014/main" id="{00000000-0008-0000-04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318" name="Picture 4" descr="logo alquiser1">
          <a:extLst>
            <a:ext uri="{FF2B5EF4-FFF2-40B4-BE49-F238E27FC236}">
              <a16:creationId xmlns:a16="http://schemas.microsoft.com/office/drawing/2014/main" id="{00000000-0008-0000-04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319" name="Picture 4" descr="logo alquiser1">
          <a:extLst>
            <a:ext uri="{FF2B5EF4-FFF2-40B4-BE49-F238E27FC236}">
              <a16:creationId xmlns:a16="http://schemas.microsoft.com/office/drawing/2014/main" id="{00000000-0008-0000-04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320" name="Picture 4" descr="logo alquiser1">
          <a:extLst>
            <a:ext uri="{FF2B5EF4-FFF2-40B4-BE49-F238E27FC236}">
              <a16:creationId xmlns:a16="http://schemas.microsoft.com/office/drawing/2014/main" id="{00000000-0008-0000-04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321" name="Picture 4" descr="logo alquiser1">
          <a:extLst>
            <a:ext uri="{FF2B5EF4-FFF2-40B4-BE49-F238E27FC236}">
              <a16:creationId xmlns:a16="http://schemas.microsoft.com/office/drawing/2014/main" id="{00000000-0008-0000-04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322" name="Picture 4" descr="logo alquiser1">
          <a:extLst>
            <a:ext uri="{FF2B5EF4-FFF2-40B4-BE49-F238E27FC236}">
              <a16:creationId xmlns:a16="http://schemas.microsoft.com/office/drawing/2014/main" id="{00000000-0008-0000-04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37322"/>
    <xdr:pic>
      <xdr:nvPicPr>
        <xdr:cNvPr id="323" name="Picture 4" descr="logo alquiser1">
          <a:extLst>
            <a:ext uri="{FF2B5EF4-FFF2-40B4-BE49-F238E27FC236}">
              <a16:creationId xmlns:a16="http://schemas.microsoft.com/office/drawing/2014/main" id="{00000000-0008-0000-04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324" name="Picture 4" descr="logo alquiser1">
          <a:extLst>
            <a:ext uri="{FF2B5EF4-FFF2-40B4-BE49-F238E27FC236}">
              <a16:creationId xmlns:a16="http://schemas.microsoft.com/office/drawing/2014/main" id="{00000000-0008-0000-04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325" name="Picture 4" descr="logo alquiser1">
          <a:extLst>
            <a:ext uri="{FF2B5EF4-FFF2-40B4-BE49-F238E27FC236}">
              <a16:creationId xmlns:a16="http://schemas.microsoft.com/office/drawing/2014/main" id="{00000000-0008-0000-04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326" name="Picture 4" descr="logo alquiser1">
          <a:extLst>
            <a:ext uri="{FF2B5EF4-FFF2-40B4-BE49-F238E27FC236}">
              <a16:creationId xmlns:a16="http://schemas.microsoft.com/office/drawing/2014/main" id="{00000000-0008-0000-04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327" name="Picture 4" descr="logo alquiser1">
          <a:extLst>
            <a:ext uri="{FF2B5EF4-FFF2-40B4-BE49-F238E27FC236}">
              <a16:creationId xmlns:a16="http://schemas.microsoft.com/office/drawing/2014/main" id="{00000000-0008-0000-04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328" name="Picture 4" descr="logo alquiser1">
          <a:extLst>
            <a:ext uri="{FF2B5EF4-FFF2-40B4-BE49-F238E27FC236}">
              <a16:creationId xmlns:a16="http://schemas.microsoft.com/office/drawing/2014/main" id="{00000000-0008-0000-04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329" name="Picture 4" descr="logo alquiser1">
          <a:extLst>
            <a:ext uri="{FF2B5EF4-FFF2-40B4-BE49-F238E27FC236}">
              <a16:creationId xmlns:a16="http://schemas.microsoft.com/office/drawing/2014/main" id="{00000000-0008-0000-04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37322"/>
    <xdr:pic>
      <xdr:nvPicPr>
        <xdr:cNvPr id="330" name="Picture 4" descr="logo alquiser1">
          <a:extLst>
            <a:ext uri="{FF2B5EF4-FFF2-40B4-BE49-F238E27FC236}">
              <a16:creationId xmlns:a16="http://schemas.microsoft.com/office/drawing/2014/main" id="{00000000-0008-0000-04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331" name="Picture 4" descr="logo alquiser1">
          <a:extLst>
            <a:ext uri="{FF2B5EF4-FFF2-40B4-BE49-F238E27FC236}">
              <a16:creationId xmlns:a16="http://schemas.microsoft.com/office/drawing/2014/main" id="{00000000-0008-0000-04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332" name="Picture 4" descr="logo alquiser1">
          <a:extLst>
            <a:ext uri="{FF2B5EF4-FFF2-40B4-BE49-F238E27FC236}">
              <a16:creationId xmlns:a16="http://schemas.microsoft.com/office/drawing/2014/main" id="{00000000-0008-0000-04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333" name="Picture 4" descr="logo alquiser1">
          <a:extLst>
            <a:ext uri="{FF2B5EF4-FFF2-40B4-BE49-F238E27FC236}">
              <a16:creationId xmlns:a16="http://schemas.microsoft.com/office/drawing/2014/main" id="{00000000-0008-0000-04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334" name="Picture 4" descr="logo alquiser1">
          <a:extLst>
            <a:ext uri="{FF2B5EF4-FFF2-40B4-BE49-F238E27FC236}">
              <a16:creationId xmlns:a16="http://schemas.microsoft.com/office/drawing/2014/main" id="{00000000-0008-0000-04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335" name="Picture 4" descr="logo alquiser1">
          <a:extLst>
            <a:ext uri="{FF2B5EF4-FFF2-40B4-BE49-F238E27FC236}">
              <a16:creationId xmlns:a16="http://schemas.microsoft.com/office/drawing/2014/main" id="{00000000-0008-0000-04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37322"/>
    <xdr:pic>
      <xdr:nvPicPr>
        <xdr:cNvPr id="336" name="Picture 4" descr="logo alquiser1">
          <a:extLst>
            <a:ext uri="{FF2B5EF4-FFF2-40B4-BE49-F238E27FC236}">
              <a16:creationId xmlns:a16="http://schemas.microsoft.com/office/drawing/2014/main" id="{00000000-0008-0000-04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337" name="Picture 4" descr="logo alquiser1">
          <a:extLst>
            <a:ext uri="{FF2B5EF4-FFF2-40B4-BE49-F238E27FC236}">
              <a16:creationId xmlns:a16="http://schemas.microsoft.com/office/drawing/2014/main" id="{00000000-0008-0000-04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338" name="Picture 4" descr="logo alquiser1">
          <a:extLst>
            <a:ext uri="{FF2B5EF4-FFF2-40B4-BE49-F238E27FC236}">
              <a16:creationId xmlns:a16="http://schemas.microsoft.com/office/drawing/2014/main" id="{00000000-0008-0000-04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219075"/>
    <xdr:pic>
      <xdr:nvPicPr>
        <xdr:cNvPr id="339" name="Picture 4" descr="logo alquiser1">
          <a:extLst>
            <a:ext uri="{FF2B5EF4-FFF2-40B4-BE49-F238E27FC236}">
              <a16:creationId xmlns:a16="http://schemas.microsoft.com/office/drawing/2014/main" id="{00000000-0008-0000-04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04800"/>
    <xdr:pic>
      <xdr:nvPicPr>
        <xdr:cNvPr id="340" name="Picture 4" descr="logo alquiser1">
          <a:extLst>
            <a:ext uri="{FF2B5EF4-FFF2-40B4-BE49-F238E27FC236}">
              <a16:creationId xmlns:a16="http://schemas.microsoft.com/office/drawing/2014/main" id="{00000000-0008-0000-04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341" name="Picture 4" descr="logo alquiser1">
          <a:extLst>
            <a:ext uri="{FF2B5EF4-FFF2-40B4-BE49-F238E27FC236}">
              <a16:creationId xmlns:a16="http://schemas.microsoft.com/office/drawing/2014/main" id="{00000000-0008-0000-04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342" name="Picture 4" descr="logo alquiser1">
          <a:extLst>
            <a:ext uri="{FF2B5EF4-FFF2-40B4-BE49-F238E27FC236}">
              <a16:creationId xmlns:a16="http://schemas.microsoft.com/office/drawing/2014/main" id="{00000000-0008-0000-04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343" name="Picture 4" descr="logo alquiser1">
          <a:extLst>
            <a:ext uri="{FF2B5EF4-FFF2-40B4-BE49-F238E27FC236}">
              <a16:creationId xmlns:a16="http://schemas.microsoft.com/office/drawing/2014/main" id="{00000000-0008-0000-04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344" name="Picture 4" descr="logo alquiser1">
          <a:extLst>
            <a:ext uri="{FF2B5EF4-FFF2-40B4-BE49-F238E27FC236}">
              <a16:creationId xmlns:a16="http://schemas.microsoft.com/office/drawing/2014/main" id="{00000000-0008-0000-04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345" name="Picture 4" descr="logo alquiser1">
          <a:extLst>
            <a:ext uri="{FF2B5EF4-FFF2-40B4-BE49-F238E27FC236}">
              <a16:creationId xmlns:a16="http://schemas.microsoft.com/office/drawing/2014/main" id="{00000000-0008-0000-04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37589"/>
    <xdr:pic>
      <xdr:nvPicPr>
        <xdr:cNvPr id="346" name="Picture 4" descr="logo alquiser1">
          <a:extLst>
            <a:ext uri="{FF2B5EF4-FFF2-40B4-BE49-F238E27FC236}">
              <a16:creationId xmlns:a16="http://schemas.microsoft.com/office/drawing/2014/main" id="{00000000-0008-0000-04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380439"/>
    <xdr:pic>
      <xdr:nvPicPr>
        <xdr:cNvPr id="347" name="Picture 4" descr="logo alquiser1">
          <a:extLst>
            <a:ext uri="{FF2B5EF4-FFF2-40B4-BE49-F238E27FC236}">
              <a16:creationId xmlns:a16="http://schemas.microsoft.com/office/drawing/2014/main" id="{00000000-0008-0000-04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47955"/>
    <xdr:pic>
      <xdr:nvPicPr>
        <xdr:cNvPr id="348" name="Picture 4" descr="logo alquiser1">
          <a:extLst>
            <a:ext uri="{FF2B5EF4-FFF2-40B4-BE49-F238E27FC236}">
              <a16:creationId xmlns:a16="http://schemas.microsoft.com/office/drawing/2014/main" id="{00000000-0008-0000-04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390805"/>
    <xdr:pic>
      <xdr:nvPicPr>
        <xdr:cNvPr id="349" name="Picture 4" descr="logo alquiser1">
          <a:extLst>
            <a:ext uri="{FF2B5EF4-FFF2-40B4-BE49-F238E27FC236}">
              <a16:creationId xmlns:a16="http://schemas.microsoft.com/office/drawing/2014/main" id="{00000000-0008-0000-04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66164"/>
    <xdr:pic>
      <xdr:nvPicPr>
        <xdr:cNvPr id="350" name="Picture 4" descr="logo alquiser1">
          <a:extLst>
            <a:ext uri="{FF2B5EF4-FFF2-40B4-BE49-F238E27FC236}">
              <a16:creationId xmlns:a16="http://schemas.microsoft.com/office/drawing/2014/main" id="{00000000-0008-0000-04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09014"/>
    <xdr:pic>
      <xdr:nvPicPr>
        <xdr:cNvPr id="351" name="Picture 4" descr="logo alquiser1">
          <a:extLst>
            <a:ext uri="{FF2B5EF4-FFF2-40B4-BE49-F238E27FC236}">
              <a16:creationId xmlns:a16="http://schemas.microsoft.com/office/drawing/2014/main" id="{00000000-0008-0000-04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219075"/>
    <xdr:pic>
      <xdr:nvPicPr>
        <xdr:cNvPr id="352" name="Picture 4" descr="logo alquiser1">
          <a:extLst>
            <a:ext uri="{FF2B5EF4-FFF2-40B4-BE49-F238E27FC236}">
              <a16:creationId xmlns:a16="http://schemas.microsoft.com/office/drawing/2014/main" id="{00000000-0008-0000-04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23863"/>
    <xdr:pic>
      <xdr:nvPicPr>
        <xdr:cNvPr id="353" name="Picture 4" descr="logo alquiser1">
          <a:extLst>
            <a:ext uri="{FF2B5EF4-FFF2-40B4-BE49-F238E27FC236}">
              <a16:creationId xmlns:a16="http://schemas.microsoft.com/office/drawing/2014/main" id="{00000000-0008-0000-04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304800"/>
    <xdr:pic>
      <xdr:nvPicPr>
        <xdr:cNvPr id="354" name="Picture 4" descr="logo alquiser1">
          <a:extLst>
            <a:ext uri="{FF2B5EF4-FFF2-40B4-BE49-F238E27FC236}">
              <a16:creationId xmlns:a16="http://schemas.microsoft.com/office/drawing/2014/main" id="{00000000-0008-0000-04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37589"/>
    <xdr:pic>
      <xdr:nvPicPr>
        <xdr:cNvPr id="355" name="Picture 4" descr="logo alquiser1">
          <a:extLst>
            <a:ext uri="{FF2B5EF4-FFF2-40B4-BE49-F238E27FC236}">
              <a16:creationId xmlns:a16="http://schemas.microsoft.com/office/drawing/2014/main" id="{00000000-0008-0000-04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380439"/>
    <xdr:pic>
      <xdr:nvPicPr>
        <xdr:cNvPr id="356" name="Picture 4" descr="logo alquiser1">
          <a:extLst>
            <a:ext uri="{FF2B5EF4-FFF2-40B4-BE49-F238E27FC236}">
              <a16:creationId xmlns:a16="http://schemas.microsoft.com/office/drawing/2014/main" id="{00000000-0008-0000-04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38150"/>
    <xdr:pic>
      <xdr:nvPicPr>
        <xdr:cNvPr id="357" name="Picture 4" descr="logo alquiser1">
          <a:extLst>
            <a:ext uri="{FF2B5EF4-FFF2-40B4-BE49-F238E27FC236}">
              <a16:creationId xmlns:a16="http://schemas.microsoft.com/office/drawing/2014/main" id="{00000000-0008-0000-04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381000"/>
    <xdr:pic>
      <xdr:nvPicPr>
        <xdr:cNvPr id="358" name="Picture 4" descr="logo alquiser1">
          <a:extLst>
            <a:ext uri="{FF2B5EF4-FFF2-40B4-BE49-F238E27FC236}">
              <a16:creationId xmlns:a16="http://schemas.microsoft.com/office/drawing/2014/main" id="{00000000-0008-0000-04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66164"/>
    <xdr:pic>
      <xdr:nvPicPr>
        <xdr:cNvPr id="359" name="Picture 4" descr="logo alquiser1">
          <a:extLst>
            <a:ext uri="{FF2B5EF4-FFF2-40B4-BE49-F238E27FC236}">
              <a16:creationId xmlns:a16="http://schemas.microsoft.com/office/drawing/2014/main" id="{00000000-0008-0000-04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09014"/>
    <xdr:pic>
      <xdr:nvPicPr>
        <xdr:cNvPr id="360" name="Picture 4" descr="logo alquiser1">
          <a:extLst>
            <a:ext uri="{FF2B5EF4-FFF2-40B4-BE49-F238E27FC236}">
              <a16:creationId xmlns:a16="http://schemas.microsoft.com/office/drawing/2014/main" id="{00000000-0008-0000-04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37589"/>
    <xdr:pic>
      <xdr:nvPicPr>
        <xdr:cNvPr id="361" name="Picture 4" descr="logo alquiser1">
          <a:extLst>
            <a:ext uri="{FF2B5EF4-FFF2-40B4-BE49-F238E27FC236}">
              <a16:creationId xmlns:a16="http://schemas.microsoft.com/office/drawing/2014/main" id="{00000000-0008-0000-04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380439"/>
    <xdr:pic>
      <xdr:nvPicPr>
        <xdr:cNvPr id="362" name="Picture 4" descr="logo alquiser1">
          <a:extLst>
            <a:ext uri="{FF2B5EF4-FFF2-40B4-BE49-F238E27FC236}">
              <a16:creationId xmlns:a16="http://schemas.microsoft.com/office/drawing/2014/main" id="{00000000-0008-0000-04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38150"/>
    <xdr:pic>
      <xdr:nvPicPr>
        <xdr:cNvPr id="363" name="Picture 4" descr="logo alquiser1">
          <a:extLst>
            <a:ext uri="{FF2B5EF4-FFF2-40B4-BE49-F238E27FC236}">
              <a16:creationId xmlns:a16="http://schemas.microsoft.com/office/drawing/2014/main" id="{00000000-0008-0000-04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381000"/>
    <xdr:pic>
      <xdr:nvPicPr>
        <xdr:cNvPr id="364" name="Picture 4" descr="logo alquiser1">
          <a:extLst>
            <a:ext uri="{FF2B5EF4-FFF2-40B4-BE49-F238E27FC236}">
              <a16:creationId xmlns:a16="http://schemas.microsoft.com/office/drawing/2014/main" id="{00000000-0008-0000-04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66164"/>
    <xdr:pic>
      <xdr:nvPicPr>
        <xdr:cNvPr id="365" name="Picture 4" descr="logo alquiser1">
          <a:extLst>
            <a:ext uri="{FF2B5EF4-FFF2-40B4-BE49-F238E27FC236}">
              <a16:creationId xmlns:a16="http://schemas.microsoft.com/office/drawing/2014/main" id="{00000000-0008-0000-04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09014"/>
    <xdr:pic>
      <xdr:nvPicPr>
        <xdr:cNvPr id="366" name="Picture 4" descr="logo alquiser1">
          <a:extLst>
            <a:ext uri="{FF2B5EF4-FFF2-40B4-BE49-F238E27FC236}">
              <a16:creationId xmlns:a16="http://schemas.microsoft.com/office/drawing/2014/main" id="{00000000-0008-0000-04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38150"/>
    <xdr:pic>
      <xdr:nvPicPr>
        <xdr:cNvPr id="367" name="Picture 4" descr="logo alquiser1">
          <a:extLst>
            <a:ext uri="{FF2B5EF4-FFF2-40B4-BE49-F238E27FC236}">
              <a16:creationId xmlns:a16="http://schemas.microsoft.com/office/drawing/2014/main" id="{00000000-0008-0000-04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381000"/>
    <xdr:pic>
      <xdr:nvPicPr>
        <xdr:cNvPr id="368" name="Picture 4" descr="logo alquiser1">
          <a:extLst>
            <a:ext uri="{FF2B5EF4-FFF2-40B4-BE49-F238E27FC236}">
              <a16:creationId xmlns:a16="http://schemas.microsoft.com/office/drawing/2014/main" id="{00000000-0008-0000-04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37589"/>
    <xdr:pic>
      <xdr:nvPicPr>
        <xdr:cNvPr id="369" name="Picture 4" descr="logo alquiser1">
          <a:extLst>
            <a:ext uri="{FF2B5EF4-FFF2-40B4-BE49-F238E27FC236}">
              <a16:creationId xmlns:a16="http://schemas.microsoft.com/office/drawing/2014/main" id="{00000000-0008-0000-04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66164"/>
    <xdr:pic>
      <xdr:nvPicPr>
        <xdr:cNvPr id="370" name="Picture 4" descr="logo alquiser1">
          <a:extLst>
            <a:ext uri="{FF2B5EF4-FFF2-40B4-BE49-F238E27FC236}">
              <a16:creationId xmlns:a16="http://schemas.microsoft.com/office/drawing/2014/main" id="{00000000-0008-0000-04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09014"/>
    <xdr:pic>
      <xdr:nvPicPr>
        <xdr:cNvPr id="371" name="Picture 4" descr="logo alquiser1">
          <a:extLst>
            <a:ext uri="{FF2B5EF4-FFF2-40B4-BE49-F238E27FC236}">
              <a16:creationId xmlns:a16="http://schemas.microsoft.com/office/drawing/2014/main" id="{00000000-0008-0000-04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95</xdr:row>
      <xdr:rowOff>0</xdr:rowOff>
    </xdr:from>
    <xdr:ext cx="0" cy="438150"/>
    <xdr:pic>
      <xdr:nvPicPr>
        <xdr:cNvPr id="372" name="Picture 4" descr="logo alquiser1">
          <a:extLst>
            <a:ext uri="{FF2B5EF4-FFF2-40B4-BE49-F238E27FC236}">
              <a16:creationId xmlns:a16="http://schemas.microsoft.com/office/drawing/2014/main" id="{00000000-0008-0000-04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95834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14</xdr:col>
      <xdr:colOff>171449</xdr:colOff>
      <xdr:row>97</xdr:row>
      <xdr:rowOff>47625</xdr:rowOff>
    </xdr:from>
    <xdr:to>
      <xdr:col>27</xdr:col>
      <xdr:colOff>266699</xdr:colOff>
      <xdr:row>97</xdr:row>
      <xdr:rowOff>1724025</xdr:rowOff>
    </xdr:to>
    <xdr:graphicFrame macro="">
      <xdr:nvGraphicFramePr>
        <xdr:cNvPr id="373" name="372 Gráfico">
          <a:extLst>
            <a:ext uri="{FF2B5EF4-FFF2-40B4-BE49-F238E27FC236}">
              <a16:creationId xmlns:a16="http://schemas.microsoft.com/office/drawing/2014/main" id="{00000000-0008-0000-0400-000075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904875</xdr:colOff>
      <xdr:row>89</xdr:row>
      <xdr:rowOff>0</xdr:rowOff>
    </xdr:from>
    <xdr:ext cx="0" cy="380439"/>
    <xdr:pic>
      <xdr:nvPicPr>
        <xdr:cNvPr id="374" name="Picture 4" descr="logo alquiser1">
          <a:extLst>
            <a:ext uri="{FF2B5EF4-FFF2-40B4-BE49-F238E27FC236}">
              <a16:creationId xmlns:a16="http://schemas.microsoft.com/office/drawing/2014/main" id="{00000000-0008-0000-04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4404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89</xdr:row>
      <xdr:rowOff>0</xdr:rowOff>
    </xdr:from>
    <xdr:ext cx="0" cy="219075"/>
    <xdr:pic>
      <xdr:nvPicPr>
        <xdr:cNvPr id="375" name="Picture 4" descr="logo alquiser1">
          <a:extLst>
            <a:ext uri="{FF2B5EF4-FFF2-40B4-BE49-F238E27FC236}">
              <a16:creationId xmlns:a16="http://schemas.microsoft.com/office/drawing/2014/main" id="{00000000-0008-0000-04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4404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89</xdr:row>
      <xdr:rowOff>0</xdr:rowOff>
    </xdr:from>
    <xdr:ext cx="0" cy="304800"/>
    <xdr:pic>
      <xdr:nvPicPr>
        <xdr:cNvPr id="376" name="Picture 4" descr="logo alquiser1">
          <a:extLst>
            <a:ext uri="{FF2B5EF4-FFF2-40B4-BE49-F238E27FC236}">
              <a16:creationId xmlns:a16="http://schemas.microsoft.com/office/drawing/2014/main" id="{00000000-0008-0000-04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4404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89</xdr:row>
      <xdr:rowOff>0</xdr:rowOff>
    </xdr:from>
    <xdr:ext cx="0" cy="380439"/>
    <xdr:pic>
      <xdr:nvPicPr>
        <xdr:cNvPr id="377" name="Picture 4" descr="logo alquiser1">
          <a:extLst>
            <a:ext uri="{FF2B5EF4-FFF2-40B4-BE49-F238E27FC236}">
              <a16:creationId xmlns:a16="http://schemas.microsoft.com/office/drawing/2014/main" id="{00000000-0008-0000-04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4404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89</xdr:row>
      <xdr:rowOff>0</xdr:rowOff>
    </xdr:from>
    <xdr:ext cx="0" cy="381000"/>
    <xdr:pic>
      <xdr:nvPicPr>
        <xdr:cNvPr id="378" name="Picture 4" descr="logo alquiser1">
          <a:extLst>
            <a:ext uri="{FF2B5EF4-FFF2-40B4-BE49-F238E27FC236}">
              <a16:creationId xmlns:a16="http://schemas.microsoft.com/office/drawing/2014/main" id="{00000000-0008-0000-04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4404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89</xdr:row>
      <xdr:rowOff>0</xdr:rowOff>
    </xdr:from>
    <xdr:ext cx="0" cy="380439"/>
    <xdr:pic>
      <xdr:nvPicPr>
        <xdr:cNvPr id="379" name="Picture 4" descr="logo alquiser1">
          <a:extLst>
            <a:ext uri="{FF2B5EF4-FFF2-40B4-BE49-F238E27FC236}">
              <a16:creationId xmlns:a16="http://schemas.microsoft.com/office/drawing/2014/main" id="{00000000-0008-0000-04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4404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89</xdr:row>
      <xdr:rowOff>0</xdr:rowOff>
    </xdr:from>
    <xdr:ext cx="0" cy="381000"/>
    <xdr:pic>
      <xdr:nvPicPr>
        <xdr:cNvPr id="380" name="Picture 4" descr="logo alquiser1">
          <a:extLst>
            <a:ext uri="{FF2B5EF4-FFF2-40B4-BE49-F238E27FC236}">
              <a16:creationId xmlns:a16="http://schemas.microsoft.com/office/drawing/2014/main" id="{00000000-0008-0000-04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4404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89</xdr:row>
      <xdr:rowOff>0</xdr:rowOff>
    </xdr:from>
    <xdr:ext cx="0" cy="381000"/>
    <xdr:pic>
      <xdr:nvPicPr>
        <xdr:cNvPr id="381" name="Picture 4" descr="logo alquiser1">
          <a:extLst>
            <a:ext uri="{FF2B5EF4-FFF2-40B4-BE49-F238E27FC236}">
              <a16:creationId xmlns:a16="http://schemas.microsoft.com/office/drawing/2014/main" id="{00000000-0008-0000-04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84404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85725</xdr:colOff>
      <xdr:row>97</xdr:row>
      <xdr:rowOff>47625</xdr:rowOff>
    </xdr:from>
    <xdr:to>
      <xdr:col>14</xdr:col>
      <xdr:colOff>47624</xdr:colOff>
      <xdr:row>97</xdr:row>
      <xdr:rowOff>1714500</xdr:rowOff>
    </xdr:to>
    <xdr:graphicFrame macro="">
      <xdr:nvGraphicFramePr>
        <xdr:cNvPr id="382" name="381 Gráfico">
          <a:extLst>
            <a:ext uri="{FF2B5EF4-FFF2-40B4-BE49-F238E27FC236}">
              <a16:creationId xmlns:a16="http://schemas.microsoft.com/office/drawing/2014/main" id="{00000000-0008-0000-0400-00007E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0</xdr:colOff>
      <xdr:row>0</xdr:row>
      <xdr:rowOff>9527</xdr:rowOff>
    </xdr:from>
    <xdr:to>
      <xdr:col>2</xdr:col>
      <xdr:colOff>809625</xdr:colOff>
      <xdr:row>0</xdr:row>
      <xdr:rowOff>299437</xdr:rowOff>
    </xdr:to>
    <xdr:pic>
      <xdr:nvPicPr>
        <xdr:cNvPr id="383" name="Picture 4" descr="C:\Users\wendy.tovar\Downloads\ADR lineas.png">
          <a:extLst>
            <a:ext uri="{FF2B5EF4-FFF2-40B4-BE49-F238E27FC236}">
              <a16:creationId xmlns:a16="http://schemas.microsoft.com/office/drawing/2014/main" id="{00000000-0008-0000-0400-00007F01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 y="9527"/>
          <a:ext cx="809625" cy="289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904875</xdr:colOff>
      <xdr:row>75</xdr:row>
      <xdr:rowOff>0</xdr:rowOff>
    </xdr:from>
    <xdr:ext cx="0" cy="599795"/>
    <xdr:pic>
      <xdr:nvPicPr>
        <xdr:cNvPr id="384" name="Picture 4" descr="logo alquiser1">
          <a:extLst>
            <a:ext uri="{FF2B5EF4-FFF2-40B4-BE49-F238E27FC236}">
              <a16:creationId xmlns:a16="http://schemas.microsoft.com/office/drawing/2014/main" id="{00000000-0008-0000-04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47127"/>
    <xdr:pic>
      <xdr:nvPicPr>
        <xdr:cNvPr id="385" name="Picture 4" descr="logo alquiser1">
          <a:extLst>
            <a:ext uri="{FF2B5EF4-FFF2-40B4-BE49-F238E27FC236}">
              <a16:creationId xmlns:a16="http://schemas.microsoft.com/office/drawing/2014/main" id="{00000000-0008-0000-04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9795"/>
    <xdr:pic>
      <xdr:nvPicPr>
        <xdr:cNvPr id="386" name="Picture 4" descr="logo alquiser1">
          <a:extLst>
            <a:ext uri="{FF2B5EF4-FFF2-40B4-BE49-F238E27FC236}">
              <a16:creationId xmlns:a16="http://schemas.microsoft.com/office/drawing/2014/main" id="{00000000-0008-0000-04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387" name="Picture 4" descr="logo alquiser1">
          <a:extLst>
            <a:ext uri="{FF2B5EF4-FFF2-40B4-BE49-F238E27FC236}">
              <a16:creationId xmlns:a16="http://schemas.microsoft.com/office/drawing/2014/main" id="{00000000-0008-0000-04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9795"/>
    <xdr:pic>
      <xdr:nvPicPr>
        <xdr:cNvPr id="388" name="Picture 4" descr="logo alquiser1">
          <a:extLst>
            <a:ext uri="{FF2B5EF4-FFF2-40B4-BE49-F238E27FC236}">
              <a16:creationId xmlns:a16="http://schemas.microsoft.com/office/drawing/2014/main" id="{00000000-0008-0000-04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389" name="Picture 4" descr="logo alquiser1">
          <a:extLst>
            <a:ext uri="{FF2B5EF4-FFF2-40B4-BE49-F238E27FC236}">
              <a16:creationId xmlns:a16="http://schemas.microsoft.com/office/drawing/2014/main" id="{00000000-0008-0000-04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37334"/>
    <xdr:pic>
      <xdr:nvPicPr>
        <xdr:cNvPr id="390" name="Picture 4" descr="logo alquiser1">
          <a:extLst>
            <a:ext uri="{FF2B5EF4-FFF2-40B4-BE49-F238E27FC236}">
              <a16:creationId xmlns:a16="http://schemas.microsoft.com/office/drawing/2014/main" id="{00000000-0008-0000-04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391" name="Picture 4" descr="logo alquiser1">
          <a:extLst>
            <a:ext uri="{FF2B5EF4-FFF2-40B4-BE49-F238E27FC236}">
              <a16:creationId xmlns:a16="http://schemas.microsoft.com/office/drawing/2014/main" id="{00000000-0008-0000-04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9795"/>
    <xdr:pic>
      <xdr:nvPicPr>
        <xdr:cNvPr id="392" name="Picture 4" descr="logo alquiser1">
          <a:extLst>
            <a:ext uri="{FF2B5EF4-FFF2-40B4-BE49-F238E27FC236}">
              <a16:creationId xmlns:a16="http://schemas.microsoft.com/office/drawing/2014/main" id="{00000000-0008-0000-04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52195"/>
    <xdr:pic>
      <xdr:nvPicPr>
        <xdr:cNvPr id="393" name="Picture 4" descr="logo alquiser1">
          <a:extLst>
            <a:ext uri="{FF2B5EF4-FFF2-40B4-BE49-F238E27FC236}">
              <a16:creationId xmlns:a16="http://schemas.microsoft.com/office/drawing/2014/main" id="{00000000-0008-0000-04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04277"/>
    <xdr:pic>
      <xdr:nvPicPr>
        <xdr:cNvPr id="394" name="Picture 4" descr="logo alquiser1">
          <a:extLst>
            <a:ext uri="{FF2B5EF4-FFF2-40B4-BE49-F238E27FC236}">
              <a16:creationId xmlns:a16="http://schemas.microsoft.com/office/drawing/2014/main" id="{00000000-0008-0000-04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52195"/>
    <xdr:pic>
      <xdr:nvPicPr>
        <xdr:cNvPr id="395" name="Picture 4" descr="logo alquiser1">
          <a:extLst>
            <a:ext uri="{FF2B5EF4-FFF2-40B4-BE49-F238E27FC236}">
              <a16:creationId xmlns:a16="http://schemas.microsoft.com/office/drawing/2014/main" id="{00000000-0008-0000-04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47955"/>
    <xdr:pic>
      <xdr:nvPicPr>
        <xdr:cNvPr id="396" name="Picture 4" descr="logo alquiser1">
          <a:extLst>
            <a:ext uri="{FF2B5EF4-FFF2-40B4-BE49-F238E27FC236}">
              <a16:creationId xmlns:a16="http://schemas.microsoft.com/office/drawing/2014/main" id="{00000000-0008-0000-04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90805"/>
    <xdr:pic>
      <xdr:nvPicPr>
        <xdr:cNvPr id="397" name="Picture 4" descr="logo alquiser1">
          <a:extLst>
            <a:ext uri="{FF2B5EF4-FFF2-40B4-BE49-F238E27FC236}">
              <a16:creationId xmlns:a16="http://schemas.microsoft.com/office/drawing/2014/main" id="{00000000-0008-0000-04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9795"/>
    <xdr:pic>
      <xdr:nvPicPr>
        <xdr:cNvPr id="398" name="Picture 4" descr="logo alquiser1">
          <a:extLst>
            <a:ext uri="{FF2B5EF4-FFF2-40B4-BE49-F238E27FC236}">
              <a16:creationId xmlns:a16="http://schemas.microsoft.com/office/drawing/2014/main" id="{00000000-0008-0000-04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18564"/>
    <xdr:pic>
      <xdr:nvPicPr>
        <xdr:cNvPr id="399" name="Picture 4" descr="logo alquiser1">
          <a:extLst>
            <a:ext uri="{FF2B5EF4-FFF2-40B4-BE49-F238E27FC236}">
              <a16:creationId xmlns:a16="http://schemas.microsoft.com/office/drawing/2014/main" id="{00000000-0008-0000-04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9795"/>
    <xdr:pic>
      <xdr:nvPicPr>
        <xdr:cNvPr id="400" name="Picture 4" descr="logo alquiser1">
          <a:extLst>
            <a:ext uri="{FF2B5EF4-FFF2-40B4-BE49-F238E27FC236}">
              <a16:creationId xmlns:a16="http://schemas.microsoft.com/office/drawing/2014/main" id="{00000000-0008-0000-04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401" name="Picture 4" descr="logo alquiser1">
          <a:extLst>
            <a:ext uri="{FF2B5EF4-FFF2-40B4-BE49-F238E27FC236}">
              <a16:creationId xmlns:a16="http://schemas.microsoft.com/office/drawing/2014/main" id="{00000000-0008-0000-04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65909"/>
    <xdr:pic>
      <xdr:nvPicPr>
        <xdr:cNvPr id="402" name="Picture 4" descr="logo alquiser1">
          <a:extLst>
            <a:ext uri="{FF2B5EF4-FFF2-40B4-BE49-F238E27FC236}">
              <a16:creationId xmlns:a16="http://schemas.microsoft.com/office/drawing/2014/main" id="{00000000-0008-0000-04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403" name="Picture 4" descr="logo alquiser1">
          <a:extLst>
            <a:ext uri="{FF2B5EF4-FFF2-40B4-BE49-F238E27FC236}">
              <a16:creationId xmlns:a16="http://schemas.microsoft.com/office/drawing/2014/main" id="{00000000-0008-0000-04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24028"/>
    <xdr:pic>
      <xdr:nvPicPr>
        <xdr:cNvPr id="404" name="Picture 4" descr="logo alquiser1">
          <a:extLst>
            <a:ext uri="{FF2B5EF4-FFF2-40B4-BE49-F238E27FC236}">
              <a16:creationId xmlns:a16="http://schemas.microsoft.com/office/drawing/2014/main" id="{00000000-0008-0000-04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24028"/>
    <xdr:pic>
      <xdr:nvPicPr>
        <xdr:cNvPr id="405" name="Picture 4" descr="logo alquiser1">
          <a:extLst>
            <a:ext uri="{FF2B5EF4-FFF2-40B4-BE49-F238E27FC236}">
              <a16:creationId xmlns:a16="http://schemas.microsoft.com/office/drawing/2014/main" id="{00000000-0008-0000-04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71920"/>
    <xdr:pic>
      <xdr:nvPicPr>
        <xdr:cNvPr id="406" name="Picture 4" descr="logo alquiser1">
          <a:extLst>
            <a:ext uri="{FF2B5EF4-FFF2-40B4-BE49-F238E27FC236}">
              <a16:creationId xmlns:a16="http://schemas.microsoft.com/office/drawing/2014/main" id="{00000000-0008-0000-04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71920"/>
    <xdr:pic>
      <xdr:nvPicPr>
        <xdr:cNvPr id="407" name="Picture 4" descr="logo alquiser1">
          <a:extLst>
            <a:ext uri="{FF2B5EF4-FFF2-40B4-BE49-F238E27FC236}">
              <a16:creationId xmlns:a16="http://schemas.microsoft.com/office/drawing/2014/main" id="{00000000-0008-0000-04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219075"/>
    <xdr:pic>
      <xdr:nvPicPr>
        <xdr:cNvPr id="408" name="Picture 4" descr="logo alquiser1">
          <a:extLst>
            <a:ext uri="{FF2B5EF4-FFF2-40B4-BE49-F238E27FC236}">
              <a16:creationId xmlns:a16="http://schemas.microsoft.com/office/drawing/2014/main" id="{00000000-0008-0000-04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71920"/>
    <xdr:pic>
      <xdr:nvPicPr>
        <xdr:cNvPr id="409" name="Picture 4" descr="logo alquiser1">
          <a:extLst>
            <a:ext uri="{FF2B5EF4-FFF2-40B4-BE49-F238E27FC236}">
              <a16:creationId xmlns:a16="http://schemas.microsoft.com/office/drawing/2014/main" id="{00000000-0008-0000-04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23863"/>
    <xdr:pic>
      <xdr:nvPicPr>
        <xdr:cNvPr id="410" name="Picture 4" descr="logo alquiser1">
          <a:extLst>
            <a:ext uri="{FF2B5EF4-FFF2-40B4-BE49-F238E27FC236}">
              <a16:creationId xmlns:a16="http://schemas.microsoft.com/office/drawing/2014/main" id="{00000000-0008-0000-04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71920"/>
    <xdr:pic>
      <xdr:nvPicPr>
        <xdr:cNvPr id="411" name="Picture 4" descr="logo alquiser1">
          <a:extLst>
            <a:ext uri="{FF2B5EF4-FFF2-40B4-BE49-F238E27FC236}">
              <a16:creationId xmlns:a16="http://schemas.microsoft.com/office/drawing/2014/main" id="{00000000-0008-0000-04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04800"/>
    <xdr:pic>
      <xdr:nvPicPr>
        <xdr:cNvPr id="412" name="Picture 4" descr="logo alquiser1">
          <a:extLst>
            <a:ext uri="{FF2B5EF4-FFF2-40B4-BE49-F238E27FC236}">
              <a16:creationId xmlns:a16="http://schemas.microsoft.com/office/drawing/2014/main" id="{00000000-0008-0000-04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1445"/>
    <xdr:pic>
      <xdr:nvPicPr>
        <xdr:cNvPr id="413" name="Picture 4" descr="logo alquiser1">
          <a:extLst>
            <a:ext uri="{FF2B5EF4-FFF2-40B4-BE49-F238E27FC236}">
              <a16:creationId xmlns:a16="http://schemas.microsoft.com/office/drawing/2014/main" id="{00000000-0008-0000-04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1445"/>
    <xdr:pic>
      <xdr:nvPicPr>
        <xdr:cNvPr id="414" name="Picture 4" descr="logo alquiser1">
          <a:extLst>
            <a:ext uri="{FF2B5EF4-FFF2-40B4-BE49-F238E27FC236}">
              <a16:creationId xmlns:a16="http://schemas.microsoft.com/office/drawing/2014/main" id="{00000000-0008-0000-04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71920"/>
    <xdr:pic>
      <xdr:nvPicPr>
        <xdr:cNvPr id="415" name="Picture 4" descr="logo alquiser1">
          <a:extLst>
            <a:ext uri="{FF2B5EF4-FFF2-40B4-BE49-F238E27FC236}">
              <a16:creationId xmlns:a16="http://schemas.microsoft.com/office/drawing/2014/main" id="{00000000-0008-0000-04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1445"/>
    <xdr:pic>
      <xdr:nvPicPr>
        <xdr:cNvPr id="416" name="Picture 4" descr="logo alquiser1">
          <a:extLst>
            <a:ext uri="{FF2B5EF4-FFF2-40B4-BE49-F238E27FC236}">
              <a16:creationId xmlns:a16="http://schemas.microsoft.com/office/drawing/2014/main" id="{00000000-0008-0000-04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1445"/>
    <xdr:pic>
      <xdr:nvPicPr>
        <xdr:cNvPr id="417" name="Picture 4" descr="logo alquiser1">
          <a:extLst>
            <a:ext uri="{FF2B5EF4-FFF2-40B4-BE49-F238E27FC236}">
              <a16:creationId xmlns:a16="http://schemas.microsoft.com/office/drawing/2014/main" id="{00000000-0008-0000-04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1445"/>
    <xdr:pic>
      <xdr:nvPicPr>
        <xdr:cNvPr id="418" name="Picture 4" descr="logo alquiser1">
          <a:extLst>
            <a:ext uri="{FF2B5EF4-FFF2-40B4-BE49-F238E27FC236}">
              <a16:creationId xmlns:a16="http://schemas.microsoft.com/office/drawing/2014/main" id="{00000000-0008-0000-04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419" name="Picture 4" descr="logo alquiser1">
          <a:extLst>
            <a:ext uri="{FF2B5EF4-FFF2-40B4-BE49-F238E27FC236}">
              <a16:creationId xmlns:a16="http://schemas.microsoft.com/office/drawing/2014/main" id="{00000000-0008-0000-04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420" name="Picture 4" descr="logo alquiser1">
          <a:extLst>
            <a:ext uri="{FF2B5EF4-FFF2-40B4-BE49-F238E27FC236}">
              <a16:creationId xmlns:a16="http://schemas.microsoft.com/office/drawing/2014/main" id="{00000000-0008-0000-04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421" name="Picture 4" descr="logo alquiser1">
          <a:extLst>
            <a:ext uri="{FF2B5EF4-FFF2-40B4-BE49-F238E27FC236}">
              <a16:creationId xmlns:a16="http://schemas.microsoft.com/office/drawing/2014/main" id="{00000000-0008-0000-04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422" name="Picture 4" descr="logo alquiser1">
          <a:extLst>
            <a:ext uri="{FF2B5EF4-FFF2-40B4-BE49-F238E27FC236}">
              <a16:creationId xmlns:a16="http://schemas.microsoft.com/office/drawing/2014/main" id="{00000000-0008-0000-04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23" name="Picture 4" descr="logo alquiser1">
          <a:extLst>
            <a:ext uri="{FF2B5EF4-FFF2-40B4-BE49-F238E27FC236}">
              <a16:creationId xmlns:a16="http://schemas.microsoft.com/office/drawing/2014/main" id="{00000000-0008-0000-04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6872"/>
    <xdr:pic>
      <xdr:nvPicPr>
        <xdr:cNvPr id="424" name="Picture 4" descr="logo alquiser1">
          <a:extLst>
            <a:ext uri="{FF2B5EF4-FFF2-40B4-BE49-F238E27FC236}">
              <a16:creationId xmlns:a16="http://schemas.microsoft.com/office/drawing/2014/main" id="{00000000-0008-0000-04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25" name="Picture 4" descr="logo alquiser1">
          <a:extLst>
            <a:ext uri="{FF2B5EF4-FFF2-40B4-BE49-F238E27FC236}">
              <a16:creationId xmlns:a16="http://schemas.microsoft.com/office/drawing/2014/main" id="{00000000-0008-0000-04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426" name="Picture 4" descr="logo alquiser1">
          <a:extLst>
            <a:ext uri="{FF2B5EF4-FFF2-40B4-BE49-F238E27FC236}">
              <a16:creationId xmlns:a16="http://schemas.microsoft.com/office/drawing/2014/main" id="{00000000-0008-0000-04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37322"/>
    <xdr:pic>
      <xdr:nvPicPr>
        <xdr:cNvPr id="427" name="Picture 4" descr="logo alquiser1">
          <a:extLst>
            <a:ext uri="{FF2B5EF4-FFF2-40B4-BE49-F238E27FC236}">
              <a16:creationId xmlns:a16="http://schemas.microsoft.com/office/drawing/2014/main" id="{00000000-0008-0000-04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28" name="Picture 4" descr="logo alquiser1">
          <a:extLst>
            <a:ext uri="{FF2B5EF4-FFF2-40B4-BE49-F238E27FC236}">
              <a16:creationId xmlns:a16="http://schemas.microsoft.com/office/drawing/2014/main" id="{00000000-0008-0000-04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429" name="Picture 4" descr="logo alquiser1">
          <a:extLst>
            <a:ext uri="{FF2B5EF4-FFF2-40B4-BE49-F238E27FC236}">
              <a16:creationId xmlns:a16="http://schemas.microsoft.com/office/drawing/2014/main" id="{00000000-0008-0000-04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30" name="Picture 4" descr="logo alquiser1">
          <a:extLst>
            <a:ext uri="{FF2B5EF4-FFF2-40B4-BE49-F238E27FC236}">
              <a16:creationId xmlns:a16="http://schemas.microsoft.com/office/drawing/2014/main" id="{00000000-0008-0000-04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431" name="Picture 4" descr="logo alquiser1">
          <a:extLst>
            <a:ext uri="{FF2B5EF4-FFF2-40B4-BE49-F238E27FC236}">
              <a16:creationId xmlns:a16="http://schemas.microsoft.com/office/drawing/2014/main" id="{00000000-0008-0000-04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27529"/>
    <xdr:pic>
      <xdr:nvPicPr>
        <xdr:cNvPr id="432" name="Picture 4" descr="logo alquiser1">
          <a:extLst>
            <a:ext uri="{FF2B5EF4-FFF2-40B4-BE49-F238E27FC236}">
              <a16:creationId xmlns:a16="http://schemas.microsoft.com/office/drawing/2014/main" id="{00000000-0008-0000-04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433" name="Picture 4" descr="logo alquiser1">
          <a:extLst>
            <a:ext uri="{FF2B5EF4-FFF2-40B4-BE49-F238E27FC236}">
              <a16:creationId xmlns:a16="http://schemas.microsoft.com/office/drawing/2014/main" id="{00000000-0008-0000-04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434" name="Picture 4" descr="logo alquiser1">
          <a:extLst>
            <a:ext uri="{FF2B5EF4-FFF2-40B4-BE49-F238E27FC236}">
              <a16:creationId xmlns:a16="http://schemas.microsoft.com/office/drawing/2014/main" id="{00000000-0008-0000-04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435" name="Picture 4" descr="logo alquiser1">
          <a:extLst>
            <a:ext uri="{FF2B5EF4-FFF2-40B4-BE49-F238E27FC236}">
              <a16:creationId xmlns:a16="http://schemas.microsoft.com/office/drawing/2014/main" id="{00000000-0008-0000-04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436" name="Picture 4" descr="logo alquiser1">
          <a:extLst>
            <a:ext uri="{FF2B5EF4-FFF2-40B4-BE49-F238E27FC236}">
              <a16:creationId xmlns:a16="http://schemas.microsoft.com/office/drawing/2014/main" id="{00000000-0008-0000-04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437" name="Picture 4" descr="logo alquiser1">
          <a:extLst>
            <a:ext uri="{FF2B5EF4-FFF2-40B4-BE49-F238E27FC236}">
              <a16:creationId xmlns:a16="http://schemas.microsoft.com/office/drawing/2014/main" id="{00000000-0008-0000-04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438" name="Picture 4" descr="logo alquiser1">
          <a:extLst>
            <a:ext uri="{FF2B5EF4-FFF2-40B4-BE49-F238E27FC236}">
              <a16:creationId xmlns:a16="http://schemas.microsoft.com/office/drawing/2014/main" id="{00000000-0008-0000-04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39" name="Picture 4" descr="logo alquiser1">
          <a:extLst>
            <a:ext uri="{FF2B5EF4-FFF2-40B4-BE49-F238E27FC236}">
              <a16:creationId xmlns:a16="http://schemas.microsoft.com/office/drawing/2014/main" id="{00000000-0008-0000-04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18564"/>
    <xdr:pic>
      <xdr:nvPicPr>
        <xdr:cNvPr id="440" name="Picture 4" descr="logo alquiser1">
          <a:extLst>
            <a:ext uri="{FF2B5EF4-FFF2-40B4-BE49-F238E27FC236}">
              <a16:creationId xmlns:a16="http://schemas.microsoft.com/office/drawing/2014/main" id="{00000000-0008-0000-04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41" name="Picture 4" descr="logo alquiser1">
          <a:extLst>
            <a:ext uri="{FF2B5EF4-FFF2-40B4-BE49-F238E27FC236}">
              <a16:creationId xmlns:a16="http://schemas.microsoft.com/office/drawing/2014/main" id="{00000000-0008-0000-04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442" name="Picture 4" descr="logo alquiser1">
          <a:extLst>
            <a:ext uri="{FF2B5EF4-FFF2-40B4-BE49-F238E27FC236}">
              <a16:creationId xmlns:a16="http://schemas.microsoft.com/office/drawing/2014/main" id="{00000000-0008-0000-04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56104"/>
    <xdr:pic>
      <xdr:nvPicPr>
        <xdr:cNvPr id="443" name="Picture 4" descr="logo alquiser1">
          <a:extLst>
            <a:ext uri="{FF2B5EF4-FFF2-40B4-BE49-F238E27FC236}">
              <a16:creationId xmlns:a16="http://schemas.microsoft.com/office/drawing/2014/main" id="{00000000-0008-0000-04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444" name="Picture 4" descr="logo alquiser1">
          <a:extLst>
            <a:ext uri="{FF2B5EF4-FFF2-40B4-BE49-F238E27FC236}">
              <a16:creationId xmlns:a16="http://schemas.microsoft.com/office/drawing/2014/main" id="{00000000-0008-0000-04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45" name="Picture 4" descr="logo alquiser1">
          <a:extLst>
            <a:ext uri="{FF2B5EF4-FFF2-40B4-BE49-F238E27FC236}">
              <a16:creationId xmlns:a16="http://schemas.microsoft.com/office/drawing/2014/main" id="{00000000-0008-0000-04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6872"/>
    <xdr:pic>
      <xdr:nvPicPr>
        <xdr:cNvPr id="446" name="Picture 4" descr="logo alquiser1">
          <a:extLst>
            <a:ext uri="{FF2B5EF4-FFF2-40B4-BE49-F238E27FC236}">
              <a16:creationId xmlns:a16="http://schemas.microsoft.com/office/drawing/2014/main" id="{00000000-0008-0000-04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47" name="Picture 4" descr="logo alquiser1">
          <a:extLst>
            <a:ext uri="{FF2B5EF4-FFF2-40B4-BE49-F238E27FC236}">
              <a16:creationId xmlns:a16="http://schemas.microsoft.com/office/drawing/2014/main" id="{00000000-0008-0000-04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448" name="Picture 4" descr="logo alquiser1">
          <a:extLst>
            <a:ext uri="{FF2B5EF4-FFF2-40B4-BE49-F238E27FC236}">
              <a16:creationId xmlns:a16="http://schemas.microsoft.com/office/drawing/2014/main" id="{00000000-0008-0000-04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37322"/>
    <xdr:pic>
      <xdr:nvPicPr>
        <xdr:cNvPr id="449" name="Picture 4" descr="logo alquiser1">
          <a:extLst>
            <a:ext uri="{FF2B5EF4-FFF2-40B4-BE49-F238E27FC236}">
              <a16:creationId xmlns:a16="http://schemas.microsoft.com/office/drawing/2014/main" id="{00000000-0008-0000-04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50" name="Picture 4" descr="logo alquiser1">
          <a:extLst>
            <a:ext uri="{FF2B5EF4-FFF2-40B4-BE49-F238E27FC236}">
              <a16:creationId xmlns:a16="http://schemas.microsoft.com/office/drawing/2014/main" id="{00000000-0008-0000-04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451" name="Picture 4" descr="logo alquiser1">
          <a:extLst>
            <a:ext uri="{FF2B5EF4-FFF2-40B4-BE49-F238E27FC236}">
              <a16:creationId xmlns:a16="http://schemas.microsoft.com/office/drawing/2014/main" id="{00000000-0008-0000-04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52" name="Picture 4" descr="logo alquiser1">
          <a:extLst>
            <a:ext uri="{FF2B5EF4-FFF2-40B4-BE49-F238E27FC236}">
              <a16:creationId xmlns:a16="http://schemas.microsoft.com/office/drawing/2014/main" id="{00000000-0008-0000-04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453" name="Picture 4" descr="logo alquiser1">
          <a:extLst>
            <a:ext uri="{FF2B5EF4-FFF2-40B4-BE49-F238E27FC236}">
              <a16:creationId xmlns:a16="http://schemas.microsoft.com/office/drawing/2014/main" id="{00000000-0008-0000-04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27529"/>
    <xdr:pic>
      <xdr:nvPicPr>
        <xdr:cNvPr id="454" name="Picture 4" descr="logo alquiser1">
          <a:extLst>
            <a:ext uri="{FF2B5EF4-FFF2-40B4-BE49-F238E27FC236}">
              <a16:creationId xmlns:a16="http://schemas.microsoft.com/office/drawing/2014/main" id="{00000000-0008-0000-04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0439"/>
    <xdr:pic>
      <xdr:nvPicPr>
        <xdr:cNvPr id="455" name="Picture 4" descr="logo alquiser1">
          <a:extLst>
            <a:ext uri="{FF2B5EF4-FFF2-40B4-BE49-F238E27FC236}">
              <a16:creationId xmlns:a16="http://schemas.microsoft.com/office/drawing/2014/main" id="{00000000-0008-0000-04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456" name="Picture 4" descr="logo alquiser1">
          <a:extLst>
            <a:ext uri="{FF2B5EF4-FFF2-40B4-BE49-F238E27FC236}">
              <a16:creationId xmlns:a16="http://schemas.microsoft.com/office/drawing/2014/main" id="{00000000-0008-0000-04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457" name="Picture 4" descr="logo alquiser1">
          <a:extLst>
            <a:ext uri="{FF2B5EF4-FFF2-40B4-BE49-F238E27FC236}">
              <a16:creationId xmlns:a16="http://schemas.microsoft.com/office/drawing/2014/main" id="{00000000-0008-0000-04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458" name="Picture 4" descr="logo alquiser1">
          <a:extLst>
            <a:ext uri="{FF2B5EF4-FFF2-40B4-BE49-F238E27FC236}">
              <a16:creationId xmlns:a16="http://schemas.microsoft.com/office/drawing/2014/main" id="{00000000-0008-0000-04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459" name="Picture 4" descr="logo alquiser1">
          <a:extLst>
            <a:ext uri="{FF2B5EF4-FFF2-40B4-BE49-F238E27FC236}">
              <a16:creationId xmlns:a16="http://schemas.microsoft.com/office/drawing/2014/main" id="{00000000-0008-0000-04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460" name="Picture 4" descr="logo alquiser1">
          <a:extLst>
            <a:ext uri="{FF2B5EF4-FFF2-40B4-BE49-F238E27FC236}">
              <a16:creationId xmlns:a16="http://schemas.microsoft.com/office/drawing/2014/main" id="{00000000-0008-0000-04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61" name="Picture 4" descr="logo alquiser1">
          <a:extLst>
            <a:ext uri="{FF2B5EF4-FFF2-40B4-BE49-F238E27FC236}">
              <a16:creationId xmlns:a16="http://schemas.microsoft.com/office/drawing/2014/main" id="{00000000-0008-0000-04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18564"/>
    <xdr:pic>
      <xdr:nvPicPr>
        <xdr:cNvPr id="462" name="Picture 4" descr="logo alquiser1">
          <a:extLst>
            <a:ext uri="{FF2B5EF4-FFF2-40B4-BE49-F238E27FC236}">
              <a16:creationId xmlns:a16="http://schemas.microsoft.com/office/drawing/2014/main" id="{00000000-0008-0000-04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63" name="Picture 4" descr="logo alquiser1">
          <a:extLst>
            <a:ext uri="{FF2B5EF4-FFF2-40B4-BE49-F238E27FC236}">
              <a16:creationId xmlns:a16="http://schemas.microsoft.com/office/drawing/2014/main" id="{00000000-0008-0000-04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464" name="Picture 4" descr="logo alquiser1">
          <a:extLst>
            <a:ext uri="{FF2B5EF4-FFF2-40B4-BE49-F238E27FC236}">
              <a16:creationId xmlns:a16="http://schemas.microsoft.com/office/drawing/2014/main" id="{00000000-0008-0000-04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56104"/>
    <xdr:pic>
      <xdr:nvPicPr>
        <xdr:cNvPr id="465" name="Picture 4" descr="logo alquiser1">
          <a:extLst>
            <a:ext uri="{FF2B5EF4-FFF2-40B4-BE49-F238E27FC236}">
              <a16:creationId xmlns:a16="http://schemas.microsoft.com/office/drawing/2014/main" id="{00000000-0008-0000-04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466" name="Picture 4" descr="logo alquiser1">
          <a:extLst>
            <a:ext uri="{FF2B5EF4-FFF2-40B4-BE49-F238E27FC236}">
              <a16:creationId xmlns:a16="http://schemas.microsoft.com/office/drawing/2014/main" id="{00000000-0008-0000-04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67" name="Picture 4" descr="logo alquiser1">
          <a:extLst>
            <a:ext uri="{FF2B5EF4-FFF2-40B4-BE49-F238E27FC236}">
              <a16:creationId xmlns:a16="http://schemas.microsoft.com/office/drawing/2014/main" id="{00000000-0008-0000-04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6872"/>
    <xdr:pic>
      <xdr:nvPicPr>
        <xdr:cNvPr id="468" name="Picture 4" descr="logo alquiser1">
          <a:extLst>
            <a:ext uri="{FF2B5EF4-FFF2-40B4-BE49-F238E27FC236}">
              <a16:creationId xmlns:a16="http://schemas.microsoft.com/office/drawing/2014/main" id="{00000000-0008-0000-04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69" name="Picture 4" descr="logo alquiser1">
          <a:extLst>
            <a:ext uri="{FF2B5EF4-FFF2-40B4-BE49-F238E27FC236}">
              <a16:creationId xmlns:a16="http://schemas.microsoft.com/office/drawing/2014/main" id="{00000000-0008-0000-04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470" name="Picture 4" descr="logo alquiser1">
          <a:extLst>
            <a:ext uri="{FF2B5EF4-FFF2-40B4-BE49-F238E27FC236}">
              <a16:creationId xmlns:a16="http://schemas.microsoft.com/office/drawing/2014/main" id="{00000000-0008-0000-04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37322"/>
    <xdr:pic>
      <xdr:nvPicPr>
        <xdr:cNvPr id="471" name="Picture 4" descr="logo alquiser1">
          <a:extLst>
            <a:ext uri="{FF2B5EF4-FFF2-40B4-BE49-F238E27FC236}">
              <a16:creationId xmlns:a16="http://schemas.microsoft.com/office/drawing/2014/main" id="{00000000-0008-0000-04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72" name="Picture 4" descr="logo alquiser1">
          <a:extLst>
            <a:ext uri="{FF2B5EF4-FFF2-40B4-BE49-F238E27FC236}">
              <a16:creationId xmlns:a16="http://schemas.microsoft.com/office/drawing/2014/main" id="{00000000-0008-0000-04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73" name="Picture 4" descr="logo alquiser1">
          <a:extLst>
            <a:ext uri="{FF2B5EF4-FFF2-40B4-BE49-F238E27FC236}">
              <a16:creationId xmlns:a16="http://schemas.microsoft.com/office/drawing/2014/main" id="{00000000-0008-0000-04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27529"/>
    <xdr:pic>
      <xdr:nvPicPr>
        <xdr:cNvPr id="474" name="Picture 4" descr="logo alquiser1">
          <a:extLst>
            <a:ext uri="{FF2B5EF4-FFF2-40B4-BE49-F238E27FC236}">
              <a16:creationId xmlns:a16="http://schemas.microsoft.com/office/drawing/2014/main" id="{00000000-0008-0000-04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475" name="Picture 4" descr="logo alquiser1">
          <a:extLst>
            <a:ext uri="{FF2B5EF4-FFF2-40B4-BE49-F238E27FC236}">
              <a16:creationId xmlns:a16="http://schemas.microsoft.com/office/drawing/2014/main" id="{00000000-0008-0000-04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476" name="Picture 4" descr="logo alquiser1">
          <a:extLst>
            <a:ext uri="{FF2B5EF4-FFF2-40B4-BE49-F238E27FC236}">
              <a16:creationId xmlns:a16="http://schemas.microsoft.com/office/drawing/2014/main" id="{00000000-0008-0000-04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477" name="Picture 4" descr="logo alquiser1">
          <a:extLst>
            <a:ext uri="{FF2B5EF4-FFF2-40B4-BE49-F238E27FC236}">
              <a16:creationId xmlns:a16="http://schemas.microsoft.com/office/drawing/2014/main" id="{00000000-0008-0000-04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478" name="Picture 4" descr="logo alquiser1">
          <a:extLst>
            <a:ext uri="{FF2B5EF4-FFF2-40B4-BE49-F238E27FC236}">
              <a16:creationId xmlns:a16="http://schemas.microsoft.com/office/drawing/2014/main" id="{00000000-0008-0000-04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381000"/>
    <xdr:pic>
      <xdr:nvPicPr>
        <xdr:cNvPr id="479" name="Picture 4" descr="logo alquiser1">
          <a:extLst>
            <a:ext uri="{FF2B5EF4-FFF2-40B4-BE49-F238E27FC236}">
              <a16:creationId xmlns:a16="http://schemas.microsoft.com/office/drawing/2014/main" id="{00000000-0008-0000-04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80" name="Picture 4" descr="logo alquiser1">
          <a:extLst>
            <a:ext uri="{FF2B5EF4-FFF2-40B4-BE49-F238E27FC236}">
              <a16:creationId xmlns:a16="http://schemas.microsoft.com/office/drawing/2014/main" id="{00000000-0008-0000-04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81" name="Picture 4" descr="logo alquiser1">
          <a:extLst>
            <a:ext uri="{FF2B5EF4-FFF2-40B4-BE49-F238E27FC236}">
              <a16:creationId xmlns:a16="http://schemas.microsoft.com/office/drawing/2014/main" id="{00000000-0008-0000-04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56104"/>
    <xdr:pic>
      <xdr:nvPicPr>
        <xdr:cNvPr id="482" name="Picture 4" descr="logo alquiser1">
          <a:extLst>
            <a:ext uri="{FF2B5EF4-FFF2-40B4-BE49-F238E27FC236}">
              <a16:creationId xmlns:a16="http://schemas.microsoft.com/office/drawing/2014/main" id="{00000000-0008-0000-04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483" name="Picture 4" descr="logo alquiser1">
          <a:extLst>
            <a:ext uri="{FF2B5EF4-FFF2-40B4-BE49-F238E27FC236}">
              <a16:creationId xmlns:a16="http://schemas.microsoft.com/office/drawing/2014/main" id="{00000000-0008-0000-04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484" name="Picture 4" descr="logo alquiser1">
          <a:extLst>
            <a:ext uri="{FF2B5EF4-FFF2-40B4-BE49-F238E27FC236}">
              <a16:creationId xmlns:a16="http://schemas.microsoft.com/office/drawing/2014/main" id="{00000000-0008-0000-04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89"/>
    <xdr:pic>
      <xdr:nvPicPr>
        <xdr:cNvPr id="485" name="Picture 4" descr="logo alquiser1">
          <a:extLst>
            <a:ext uri="{FF2B5EF4-FFF2-40B4-BE49-F238E27FC236}">
              <a16:creationId xmlns:a16="http://schemas.microsoft.com/office/drawing/2014/main" id="{00000000-0008-0000-04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7589"/>
    <xdr:pic>
      <xdr:nvPicPr>
        <xdr:cNvPr id="486" name="Picture 4" descr="logo alquiser1">
          <a:extLst>
            <a:ext uri="{FF2B5EF4-FFF2-40B4-BE49-F238E27FC236}">
              <a16:creationId xmlns:a16="http://schemas.microsoft.com/office/drawing/2014/main" id="{00000000-0008-0000-04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18564"/>
    <xdr:pic>
      <xdr:nvPicPr>
        <xdr:cNvPr id="487" name="Picture 4" descr="logo alquiser1">
          <a:extLst>
            <a:ext uri="{FF2B5EF4-FFF2-40B4-BE49-F238E27FC236}">
              <a16:creationId xmlns:a16="http://schemas.microsoft.com/office/drawing/2014/main" id="{00000000-0008-0000-04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66164"/>
    <xdr:pic>
      <xdr:nvPicPr>
        <xdr:cNvPr id="488" name="Picture 4" descr="logo alquiser1">
          <a:extLst>
            <a:ext uri="{FF2B5EF4-FFF2-40B4-BE49-F238E27FC236}">
              <a16:creationId xmlns:a16="http://schemas.microsoft.com/office/drawing/2014/main" id="{00000000-0008-0000-04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09014"/>
    <xdr:pic>
      <xdr:nvPicPr>
        <xdr:cNvPr id="489" name="Picture 4" descr="logo alquiser1">
          <a:extLst>
            <a:ext uri="{FF2B5EF4-FFF2-40B4-BE49-F238E27FC236}">
              <a16:creationId xmlns:a16="http://schemas.microsoft.com/office/drawing/2014/main" id="{00000000-0008-0000-04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90" name="Picture 4" descr="logo alquiser1">
          <a:extLst>
            <a:ext uri="{FF2B5EF4-FFF2-40B4-BE49-F238E27FC236}">
              <a16:creationId xmlns:a16="http://schemas.microsoft.com/office/drawing/2014/main" id="{00000000-0008-0000-04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6872"/>
    <xdr:pic>
      <xdr:nvPicPr>
        <xdr:cNvPr id="491" name="Picture 4" descr="logo alquiser1">
          <a:extLst>
            <a:ext uri="{FF2B5EF4-FFF2-40B4-BE49-F238E27FC236}">
              <a16:creationId xmlns:a16="http://schemas.microsoft.com/office/drawing/2014/main" id="{00000000-0008-0000-04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92" name="Picture 4" descr="logo alquiser1">
          <a:extLst>
            <a:ext uri="{FF2B5EF4-FFF2-40B4-BE49-F238E27FC236}">
              <a16:creationId xmlns:a16="http://schemas.microsoft.com/office/drawing/2014/main" id="{00000000-0008-0000-04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493" name="Picture 4" descr="logo alquiser1">
          <a:extLst>
            <a:ext uri="{FF2B5EF4-FFF2-40B4-BE49-F238E27FC236}">
              <a16:creationId xmlns:a16="http://schemas.microsoft.com/office/drawing/2014/main" id="{00000000-0008-0000-04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537322"/>
    <xdr:pic>
      <xdr:nvPicPr>
        <xdr:cNvPr id="494" name="Picture 4" descr="logo alquiser1">
          <a:extLst>
            <a:ext uri="{FF2B5EF4-FFF2-40B4-BE49-F238E27FC236}">
              <a16:creationId xmlns:a16="http://schemas.microsoft.com/office/drawing/2014/main" id="{00000000-0008-0000-04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95" name="Picture 4" descr="logo alquiser1">
          <a:extLst>
            <a:ext uri="{FF2B5EF4-FFF2-40B4-BE49-F238E27FC236}">
              <a16:creationId xmlns:a16="http://schemas.microsoft.com/office/drawing/2014/main" id="{00000000-0008-0000-04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496" name="Picture 4" descr="logo alquiser1">
          <a:extLst>
            <a:ext uri="{FF2B5EF4-FFF2-40B4-BE49-F238E27FC236}">
              <a16:creationId xmlns:a16="http://schemas.microsoft.com/office/drawing/2014/main" id="{00000000-0008-0000-04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27529"/>
    <xdr:pic>
      <xdr:nvPicPr>
        <xdr:cNvPr id="497" name="Picture 4" descr="logo alquiser1">
          <a:extLst>
            <a:ext uri="{FF2B5EF4-FFF2-40B4-BE49-F238E27FC236}">
              <a16:creationId xmlns:a16="http://schemas.microsoft.com/office/drawing/2014/main" id="{00000000-0008-0000-04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498" name="Picture 4" descr="logo alquiser1">
          <a:extLst>
            <a:ext uri="{FF2B5EF4-FFF2-40B4-BE49-F238E27FC236}">
              <a16:creationId xmlns:a16="http://schemas.microsoft.com/office/drawing/2014/main" id="{00000000-0008-0000-04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94472"/>
    <xdr:pic>
      <xdr:nvPicPr>
        <xdr:cNvPr id="499" name="Picture 4" descr="logo alquiser1">
          <a:extLst>
            <a:ext uri="{FF2B5EF4-FFF2-40B4-BE49-F238E27FC236}">
              <a16:creationId xmlns:a16="http://schemas.microsoft.com/office/drawing/2014/main" id="{00000000-0008-0000-04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742390"/>
    <xdr:pic>
      <xdr:nvPicPr>
        <xdr:cNvPr id="500" name="Picture 4" descr="logo alquiser1">
          <a:extLst>
            <a:ext uri="{FF2B5EF4-FFF2-40B4-BE49-F238E27FC236}">
              <a16:creationId xmlns:a16="http://schemas.microsoft.com/office/drawing/2014/main" id="{00000000-0008-0000-04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75</xdr:row>
      <xdr:rowOff>0</xdr:rowOff>
    </xdr:from>
    <xdr:ext cx="0" cy="438150"/>
    <xdr:pic>
      <xdr:nvPicPr>
        <xdr:cNvPr id="501" name="Picture 4" descr="logo alquiser1">
          <a:extLst>
            <a:ext uri="{FF2B5EF4-FFF2-40B4-BE49-F238E27FC236}">
              <a16:creationId xmlns:a16="http://schemas.microsoft.com/office/drawing/2014/main" id="{00000000-0008-0000-04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239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502" name="Picture 4" descr="logo alquiser1">
          <a:extLst>
            <a:ext uri="{FF2B5EF4-FFF2-40B4-BE49-F238E27FC236}">
              <a16:creationId xmlns:a16="http://schemas.microsoft.com/office/drawing/2014/main" id="{00000000-0008-0000-04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589990"/>
    <xdr:pic>
      <xdr:nvPicPr>
        <xdr:cNvPr id="503" name="Picture 4" descr="logo alquiser1">
          <a:extLst>
            <a:ext uri="{FF2B5EF4-FFF2-40B4-BE49-F238E27FC236}">
              <a16:creationId xmlns:a16="http://schemas.microsoft.com/office/drawing/2014/main" id="{00000000-0008-0000-04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75</xdr:row>
      <xdr:rowOff>0</xdr:rowOff>
    </xdr:from>
    <xdr:ext cx="0" cy="656104"/>
    <xdr:pic>
      <xdr:nvPicPr>
        <xdr:cNvPr id="504" name="Picture 4" descr="logo alquiser1">
          <a:extLst>
            <a:ext uri="{FF2B5EF4-FFF2-40B4-BE49-F238E27FC236}">
              <a16:creationId xmlns:a16="http://schemas.microsoft.com/office/drawing/2014/main" id="{00000000-0008-0000-04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42398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547127"/>
    <xdr:pic>
      <xdr:nvPicPr>
        <xdr:cNvPr id="505" name="Picture 4" descr="logo alquiser1">
          <a:extLst>
            <a:ext uri="{FF2B5EF4-FFF2-40B4-BE49-F238E27FC236}">
              <a16:creationId xmlns:a16="http://schemas.microsoft.com/office/drawing/2014/main" id="{00000000-0008-0000-04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37589"/>
    <xdr:pic>
      <xdr:nvPicPr>
        <xdr:cNvPr id="506" name="Picture 4" descr="logo alquiser1">
          <a:extLst>
            <a:ext uri="{FF2B5EF4-FFF2-40B4-BE49-F238E27FC236}">
              <a16:creationId xmlns:a16="http://schemas.microsoft.com/office/drawing/2014/main" id="{00000000-0008-0000-04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380439"/>
    <xdr:pic>
      <xdr:nvPicPr>
        <xdr:cNvPr id="507" name="Picture 4" descr="logo alquiser1">
          <a:extLst>
            <a:ext uri="{FF2B5EF4-FFF2-40B4-BE49-F238E27FC236}">
              <a16:creationId xmlns:a16="http://schemas.microsoft.com/office/drawing/2014/main" id="{00000000-0008-0000-04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47955"/>
    <xdr:pic>
      <xdr:nvPicPr>
        <xdr:cNvPr id="508" name="Picture 4" descr="logo alquiser1">
          <a:extLst>
            <a:ext uri="{FF2B5EF4-FFF2-40B4-BE49-F238E27FC236}">
              <a16:creationId xmlns:a16="http://schemas.microsoft.com/office/drawing/2014/main" id="{00000000-0008-0000-04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390805"/>
    <xdr:pic>
      <xdr:nvPicPr>
        <xdr:cNvPr id="509" name="Picture 4" descr="logo alquiser1">
          <a:extLst>
            <a:ext uri="{FF2B5EF4-FFF2-40B4-BE49-F238E27FC236}">
              <a16:creationId xmlns:a16="http://schemas.microsoft.com/office/drawing/2014/main" id="{00000000-0008-0000-04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66164"/>
    <xdr:pic>
      <xdr:nvPicPr>
        <xdr:cNvPr id="510" name="Picture 4" descr="logo alquiser1">
          <a:extLst>
            <a:ext uri="{FF2B5EF4-FFF2-40B4-BE49-F238E27FC236}">
              <a16:creationId xmlns:a16="http://schemas.microsoft.com/office/drawing/2014/main" id="{00000000-0008-0000-04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09014"/>
    <xdr:pic>
      <xdr:nvPicPr>
        <xdr:cNvPr id="511" name="Picture 4" descr="logo alquiser1">
          <a:extLst>
            <a:ext uri="{FF2B5EF4-FFF2-40B4-BE49-F238E27FC236}">
              <a16:creationId xmlns:a16="http://schemas.microsoft.com/office/drawing/2014/main" id="{00000000-0008-0000-04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219075"/>
    <xdr:pic>
      <xdr:nvPicPr>
        <xdr:cNvPr id="512" name="Picture 4" descr="logo alquiser1">
          <a:extLst>
            <a:ext uri="{FF2B5EF4-FFF2-40B4-BE49-F238E27FC236}">
              <a16:creationId xmlns:a16="http://schemas.microsoft.com/office/drawing/2014/main" id="{00000000-0008-0000-04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23863"/>
    <xdr:pic>
      <xdr:nvPicPr>
        <xdr:cNvPr id="513" name="Picture 4" descr="logo alquiser1">
          <a:extLst>
            <a:ext uri="{FF2B5EF4-FFF2-40B4-BE49-F238E27FC236}">
              <a16:creationId xmlns:a16="http://schemas.microsoft.com/office/drawing/2014/main" id="{00000000-0008-0000-04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304800"/>
    <xdr:pic>
      <xdr:nvPicPr>
        <xdr:cNvPr id="514" name="Picture 4" descr="logo alquiser1">
          <a:extLst>
            <a:ext uri="{FF2B5EF4-FFF2-40B4-BE49-F238E27FC236}">
              <a16:creationId xmlns:a16="http://schemas.microsoft.com/office/drawing/2014/main" id="{00000000-0008-0000-04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537322"/>
    <xdr:pic>
      <xdr:nvPicPr>
        <xdr:cNvPr id="515" name="Picture 4" descr="logo alquiser1">
          <a:extLst>
            <a:ext uri="{FF2B5EF4-FFF2-40B4-BE49-F238E27FC236}">
              <a16:creationId xmlns:a16="http://schemas.microsoft.com/office/drawing/2014/main" id="{00000000-0008-0000-04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37589"/>
    <xdr:pic>
      <xdr:nvPicPr>
        <xdr:cNvPr id="516" name="Picture 4" descr="logo alquiser1">
          <a:extLst>
            <a:ext uri="{FF2B5EF4-FFF2-40B4-BE49-F238E27FC236}">
              <a16:creationId xmlns:a16="http://schemas.microsoft.com/office/drawing/2014/main" id="{00000000-0008-0000-04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380439"/>
    <xdr:pic>
      <xdr:nvPicPr>
        <xdr:cNvPr id="517" name="Picture 4" descr="logo alquiser1">
          <a:extLst>
            <a:ext uri="{FF2B5EF4-FFF2-40B4-BE49-F238E27FC236}">
              <a16:creationId xmlns:a16="http://schemas.microsoft.com/office/drawing/2014/main" id="{00000000-0008-0000-04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38150"/>
    <xdr:pic>
      <xdr:nvPicPr>
        <xdr:cNvPr id="518" name="Picture 4" descr="logo alquiser1">
          <a:extLst>
            <a:ext uri="{FF2B5EF4-FFF2-40B4-BE49-F238E27FC236}">
              <a16:creationId xmlns:a16="http://schemas.microsoft.com/office/drawing/2014/main" id="{00000000-0008-0000-04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381000"/>
    <xdr:pic>
      <xdr:nvPicPr>
        <xdr:cNvPr id="519" name="Picture 4" descr="logo alquiser1">
          <a:extLst>
            <a:ext uri="{FF2B5EF4-FFF2-40B4-BE49-F238E27FC236}">
              <a16:creationId xmlns:a16="http://schemas.microsoft.com/office/drawing/2014/main" id="{00000000-0008-0000-04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66164"/>
    <xdr:pic>
      <xdr:nvPicPr>
        <xdr:cNvPr id="520" name="Picture 4" descr="logo alquiser1">
          <a:extLst>
            <a:ext uri="{FF2B5EF4-FFF2-40B4-BE49-F238E27FC236}">
              <a16:creationId xmlns:a16="http://schemas.microsoft.com/office/drawing/2014/main" id="{00000000-0008-0000-04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09014"/>
    <xdr:pic>
      <xdr:nvPicPr>
        <xdr:cNvPr id="521" name="Picture 4" descr="logo alquiser1">
          <a:extLst>
            <a:ext uri="{FF2B5EF4-FFF2-40B4-BE49-F238E27FC236}">
              <a16:creationId xmlns:a16="http://schemas.microsoft.com/office/drawing/2014/main" id="{00000000-0008-0000-04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537322"/>
    <xdr:pic>
      <xdr:nvPicPr>
        <xdr:cNvPr id="522" name="Picture 4" descr="logo alquiser1">
          <a:extLst>
            <a:ext uri="{FF2B5EF4-FFF2-40B4-BE49-F238E27FC236}">
              <a16:creationId xmlns:a16="http://schemas.microsoft.com/office/drawing/2014/main" id="{00000000-0008-0000-04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37589"/>
    <xdr:pic>
      <xdr:nvPicPr>
        <xdr:cNvPr id="523" name="Picture 4" descr="logo alquiser1">
          <a:extLst>
            <a:ext uri="{FF2B5EF4-FFF2-40B4-BE49-F238E27FC236}">
              <a16:creationId xmlns:a16="http://schemas.microsoft.com/office/drawing/2014/main" id="{00000000-0008-0000-04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380439"/>
    <xdr:pic>
      <xdr:nvPicPr>
        <xdr:cNvPr id="524" name="Picture 4" descr="logo alquiser1">
          <a:extLst>
            <a:ext uri="{FF2B5EF4-FFF2-40B4-BE49-F238E27FC236}">
              <a16:creationId xmlns:a16="http://schemas.microsoft.com/office/drawing/2014/main" id="{00000000-0008-0000-04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38150"/>
    <xdr:pic>
      <xdr:nvPicPr>
        <xdr:cNvPr id="525" name="Picture 4" descr="logo alquiser1">
          <a:extLst>
            <a:ext uri="{FF2B5EF4-FFF2-40B4-BE49-F238E27FC236}">
              <a16:creationId xmlns:a16="http://schemas.microsoft.com/office/drawing/2014/main" id="{00000000-0008-0000-04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381000"/>
    <xdr:pic>
      <xdr:nvPicPr>
        <xdr:cNvPr id="526" name="Picture 4" descr="logo alquiser1">
          <a:extLst>
            <a:ext uri="{FF2B5EF4-FFF2-40B4-BE49-F238E27FC236}">
              <a16:creationId xmlns:a16="http://schemas.microsoft.com/office/drawing/2014/main" id="{00000000-0008-0000-04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66164"/>
    <xdr:pic>
      <xdr:nvPicPr>
        <xdr:cNvPr id="527" name="Picture 4" descr="logo alquiser1">
          <a:extLst>
            <a:ext uri="{FF2B5EF4-FFF2-40B4-BE49-F238E27FC236}">
              <a16:creationId xmlns:a16="http://schemas.microsoft.com/office/drawing/2014/main" id="{00000000-0008-0000-04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09014"/>
    <xdr:pic>
      <xdr:nvPicPr>
        <xdr:cNvPr id="528" name="Picture 4" descr="logo alquiser1">
          <a:extLst>
            <a:ext uri="{FF2B5EF4-FFF2-40B4-BE49-F238E27FC236}">
              <a16:creationId xmlns:a16="http://schemas.microsoft.com/office/drawing/2014/main" id="{00000000-0008-0000-04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537322"/>
    <xdr:pic>
      <xdr:nvPicPr>
        <xdr:cNvPr id="529" name="Picture 4" descr="logo alquiser1">
          <a:extLst>
            <a:ext uri="{FF2B5EF4-FFF2-40B4-BE49-F238E27FC236}">
              <a16:creationId xmlns:a16="http://schemas.microsoft.com/office/drawing/2014/main" id="{00000000-0008-0000-04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38150"/>
    <xdr:pic>
      <xdr:nvPicPr>
        <xdr:cNvPr id="530" name="Picture 4" descr="logo alquiser1">
          <a:extLst>
            <a:ext uri="{FF2B5EF4-FFF2-40B4-BE49-F238E27FC236}">
              <a16:creationId xmlns:a16="http://schemas.microsoft.com/office/drawing/2014/main" id="{00000000-0008-0000-04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381000"/>
    <xdr:pic>
      <xdr:nvPicPr>
        <xdr:cNvPr id="531" name="Picture 4" descr="logo alquiser1">
          <a:extLst>
            <a:ext uri="{FF2B5EF4-FFF2-40B4-BE49-F238E27FC236}">
              <a16:creationId xmlns:a16="http://schemas.microsoft.com/office/drawing/2014/main" id="{00000000-0008-0000-04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37589"/>
    <xdr:pic>
      <xdr:nvPicPr>
        <xdr:cNvPr id="532" name="Picture 4" descr="logo alquiser1">
          <a:extLst>
            <a:ext uri="{FF2B5EF4-FFF2-40B4-BE49-F238E27FC236}">
              <a16:creationId xmlns:a16="http://schemas.microsoft.com/office/drawing/2014/main" id="{00000000-0008-0000-04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66164"/>
    <xdr:pic>
      <xdr:nvPicPr>
        <xdr:cNvPr id="533" name="Picture 4" descr="logo alquiser1">
          <a:extLst>
            <a:ext uri="{FF2B5EF4-FFF2-40B4-BE49-F238E27FC236}">
              <a16:creationId xmlns:a16="http://schemas.microsoft.com/office/drawing/2014/main" id="{00000000-0008-0000-04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09014"/>
    <xdr:pic>
      <xdr:nvPicPr>
        <xdr:cNvPr id="534" name="Picture 4" descr="logo alquiser1">
          <a:extLst>
            <a:ext uri="{FF2B5EF4-FFF2-40B4-BE49-F238E27FC236}">
              <a16:creationId xmlns:a16="http://schemas.microsoft.com/office/drawing/2014/main" id="{00000000-0008-0000-04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537322"/>
    <xdr:pic>
      <xdr:nvPicPr>
        <xdr:cNvPr id="535" name="Picture 4" descr="logo alquiser1">
          <a:extLst>
            <a:ext uri="{FF2B5EF4-FFF2-40B4-BE49-F238E27FC236}">
              <a16:creationId xmlns:a16="http://schemas.microsoft.com/office/drawing/2014/main" id="{00000000-0008-0000-04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76</xdr:row>
      <xdr:rowOff>0</xdr:rowOff>
    </xdr:from>
    <xdr:ext cx="0" cy="438150"/>
    <xdr:pic>
      <xdr:nvPicPr>
        <xdr:cNvPr id="536" name="Picture 4" descr="logo alquiser1">
          <a:extLst>
            <a:ext uri="{FF2B5EF4-FFF2-40B4-BE49-F238E27FC236}">
              <a16:creationId xmlns:a16="http://schemas.microsoft.com/office/drawing/2014/main" id="{00000000-0008-0000-04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4430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37589"/>
    <xdr:pic>
      <xdr:nvPicPr>
        <xdr:cNvPr id="537" name="Picture 4" descr="logo alquiser1">
          <a:extLst>
            <a:ext uri="{FF2B5EF4-FFF2-40B4-BE49-F238E27FC236}">
              <a16:creationId xmlns:a16="http://schemas.microsoft.com/office/drawing/2014/main" id="{00000000-0008-0000-04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380439"/>
    <xdr:pic>
      <xdr:nvPicPr>
        <xdr:cNvPr id="538" name="Picture 4" descr="logo alquiser1">
          <a:extLst>
            <a:ext uri="{FF2B5EF4-FFF2-40B4-BE49-F238E27FC236}">
              <a16:creationId xmlns:a16="http://schemas.microsoft.com/office/drawing/2014/main" id="{00000000-0008-0000-04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47955"/>
    <xdr:pic>
      <xdr:nvPicPr>
        <xdr:cNvPr id="539" name="Picture 4" descr="logo alquiser1">
          <a:extLst>
            <a:ext uri="{FF2B5EF4-FFF2-40B4-BE49-F238E27FC236}">
              <a16:creationId xmlns:a16="http://schemas.microsoft.com/office/drawing/2014/main" id="{00000000-0008-0000-04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390805"/>
    <xdr:pic>
      <xdr:nvPicPr>
        <xdr:cNvPr id="540" name="Picture 4" descr="logo alquiser1">
          <a:extLst>
            <a:ext uri="{FF2B5EF4-FFF2-40B4-BE49-F238E27FC236}">
              <a16:creationId xmlns:a16="http://schemas.microsoft.com/office/drawing/2014/main" id="{00000000-0008-0000-04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66164"/>
    <xdr:pic>
      <xdr:nvPicPr>
        <xdr:cNvPr id="541" name="Picture 4" descr="logo alquiser1">
          <a:extLst>
            <a:ext uri="{FF2B5EF4-FFF2-40B4-BE49-F238E27FC236}">
              <a16:creationId xmlns:a16="http://schemas.microsoft.com/office/drawing/2014/main" id="{00000000-0008-0000-04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09014"/>
    <xdr:pic>
      <xdr:nvPicPr>
        <xdr:cNvPr id="542" name="Picture 4" descr="logo alquiser1">
          <a:extLst>
            <a:ext uri="{FF2B5EF4-FFF2-40B4-BE49-F238E27FC236}">
              <a16:creationId xmlns:a16="http://schemas.microsoft.com/office/drawing/2014/main" id="{00000000-0008-0000-04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219075"/>
    <xdr:pic>
      <xdr:nvPicPr>
        <xdr:cNvPr id="543" name="Picture 4" descr="logo alquiser1">
          <a:extLst>
            <a:ext uri="{FF2B5EF4-FFF2-40B4-BE49-F238E27FC236}">
              <a16:creationId xmlns:a16="http://schemas.microsoft.com/office/drawing/2014/main" id="{00000000-0008-0000-04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23863"/>
    <xdr:pic>
      <xdr:nvPicPr>
        <xdr:cNvPr id="544" name="Picture 4" descr="logo alquiser1">
          <a:extLst>
            <a:ext uri="{FF2B5EF4-FFF2-40B4-BE49-F238E27FC236}">
              <a16:creationId xmlns:a16="http://schemas.microsoft.com/office/drawing/2014/main" id="{00000000-0008-0000-04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304800"/>
    <xdr:pic>
      <xdr:nvPicPr>
        <xdr:cNvPr id="545" name="Picture 4" descr="logo alquiser1">
          <a:extLst>
            <a:ext uri="{FF2B5EF4-FFF2-40B4-BE49-F238E27FC236}">
              <a16:creationId xmlns:a16="http://schemas.microsoft.com/office/drawing/2014/main" id="{00000000-0008-0000-04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37589"/>
    <xdr:pic>
      <xdr:nvPicPr>
        <xdr:cNvPr id="546" name="Picture 4" descr="logo alquiser1">
          <a:extLst>
            <a:ext uri="{FF2B5EF4-FFF2-40B4-BE49-F238E27FC236}">
              <a16:creationId xmlns:a16="http://schemas.microsoft.com/office/drawing/2014/main" id="{00000000-0008-0000-04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380439"/>
    <xdr:pic>
      <xdr:nvPicPr>
        <xdr:cNvPr id="547" name="Picture 4" descr="logo alquiser1">
          <a:extLst>
            <a:ext uri="{FF2B5EF4-FFF2-40B4-BE49-F238E27FC236}">
              <a16:creationId xmlns:a16="http://schemas.microsoft.com/office/drawing/2014/main" id="{00000000-0008-0000-04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38150"/>
    <xdr:pic>
      <xdr:nvPicPr>
        <xdr:cNvPr id="548" name="Picture 4" descr="logo alquiser1">
          <a:extLst>
            <a:ext uri="{FF2B5EF4-FFF2-40B4-BE49-F238E27FC236}">
              <a16:creationId xmlns:a16="http://schemas.microsoft.com/office/drawing/2014/main" id="{00000000-0008-0000-04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381000"/>
    <xdr:pic>
      <xdr:nvPicPr>
        <xdr:cNvPr id="549" name="Picture 4" descr="logo alquiser1">
          <a:extLst>
            <a:ext uri="{FF2B5EF4-FFF2-40B4-BE49-F238E27FC236}">
              <a16:creationId xmlns:a16="http://schemas.microsoft.com/office/drawing/2014/main" id="{00000000-0008-0000-04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66164"/>
    <xdr:pic>
      <xdr:nvPicPr>
        <xdr:cNvPr id="550" name="Picture 4" descr="logo alquiser1">
          <a:extLst>
            <a:ext uri="{FF2B5EF4-FFF2-40B4-BE49-F238E27FC236}">
              <a16:creationId xmlns:a16="http://schemas.microsoft.com/office/drawing/2014/main" id="{00000000-0008-0000-04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09014"/>
    <xdr:pic>
      <xdr:nvPicPr>
        <xdr:cNvPr id="551" name="Picture 4" descr="logo alquiser1">
          <a:extLst>
            <a:ext uri="{FF2B5EF4-FFF2-40B4-BE49-F238E27FC236}">
              <a16:creationId xmlns:a16="http://schemas.microsoft.com/office/drawing/2014/main" id="{00000000-0008-0000-04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37589"/>
    <xdr:pic>
      <xdr:nvPicPr>
        <xdr:cNvPr id="552" name="Picture 4" descr="logo alquiser1">
          <a:extLst>
            <a:ext uri="{FF2B5EF4-FFF2-40B4-BE49-F238E27FC236}">
              <a16:creationId xmlns:a16="http://schemas.microsoft.com/office/drawing/2014/main" id="{00000000-0008-0000-04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380439"/>
    <xdr:pic>
      <xdr:nvPicPr>
        <xdr:cNvPr id="553" name="Picture 4" descr="logo alquiser1">
          <a:extLst>
            <a:ext uri="{FF2B5EF4-FFF2-40B4-BE49-F238E27FC236}">
              <a16:creationId xmlns:a16="http://schemas.microsoft.com/office/drawing/2014/main" id="{00000000-0008-0000-04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38150"/>
    <xdr:pic>
      <xdr:nvPicPr>
        <xdr:cNvPr id="554" name="Picture 4" descr="logo alquiser1">
          <a:extLst>
            <a:ext uri="{FF2B5EF4-FFF2-40B4-BE49-F238E27FC236}">
              <a16:creationId xmlns:a16="http://schemas.microsoft.com/office/drawing/2014/main" id="{00000000-0008-0000-04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381000"/>
    <xdr:pic>
      <xdr:nvPicPr>
        <xdr:cNvPr id="555" name="Picture 4" descr="logo alquiser1">
          <a:extLst>
            <a:ext uri="{FF2B5EF4-FFF2-40B4-BE49-F238E27FC236}">
              <a16:creationId xmlns:a16="http://schemas.microsoft.com/office/drawing/2014/main" id="{00000000-0008-0000-04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66164"/>
    <xdr:pic>
      <xdr:nvPicPr>
        <xdr:cNvPr id="556" name="Picture 4" descr="logo alquiser1">
          <a:extLst>
            <a:ext uri="{FF2B5EF4-FFF2-40B4-BE49-F238E27FC236}">
              <a16:creationId xmlns:a16="http://schemas.microsoft.com/office/drawing/2014/main" id="{00000000-0008-0000-04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09014"/>
    <xdr:pic>
      <xdr:nvPicPr>
        <xdr:cNvPr id="557" name="Picture 4" descr="logo alquiser1">
          <a:extLst>
            <a:ext uri="{FF2B5EF4-FFF2-40B4-BE49-F238E27FC236}">
              <a16:creationId xmlns:a16="http://schemas.microsoft.com/office/drawing/2014/main" id="{00000000-0008-0000-04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38150"/>
    <xdr:pic>
      <xdr:nvPicPr>
        <xdr:cNvPr id="558" name="Picture 4" descr="logo alquiser1">
          <a:extLst>
            <a:ext uri="{FF2B5EF4-FFF2-40B4-BE49-F238E27FC236}">
              <a16:creationId xmlns:a16="http://schemas.microsoft.com/office/drawing/2014/main" id="{00000000-0008-0000-04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381000"/>
    <xdr:pic>
      <xdr:nvPicPr>
        <xdr:cNvPr id="559" name="Picture 4" descr="logo alquiser1">
          <a:extLst>
            <a:ext uri="{FF2B5EF4-FFF2-40B4-BE49-F238E27FC236}">
              <a16:creationId xmlns:a16="http://schemas.microsoft.com/office/drawing/2014/main" id="{00000000-0008-0000-04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37589"/>
    <xdr:pic>
      <xdr:nvPicPr>
        <xdr:cNvPr id="560" name="Picture 4" descr="logo alquiser1">
          <a:extLst>
            <a:ext uri="{FF2B5EF4-FFF2-40B4-BE49-F238E27FC236}">
              <a16:creationId xmlns:a16="http://schemas.microsoft.com/office/drawing/2014/main" id="{00000000-0008-0000-04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66164"/>
    <xdr:pic>
      <xdr:nvPicPr>
        <xdr:cNvPr id="561" name="Picture 4" descr="logo alquiser1">
          <a:extLst>
            <a:ext uri="{FF2B5EF4-FFF2-40B4-BE49-F238E27FC236}">
              <a16:creationId xmlns:a16="http://schemas.microsoft.com/office/drawing/2014/main" id="{00000000-0008-0000-04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09014"/>
    <xdr:pic>
      <xdr:nvPicPr>
        <xdr:cNvPr id="562" name="Picture 4" descr="logo alquiser1">
          <a:extLst>
            <a:ext uri="{FF2B5EF4-FFF2-40B4-BE49-F238E27FC236}">
              <a16:creationId xmlns:a16="http://schemas.microsoft.com/office/drawing/2014/main" id="{00000000-0008-0000-04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104</xdr:row>
      <xdr:rowOff>0</xdr:rowOff>
    </xdr:from>
    <xdr:ext cx="0" cy="438150"/>
    <xdr:pic>
      <xdr:nvPicPr>
        <xdr:cNvPr id="563" name="Picture 4" descr="logo alquiser1">
          <a:extLst>
            <a:ext uri="{FF2B5EF4-FFF2-40B4-BE49-F238E27FC236}">
              <a16:creationId xmlns:a16="http://schemas.microsoft.com/office/drawing/2014/main" id="{00000000-0008-0000-04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28314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57151</xdr:colOff>
      <xdr:row>106</xdr:row>
      <xdr:rowOff>38100</xdr:rowOff>
    </xdr:from>
    <xdr:to>
      <xdr:col>14</xdr:col>
      <xdr:colOff>66675</xdr:colOff>
      <xdr:row>106</xdr:row>
      <xdr:rowOff>1704975</xdr:rowOff>
    </xdr:to>
    <xdr:graphicFrame macro="">
      <xdr:nvGraphicFramePr>
        <xdr:cNvPr id="564" name="563 Gráfico">
          <a:extLst>
            <a:ext uri="{FF2B5EF4-FFF2-40B4-BE49-F238E27FC236}">
              <a16:creationId xmlns:a16="http://schemas.microsoft.com/office/drawing/2014/main" id="{00000000-0008-0000-0400-000034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171449</xdr:colOff>
      <xdr:row>106</xdr:row>
      <xdr:rowOff>47625</xdr:rowOff>
    </xdr:from>
    <xdr:to>
      <xdr:col>27</xdr:col>
      <xdr:colOff>266699</xdr:colOff>
      <xdr:row>106</xdr:row>
      <xdr:rowOff>1724025</xdr:rowOff>
    </xdr:to>
    <xdr:graphicFrame macro="">
      <xdr:nvGraphicFramePr>
        <xdr:cNvPr id="565" name="564 Gráfico">
          <a:extLst>
            <a:ext uri="{FF2B5EF4-FFF2-40B4-BE49-F238E27FC236}">
              <a16:creationId xmlns:a16="http://schemas.microsoft.com/office/drawing/2014/main" id="{00000000-0008-0000-0400-000035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25</xdr:col>
      <xdr:colOff>76200</xdr:colOff>
      <xdr:row>0</xdr:row>
      <xdr:rowOff>28575</xdr:rowOff>
    </xdr:from>
    <xdr:to>
      <xdr:col>28</xdr:col>
      <xdr:colOff>295275</xdr:colOff>
      <xdr:row>0</xdr:row>
      <xdr:rowOff>272344</xdr:rowOff>
    </xdr:to>
    <xdr:pic>
      <xdr:nvPicPr>
        <xdr:cNvPr id="566" name="Imagen 1">
          <a:extLst>
            <a:ext uri="{FF2B5EF4-FFF2-40B4-BE49-F238E27FC236}">
              <a16:creationId xmlns:a16="http://schemas.microsoft.com/office/drawing/2014/main" id="{00000000-0008-0000-0400-000036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468225" y="28575"/>
          <a:ext cx="1276350" cy="2437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2667000</xdr:colOff>
          <xdr:row>4</xdr:row>
          <xdr:rowOff>0</xdr:rowOff>
        </xdr:from>
        <xdr:to>
          <xdr:col>2</xdr:col>
          <xdr:colOff>2990850</xdr:colOff>
          <xdr:row>6</xdr:row>
          <xdr:rowOff>9525</xdr:rowOff>
        </xdr:to>
        <xdr:sp macro="" textlink="">
          <xdr:nvSpPr>
            <xdr:cNvPr id="123905" name="Check Box 2" hidden="1">
              <a:extLst>
                <a:ext uri="{63B3BB69-23CF-44E3-9099-C40C66FF867C}">
                  <a14:compatExt spid="_x0000_s123905"/>
                </a:ext>
                <a:ext uri="{FF2B5EF4-FFF2-40B4-BE49-F238E27FC236}">
                  <a16:creationId xmlns:a16="http://schemas.microsoft.com/office/drawing/2014/main" id="{00000000-0008-0000-0400-000001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4</xdr:row>
          <xdr:rowOff>0</xdr:rowOff>
        </xdr:from>
        <xdr:to>
          <xdr:col>2</xdr:col>
          <xdr:colOff>2066925</xdr:colOff>
          <xdr:row>6</xdr:row>
          <xdr:rowOff>9525</xdr:rowOff>
        </xdr:to>
        <xdr:sp macro="" textlink="">
          <xdr:nvSpPr>
            <xdr:cNvPr id="123906" name="Check Box 2" hidden="1">
              <a:extLst>
                <a:ext uri="{63B3BB69-23CF-44E3-9099-C40C66FF867C}">
                  <a14:compatExt spid="_x0000_s123906"/>
                </a:ext>
                <a:ext uri="{FF2B5EF4-FFF2-40B4-BE49-F238E27FC236}">
                  <a16:creationId xmlns:a16="http://schemas.microsoft.com/office/drawing/2014/main" id="{00000000-0008-0000-0400-00000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2</xdr:col>
      <xdr:colOff>904875</xdr:colOff>
      <xdr:row>32</xdr:row>
      <xdr:rowOff>0</xdr:rowOff>
    </xdr:from>
    <xdr:ext cx="0" cy="599795"/>
    <xdr:pic>
      <xdr:nvPicPr>
        <xdr:cNvPr id="4" name="Picture 4" descr="logo alquiser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547127"/>
    <xdr:pic>
      <xdr:nvPicPr>
        <xdr:cNvPr id="5" name="Picture 4" descr="logo alquiser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99795"/>
    <xdr:pic>
      <xdr:nvPicPr>
        <xdr:cNvPr id="6" name="Picture 4" descr="logo alquiser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89"/>
    <xdr:pic>
      <xdr:nvPicPr>
        <xdr:cNvPr id="7" name="Picture 4" descr="logo alquiser1">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99795"/>
    <xdr:pic>
      <xdr:nvPicPr>
        <xdr:cNvPr id="8" name="Picture 4" descr="logo alquiser1">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37589"/>
    <xdr:pic>
      <xdr:nvPicPr>
        <xdr:cNvPr id="9" name="Picture 4" descr="logo alquiser1">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37334"/>
    <xdr:pic>
      <xdr:nvPicPr>
        <xdr:cNvPr id="10" name="Picture 4" descr="logo alquiser1">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380439"/>
    <xdr:pic>
      <xdr:nvPicPr>
        <xdr:cNvPr id="11" name="Picture 4" descr="logo alquiser1">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99795"/>
    <xdr:pic>
      <xdr:nvPicPr>
        <xdr:cNvPr id="12" name="Picture 4" descr="logo alquiser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52195"/>
    <xdr:pic>
      <xdr:nvPicPr>
        <xdr:cNvPr id="13" name="Picture 4" descr="logo alquiser1">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04277"/>
    <xdr:pic>
      <xdr:nvPicPr>
        <xdr:cNvPr id="14" name="Picture 4" descr="logo alquiser1">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52195"/>
    <xdr:pic>
      <xdr:nvPicPr>
        <xdr:cNvPr id="15" name="Picture 4" descr="logo alquiser1">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47955"/>
    <xdr:pic>
      <xdr:nvPicPr>
        <xdr:cNvPr id="16" name="Picture 4" descr="logo alquiser1">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390805"/>
    <xdr:pic>
      <xdr:nvPicPr>
        <xdr:cNvPr id="17" name="Picture 4" descr="logo alquiser1">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99795"/>
    <xdr:pic>
      <xdr:nvPicPr>
        <xdr:cNvPr id="18" name="Picture 4" descr="logo alquiser1">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18564"/>
    <xdr:pic>
      <xdr:nvPicPr>
        <xdr:cNvPr id="19" name="Picture 4" descr="logo alquiser1">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99795"/>
    <xdr:pic>
      <xdr:nvPicPr>
        <xdr:cNvPr id="20" name="Picture 4" descr="logo alquiser1">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66164"/>
    <xdr:pic>
      <xdr:nvPicPr>
        <xdr:cNvPr id="21" name="Picture 4" descr="logo alquiser1">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65909"/>
    <xdr:pic>
      <xdr:nvPicPr>
        <xdr:cNvPr id="22" name="Picture 4" descr="logo alquiser1">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09014"/>
    <xdr:pic>
      <xdr:nvPicPr>
        <xdr:cNvPr id="23" name="Picture 4" descr="logo alquiser1">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24028"/>
    <xdr:pic>
      <xdr:nvPicPr>
        <xdr:cNvPr id="24" name="Picture 4" descr="logo alquiser1">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24028"/>
    <xdr:pic>
      <xdr:nvPicPr>
        <xdr:cNvPr id="25" name="Picture 4" descr="logo alquiser1">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71920"/>
    <xdr:pic>
      <xdr:nvPicPr>
        <xdr:cNvPr id="26" name="Picture 4" descr="logo alquiser1">
          <a:extLst>
            <a:ext uri="{FF2B5EF4-FFF2-40B4-BE49-F238E27FC236}">
              <a16:creationId xmlns:a16="http://schemas.microsoft.com/office/drawing/2014/main" id="{00000000-0008-0000-05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71920"/>
    <xdr:pic>
      <xdr:nvPicPr>
        <xdr:cNvPr id="27" name="Picture 4" descr="logo alquiser1">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219075"/>
    <xdr:pic>
      <xdr:nvPicPr>
        <xdr:cNvPr id="28" name="Picture 4" descr="logo alquiser1">
          <a:extLst>
            <a:ext uri="{FF2B5EF4-FFF2-40B4-BE49-F238E27FC236}">
              <a16:creationId xmlns:a16="http://schemas.microsoft.com/office/drawing/2014/main" id="{00000000-0008-0000-05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71920"/>
    <xdr:pic>
      <xdr:nvPicPr>
        <xdr:cNvPr id="29" name="Picture 4" descr="logo alquiser1">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23863"/>
    <xdr:pic>
      <xdr:nvPicPr>
        <xdr:cNvPr id="30" name="Picture 4" descr="logo alquiser1">
          <a:extLst>
            <a:ext uri="{FF2B5EF4-FFF2-40B4-BE49-F238E27FC236}">
              <a16:creationId xmlns:a16="http://schemas.microsoft.com/office/drawing/2014/main" id="{00000000-0008-0000-05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71920"/>
    <xdr:pic>
      <xdr:nvPicPr>
        <xdr:cNvPr id="31" name="Picture 4" descr="logo alquiser1">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304800"/>
    <xdr:pic>
      <xdr:nvPicPr>
        <xdr:cNvPr id="32" name="Picture 4" descr="logo alquiser1">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1445"/>
    <xdr:pic>
      <xdr:nvPicPr>
        <xdr:cNvPr id="33" name="Picture 4" descr="logo alquiser1">
          <a:extLst>
            <a:ext uri="{FF2B5EF4-FFF2-40B4-BE49-F238E27FC236}">
              <a16:creationId xmlns:a16="http://schemas.microsoft.com/office/drawing/2014/main" id="{00000000-0008-0000-05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1445"/>
    <xdr:pic>
      <xdr:nvPicPr>
        <xdr:cNvPr id="34" name="Picture 4" descr="logo alquiser1">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71920"/>
    <xdr:pic>
      <xdr:nvPicPr>
        <xdr:cNvPr id="35" name="Picture 4" descr="logo alquiser1">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1445"/>
    <xdr:pic>
      <xdr:nvPicPr>
        <xdr:cNvPr id="36" name="Picture 4" descr="logo alquiser1">
          <a:extLst>
            <a:ext uri="{FF2B5EF4-FFF2-40B4-BE49-F238E27FC236}">
              <a16:creationId xmlns:a16="http://schemas.microsoft.com/office/drawing/2014/main" id="{00000000-0008-0000-05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1445"/>
    <xdr:pic>
      <xdr:nvPicPr>
        <xdr:cNvPr id="37" name="Picture 4" descr="logo alquiser1">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1445"/>
    <xdr:pic>
      <xdr:nvPicPr>
        <xdr:cNvPr id="38" name="Picture 4" descr="logo alquiser1">
          <a:extLst>
            <a:ext uri="{FF2B5EF4-FFF2-40B4-BE49-F238E27FC236}">
              <a16:creationId xmlns:a16="http://schemas.microsoft.com/office/drawing/2014/main" id="{00000000-0008-0000-05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89"/>
    <xdr:pic>
      <xdr:nvPicPr>
        <xdr:cNvPr id="39" name="Picture 4" descr="logo alquiser1">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89"/>
    <xdr:pic>
      <xdr:nvPicPr>
        <xdr:cNvPr id="40" name="Picture 4" descr="logo alquiser1">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89"/>
    <xdr:pic>
      <xdr:nvPicPr>
        <xdr:cNvPr id="41" name="Picture 4" descr="logo alquiser1">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89"/>
    <xdr:pic>
      <xdr:nvPicPr>
        <xdr:cNvPr id="42" name="Picture 4" descr="logo alquiser1">
          <a:extLst>
            <a:ext uri="{FF2B5EF4-FFF2-40B4-BE49-F238E27FC236}">
              <a16:creationId xmlns:a16="http://schemas.microsoft.com/office/drawing/2014/main" id="{00000000-0008-0000-05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43" name="Picture 4" descr="logo alquiser1">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46872"/>
    <xdr:pic>
      <xdr:nvPicPr>
        <xdr:cNvPr id="44" name="Picture 4" descr="logo alquiser1">
          <a:extLst>
            <a:ext uri="{FF2B5EF4-FFF2-40B4-BE49-F238E27FC236}">
              <a16:creationId xmlns:a16="http://schemas.microsoft.com/office/drawing/2014/main" id="{00000000-0008-0000-05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45" name="Picture 4" descr="logo alquiser1">
          <a:extLst>
            <a:ext uri="{FF2B5EF4-FFF2-40B4-BE49-F238E27FC236}">
              <a16:creationId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94472"/>
    <xdr:pic>
      <xdr:nvPicPr>
        <xdr:cNvPr id="46" name="Picture 4" descr="logo alquiser1">
          <a:extLst>
            <a:ext uri="{FF2B5EF4-FFF2-40B4-BE49-F238E27FC236}">
              <a16:creationId xmlns:a16="http://schemas.microsoft.com/office/drawing/2014/main" id="{00000000-0008-0000-05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537322"/>
    <xdr:pic>
      <xdr:nvPicPr>
        <xdr:cNvPr id="47" name="Picture 4" descr="logo alquiser1">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48" name="Picture 4" descr="logo alquiser1">
          <a:extLst>
            <a:ext uri="{FF2B5EF4-FFF2-40B4-BE49-F238E27FC236}">
              <a16:creationId xmlns:a16="http://schemas.microsoft.com/office/drawing/2014/main" id="{00000000-0008-0000-05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89"/>
    <xdr:pic>
      <xdr:nvPicPr>
        <xdr:cNvPr id="49" name="Picture 4" descr="logo alquiser1">
          <a:extLst>
            <a:ext uri="{FF2B5EF4-FFF2-40B4-BE49-F238E27FC236}">
              <a16:creationId xmlns:a16="http://schemas.microsoft.com/office/drawing/2014/main" id="{00000000-0008-0000-05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50" name="Picture 4" descr="logo alquiser1">
          <a:extLst>
            <a:ext uri="{FF2B5EF4-FFF2-40B4-BE49-F238E27FC236}">
              <a16:creationId xmlns:a16="http://schemas.microsoft.com/office/drawing/2014/main" id="{00000000-0008-0000-05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37589"/>
    <xdr:pic>
      <xdr:nvPicPr>
        <xdr:cNvPr id="51" name="Picture 4" descr="logo alquiser1">
          <a:extLst>
            <a:ext uri="{FF2B5EF4-FFF2-40B4-BE49-F238E27FC236}">
              <a16:creationId xmlns:a16="http://schemas.microsoft.com/office/drawing/2014/main" id="{00000000-0008-0000-05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27529"/>
    <xdr:pic>
      <xdr:nvPicPr>
        <xdr:cNvPr id="52" name="Picture 4" descr="logo alquiser1">
          <a:extLst>
            <a:ext uri="{FF2B5EF4-FFF2-40B4-BE49-F238E27FC236}">
              <a16:creationId xmlns:a16="http://schemas.microsoft.com/office/drawing/2014/main" id="{00000000-0008-0000-05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380439"/>
    <xdr:pic>
      <xdr:nvPicPr>
        <xdr:cNvPr id="53" name="Picture 4" descr="logo alquiser1">
          <a:extLst>
            <a:ext uri="{FF2B5EF4-FFF2-40B4-BE49-F238E27FC236}">
              <a16:creationId xmlns:a16="http://schemas.microsoft.com/office/drawing/2014/main" id="{00000000-0008-0000-05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42390"/>
    <xdr:pic>
      <xdr:nvPicPr>
        <xdr:cNvPr id="54" name="Picture 4" descr="logo alquiser1">
          <a:extLst>
            <a:ext uri="{FF2B5EF4-FFF2-40B4-BE49-F238E27FC236}">
              <a16:creationId xmlns:a16="http://schemas.microsoft.com/office/drawing/2014/main" id="{00000000-0008-0000-05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94472"/>
    <xdr:pic>
      <xdr:nvPicPr>
        <xdr:cNvPr id="55" name="Picture 4" descr="logo alquiser1">
          <a:extLst>
            <a:ext uri="{FF2B5EF4-FFF2-40B4-BE49-F238E27FC236}">
              <a16:creationId xmlns:a16="http://schemas.microsoft.com/office/drawing/2014/main" id="{00000000-0008-0000-05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42390"/>
    <xdr:pic>
      <xdr:nvPicPr>
        <xdr:cNvPr id="56" name="Picture 4" descr="logo alquiser1">
          <a:extLst>
            <a:ext uri="{FF2B5EF4-FFF2-40B4-BE49-F238E27FC236}">
              <a16:creationId xmlns:a16="http://schemas.microsoft.com/office/drawing/2014/main" id="{00000000-0008-0000-05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38150"/>
    <xdr:pic>
      <xdr:nvPicPr>
        <xdr:cNvPr id="57" name="Picture 4" descr="logo alquiser1">
          <a:extLst>
            <a:ext uri="{FF2B5EF4-FFF2-40B4-BE49-F238E27FC236}">
              <a16:creationId xmlns:a16="http://schemas.microsoft.com/office/drawing/2014/main" id="{00000000-0008-0000-05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381000"/>
    <xdr:pic>
      <xdr:nvPicPr>
        <xdr:cNvPr id="58" name="Picture 4" descr="logo alquiser1">
          <a:extLst>
            <a:ext uri="{FF2B5EF4-FFF2-40B4-BE49-F238E27FC236}">
              <a16:creationId xmlns:a16="http://schemas.microsoft.com/office/drawing/2014/main" id="{00000000-0008-0000-05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59" name="Picture 4" descr="logo alquiser1">
          <a:extLst>
            <a:ext uri="{FF2B5EF4-FFF2-40B4-BE49-F238E27FC236}">
              <a16:creationId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18564"/>
    <xdr:pic>
      <xdr:nvPicPr>
        <xdr:cNvPr id="60" name="Picture 4" descr="logo alquiser1">
          <a:extLst>
            <a:ext uri="{FF2B5EF4-FFF2-40B4-BE49-F238E27FC236}">
              <a16:creationId xmlns:a16="http://schemas.microsoft.com/office/drawing/2014/main" id="{00000000-0008-0000-05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61" name="Picture 4" descr="logo alquiser1">
          <a:extLst>
            <a:ext uri="{FF2B5EF4-FFF2-40B4-BE49-F238E27FC236}">
              <a16:creationId xmlns:a16="http://schemas.microsoft.com/office/drawing/2014/main" id="{00000000-0008-0000-05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66164"/>
    <xdr:pic>
      <xdr:nvPicPr>
        <xdr:cNvPr id="62" name="Picture 4" descr="logo alquiser1">
          <a:extLst>
            <a:ext uri="{FF2B5EF4-FFF2-40B4-BE49-F238E27FC236}">
              <a16:creationId xmlns:a16="http://schemas.microsoft.com/office/drawing/2014/main" id="{00000000-0008-0000-05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56104"/>
    <xdr:pic>
      <xdr:nvPicPr>
        <xdr:cNvPr id="63" name="Picture 4" descr="logo alquiser1">
          <a:extLst>
            <a:ext uri="{FF2B5EF4-FFF2-40B4-BE49-F238E27FC236}">
              <a16:creationId xmlns:a16="http://schemas.microsoft.com/office/drawing/2014/main" id="{00000000-0008-0000-05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09014"/>
    <xdr:pic>
      <xdr:nvPicPr>
        <xdr:cNvPr id="64" name="Picture 4" descr="logo alquiser1">
          <a:extLst>
            <a:ext uri="{FF2B5EF4-FFF2-40B4-BE49-F238E27FC236}">
              <a16:creationId xmlns:a16="http://schemas.microsoft.com/office/drawing/2014/main" id="{00000000-0008-0000-05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65" name="Picture 4" descr="logo alquiser1">
          <a:extLst>
            <a:ext uri="{FF2B5EF4-FFF2-40B4-BE49-F238E27FC236}">
              <a16:creationId xmlns:a16="http://schemas.microsoft.com/office/drawing/2014/main" id="{00000000-0008-0000-05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46872"/>
    <xdr:pic>
      <xdr:nvPicPr>
        <xdr:cNvPr id="66" name="Picture 4" descr="logo alquiser1">
          <a:extLst>
            <a:ext uri="{FF2B5EF4-FFF2-40B4-BE49-F238E27FC236}">
              <a16:creationId xmlns:a16="http://schemas.microsoft.com/office/drawing/2014/main" id="{00000000-0008-0000-05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67" name="Picture 4" descr="logo alquiser1">
          <a:extLst>
            <a:ext uri="{FF2B5EF4-FFF2-40B4-BE49-F238E27FC236}">
              <a16:creationId xmlns:a16="http://schemas.microsoft.com/office/drawing/2014/main" id="{00000000-0008-0000-05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94472"/>
    <xdr:pic>
      <xdr:nvPicPr>
        <xdr:cNvPr id="68" name="Picture 4" descr="logo alquiser1">
          <a:extLst>
            <a:ext uri="{FF2B5EF4-FFF2-40B4-BE49-F238E27FC236}">
              <a16:creationId xmlns:a16="http://schemas.microsoft.com/office/drawing/2014/main" id="{00000000-0008-0000-05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537322"/>
    <xdr:pic>
      <xdr:nvPicPr>
        <xdr:cNvPr id="69" name="Picture 4" descr="logo alquiser1">
          <a:extLst>
            <a:ext uri="{FF2B5EF4-FFF2-40B4-BE49-F238E27FC236}">
              <a16:creationId xmlns:a16="http://schemas.microsoft.com/office/drawing/2014/main" id="{00000000-0008-0000-05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70" name="Picture 4" descr="logo alquiser1">
          <a:extLst>
            <a:ext uri="{FF2B5EF4-FFF2-40B4-BE49-F238E27FC236}">
              <a16:creationId xmlns:a16="http://schemas.microsoft.com/office/drawing/2014/main" id="{00000000-0008-0000-05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89"/>
    <xdr:pic>
      <xdr:nvPicPr>
        <xdr:cNvPr id="71" name="Picture 4" descr="logo alquiser1">
          <a:extLst>
            <a:ext uri="{FF2B5EF4-FFF2-40B4-BE49-F238E27FC236}">
              <a16:creationId xmlns:a16="http://schemas.microsoft.com/office/drawing/2014/main" id="{00000000-0008-0000-05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72" name="Picture 4" descr="logo alquiser1">
          <a:extLst>
            <a:ext uri="{FF2B5EF4-FFF2-40B4-BE49-F238E27FC236}">
              <a16:creationId xmlns:a16="http://schemas.microsoft.com/office/drawing/2014/main" id="{00000000-0008-0000-05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37589"/>
    <xdr:pic>
      <xdr:nvPicPr>
        <xdr:cNvPr id="73" name="Picture 4" descr="logo alquiser1">
          <a:extLst>
            <a:ext uri="{FF2B5EF4-FFF2-40B4-BE49-F238E27FC236}">
              <a16:creationId xmlns:a16="http://schemas.microsoft.com/office/drawing/2014/main" id="{00000000-0008-0000-05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27529"/>
    <xdr:pic>
      <xdr:nvPicPr>
        <xdr:cNvPr id="74" name="Picture 4" descr="logo alquiser1">
          <a:extLst>
            <a:ext uri="{FF2B5EF4-FFF2-40B4-BE49-F238E27FC236}">
              <a16:creationId xmlns:a16="http://schemas.microsoft.com/office/drawing/2014/main" id="{00000000-0008-0000-05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380439"/>
    <xdr:pic>
      <xdr:nvPicPr>
        <xdr:cNvPr id="75" name="Picture 4" descr="logo alquiser1">
          <a:extLst>
            <a:ext uri="{FF2B5EF4-FFF2-40B4-BE49-F238E27FC236}">
              <a16:creationId xmlns:a16="http://schemas.microsoft.com/office/drawing/2014/main" id="{00000000-0008-0000-05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42390"/>
    <xdr:pic>
      <xdr:nvPicPr>
        <xdr:cNvPr id="76" name="Picture 4" descr="logo alquiser1">
          <a:extLst>
            <a:ext uri="{FF2B5EF4-FFF2-40B4-BE49-F238E27FC236}">
              <a16:creationId xmlns:a16="http://schemas.microsoft.com/office/drawing/2014/main" id="{00000000-0008-0000-05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94472"/>
    <xdr:pic>
      <xdr:nvPicPr>
        <xdr:cNvPr id="77" name="Picture 4" descr="logo alquiser1">
          <a:extLst>
            <a:ext uri="{FF2B5EF4-FFF2-40B4-BE49-F238E27FC236}">
              <a16:creationId xmlns:a16="http://schemas.microsoft.com/office/drawing/2014/main" id="{00000000-0008-0000-05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42390"/>
    <xdr:pic>
      <xdr:nvPicPr>
        <xdr:cNvPr id="78" name="Picture 4" descr="logo alquiser1">
          <a:extLst>
            <a:ext uri="{FF2B5EF4-FFF2-40B4-BE49-F238E27FC236}">
              <a16:creationId xmlns:a16="http://schemas.microsoft.com/office/drawing/2014/main" id="{00000000-0008-0000-05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38150"/>
    <xdr:pic>
      <xdr:nvPicPr>
        <xdr:cNvPr id="79" name="Picture 4" descr="logo alquiser1">
          <a:extLst>
            <a:ext uri="{FF2B5EF4-FFF2-40B4-BE49-F238E27FC236}">
              <a16:creationId xmlns:a16="http://schemas.microsoft.com/office/drawing/2014/main" id="{00000000-0008-0000-05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381000"/>
    <xdr:pic>
      <xdr:nvPicPr>
        <xdr:cNvPr id="80" name="Picture 4" descr="logo alquiser1">
          <a:extLst>
            <a:ext uri="{FF2B5EF4-FFF2-40B4-BE49-F238E27FC236}">
              <a16:creationId xmlns:a16="http://schemas.microsoft.com/office/drawing/2014/main" id="{00000000-0008-0000-05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81" name="Picture 4" descr="logo alquiser1">
          <a:extLst>
            <a:ext uri="{FF2B5EF4-FFF2-40B4-BE49-F238E27FC236}">
              <a16:creationId xmlns:a16="http://schemas.microsoft.com/office/drawing/2014/main" id="{00000000-0008-0000-05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18564"/>
    <xdr:pic>
      <xdr:nvPicPr>
        <xdr:cNvPr id="82" name="Picture 4" descr="logo alquiser1">
          <a:extLst>
            <a:ext uri="{FF2B5EF4-FFF2-40B4-BE49-F238E27FC236}">
              <a16:creationId xmlns:a16="http://schemas.microsoft.com/office/drawing/2014/main" id="{00000000-0008-0000-05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83" name="Picture 4" descr="logo alquiser1">
          <a:extLst>
            <a:ext uri="{FF2B5EF4-FFF2-40B4-BE49-F238E27FC236}">
              <a16:creationId xmlns:a16="http://schemas.microsoft.com/office/drawing/2014/main" id="{00000000-0008-0000-05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66164"/>
    <xdr:pic>
      <xdr:nvPicPr>
        <xdr:cNvPr id="84" name="Picture 4" descr="logo alquiser1">
          <a:extLst>
            <a:ext uri="{FF2B5EF4-FFF2-40B4-BE49-F238E27FC236}">
              <a16:creationId xmlns:a16="http://schemas.microsoft.com/office/drawing/2014/main" id="{00000000-0008-0000-05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56104"/>
    <xdr:pic>
      <xdr:nvPicPr>
        <xdr:cNvPr id="85" name="Picture 4" descr="logo alquiser1">
          <a:extLst>
            <a:ext uri="{FF2B5EF4-FFF2-40B4-BE49-F238E27FC236}">
              <a16:creationId xmlns:a16="http://schemas.microsoft.com/office/drawing/2014/main" id="{00000000-0008-0000-05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09014"/>
    <xdr:pic>
      <xdr:nvPicPr>
        <xdr:cNvPr id="86" name="Picture 4" descr="logo alquiser1">
          <a:extLst>
            <a:ext uri="{FF2B5EF4-FFF2-40B4-BE49-F238E27FC236}">
              <a16:creationId xmlns:a16="http://schemas.microsoft.com/office/drawing/2014/main" id="{00000000-0008-0000-05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87" name="Picture 4" descr="logo alquiser1">
          <a:extLst>
            <a:ext uri="{FF2B5EF4-FFF2-40B4-BE49-F238E27FC236}">
              <a16:creationId xmlns:a16="http://schemas.microsoft.com/office/drawing/2014/main" id="{00000000-0008-0000-05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46872"/>
    <xdr:pic>
      <xdr:nvPicPr>
        <xdr:cNvPr id="88" name="Picture 4" descr="logo alquiser1">
          <a:extLst>
            <a:ext uri="{FF2B5EF4-FFF2-40B4-BE49-F238E27FC236}">
              <a16:creationId xmlns:a16="http://schemas.microsoft.com/office/drawing/2014/main" id="{00000000-0008-0000-05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89" name="Picture 4" descr="logo alquiser1">
          <a:extLst>
            <a:ext uri="{FF2B5EF4-FFF2-40B4-BE49-F238E27FC236}">
              <a16:creationId xmlns:a16="http://schemas.microsoft.com/office/drawing/2014/main" id="{00000000-0008-0000-05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94472"/>
    <xdr:pic>
      <xdr:nvPicPr>
        <xdr:cNvPr id="90" name="Picture 4" descr="logo alquiser1">
          <a:extLst>
            <a:ext uri="{FF2B5EF4-FFF2-40B4-BE49-F238E27FC236}">
              <a16:creationId xmlns:a16="http://schemas.microsoft.com/office/drawing/2014/main" id="{00000000-0008-0000-05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537322"/>
    <xdr:pic>
      <xdr:nvPicPr>
        <xdr:cNvPr id="91" name="Picture 4" descr="logo alquiser1">
          <a:extLst>
            <a:ext uri="{FF2B5EF4-FFF2-40B4-BE49-F238E27FC236}">
              <a16:creationId xmlns:a16="http://schemas.microsoft.com/office/drawing/2014/main" id="{00000000-0008-0000-05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92" name="Picture 4" descr="logo alquiser1">
          <a:extLst>
            <a:ext uri="{FF2B5EF4-FFF2-40B4-BE49-F238E27FC236}">
              <a16:creationId xmlns:a16="http://schemas.microsoft.com/office/drawing/2014/main" id="{00000000-0008-0000-05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93" name="Picture 4" descr="logo alquiser1">
          <a:extLst>
            <a:ext uri="{FF2B5EF4-FFF2-40B4-BE49-F238E27FC236}">
              <a16:creationId xmlns:a16="http://schemas.microsoft.com/office/drawing/2014/main" id="{00000000-0008-0000-05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27529"/>
    <xdr:pic>
      <xdr:nvPicPr>
        <xdr:cNvPr id="94" name="Picture 4" descr="logo alquiser1">
          <a:extLst>
            <a:ext uri="{FF2B5EF4-FFF2-40B4-BE49-F238E27FC236}">
              <a16:creationId xmlns:a16="http://schemas.microsoft.com/office/drawing/2014/main" id="{00000000-0008-0000-05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42390"/>
    <xdr:pic>
      <xdr:nvPicPr>
        <xdr:cNvPr id="95" name="Picture 4" descr="logo alquiser1">
          <a:extLst>
            <a:ext uri="{FF2B5EF4-FFF2-40B4-BE49-F238E27FC236}">
              <a16:creationId xmlns:a16="http://schemas.microsoft.com/office/drawing/2014/main" id="{00000000-0008-0000-05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94472"/>
    <xdr:pic>
      <xdr:nvPicPr>
        <xdr:cNvPr id="96" name="Picture 4" descr="logo alquiser1">
          <a:extLst>
            <a:ext uri="{FF2B5EF4-FFF2-40B4-BE49-F238E27FC236}">
              <a16:creationId xmlns:a16="http://schemas.microsoft.com/office/drawing/2014/main" id="{00000000-0008-0000-05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42390"/>
    <xdr:pic>
      <xdr:nvPicPr>
        <xdr:cNvPr id="97" name="Picture 4" descr="logo alquiser1">
          <a:extLst>
            <a:ext uri="{FF2B5EF4-FFF2-40B4-BE49-F238E27FC236}">
              <a16:creationId xmlns:a16="http://schemas.microsoft.com/office/drawing/2014/main" id="{00000000-0008-0000-05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38150"/>
    <xdr:pic>
      <xdr:nvPicPr>
        <xdr:cNvPr id="98" name="Picture 4" descr="logo alquiser1">
          <a:extLst>
            <a:ext uri="{FF2B5EF4-FFF2-40B4-BE49-F238E27FC236}">
              <a16:creationId xmlns:a16="http://schemas.microsoft.com/office/drawing/2014/main" id="{00000000-0008-0000-05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381000"/>
    <xdr:pic>
      <xdr:nvPicPr>
        <xdr:cNvPr id="99" name="Picture 4" descr="logo alquiser1">
          <a:extLst>
            <a:ext uri="{FF2B5EF4-FFF2-40B4-BE49-F238E27FC236}">
              <a16:creationId xmlns:a16="http://schemas.microsoft.com/office/drawing/2014/main" id="{00000000-0008-0000-05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100" name="Picture 4" descr="logo alquiser1">
          <a:extLst>
            <a:ext uri="{FF2B5EF4-FFF2-40B4-BE49-F238E27FC236}">
              <a16:creationId xmlns:a16="http://schemas.microsoft.com/office/drawing/2014/main" id="{00000000-0008-0000-05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101" name="Picture 4" descr="logo alquiser1">
          <a:extLst>
            <a:ext uri="{FF2B5EF4-FFF2-40B4-BE49-F238E27FC236}">
              <a16:creationId xmlns:a16="http://schemas.microsoft.com/office/drawing/2014/main" id="{00000000-0008-0000-05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56104"/>
    <xdr:pic>
      <xdr:nvPicPr>
        <xdr:cNvPr id="102" name="Picture 4" descr="logo alquiser1">
          <a:extLst>
            <a:ext uri="{FF2B5EF4-FFF2-40B4-BE49-F238E27FC236}">
              <a16:creationId xmlns:a16="http://schemas.microsoft.com/office/drawing/2014/main" id="{00000000-0008-0000-05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89"/>
    <xdr:pic>
      <xdr:nvPicPr>
        <xdr:cNvPr id="103" name="Picture 4" descr="logo alquiser1">
          <a:extLst>
            <a:ext uri="{FF2B5EF4-FFF2-40B4-BE49-F238E27FC236}">
              <a16:creationId xmlns:a16="http://schemas.microsoft.com/office/drawing/2014/main" id="{00000000-0008-0000-05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89"/>
    <xdr:pic>
      <xdr:nvPicPr>
        <xdr:cNvPr id="104" name="Picture 4" descr="logo alquiser1">
          <a:extLst>
            <a:ext uri="{FF2B5EF4-FFF2-40B4-BE49-F238E27FC236}">
              <a16:creationId xmlns:a16="http://schemas.microsoft.com/office/drawing/2014/main" id="{00000000-0008-0000-05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89"/>
    <xdr:pic>
      <xdr:nvPicPr>
        <xdr:cNvPr id="105" name="Picture 4" descr="logo alquiser1">
          <a:extLst>
            <a:ext uri="{FF2B5EF4-FFF2-40B4-BE49-F238E27FC236}">
              <a16:creationId xmlns:a16="http://schemas.microsoft.com/office/drawing/2014/main" id="{00000000-0008-0000-05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37589"/>
    <xdr:pic>
      <xdr:nvPicPr>
        <xdr:cNvPr id="106" name="Picture 4" descr="logo alquiser1">
          <a:extLst>
            <a:ext uri="{FF2B5EF4-FFF2-40B4-BE49-F238E27FC236}">
              <a16:creationId xmlns:a16="http://schemas.microsoft.com/office/drawing/2014/main" id="{00000000-0008-0000-05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18564"/>
    <xdr:pic>
      <xdr:nvPicPr>
        <xdr:cNvPr id="107" name="Picture 4" descr="logo alquiser1">
          <a:extLst>
            <a:ext uri="{FF2B5EF4-FFF2-40B4-BE49-F238E27FC236}">
              <a16:creationId xmlns:a16="http://schemas.microsoft.com/office/drawing/2014/main" id="{00000000-0008-0000-05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66164"/>
    <xdr:pic>
      <xdr:nvPicPr>
        <xdr:cNvPr id="108" name="Picture 4" descr="logo alquiser1">
          <a:extLst>
            <a:ext uri="{FF2B5EF4-FFF2-40B4-BE49-F238E27FC236}">
              <a16:creationId xmlns:a16="http://schemas.microsoft.com/office/drawing/2014/main" id="{00000000-0008-0000-05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09014"/>
    <xdr:pic>
      <xdr:nvPicPr>
        <xdr:cNvPr id="109" name="Picture 4" descr="logo alquiser1">
          <a:extLst>
            <a:ext uri="{FF2B5EF4-FFF2-40B4-BE49-F238E27FC236}">
              <a16:creationId xmlns:a16="http://schemas.microsoft.com/office/drawing/2014/main" id="{00000000-0008-0000-05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110" name="Picture 4" descr="logo alquiser1">
          <a:extLst>
            <a:ext uri="{FF2B5EF4-FFF2-40B4-BE49-F238E27FC236}">
              <a16:creationId xmlns:a16="http://schemas.microsoft.com/office/drawing/2014/main" id="{00000000-0008-0000-05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46872"/>
    <xdr:pic>
      <xdr:nvPicPr>
        <xdr:cNvPr id="111" name="Picture 4" descr="logo alquiser1">
          <a:extLst>
            <a:ext uri="{FF2B5EF4-FFF2-40B4-BE49-F238E27FC236}">
              <a16:creationId xmlns:a16="http://schemas.microsoft.com/office/drawing/2014/main" id="{00000000-0008-0000-05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112" name="Picture 4" descr="logo alquiser1">
          <a:extLst>
            <a:ext uri="{FF2B5EF4-FFF2-40B4-BE49-F238E27FC236}">
              <a16:creationId xmlns:a16="http://schemas.microsoft.com/office/drawing/2014/main" id="{00000000-0008-0000-05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94472"/>
    <xdr:pic>
      <xdr:nvPicPr>
        <xdr:cNvPr id="113" name="Picture 4" descr="logo alquiser1">
          <a:extLst>
            <a:ext uri="{FF2B5EF4-FFF2-40B4-BE49-F238E27FC236}">
              <a16:creationId xmlns:a16="http://schemas.microsoft.com/office/drawing/2014/main" id="{00000000-0008-0000-05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537322"/>
    <xdr:pic>
      <xdr:nvPicPr>
        <xdr:cNvPr id="114" name="Picture 4" descr="logo alquiser1">
          <a:extLst>
            <a:ext uri="{FF2B5EF4-FFF2-40B4-BE49-F238E27FC236}">
              <a16:creationId xmlns:a16="http://schemas.microsoft.com/office/drawing/2014/main" id="{00000000-0008-0000-05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115" name="Picture 4" descr="logo alquiser1">
          <a:extLst>
            <a:ext uri="{FF2B5EF4-FFF2-40B4-BE49-F238E27FC236}">
              <a16:creationId xmlns:a16="http://schemas.microsoft.com/office/drawing/2014/main" id="{00000000-0008-0000-05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116" name="Picture 4" descr="logo alquiser1">
          <a:extLst>
            <a:ext uri="{FF2B5EF4-FFF2-40B4-BE49-F238E27FC236}">
              <a16:creationId xmlns:a16="http://schemas.microsoft.com/office/drawing/2014/main" id="{00000000-0008-0000-05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27529"/>
    <xdr:pic>
      <xdr:nvPicPr>
        <xdr:cNvPr id="117" name="Picture 4" descr="logo alquiser1">
          <a:extLst>
            <a:ext uri="{FF2B5EF4-FFF2-40B4-BE49-F238E27FC236}">
              <a16:creationId xmlns:a16="http://schemas.microsoft.com/office/drawing/2014/main" id="{00000000-0008-0000-05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42390"/>
    <xdr:pic>
      <xdr:nvPicPr>
        <xdr:cNvPr id="118" name="Picture 4" descr="logo alquiser1">
          <a:extLst>
            <a:ext uri="{FF2B5EF4-FFF2-40B4-BE49-F238E27FC236}">
              <a16:creationId xmlns:a16="http://schemas.microsoft.com/office/drawing/2014/main" id="{00000000-0008-0000-05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94472"/>
    <xdr:pic>
      <xdr:nvPicPr>
        <xdr:cNvPr id="119" name="Picture 4" descr="logo alquiser1">
          <a:extLst>
            <a:ext uri="{FF2B5EF4-FFF2-40B4-BE49-F238E27FC236}">
              <a16:creationId xmlns:a16="http://schemas.microsoft.com/office/drawing/2014/main" id="{00000000-0008-0000-05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742390"/>
    <xdr:pic>
      <xdr:nvPicPr>
        <xdr:cNvPr id="120" name="Picture 4" descr="logo alquiser1">
          <a:extLst>
            <a:ext uri="{FF2B5EF4-FFF2-40B4-BE49-F238E27FC236}">
              <a16:creationId xmlns:a16="http://schemas.microsoft.com/office/drawing/2014/main" id="{00000000-0008-0000-05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32</xdr:row>
      <xdr:rowOff>0</xdr:rowOff>
    </xdr:from>
    <xdr:ext cx="0" cy="438150"/>
    <xdr:pic>
      <xdr:nvPicPr>
        <xdr:cNvPr id="121" name="Picture 4" descr="logo alquiser1">
          <a:extLst>
            <a:ext uri="{FF2B5EF4-FFF2-40B4-BE49-F238E27FC236}">
              <a16:creationId xmlns:a16="http://schemas.microsoft.com/office/drawing/2014/main" id="{00000000-0008-0000-05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247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122" name="Picture 4" descr="logo alquiser1">
          <a:extLst>
            <a:ext uri="{FF2B5EF4-FFF2-40B4-BE49-F238E27FC236}">
              <a16:creationId xmlns:a16="http://schemas.microsoft.com/office/drawing/2014/main" id="{00000000-0008-0000-05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589990"/>
    <xdr:pic>
      <xdr:nvPicPr>
        <xdr:cNvPr id="123" name="Picture 4" descr="logo alquiser1">
          <a:extLst>
            <a:ext uri="{FF2B5EF4-FFF2-40B4-BE49-F238E27FC236}">
              <a16:creationId xmlns:a16="http://schemas.microsoft.com/office/drawing/2014/main" id="{00000000-0008-0000-05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32</xdr:row>
      <xdr:rowOff>0</xdr:rowOff>
    </xdr:from>
    <xdr:ext cx="0" cy="656104"/>
    <xdr:pic>
      <xdr:nvPicPr>
        <xdr:cNvPr id="124" name="Picture 4" descr="logo alquiser1">
          <a:extLst>
            <a:ext uri="{FF2B5EF4-FFF2-40B4-BE49-F238E27FC236}">
              <a16:creationId xmlns:a16="http://schemas.microsoft.com/office/drawing/2014/main" id="{00000000-0008-0000-05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2470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7589"/>
    <xdr:pic>
      <xdr:nvPicPr>
        <xdr:cNvPr id="125" name="Picture 4" descr="logo alquiser1">
          <a:extLst>
            <a:ext uri="{FF2B5EF4-FFF2-40B4-BE49-F238E27FC236}">
              <a16:creationId xmlns:a16="http://schemas.microsoft.com/office/drawing/2014/main" id="{00000000-0008-0000-05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0439"/>
    <xdr:pic>
      <xdr:nvPicPr>
        <xdr:cNvPr id="126" name="Picture 4" descr="logo alquiser1">
          <a:extLst>
            <a:ext uri="{FF2B5EF4-FFF2-40B4-BE49-F238E27FC236}">
              <a16:creationId xmlns:a16="http://schemas.microsoft.com/office/drawing/2014/main" id="{00000000-0008-0000-05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47955"/>
    <xdr:pic>
      <xdr:nvPicPr>
        <xdr:cNvPr id="127" name="Picture 4" descr="logo alquiser1">
          <a:extLst>
            <a:ext uri="{FF2B5EF4-FFF2-40B4-BE49-F238E27FC236}">
              <a16:creationId xmlns:a16="http://schemas.microsoft.com/office/drawing/2014/main" id="{00000000-0008-0000-05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90805"/>
    <xdr:pic>
      <xdr:nvPicPr>
        <xdr:cNvPr id="128" name="Picture 4" descr="logo alquiser1">
          <a:extLst>
            <a:ext uri="{FF2B5EF4-FFF2-40B4-BE49-F238E27FC236}">
              <a16:creationId xmlns:a16="http://schemas.microsoft.com/office/drawing/2014/main" id="{00000000-0008-0000-05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66164"/>
    <xdr:pic>
      <xdr:nvPicPr>
        <xdr:cNvPr id="129" name="Picture 4" descr="logo alquiser1">
          <a:extLst>
            <a:ext uri="{FF2B5EF4-FFF2-40B4-BE49-F238E27FC236}">
              <a16:creationId xmlns:a16="http://schemas.microsoft.com/office/drawing/2014/main" id="{00000000-0008-0000-05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09014"/>
    <xdr:pic>
      <xdr:nvPicPr>
        <xdr:cNvPr id="130" name="Picture 4" descr="logo alquiser1">
          <a:extLst>
            <a:ext uri="{FF2B5EF4-FFF2-40B4-BE49-F238E27FC236}">
              <a16:creationId xmlns:a16="http://schemas.microsoft.com/office/drawing/2014/main" id="{00000000-0008-0000-05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219075"/>
    <xdr:pic>
      <xdr:nvPicPr>
        <xdr:cNvPr id="131" name="Picture 4" descr="logo alquiser1">
          <a:extLst>
            <a:ext uri="{FF2B5EF4-FFF2-40B4-BE49-F238E27FC236}">
              <a16:creationId xmlns:a16="http://schemas.microsoft.com/office/drawing/2014/main" id="{00000000-0008-0000-05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23863"/>
    <xdr:pic>
      <xdr:nvPicPr>
        <xdr:cNvPr id="132" name="Picture 4" descr="logo alquiser1">
          <a:extLst>
            <a:ext uri="{FF2B5EF4-FFF2-40B4-BE49-F238E27FC236}">
              <a16:creationId xmlns:a16="http://schemas.microsoft.com/office/drawing/2014/main" id="{00000000-0008-0000-05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04800"/>
    <xdr:pic>
      <xdr:nvPicPr>
        <xdr:cNvPr id="133" name="Picture 4" descr="logo alquiser1">
          <a:extLst>
            <a:ext uri="{FF2B5EF4-FFF2-40B4-BE49-F238E27FC236}">
              <a16:creationId xmlns:a16="http://schemas.microsoft.com/office/drawing/2014/main" id="{00000000-0008-0000-05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7589"/>
    <xdr:pic>
      <xdr:nvPicPr>
        <xdr:cNvPr id="134" name="Picture 4" descr="logo alquiser1">
          <a:extLst>
            <a:ext uri="{FF2B5EF4-FFF2-40B4-BE49-F238E27FC236}">
              <a16:creationId xmlns:a16="http://schemas.microsoft.com/office/drawing/2014/main" id="{00000000-0008-0000-05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0439"/>
    <xdr:pic>
      <xdr:nvPicPr>
        <xdr:cNvPr id="135" name="Picture 4" descr="logo alquiser1">
          <a:extLst>
            <a:ext uri="{FF2B5EF4-FFF2-40B4-BE49-F238E27FC236}">
              <a16:creationId xmlns:a16="http://schemas.microsoft.com/office/drawing/2014/main" id="{00000000-0008-0000-05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8150"/>
    <xdr:pic>
      <xdr:nvPicPr>
        <xdr:cNvPr id="136" name="Picture 4" descr="logo alquiser1">
          <a:extLst>
            <a:ext uri="{FF2B5EF4-FFF2-40B4-BE49-F238E27FC236}">
              <a16:creationId xmlns:a16="http://schemas.microsoft.com/office/drawing/2014/main" id="{00000000-0008-0000-05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1000"/>
    <xdr:pic>
      <xdr:nvPicPr>
        <xdr:cNvPr id="137" name="Picture 4" descr="logo alquiser1">
          <a:extLst>
            <a:ext uri="{FF2B5EF4-FFF2-40B4-BE49-F238E27FC236}">
              <a16:creationId xmlns:a16="http://schemas.microsoft.com/office/drawing/2014/main" id="{00000000-0008-0000-05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66164"/>
    <xdr:pic>
      <xdr:nvPicPr>
        <xdr:cNvPr id="138" name="Picture 4" descr="logo alquiser1">
          <a:extLst>
            <a:ext uri="{FF2B5EF4-FFF2-40B4-BE49-F238E27FC236}">
              <a16:creationId xmlns:a16="http://schemas.microsoft.com/office/drawing/2014/main" id="{00000000-0008-0000-05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09014"/>
    <xdr:pic>
      <xdr:nvPicPr>
        <xdr:cNvPr id="139" name="Picture 4" descr="logo alquiser1">
          <a:extLst>
            <a:ext uri="{FF2B5EF4-FFF2-40B4-BE49-F238E27FC236}">
              <a16:creationId xmlns:a16="http://schemas.microsoft.com/office/drawing/2014/main" id="{00000000-0008-0000-05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7589"/>
    <xdr:pic>
      <xdr:nvPicPr>
        <xdr:cNvPr id="140" name="Picture 4" descr="logo alquiser1">
          <a:extLst>
            <a:ext uri="{FF2B5EF4-FFF2-40B4-BE49-F238E27FC236}">
              <a16:creationId xmlns:a16="http://schemas.microsoft.com/office/drawing/2014/main" id="{00000000-0008-0000-05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0439"/>
    <xdr:pic>
      <xdr:nvPicPr>
        <xdr:cNvPr id="141" name="Picture 4" descr="logo alquiser1">
          <a:extLst>
            <a:ext uri="{FF2B5EF4-FFF2-40B4-BE49-F238E27FC236}">
              <a16:creationId xmlns:a16="http://schemas.microsoft.com/office/drawing/2014/main" id="{00000000-0008-0000-05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8150"/>
    <xdr:pic>
      <xdr:nvPicPr>
        <xdr:cNvPr id="142" name="Picture 4" descr="logo alquiser1">
          <a:extLst>
            <a:ext uri="{FF2B5EF4-FFF2-40B4-BE49-F238E27FC236}">
              <a16:creationId xmlns:a16="http://schemas.microsoft.com/office/drawing/2014/main" id="{00000000-0008-0000-05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1000"/>
    <xdr:pic>
      <xdr:nvPicPr>
        <xdr:cNvPr id="143" name="Picture 4" descr="logo alquiser1">
          <a:extLst>
            <a:ext uri="{FF2B5EF4-FFF2-40B4-BE49-F238E27FC236}">
              <a16:creationId xmlns:a16="http://schemas.microsoft.com/office/drawing/2014/main" id="{00000000-0008-0000-05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66164"/>
    <xdr:pic>
      <xdr:nvPicPr>
        <xdr:cNvPr id="144" name="Picture 4" descr="logo alquiser1">
          <a:extLst>
            <a:ext uri="{FF2B5EF4-FFF2-40B4-BE49-F238E27FC236}">
              <a16:creationId xmlns:a16="http://schemas.microsoft.com/office/drawing/2014/main" id="{00000000-0008-0000-05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09014"/>
    <xdr:pic>
      <xdr:nvPicPr>
        <xdr:cNvPr id="145" name="Picture 4" descr="logo alquiser1">
          <a:extLst>
            <a:ext uri="{FF2B5EF4-FFF2-40B4-BE49-F238E27FC236}">
              <a16:creationId xmlns:a16="http://schemas.microsoft.com/office/drawing/2014/main" id="{00000000-0008-0000-05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8150"/>
    <xdr:pic>
      <xdr:nvPicPr>
        <xdr:cNvPr id="146" name="Picture 4" descr="logo alquiser1">
          <a:extLst>
            <a:ext uri="{FF2B5EF4-FFF2-40B4-BE49-F238E27FC236}">
              <a16:creationId xmlns:a16="http://schemas.microsoft.com/office/drawing/2014/main" id="{00000000-0008-0000-05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1000"/>
    <xdr:pic>
      <xdr:nvPicPr>
        <xdr:cNvPr id="147" name="Picture 4" descr="logo alquiser1">
          <a:extLst>
            <a:ext uri="{FF2B5EF4-FFF2-40B4-BE49-F238E27FC236}">
              <a16:creationId xmlns:a16="http://schemas.microsoft.com/office/drawing/2014/main" id="{00000000-0008-0000-05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7589"/>
    <xdr:pic>
      <xdr:nvPicPr>
        <xdr:cNvPr id="148" name="Picture 4" descr="logo alquiser1">
          <a:extLst>
            <a:ext uri="{FF2B5EF4-FFF2-40B4-BE49-F238E27FC236}">
              <a16:creationId xmlns:a16="http://schemas.microsoft.com/office/drawing/2014/main" id="{00000000-0008-0000-05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66164"/>
    <xdr:pic>
      <xdr:nvPicPr>
        <xdr:cNvPr id="149" name="Picture 4" descr="logo alquiser1">
          <a:extLst>
            <a:ext uri="{FF2B5EF4-FFF2-40B4-BE49-F238E27FC236}">
              <a16:creationId xmlns:a16="http://schemas.microsoft.com/office/drawing/2014/main" id="{00000000-0008-0000-05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09014"/>
    <xdr:pic>
      <xdr:nvPicPr>
        <xdr:cNvPr id="150" name="Picture 4" descr="logo alquiser1">
          <a:extLst>
            <a:ext uri="{FF2B5EF4-FFF2-40B4-BE49-F238E27FC236}">
              <a16:creationId xmlns:a16="http://schemas.microsoft.com/office/drawing/2014/main" id="{00000000-0008-0000-05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8150"/>
    <xdr:pic>
      <xdr:nvPicPr>
        <xdr:cNvPr id="151" name="Picture 4" descr="logo alquiser1">
          <a:extLst>
            <a:ext uri="{FF2B5EF4-FFF2-40B4-BE49-F238E27FC236}">
              <a16:creationId xmlns:a16="http://schemas.microsoft.com/office/drawing/2014/main" id="{00000000-0008-0000-05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96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57151</xdr:colOff>
      <xdr:row>40</xdr:row>
      <xdr:rowOff>38100</xdr:rowOff>
    </xdr:from>
    <xdr:to>
      <xdr:col>13</xdr:col>
      <xdr:colOff>228600</xdr:colOff>
      <xdr:row>40</xdr:row>
      <xdr:rowOff>1704975</xdr:rowOff>
    </xdr:to>
    <xdr:graphicFrame macro="">
      <xdr:nvGraphicFramePr>
        <xdr:cNvPr id="152" name="151 Gráfico">
          <a:extLst>
            <a:ext uri="{FF2B5EF4-FFF2-40B4-BE49-F238E27FC236}">
              <a16:creationId xmlns:a16="http://schemas.microsoft.com/office/drawing/2014/main" id="{00000000-0008-0000-0500-00009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171449</xdr:colOff>
      <xdr:row>40</xdr:row>
      <xdr:rowOff>47625</xdr:rowOff>
    </xdr:from>
    <xdr:to>
      <xdr:col>27</xdr:col>
      <xdr:colOff>266699</xdr:colOff>
      <xdr:row>40</xdr:row>
      <xdr:rowOff>1724025</xdr:rowOff>
    </xdr:to>
    <xdr:graphicFrame macro="">
      <xdr:nvGraphicFramePr>
        <xdr:cNvPr id="153" name="152 Gráfico">
          <a:extLst>
            <a:ext uri="{FF2B5EF4-FFF2-40B4-BE49-F238E27FC236}">
              <a16:creationId xmlns:a16="http://schemas.microsoft.com/office/drawing/2014/main" id="{00000000-0008-0000-0500-00009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0</xdr:colOff>
      <xdr:row>0</xdr:row>
      <xdr:rowOff>19051</xdr:rowOff>
    </xdr:from>
    <xdr:to>
      <xdr:col>2</xdr:col>
      <xdr:colOff>771525</xdr:colOff>
      <xdr:row>0</xdr:row>
      <xdr:rowOff>288497</xdr:rowOff>
    </xdr:to>
    <xdr:pic>
      <xdr:nvPicPr>
        <xdr:cNvPr id="154" name="Picture 4" descr="C:\Users\wendy.tovar\Downloads\ADR lineas.png">
          <a:extLst>
            <a:ext uri="{FF2B5EF4-FFF2-40B4-BE49-F238E27FC236}">
              <a16:creationId xmlns:a16="http://schemas.microsoft.com/office/drawing/2014/main" id="{00000000-0008-0000-0500-00009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1950" y="19051"/>
          <a:ext cx="771525" cy="269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95250</xdr:colOff>
      <xdr:row>0</xdr:row>
      <xdr:rowOff>38100</xdr:rowOff>
    </xdr:from>
    <xdr:to>
      <xdr:col>28</xdr:col>
      <xdr:colOff>314325</xdr:colOff>
      <xdr:row>0</xdr:row>
      <xdr:rowOff>281869</xdr:rowOff>
    </xdr:to>
    <xdr:pic>
      <xdr:nvPicPr>
        <xdr:cNvPr id="155" name="Imagen 1">
          <a:extLst>
            <a:ext uri="{FF2B5EF4-FFF2-40B4-BE49-F238E27FC236}">
              <a16:creationId xmlns:a16="http://schemas.microsoft.com/office/drawing/2014/main" id="{00000000-0008-0000-0500-00009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544425" y="38100"/>
          <a:ext cx="1276350" cy="2437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2667000</xdr:colOff>
          <xdr:row>4</xdr:row>
          <xdr:rowOff>0</xdr:rowOff>
        </xdr:from>
        <xdr:to>
          <xdr:col>2</xdr:col>
          <xdr:colOff>2990850</xdr:colOff>
          <xdr:row>6</xdr:row>
          <xdr:rowOff>9525</xdr:rowOff>
        </xdr:to>
        <xdr:sp macro="" textlink="">
          <xdr:nvSpPr>
            <xdr:cNvPr id="143361" name="Check Box 2" hidden="1">
              <a:extLst>
                <a:ext uri="{63B3BB69-23CF-44E3-9099-C40C66FF867C}">
                  <a14:compatExt spid="_x0000_s143361"/>
                </a:ext>
                <a:ext uri="{FF2B5EF4-FFF2-40B4-BE49-F238E27FC236}">
                  <a16:creationId xmlns:a16="http://schemas.microsoft.com/office/drawing/2014/main" id="{00000000-0008-0000-0500-000001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4</xdr:row>
          <xdr:rowOff>0</xdr:rowOff>
        </xdr:from>
        <xdr:to>
          <xdr:col>2</xdr:col>
          <xdr:colOff>2066925</xdr:colOff>
          <xdr:row>6</xdr:row>
          <xdr:rowOff>9525</xdr:rowOff>
        </xdr:to>
        <xdr:sp macro="" textlink="">
          <xdr:nvSpPr>
            <xdr:cNvPr id="143362" name="Check Box 2" hidden="1">
              <a:extLst>
                <a:ext uri="{63B3BB69-23CF-44E3-9099-C40C66FF867C}">
                  <a14:compatExt spid="_x0000_s143362"/>
                </a:ext>
                <a:ext uri="{FF2B5EF4-FFF2-40B4-BE49-F238E27FC236}">
                  <a16:creationId xmlns:a16="http://schemas.microsoft.com/office/drawing/2014/main" id="{00000000-0008-0000-0500-000002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2</xdr:col>
      <xdr:colOff>904875</xdr:colOff>
      <xdr:row>33</xdr:row>
      <xdr:rowOff>0</xdr:rowOff>
    </xdr:from>
    <xdr:ext cx="0" cy="599795"/>
    <xdr:pic>
      <xdr:nvPicPr>
        <xdr:cNvPr id="4" name="Picture 4" descr="logo alquiser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547127"/>
    <xdr:pic>
      <xdr:nvPicPr>
        <xdr:cNvPr id="5" name="Picture 4" descr="logo alquiser1">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99795"/>
    <xdr:pic>
      <xdr:nvPicPr>
        <xdr:cNvPr id="6" name="Picture 4" descr="logo alquiser1">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89"/>
    <xdr:pic>
      <xdr:nvPicPr>
        <xdr:cNvPr id="7" name="Picture 4" descr="logo alquiser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99795"/>
    <xdr:pic>
      <xdr:nvPicPr>
        <xdr:cNvPr id="8" name="Picture 4" descr="logo alquiser1">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37589"/>
    <xdr:pic>
      <xdr:nvPicPr>
        <xdr:cNvPr id="9" name="Picture 4" descr="logo alquiser1">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37334"/>
    <xdr:pic>
      <xdr:nvPicPr>
        <xdr:cNvPr id="10" name="Picture 4" descr="logo alquiser1">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380439"/>
    <xdr:pic>
      <xdr:nvPicPr>
        <xdr:cNvPr id="11" name="Picture 4" descr="logo alquiser1">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99795"/>
    <xdr:pic>
      <xdr:nvPicPr>
        <xdr:cNvPr id="12" name="Picture 4" descr="logo alquiser1">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52195"/>
    <xdr:pic>
      <xdr:nvPicPr>
        <xdr:cNvPr id="13" name="Picture 4" descr="logo alquiser1">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04277"/>
    <xdr:pic>
      <xdr:nvPicPr>
        <xdr:cNvPr id="14" name="Picture 4" descr="logo alquiser1">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52195"/>
    <xdr:pic>
      <xdr:nvPicPr>
        <xdr:cNvPr id="15" name="Picture 4" descr="logo alquiser1">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47955"/>
    <xdr:pic>
      <xdr:nvPicPr>
        <xdr:cNvPr id="16" name="Picture 4" descr="logo alquiser1">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390805"/>
    <xdr:pic>
      <xdr:nvPicPr>
        <xdr:cNvPr id="17" name="Picture 4" descr="logo alquiser1">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99795"/>
    <xdr:pic>
      <xdr:nvPicPr>
        <xdr:cNvPr id="18" name="Picture 4" descr="logo alquiser1">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18564"/>
    <xdr:pic>
      <xdr:nvPicPr>
        <xdr:cNvPr id="19" name="Picture 4" descr="logo alquiser1">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99795"/>
    <xdr:pic>
      <xdr:nvPicPr>
        <xdr:cNvPr id="20" name="Picture 4" descr="logo alquiser1">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66164"/>
    <xdr:pic>
      <xdr:nvPicPr>
        <xdr:cNvPr id="21" name="Picture 4" descr="logo alquiser1">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65909"/>
    <xdr:pic>
      <xdr:nvPicPr>
        <xdr:cNvPr id="22" name="Picture 4" descr="logo alquiser1">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09014"/>
    <xdr:pic>
      <xdr:nvPicPr>
        <xdr:cNvPr id="23" name="Picture 4" descr="logo alquiser1">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24028"/>
    <xdr:pic>
      <xdr:nvPicPr>
        <xdr:cNvPr id="24" name="Picture 4" descr="logo alquiser1">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24028"/>
    <xdr:pic>
      <xdr:nvPicPr>
        <xdr:cNvPr id="25" name="Picture 4" descr="logo alquiser1">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71920"/>
    <xdr:pic>
      <xdr:nvPicPr>
        <xdr:cNvPr id="26" name="Picture 4" descr="logo alquiser1">
          <a:extLst>
            <a:ext uri="{FF2B5EF4-FFF2-40B4-BE49-F238E27FC236}">
              <a16:creationId xmlns:a16="http://schemas.microsoft.com/office/drawing/2014/main" id="{00000000-0008-0000-06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71920"/>
    <xdr:pic>
      <xdr:nvPicPr>
        <xdr:cNvPr id="27" name="Picture 4" descr="logo alquiser1">
          <a:extLst>
            <a:ext uri="{FF2B5EF4-FFF2-40B4-BE49-F238E27FC236}">
              <a16:creationId xmlns:a16="http://schemas.microsoft.com/office/drawing/2014/main" id="{00000000-0008-0000-06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219075"/>
    <xdr:pic>
      <xdr:nvPicPr>
        <xdr:cNvPr id="28" name="Picture 4" descr="logo alquiser1">
          <a:extLst>
            <a:ext uri="{FF2B5EF4-FFF2-40B4-BE49-F238E27FC236}">
              <a16:creationId xmlns:a16="http://schemas.microsoft.com/office/drawing/2014/main" id="{00000000-0008-0000-06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71920"/>
    <xdr:pic>
      <xdr:nvPicPr>
        <xdr:cNvPr id="29" name="Picture 4" descr="logo alquiser1">
          <a:extLst>
            <a:ext uri="{FF2B5EF4-FFF2-40B4-BE49-F238E27FC236}">
              <a16:creationId xmlns:a16="http://schemas.microsoft.com/office/drawing/2014/main" id="{00000000-0008-0000-06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23863"/>
    <xdr:pic>
      <xdr:nvPicPr>
        <xdr:cNvPr id="30" name="Picture 4" descr="logo alquiser1">
          <a:extLst>
            <a:ext uri="{FF2B5EF4-FFF2-40B4-BE49-F238E27FC236}">
              <a16:creationId xmlns:a16="http://schemas.microsoft.com/office/drawing/2014/main" id="{00000000-0008-0000-06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71920"/>
    <xdr:pic>
      <xdr:nvPicPr>
        <xdr:cNvPr id="31" name="Picture 4" descr="logo alquiser1">
          <a:extLst>
            <a:ext uri="{FF2B5EF4-FFF2-40B4-BE49-F238E27FC236}">
              <a16:creationId xmlns:a16="http://schemas.microsoft.com/office/drawing/2014/main" id="{00000000-0008-0000-06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304800"/>
    <xdr:pic>
      <xdr:nvPicPr>
        <xdr:cNvPr id="32" name="Picture 4" descr="logo alquiser1">
          <a:extLst>
            <a:ext uri="{FF2B5EF4-FFF2-40B4-BE49-F238E27FC236}">
              <a16:creationId xmlns:a16="http://schemas.microsoft.com/office/drawing/2014/main" id="{00000000-0008-0000-06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1445"/>
    <xdr:pic>
      <xdr:nvPicPr>
        <xdr:cNvPr id="33" name="Picture 4" descr="logo alquiser1">
          <a:extLst>
            <a:ext uri="{FF2B5EF4-FFF2-40B4-BE49-F238E27FC236}">
              <a16:creationId xmlns:a16="http://schemas.microsoft.com/office/drawing/2014/main" id="{00000000-0008-0000-06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1445"/>
    <xdr:pic>
      <xdr:nvPicPr>
        <xdr:cNvPr id="34" name="Picture 4" descr="logo alquiser1">
          <a:extLst>
            <a:ext uri="{FF2B5EF4-FFF2-40B4-BE49-F238E27FC236}">
              <a16:creationId xmlns:a16="http://schemas.microsoft.com/office/drawing/2014/main" id="{00000000-0008-0000-06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71920"/>
    <xdr:pic>
      <xdr:nvPicPr>
        <xdr:cNvPr id="35" name="Picture 4" descr="logo alquiser1">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1445"/>
    <xdr:pic>
      <xdr:nvPicPr>
        <xdr:cNvPr id="36" name="Picture 4" descr="logo alquiser1">
          <a:extLst>
            <a:ext uri="{FF2B5EF4-FFF2-40B4-BE49-F238E27FC236}">
              <a16:creationId xmlns:a16="http://schemas.microsoft.com/office/drawing/2014/main" id="{00000000-0008-0000-06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1445"/>
    <xdr:pic>
      <xdr:nvPicPr>
        <xdr:cNvPr id="37" name="Picture 4" descr="logo alquiser1">
          <a:extLst>
            <a:ext uri="{FF2B5EF4-FFF2-40B4-BE49-F238E27FC236}">
              <a16:creationId xmlns:a16="http://schemas.microsoft.com/office/drawing/2014/main" id="{00000000-0008-0000-06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1445"/>
    <xdr:pic>
      <xdr:nvPicPr>
        <xdr:cNvPr id="38" name="Picture 4" descr="logo alquiser1">
          <a:extLst>
            <a:ext uri="{FF2B5EF4-FFF2-40B4-BE49-F238E27FC236}">
              <a16:creationId xmlns:a16="http://schemas.microsoft.com/office/drawing/2014/main" id="{00000000-0008-0000-06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89"/>
    <xdr:pic>
      <xdr:nvPicPr>
        <xdr:cNvPr id="39" name="Picture 4" descr="logo alquiser1">
          <a:extLst>
            <a:ext uri="{FF2B5EF4-FFF2-40B4-BE49-F238E27FC236}">
              <a16:creationId xmlns:a16="http://schemas.microsoft.com/office/drawing/2014/main" id="{00000000-0008-0000-06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89"/>
    <xdr:pic>
      <xdr:nvPicPr>
        <xdr:cNvPr id="40" name="Picture 4" descr="logo alquiser1">
          <a:extLst>
            <a:ext uri="{FF2B5EF4-FFF2-40B4-BE49-F238E27FC236}">
              <a16:creationId xmlns:a16="http://schemas.microsoft.com/office/drawing/2014/main" id="{00000000-0008-0000-06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89"/>
    <xdr:pic>
      <xdr:nvPicPr>
        <xdr:cNvPr id="41" name="Picture 4" descr="logo alquiser1">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89"/>
    <xdr:pic>
      <xdr:nvPicPr>
        <xdr:cNvPr id="42" name="Picture 4" descr="logo alquiser1">
          <a:extLst>
            <a:ext uri="{FF2B5EF4-FFF2-40B4-BE49-F238E27FC236}">
              <a16:creationId xmlns:a16="http://schemas.microsoft.com/office/drawing/2014/main" id="{00000000-0008-0000-06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43" name="Picture 4" descr="logo alquiser1">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46872"/>
    <xdr:pic>
      <xdr:nvPicPr>
        <xdr:cNvPr id="44" name="Picture 4" descr="logo alquiser1">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45" name="Picture 4" descr="logo alquiser1">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94472"/>
    <xdr:pic>
      <xdr:nvPicPr>
        <xdr:cNvPr id="46" name="Picture 4" descr="logo alquiser1">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537322"/>
    <xdr:pic>
      <xdr:nvPicPr>
        <xdr:cNvPr id="47" name="Picture 4" descr="logo alquiser1">
          <a:extLst>
            <a:ext uri="{FF2B5EF4-FFF2-40B4-BE49-F238E27FC236}">
              <a16:creationId xmlns:a16="http://schemas.microsoft.com/office/drawing/2014/main" id="{00000000-0008-0000-06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48" name="Picture 4" descr="logo alquiser1">
          <a:extLst>
            <a:ext uri="{FF2B5EF4-FFF2-40B4-BE49-F238E27FC236}">
              <a16:creationId xmlns:a16="http://schemas.microsoft.com/office/drawing/2014/main" id="{00000000-0008-0000-06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89"/>
    <xdr:pic>
      <xdr:nvPicPr>
        <xdr:cNvPr id="49" name="Picture 4" descr="logo alquiser1">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50" name="Picture 4" descr="logo alquiser1">
          <a:extLst>
            <a:ext uri="{FF2B5EF4-FFF2-40B4-BE49-F238E27FC236}">
              <a16:creationId xmlns:a16="http://schemas.microsoft.com/office/drawing/2014/main" id="{00000000-0008-0000-06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37589"/>
    <xdr:pic>
      <xdr:nvPicPr>
        <xdr:cNvPr id="51" name="Picture 4" descr="logo alquiser1">
          <a:extLst>
            <a:ext uri="{FF2B5EF4-FFF2-40B4-BE49-F238E27FC236}">
              <a16:creationId xmlns:a16="http://schemas.microsoft.com/office/drawing/2014/main" id="{00000000-0008-0000-06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27529"/>
    <xdr:pic>
      <xdr:nvPicPr>
        <xdr:cNvPr id="52" name="Picture 4" descr="logo alquiser1">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380439"/>
    <xdr:pic>
      <xdr:nvPicPr>
        <xdr:cNvPr id="53" name="Picture 4" descr="logo alquiser1">
          <a:extLst>
            <a:ext uri="{FF2B5EF4-FFF2-40B4-BE49-F238E27FC236}">
              <a16:creationId xmlns:a16="http://schemas.microsoft.com/office/drawing/2014/main" id="{00000000-0008-0000-06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42390"/>
    <xdr:pic>
      <xdr:nvPicPr>
        <xdr:cNvPr id="54" name="Picture 4" descr="logo alquiser1">
          <a:extLst>
            <a:ext uri="{FF2B5EF4-FFF2-40B4-BE49-F238E27FC236}">
              <a16:creationId xmlns:a16="http://schemas.microsoft.com/office/drawing/2014/main" id="{00000000-0008-0000-06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94472"/>
    <xdr:pic>
      <xdr:nvPicPr>
        <xdr:cNvPr id="55" name="Picture 4" descr="logo alquiser1">
          <a:extLst>
            <a:ext uri="{FF2B5EF4-FFF2-40B4-BE49-F238E27FC236}">
              <a16:creationId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42390"/>
    <xdr:pic>
      <xdr:nvPicPr>
        <xdr:cNvPr id="56" name="Picture 4" descr="logo alquiser1">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38150"/>
    <xdr:pic>
      <xdr:nvPicPr>
        <xdr:cNvPr id="57" name="Picture 4" descr="logo alquiser1">
          <a:extLst>
            <a:ext uri="{FF2B5EF4-FFF2-40B4-BE49-F238E27FC236}">
              <a16:creationId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381000"/>
    <xdr:pic>
      <xdr:nvPicPr>
        <xdr:cNvPr id="58" name="Picture 4" descr="logo alquiser1">
          <a:extLst>
            <a:ext uri="{FF2B5EF4-FFF2-40B4-BE49-F238E27FC236}">
              <a16:creationId xmlns:a16="http://schemas.microsoft.com/office/drawing/2014/main" id="{00000000-0008-0000-06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59" name="Picture 4" descr="logo alquiser1">
          <a:extLst>
            <a:ext uri="{FF2B5EF4-FFF2-40B4-BE49-F238E27FC236}">
              <a16:creationId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18564"/>
    <xdr:pic>
      <xdr:nvPicPr>
        <xdr:cNvPr id="60" name="Picture 4" descr="logo alquiser1">
          <a:extLst>
            <a:ext uri="{FF2B5EF4-FFF2-40B4-BE49-F238E27FC236}">
              <a16:creationId xmlns:a16="http://schemas.microsoft.com/office/drawing/2014/main" id="{00000000-0008-0000-06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61" name="Picture 4" descr="logo alquiser1">
          <a:extLst>
            <a:ext uri="{FF2B5EF4-FFF2-40B4-BE49-F238E27FC236}">
              <a16:creationId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66164"/>
    <xdr:pic>
      <xdr:nvPicPr>
        <xdr:cNvPr id="62" name="Picture 4" descr="logo alquiser1">
          <a:extLst>
            <a:ext uri="{FF2B5EF4-FFF2-40B4-BE49-F238E27FC236}">
              <a16:creationId xmlns:a16="http://schemas.microsoft.com/office/drawing/2014/main" id="{00000000-0008-0000-06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56104"/>
    <xdr:pic>
      <xdr:nvPicPr>
        <xdr:cNvPr id="63" name="Picture 4" descr="logo alquiser1">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09014"/>
    <xdr:pic>
      <xdr:nvPicPr>
        <xdr:cNvPr id="64" name="Picture 4" descr="logo alquiser1">
          <a:extLst>
            <a:ext uri="{FF2B5EF4-FFF2-40B4-BE49-F238E27FC236}">
              <a16:creationId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65" name="Picture 4" descr="logo alquiser1">
          <a:extLst>
            <a:ext uri="{FF2B5EF4-FFF2-40B4-BE49-F238E27FC236}">
              <a16:creationId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46872"/>
    <xdr:pic>
      <xdr:nvPicPr>
        <xdr:cNvPr id="66" name="Picture 4" descr="logo alquiser1">
          <a:extLst>
            <a:ext uri="{FF2B5EF4-FFF2-40B4-BE49-F238E27FC236}">
              <a16:creationId xmlns:a16="http://schemas.microsoft.com/office/drawing/2014/main" id="{00000000-0008-0000-06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67" name="Picture 4" descr="logo alquiser1">
          <a:extLst>
            <a:ext uri="{FF2B5EF4-FFF2-40B4-BE49-F238E27FC236}">
              <a16:creationId xmlns:a16="http://schemas.microsoft.com/office/drawing/2014/main" id="{00000000-0008-0000-06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94472"/>
    <xdr:pic>
      <xdr:nvPicPr>
        <xdr:cNvPr id="68" name="Picture 4" descr="logo alquiser1">
          <a:extLst>
            <a:ext uri="{FF2B5EF4-FFF2-40B4-BE49-F238E27FC236}">
              <a16:creationId xmlns:a16="http://schemas.microsoft.com/office/drawing/2014/main" id="{00000000-0008-0000-06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537322"/>
    <xdr:pic>
      <xdr:nvPicPr>
        <xdr:cNvPr id="69" name="Picture 4" descr="logo alquiser1">
          <a:extLst>
            <a:ext uri="{FF2B5EF4-FFF2-40B4-BE49-F238E27FC236}">
              <a16:creationId xmlns:a16="http://schemas.microsoft.com/office/drawing/2014/main" id="{00000000-0008-0000-06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70" name="Picture 4" descr="logo alquiser1">
          <a:extLst>
            <a:ext uri="{FF2B5EF4-FFF2-40B4-BE49-F238E27FC236}">
              <a16:creationId xmlns:a16="http://schemas.microsoft.com/office/drawing/2014/main" id="{00000000-0008-0000-06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89"/>
    <xdr:pic>
      <xdr:nvPicPr>
        <xdr:cNvPr id="71" name="Picture 4" descr="logo alquiser1">
          <a:extLst>
            <a:ext uri="{FF2B5EF4-FFF2-40B4-BE49-F238E27FC236}">
              <a16:creationId xmlns:a16="http://schemas.microsoft.com/office/drawing/2014/main" id="{00000000-0008-0000-06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72" name="Picture 4" descr="logo alquiser1">
          <a:extLst>
            <a:ext uri="{FF2B5EF4-FFF2-40B4-BE49-F238E27FC236}">
              <a16:creationId xmlns:a16="http://schemas.microsoft.com/office/drawing/2014/main" id="{00000000-0008-0000-06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37589"/>
    <xdr:pic>
      <xdr:nvPicPr>
        <xdr:cNvPr id="73" name="Picture 4" descr="logo alquiser1">
          <a:extLst>
            <a:ext uri="{FF2B5EF4-FFF2-40B4-BE49-F238E27FC236}">
              <a16:creationId xmlns:a16="http://schemas.microsoft.com/office/drawing/2014/main" id="{00000000-0008-0000-06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27529"/>
    <xdr:pic>
      <xdr:nvPicPr>
        <xdr:cNvPr id="74" name="Picture 4" descr="logo alquiser1">
          <a:extLst>
            <a:ext uri="{FF2B5EF4-FFF2-40B4-BE49-F238E27FC236}">
              <a16:creationId xmlns:a16="http://schemas.microsoft.com/office/drawing/2014/main" id="{00000000-0008-0000-06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380439"/>
    <xdr:pic>
      <xdr:nvPicPr>
        <xdr:cNvPr id="75" name="Picture 4" descr="logo alquiser1">
          <a:extLst>
            <a:ext uri="{FF2B5EF4-FFF2-40B4-BE49-F238E27FC236}">
              <a16:creationId xmlns:a16="http://schemas.microsoft.com/office/drawing/2014/main" id="{00000000-0008-0000-06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42390"/>
    <xdr:pic>
      <xdr:nvPicPr>
        <xdr:cNvPr id="76" name="Picture 4" descr="logo alquiser1">
          <a:extLst>
            <a:ext uri="{FF2B5EF4-FFF2-40B4-BE49-F238E27FC236}">
              <a16:creationId xmlns:a16="http://schemas.microsoft.com/office/drawing/2014/main" id="{00000000-0008-0000-06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94472"/>
    <xdr:pic>
      <xdr:nvPicPr>
        <xdr:cNvPr id="77" name="Picture 4" descr="logo alquiser1">
          <a:extLst>
            <a:ext uri="{FF2B5EF4-FFF2-40B4-BE49-F238E27FC236}">
              <a16:creationId xmlns:a16="http://schemas.microsoft.com/office/drawing/2014/main" id="{00000000-0008-0000-06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42390"/>
    <xdr:pic>
      <xdr:nvPicPr>
        <xdr:cNvPr id="78" name="Picture 4" descr="logo alquiser1">
          <a:extLst>
            <a:ext uri="{FF2B5EF4-FFF2-40B4-BE49-F238E27FC236}">
              <a16:creationId xmlns:a16="http://schemas.microsoft.com/office/drawing/2014/main" id="{00000000-0008-0000-06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38150"/>
    <xdr:pic>
      <xdr:nvPicPr>
        <xdr:cNvPr id="79" name="Picture 4" descr="logo alquiser1">
          <a:extLst>
            <a:ext uri="{FF2B5EF4-FFF2-40B4-BE49-F238E27FC236}">
              <a16:creationId xmlns:a16="http://schemas.microsoft.com/office/drawing/2014/main" id="{00000000-0008-0000-06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381000"/>
    <xdr:pic>
      <xdr:nvPicPr>
        <xdr:cNvPr id="80" name="Picture 4" descr="logo alquiser1">
          <a:extLst>
            <a:ext uri="{FF2B5EF4-FFF2-40B4-BE49-F238E27FC236}">
              <a16:creationId xmlns:a16="http://schemas.microsoft.com/office/drawing/2014/main" id="{00000000-0008-0000-06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81" name="Picture 4" descr="logo alquiser1">
          <a:extLst>
            <a:ext uri="{FF2B5EF4-FFF2-40B4-BE49-F238E27FC236}">
              <a16:creationId xmlns:a16="http://schemas.microsoft.com/office/drawing/2014/main" id="{00000000-0008-0000-06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18564"/>
    <xdr:pic>
      <xdr:nvPicPr>
        <xdr:cNvPr id="82" name="Picture 4" descr="logo alquiser1">
          <a:extLst>
            <a:ext uri="{FF2B5EF4-FFF2-40B4-BE49-F238E27FC236}">
              <a16:creationId xmlns:a16="http://schemas.microsoft.com/office/drawing/2014/main" id="{00000000-0008-0000-06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83" name="Picture 4" descr="logo alquiser1">
          <a:extLst>
            <a:ext uri="{FF2B5EF4-FFF2-40B4-BE49-F238E27FC236}">
              <a16:creationId xmlns:a16="http://schemas.microsoft.com/office/drawing/2014/main" id="{00000000-0008-0000-06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66164"/>
    <xdr:pic>
      <xdr:nvPicPr>
        <xdr:cNvPr id="84" name="Picture 4" descr="logo alquiser1">
          <a:extLst>
            <a:ext uri="{FF2B5EF4-FFF2-40B4-BE49-F238E27FC236}">
              <a16:creationId xmlns:a16="http://schemas.microsoft.com/office/drawing/2014/main" id="{00000000-0008-0000-06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56104"/>
    <xdr:pic>
      <xdr:nvPicPr>
        <xdr:cNvPr id="85" name="Picture 4" descr="logo alquiser1">
          <a:extLst>
            <a:ext uri="{FF2B5EF4-FFF2-40B4-BE49-F238E27FC236}">
              <a16:creationId xmlns:a16="http://schemas.microsoft.com/office/drawing/2014/main" id="{00000000-0008-0000-06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09014"/>
    <xdr:pic>
      <xdr:nvPicPr>
        <xdr:cNvPr id="86" name="Picture 4" descr="logo alquiser1">
          <a:extLst>
            <a:ext uri="{FF2B5EF4-FFF2-40B4-BE49-F238E27FC236}">
              <a16:creationId xmlns:a16="http://schemas.microsoft.com/office/drawing/2014/main" id="{00000000-0008-0000-06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87" name="Picture 4" descr="logo alquiser1">
          <a:extLst>
            <a:ext uri="{FF2B5EF4-FFF2-40B4-BE49-F238E27FC236}">
              <a16:creationId xmlns:a16="http://schemas.microsoft.com/office/drawing/2014/main" id="{00000000-0008-0000-06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46872"/>
    <xdr:pic>
      <xdr:nvPicPr>
        <xdr:cNvPr id="88" name="Picture 4" descr="logo alquiser1">
          <a:extLst>
            <a:ext uri="{FF2B5EF4-FFF2-40B4-BE49-F238E27FC236}">
              <a16:creationId xmlns:a16="http://schemas.microsoft.com/office/drawing/2014/main" id="{00000000-0008-0000-06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89" name="Picture 4" descr="logo alquiser1">
          <a:extLst>
            <a:ext uri="{FF2B5EF4-FFF2-40B4-BE49-F238E27FC236}">
              <a16:creationId xmlns:a16="http://schemas.microsoft.com/office/drawing/2014/main" id="{00000000-0008-0000-06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94472"/>
    <xdr:pic>
      <xdr:nvPicPr>
        <xdr:cNvPr id="90" name="Picture 4" descr="logo alquiser1">
          <a:extLst>
            <a:ext uri="{FF2B5EF4-FFF2-40B4-BE49-F238E27FC236}">
              <a16:creationId xmlns:a16="http://schemas.microsoft.com/office/drawing/2014/main" id="{00000000-0008-0000-06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537322"/>
    <xdr:pic>
      <xdr:nvPicPr>
        <xdr:cNvPr id="91" name="Picture 4" descr="logo alquiser1">
          <a:extLst>
            <a:ext uri="{FF2B5EF4-FFF2-40B4-BE49-F238E27FC236}">
              <a16:creationId xmlns:a16="http://schemas.microsoft.com/office/drawing/2014/main" id="{00000000-0008-0000-06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92" name="Picture 4" descr="logo alquiser1">
          <a:extLst>
            <a:ext uri="{FF2B5EF4-FFF2-40B4-BE49-F238E27FC236}">
              <a16:creationId xmlns:a16="http://schemas.microsoft.com/office/drawing/2014/main" id="{00000000-0008-0000-06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93" name="Picture 4" descr="logo alquiser1">
          <a:extLst>
            <a:ext uri="{FF2B5EF4-FFF2-40B4-BE49-F238E27FC236}">
              <a16:creationId xmlns:a16="http://schemas.microsoft.com/office/drawing/2014/main" id="{00000000-0008-0000-06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27529"/>
    <xdr:pic>
      <xdr:nvPicPr>
        <xdr:cNvPr id="94" name="Picture 4" descr="logo alquiser1">
          <a:extLst>
            <a:ext uri="{FF2B5EF4-FFF2-40B4-BE49-F238E27FC236}">
              <a16:creationId xmlns:a16="http://schemas.microsoft.com/office/drawing/2014/main" id="{00000000-0008-0000-06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42390"/>
    <xdr:pic>
      <xdr:nvPicPr>
        <xdr:cNvPr id="95" name="Picture 4" descr="logo alquiser1">
          <a:extLst>
            <a:ext uri="{FF2B5EF4-FFF2-40B4-BE49-F238E27FC236}">
              <a16:creationId xmlns:a16="http://schemas.microsoft.com/office/drawing/2014/main" id="{00000000-0008-0000-06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94472"/>
    <xdr:pic>
      <xdr:nvPicPr>
        <xdr:cNvPr id="96" name="Picture 4" descr="logo alquiser1">
          <a:extLst>
            <a:ext uri="{FF2B5EF4-FFF2-40B4-BE49-F238E27FC236}">
              <a16:creationId xmlns:a16="http://schemas.microsoft.com/office/drawing/2014/main" id="{00000000-0008-0000-06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42390"/>
    <xdr:pic>
      <xdr:nvPicPr>
        <xdr:cNvPr id="97" name="Picture 4" descr="logo alquiser1">
          <a:extLst>
            <a:ext uri="{FF2B5EF4-FFF2-40B4-BE49-F238E27FC236}">
              <a16:creationId xmlns:a16="http://schemas.microsoft.com/office/drawing/2014/main" id="{00000000-0008-0000-06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38150"/>
    <xdr:pic>
      <xdr:nvPicPr>
        <xdr:cNvPr id="98" name="Picture 4" descr="logo alquiser1">
          <a:extLst>
            <a:ext uri="{FF2B5EF4-FFF2-40B4-BE49-F238E27FC236}">
              <a16:creationId xmlns:a16="http://schemas.microsoft.com/office/drawing/2014/main" id="{00000000-0008-0000-06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381000"/>
    <xdr:pic>
      <xdr:nvPicPr>
        <xdr:cNvPr id="99" name="Picture 4" descr="logo alquiser1">
          <a:extLst>
            <a:ext uri="{FF2B5EF4-FFF2-40B4-BE49-F238E27FC236}">
              <a16:creationId xmlns:a16="http://schemas.microsoft.com/office/drawing/2014/main" id="{00000000-0008-0000-06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100" name="Picture 4" descr="logo alquiser1">
          <a:extLst>
            <a:ext uri="{FF2B5EF4-FFF2-40B4-BE49-F238E27FC236}">
              <a16:creationId xmlns:a16="http://schemas.microsoft.com/office/drawing/2014/main" id="{00000000-0008-0000-06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101" name="Picture 4" descr="logo alquiser1">
          <a:extLst>
            <a:ext uri="{FF2B5EF4-FFF2-40B4-BE49-F238E27FC236}">
              <a16:creationId xmlns:a16="http://schemas.microsoft.com/office/drawing/2014/main" id="{00000000-0008-0000-06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56104"/>
    <xdr:pic>
      <xdr:nvPicPr>
        <xdr:cNvPr id="102" name="Picture 4" descr="logo alquiser1">
          <a:extLst>
            <a:ext uri="{FF2B5EF4-FFF2-40B4-BE49-F238E27FC236}">
              <a16:creationId xmlns:a16="http://schemas.microsoft.com/office/drawing/2014/main" id="{00000000-0008-0000-06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89"/>
    <xdr:pic>
      <xdr:nvPicPr>
        <xdr:cNvPr id="103" name="Picture 4" descr="logo alquiser1">
          <a:extLst>
            <a:ext uri="{FF2B5EF4-FFF2-40B4-BE49-F238E27FC236}">
              <a16:creationId xmlns:a16="http://schemas.microsoft.com/office/drawing/2014/main" id="{00000000-0008-0000-06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89"/>
    <xdr:pic>
      <xdr:nvPicPr>
        <xdr:cNvPr id="104" name="Picture 4" descr="logo alquiser1">
          <a:extLst>
            <a:ext uri="{FF2B5EF4-FFF2-40B4-BE49-F238E27FC236}">
              <a16:creationId xmlns:a16="http://schemas.microsoft.com/office/drawing/2014/main" id="{00000000-0008-0000-06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89"/>
    <xdr:pic>
      <xdr:nvPicPr>
        <xdr:cNvPr id="105" name="Picture 4" descr="logo alquiser1">
          <a:extLst>
            <a:ext uri="{FF2B5EF4-FFF2-40B4-BE49-F238E27FC236}">
              <a16:creationId xmlns:a16="http://schemas.microsoft.com/office/drawing/2014/main" id="{00000000-0008-0000-06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37589"/>
    <xdr:pic>
      <xdr:nvPicPr>
        <xdr:cNvPr id="106" name="Picture 4" descr="logo alquiser1">
          <a:extLst>
            <a:ext uri="{FF2B5EF4-FFF2-40B4-BE49-F238E27FC236}">
              <a16:creationId xmlns:a16="http://schemas.microsoft.com/office/drawing/2014/main" id="{00000000-0008-0000-06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18564"/>
    <xdr:pic>
      <xdr:nvPicPr>
        <xdr:cNvPr id="107" name="Picture 4" descr="logo alquiser1">
          <a:extLst>
            <a:ext uri="{FF2B5EF4-FFF2-40B4-BE49-F238E27FC236}">
              <a16:creationId xmlns:a16="http://schemas.microsoft.com/office/drawing/2014/main" id="{00000000-0008-0000-06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66164"/>
    <xdr:pic>
      <xdr:nvPicPr>
        <xdr:cNvPr id="108" name="Picture 4" descr="logo alquiser1">
          <a:extLst>
            <a:ext uri="{FF2B5EF4-FFF2-40B4-BE49-F238E27FC236}">
              <a16:creationId xmlns:a16="http://schemas.microsoft.com/office/drawing/2014/main" id="{00000000-0008-0000-06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09014"/>
    <xdr:pic>
      <xdr:nvPicPr>
        <xdr:cNvPr id="109" name="Picture 4" descr="logo alquiser1">
          <a:extLst>
            <a:ext uri="{FF2B5EF4-FFF2-40B4-BE49-F238E27FC236}">
              <a16:creationId xmlns:a16="http://schemas.microsoft.com/office/drawing/2014/main" id="{00000000-0008-0000-06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110" name="Picture 4" descr="logo alquiser1">
          <a:extLst>
            <a:ext uri="{FF2B5EF4-FFF2-40B4-BE49-F238E27FC236}">
              <a16:creationId xmlns:a16="http://schemas.microsoft.com/office/drawing/2014/main" id="{00000000-0008-0000-06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46872"/>
    <xdr:pic>
      <xdr:nvPicPr>
        <xdr:cNvPr id="111" name="Picture 4" descr="logo alquiser1">
          <a:extLst>
            <a:ext uri="{FF2B5EF4-FFF2-40B4-BE49-F238E27FC236}">
              <a16:creationId xmlns:a16="http://schemas.microsoft.com/office/drawing/2014/main" id="{00000000-0008-0000-06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112" name="Picture 4" descr="logo alquiser1">
          <a:extLst>
            <a:ext uri="{FF2B5EF4-FFF2-40B4-BE49-F238E27FC236}">
              <a16:creationId xmlns:a16="http://schemas.microsoft.com/office/drawing/2014/main" id="{00000000-0008-0000-06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94472"/>
    <xdr:pic>
      <xdr:nvPicPr>
        <xdr:cNvPr id="113" name="Picture 4" descr="logo alquiser1">
          <a:extLst>
            <a:ext uri="{FF2B5EF4-FFF2-40B4-BE49-F238E27FC236}">
              <a16:creationId xmlns:a16="http://schemas.microsoft.com/office/drawing/2014/main" id="{00000000-0008-0000-06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537322"/>
    <xdr:pic>
      <xdr:nvPicPr>
        <xdr:cNvPr id="114" name="Picture 4" descr="logo alquiser1">
          <a:extLst>
            <a:ext uri="{FF2B5EF4-FFF2-40B4-BE49-F238E27FC236}">
              <a16:creationId xmlns:a16="http://schemas.microsoft.com/office/drawing/2014/main" id="{00000000-0008-0000-06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115" name="Picture 4" descr="logo alquiser1">
          <a:extLst>
            <a:ext uri="{FF2B5EF4-FFF2-40B4-BE49-F238E27FC236}">
              <a16:creationId xmlns:a16="http://schemas.microsoft.com/office/drawing/2014/main" id="{00000000-0008-0000-06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116" name="Picture 4" descr="logo alquiser1">
          <a:extLst>
            <a:ext uri="{FF2B5EF4-FFF2-40B4-BE49-F238E27FC236}">
              <a16:creationId xmlns:a16="http://schemas.microsoft.com/office/drawing/2014/main" id="{00000000-0008-0000-06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27529"/>
    <xdr:pic>
      <xdr:nvPicPr>
        <xdr:cNvPr id="117" name="Picture 4" descr="logo alquiser1">
          <a:extLst>
            <a:ext uri="{FF2B5EF4-FFF2-40B4-BE49-F238E27FC236}">
              <a16:creationId xmlns:a16="http://schemas.microsoft.com/office/drawing/2014/main" id="{00000000-0008-0000-06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42390"/>
    <xdr:pic>
      <xdr:nvPicPr>
        <xdr:cNvPr id="118" name="Picture 4" descr="logo alquiser1">
          <a:extLst>
            <a:ext uri="{FF2B5EF4-FFF2-40B4-BE49-F238E27FC236}">
              <a16:creationId xmlns:a16="http://schemas.microsoft.com/office/drawing/2014/main" id="{00000000-0008-0000-06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94472"/>
    <xdr:pic>
      <xdr:nvPicPr>
        <xdr:cNvPr id="119" name="Picture 4" descr="logo alquiser1">
          <a:extLst>
            <a:ext uri="{FF2B5EF4-FFF2-40B4-BE49-F238E27FC236}">
              <a16:creationId xmlns:a16="http://schemas.microsoft.com/office/drawing/2014/main" id="{00000000-0008-0000-06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742390"/>
    <xdr:pic>
      <xdr:nvPicPr>
        <xdr:cNvPr id="120" name="Picture 4" descr="logo alquiser1">
          <a:extLst>
            <a:ext uri="{FF2B5EF4-FFF2-40B4-BE49-F238E27FC236}">
              <a16:creationId xmlns:a16="http://schemas.microsoft.com/office/drawing/2014/main" id="{00000000-0008-0000-06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33</xdr:row>
      <xdr:rowOff>0</xdr:rowOff>
    </xdr:from>
    <xdr:ext cx="0" cy="438150"/>
    <xdr:pic>
      <xdr:nvPicPr>
        <xdr:cNvPr id="121" name="Picture 4" descr="logo alquiser1">
          <a:extLst>
            <a:ext uri="{FF2B5EF4-FFF2-40B4-BE49-F238E27FC236}">
              <a16:creationId xmlns:a16="http://schemas.microsoft.com/office/drawing/2014/main" id="{00000000-0008-0000-06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151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122" name="Picture 4" descr="logo alquiser1">
          <a:extLst>
            <a:ext uri="{FF2B5EF4-FFF2-40B4-BE49-F238E27FC236}">
              <a16:creationId xmlns:a16="http://schemas.microsoft.com/office/drawing/2014/main" id="{00000000-0008-0000-06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589990"/>
    <xdr:pic>
      <xdr:nvPicPr>
        <xdr:cNvPr id="123" name="Picture 4" descr="logo alquiser1">
          <a:extLst>
            <a:ext uri="{FF2B5EF4-FFF2-40B4-BE49-F238E27FC236}">
              <a16:creationId xmlns:a16="http://schemas.microsoft.com/office/drawing/2014/main" id="{00000000-0008-0000-06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33</xdr:row>
      <xdr:rowOff>0</xdr:rowOff>
    </xdr:from>
    <xdr:ext cx="0" cy="656104"/>
    <xdr:pic>
      <xdr:nvPicPr>
        <xdr:cNvPr id="124" name="Picture 4" descr="logo alquiser1">
          <a:extLst>
            <a:ext uri="{FF2B5EF4-FFF2-40B4-BE49-F238E27FC236}">
              <a16:creationId xmlns:a16="http://schemas.microsoft.com/office/drawing/2014/main" id="{00000000-0008-0000-06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151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125" name="Picture 4" descr="logo alquiser1">
          <a:extLst>
            <a:ext uri="{FF2B5EF4-FFF2-40B4-BE49-F238E27FC236}">
              <a16:creationId xmlns:a16="http://schemas.microsoft.com/office/drawing/2014/main" id="{00000000-0008-0000-06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126" name="Picture 4" descr="logo alquiser1">
          <a:extLst>
            <a:ext uri="{FF2B5EF4-FFF2-40B4-BE49-F238E27FC236}">
              <a16:creationId xmlns:a16="http://schemas.microsoft.com/office/drawing/2014/main" id="{00000000-0008-0000-06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47955"/>
    <xdr:pic>
      <xdr:nvPicPr>
        <xdr:cNvPr id="127" name="Picture 4" descr="logo alquiser1">
          <a:extLst>
            <a:ext uri="{FF2B5EF4-FFF2-40B4-BE49-F238E27FC236}">
              <a16:creationId xmlns:a16="http://schemas.microsoft.com/office/drawing/2014/main" id="{00000000-0008-0000-06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90805"/>
    <xdr:pic>
      <xdr:nvPicPr>
        <xdr:cNvPr id="128" name="Picture 4" descr="logo alquiser1">
          <a:extLst>
            <a:ext uri="{FF2B5EF4-FFF2-40B4-BE49-F238E27FC236}">
              <a16:creationId xmlns:a16="http://schemas.microsoft.com/office/drawing/2014/main" id="{00000000-0008-0000-06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129" name="Picture 4" descr="logo alquiser1">
          <a:extLst>
            <a:ext uri="{FF2B5EF4-FFF2-40B4-BE49-F238E27FC236}">
              <a16:creationId xmlns:a16="http://schemas.microsoft.com/office/drawing/2014/main" id="{00000000-0008-0000-06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130" name="Picture 4" descr="logo alquiser1">
          <a:extLst>
            <a:ext uri="{FF2B5EF4-FFF2-40B4-BE49-F238E27FC236}">
              <a16:creationId xmlns:a16="http://schemas.microsoft.com/office/drawing/2014/main" id="{00000000-0008-0000-06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219075"/>
    <xdr:pic>
      <xdr:nvPicPr>
        <xdr:cNvPr id="131" name="Picture 4" descr="logo alquiser1">
          <a:extLst>
            <a:ext uri="{FF2B5EF4-FFF2-40B4-BE49-F238E27FC236}">
              <a16:creationId xmlns:a16="http://schemas.microsoft.com/office/drawing/2014/main" id="{00000000-0008-0000-06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23863"/>
    <xdr:pic>
      <xdr:nvPicPr>
        <xdr:cNvPr id="132" name="Picture 4" descr="logo alquiser1">
          <a:extLst>
            <a:ext uri="{FF2B5EF4-FFF2-40B4-BE49-F238E27FC236}">
              <a16:creationId xmlns:a16="http://schemas.microsoft.com/office/drawing/2014/main" id="{00000000-0008-0000-06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04800"/>
    <xdr:pic>
      <xdr:nvPicPr>
        <xdr:cNvPr id="133" name="Picture 4" descr="logo alquiser1">
          <a:extLst>
            <a:ext uri="{FF2B5EF4-FFF2-40B4-BE49-F238E27FC236}">
              <a16:creationId xmlns:a16="http://schemas.microsoft.com/office/drawing/2014/main" id="{00000000-0008-0000-06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134" name="Picture 4" descr="logo alquiser1">
          <a:extLst>
            <a:ext uri="{FF2B5EF4-FFF2-40B4-BE49-F238E27FC236}">
              <a16:creationId xmlns:a16="http://schemas.microsoft.com/office/drawing/2014/main" id="{00000000-0008-0000-06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135" name="Picture 4" descr="logo alquiser1">
          <a:extLst>
            <a:ext uri="{FF2B5EF4-FFF2-40B4-BE49-F238E27FC236}">
              <a16:creationId xmlns:a16="http://schemas.microsoft.com/office/drawing/2014/main" id="{00000000-0008-0000-06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136" name="Picture 4" descr="logo alquiser1">
          <a:extLst>
            <a:ext uri="{FF2B5EF4-FFF2-40B4-BE49-F238E27FC236}">
              <a16:creationId xmlns:a16="http://schemas.microsoft.com/office/drawing/2014/main" id="{00000000-0008-0000-06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137" name="Picture 4" descr="logo alquiser1">
          <a:extLst>
            <a:ext uri="{FF2B5EF4-FFF2-40B4-BE49-F238E27FC236}">
              <a16:creationId xmlns:a16="http://schemas.microsoft.com/office/drawing/2014/main" id="{00000000-0008-0000-06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138" name="Picture 4" descr="logo alquiser1">
          <a:extLst>
            <a:ext uri="{FF2B5EF4-FFF2-40B4-BE49-F238E27FC236}">
              <a16:creationId xmlns:a16="http://schemas.microsoft.com/office/drawing/2014/main" id="{00000000-0008-0000-06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139" name="Picture 4" descr="logo alquiser1">
          <a:extLst>
            <a:ext uri="{FF2B5EF4-FFF2-40B4-BE49-F238E27FC236}">
              <a16:creationId xmlns:a16="http://schemas.microsoft.com/office/drawing/2014/main" id="{00000000-0008-0000-06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140" name="Picture 4" descr="logo alquiser1">
          <a:extLst>
            <a:ext uri="{FF2B5EF4-FFF2-40B4-BE49-F238E27FC236}">
              <a16:creationId xmlns:a16="http://schemas.microsoft.com/office/drawing/2014/main" id="{00000000-0008-0000-06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141" name="Picture 4" descr="logo alquiser1">
          <a:extLst>
            <a:ext uri="{FF2B5EF4-FFF2-40B4-BE49-F238E27FC236}">
              <a16:creationId xmlns:a16="http://schemas.microsoft.com/office/drawing/2014/main" id="{00000000-0008-0000-06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142" name="Picture 4" descr="logo alquiser1">
          <a:extLst>
            <a:ext uri="{FF2B5EF4-FFF2-40B4-BE49-F238E27FC236}">
              <a16:creationId xmlns:a16="http://schemas.microsoft.com/office/drawing/2014/main" id="{00000000-0008-0000-06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143" name="Picture 4" descr="logo alquiser1">
          <a:extLst>
            <a:ext uri="{FF2B5EF4-FFF2-40B4-BE49-F238E27FC236}">
              <a16:creationId xmlns:a16="http://schemas.microsoft.com/office/drawing/2014/main" id="{00000000-0008-0000-06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144" name="Picture 4" descr="logo alquiser1">
          <a:extLst>
            <a:ext uri="{FF2B5EF4-FFF2-40B4-BE49-F238E27FC236}">
              <a16:creationId xmlns:a16="http://schemas.microsoft.com/office/drawing/2014/main" id="{00000000-0008-0000-06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145" name="Picture 4" descr="logo alquiser1">
          <a:extLst>
            <a:ext uri="{FF2B5EF4-FFF2-40B4-BE49-F238E27FC236}">
              <a16:creationId xmlns:a16="http://schemas.microsoft.com/office/drawing/2014/main" id="{00000000-0008-0000-06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146" name="Picture 4" descr="logo alquiser1">
          <a:extLst>
            <a:ext uri="{FF2B5EF4-FFF2-40B4-BE49-F238E27FC236}">
              <a16:creationId xmlns:a16="http://schemas.microsoft.com/office/drawing/2014/main" id="{00000000-0008-0000-06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147" name="Picture 4" descr="logo alquiser1">
          <a:extLst>
            <a:ext uri="{FF2B5EF4-FFF2-40B4-BE49-F238E27FC236}">
              <a16:creationId xmlns:a16="http://schemas.microsoft.com/office/drawing/2014/main" id="{00000000-0008-0000-06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148" name="Picture 4" descr="logo alquiser1">
          <a:extLst>
            <a:ext uri="{FF2B5EF4-FFF2-40B4-BE49-F238E27FC236}">
              <a16:creationId xmlns:a16="http://schemas.microsoft.com/office/drawing/2014/main" id="{00000000-0008-0000-06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149" name="Picture 4" descr="logo alquiser1">
          <a:extLst>
            <a:ext uri="{FF2B5EF4-FFF2-40B4-BE49-F238E27FC236}">
              <a16:creationId xmlns:a16="http://schemas.microsoft.com/office/drawing/2014/main" id="{00000000-0008-0000-06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150" name="Picture 4" descr="logo alquiser1">
          <a:extLst>
            <a:ext uri="{FF2B5EF4-FFF2-40B4-BE49-F238E27FC236}">
              <a16:creationId xmlns:a16="http://schemas.microsoft.com/office/drawing/2014/main" id="{00000000-0008-0000-06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151" name="Picture 4" descr="logo alquiser1">
          <a:extLst>
            <a:ext uri="{FF2B5EF4-FFF2-40B4-BE49-F238E27FC236}">
              <a16:creationId xmlns:a16="http://schemas.microsoft.com/office/drawing/2014/main" id="{00000000-0008-0000-06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2200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57151</xdr:colOff>
      <xdr:row>41</xdr:row>
      <xdr:rowOff>38100</xdr:rowOff>
    </xdr:from>
    <xdr:to>
      <xdr:col>14</xdr:col>
      <xdr:colOff>228600</xdr:colOff>
      <xdr:row>41</xdr:row>
      <xdr:rowOff>1704975</xdr:rowOff>
    </xdr:to>
    <xdr:graphicFrame macro="">
      <xdr:nvGraphicFramePr>
        <xdr:cNvPr id="152" name="151 Gráfico">
          <a:extLst>
            <a:ext uri="{FF2B5EF4-FFF2-40B4-BE49-F238E27FC236}">
              <a16:creationId xmlns:a16="http://schemas.microsoft.com/office/drawing/2014/main" id="{00000000-0008-0000-0600-00009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171449</xdr:colOff>
      <xdr:row>41</xdr:row>
      <xdr:rowOff>47625</xdr:rowOff>
    </xdr:from>
    <xdr:to>
      <xdr:col>28</xdr:col>
      <xdr:colOff>266699</xdr:colOff>
      <xdr:row>41</xdr:row>
      <xdr:rowOff>1724025</xdr:rowOff>
    </xdr:to>
    <xdr:graphicFrame macro="">
      <xdr:nvGraphicFramePr>
        <xdr:cNvPr id="153" name="152 Gráfico">
          <a:extLst>
            <a:ext uri="{FF2B5EF4-FFF2-40B4-BE49-F238E27FC236}">
              <a16:creationId xmlns:a16="http://schemas.microsoft.com/office/drawing/2014/main" id="{00000000-0008-0000-0600-00009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0</xdr:colOff>
      <xdr:row>0</xdr:row>
      <xdr:rowOff>19051</xdr:rowOff>
    </xdr:from>
    <xdr:to>
      <xdr:col>2</xdr:col>
      <xdr:colOff>771525</xdr:colOff>
      <xdr:row>0</xdr:row>
      <xdr:rowOff>288497</xdr:rowOff>
    </xdr:to>
    <xdr:pic>
      <xdr:nvPicPr>
        <xdr:cNvPr id="154" name="Picture 4" descr="C:\Users\wendy.tovar\Downloads\ADR lineas.png">
          <a:extLst>
            <a:ext uri="{FF2B5EF4-FFF2-40B4-BE49-F238E27FC236}">
              <a16:creationId xmlns:a16="http://schemas.microsoft.com/office/drawing/2014/main" id="{00000000-0008-0000-0600-00009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1950" y="19051"/>
          <a:ext cx="771525" cy="269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95250</xdr:colOff>
      <xdr:row>0</xdr:row>
      <xdr:rowOff>38100</xdr:rowOff>
    </xdr:from>
    <xdr:to>
      <xdr:col>29</xdr:col>
      <xdr:colOff>314325</xdr:colOff>
      <xdr:row>0</xdr:row>
      <xdr:rowOff>281869</xdr:rowOff>
    </xdr:to>
    <xdr:pic>
      <xdr:nvPicPr>
        <xdr:cNvPr id="155" name="Imagen 1">
          <a:extLst>
            <a:ext uri="{FF2B5EF4-FFF2-40B4-BE49-F238E27FC236}">
              <a16:creationId xmlns:a16="http://schemas.microsoft.com/office/drawing/2014/main" id="{00000000-0008-0000-0600-00009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544425" y="38100"/>
          <a:ext cx="1276350" cy="2437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2667000</xdr:colOff>
          <xdr:row>4</xdr:row>
          <xdr:rowOff>0</xdr:rowOff>
        </xdr:from>
        <xdr:to>
          <xdr:col>2</xdr:col>
          <xdr:colOff>2990850</xdr:colOff>
          <xdr:row>6</xdr:row>
          <xdr:rowOff>9525</xdr:rowOff>
        </xdr:to>
        <xdr:sp macro="" textlink="">
          <xdr:nvSpPr>
            <xdr:cNvPr id="133121" name="Check Box 2" hidden="1">
              <a:extLst>
                <a:ext uri="{63B3BB69-23CF-44E3-9099-C40C66FF867C}">
                  <a14:compatExt spid="_x0000_s133121"/>
                </a:ext>
                <a:ext uri="{FF2B5EF4-FFF2-40B4-BE49-F238E27FC236}">
                  <a16:creationId xmlns:a16="http://schemas.microsoft.com/office/drawing/2014/main" id="{00000000-0008-0000-0600-000001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4</xdr:row>
          <xdr:rowOff>0</xdr:rowOff>
        </xdr:from>
        <xdr:to>
          <xdr:col>2</xdr:col>
          <xdr:colOff>2066925</xdr:colOff>
          <xdr:row>6</xdr:row>
          <xdr:rowOff>9525</xdr:rowOff>
        </xdr:to>
        <xdr:sp macro="" textlink="">
          <xdr:nvSpPr>
            <xdr:cNvPr id="133122" name="Check Box 2" hidden="1">
              <a:extLst>
                <a:ext uri="{63B3BB69-23CF-44E3-9099-C40C66FF867C}">
                  <a14:compatExt spid="_x0000_s133122"/>
                </a:ext>
                <a:ext uri="{FF2B5EF4-FFF2-40B4-BE49-F238E27FC236}">
                  <a16:creationId xmlns:a16="http://schemas.microsoft.com/office/drawing/2014/main" id="{00000000-0008-0000-0600-000002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2</xdr:col>
      <xdr:colOff>904875</xdr:colOff>
      <xdr:row>26</xdr:row>
      <xdr:rowOff>0</xdr:rowOff>
    </xdr:from>
    <xdr:ext cx="0" cy="604277"/>
    <xdr:pic>
      <xdr:nvPicPr>
        <xdr:cNvPr id="14" name="Picture 4" descr="logo alquiser1">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99795"/>
    <xdr:pic>
      <xdr:nvPicPr>
        <xdr:cNvPr id="18" name="Picture 4" descr="logo alquiser1">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18564"/>
    <xdr:pic>
      <xdr:nvPicPr>
        <xdr:cNvPr id="19" name="Picture 4" descr="logo alquiser1">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99795"/>
    <xdr:pic>
      <xdr:nvPicPr>
        <xdr:cNvPr id="20" name="Picture 4" descr="logo alquiser1">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65909"/>
    <xdr:pic>
      <xdr:nvPicPr>
        <xdr:cNvPr id="22" name="Picture 4" descr="logo alquiser1">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24028"/>
    <xdr:pic>
      <xdr:nvPicPr>
        <xdr:cNvPr id="24" name="Picture 4" descr="logo alquiser1">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24028"/>
    <xdr:pic>
      <xdr:nvPicPr>
        <xdr:cNvPr id="25" name="Picture 4" descr="logo alquiser1">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71920"/>
    <xdr:pic>
      <xdr:nvPicPr>
        <xdr:cNvPr id="26" name="Picture 4" descr="logo alquiser1">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71920"/>
    <xdr:pic>
      <xdr:nvPicPr>
        <xdr:cNvPr id="27" name="Picture 4" descr="logo alquiser1">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71920"/>
    <xdr:pic>
      <xdr:nvPicPr>
        <xdr:cNvPr id="29" name="Picture 4" descr="logo alquiser1">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71920"/>
    <xdr:pic>
      <xdr:nvPicPr>
        <xdr:cNvPr id="31" name="Picture 4" descr="logo alquiser1">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1445"/>
    <xdr:pic>
      <xdr:nvPicPr>
        <xdr:cNvPr id="33" name="Picture 4" descr="logo alquiser1">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1445"/>
    <xdr:pic>
      <xdr:nvPicPr>
        <xdr:cNvPr id="34" name="Picture 4" descr="logo alquiser1">
          <a:extLst>
            <a:ext uri="{FF2B5EF4-FFF2-40B4-BE49-F238E27FC236}">
              <a16:creationId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71920"/>
    <xdr:pic>
      <xdr:nvPicPr>
        <xdr:cNvPr id="35" name="Picture 4" descr="logo alquiser1">
          <a:extLst>
            <a:ext uri="{FF2B5EF4-FFF2-40B4-BE49-F238E27FC236}">
              <a16:creationId xmlns:a16="http://schemas.microsoft.com/office/drawing/2014/main" id="{00000000-0008-0000-07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1445"/>
    <xdr:pic>
      <xdr:nvPicPr>
        <xdr:cNvPr id="36" name="Picture 4" descr="logo alquiser1">
          <a:extLst>
            <a:ext uri="{FF2B5EF4-FFF2-40B4-BE49-F238E27FC236}">
              <a16:creationId xmlns:a16="http://schemas.microsoft.com/office/drawing/2014/main" id="{00000000-0008-0000-07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1445"/>
    <xdr:pic>
      <xdr:nvPicPr>
        <xdr:cNvPr id="37" name="Picture 4" descr="logo alquiser1">
          <a:extLst>
            <a:ext uri="{FF2B5EF4-FFF2-40B4-BE49-F238E27FC236}">
              <a16:creationId xmlns:a16="http://schemas.microsoft.com/office/drawing/2014/main" id="{00000000-0008-0000-07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1445"/>
    <xdr:pic>
      <xdr:nvPicPr>
        <xdr:cNvPr id="38" name="Picture 4" descr="logo alquiser1">
          <a:extLst>
            <a:ext uri="{FF2B5EF4-FFF2-40B4-BE49-F238E27FC236}">
              <a16:creationId xmlns:a16="http://schemas.microsoft.com/office/drawing/2014/main" id="{00000000-0008-0000-07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89"/>
    <xdr:pic>
      <xdr:nvPicPr>
        <xdr:cNvPr id="39" name="Picture 4" descr="logo alquiser1">
          <a:extLst>
            <a:ext uri="{FF2B5EF4-FFF2-40B4-BE49-F238E27FC236}">
              <a16:creationId xmlns:a16="http://schemas.microsoft.com/office/drawing/2014/main" id="{00000000-0008-0000-07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89"/>
    <xdr:pic>
      <xdr:nvPicPr>
        <xdr:cNvPr id="40" name="Picture 4" descr="logo alquiser1">
          <a:extLst>
            <a:ext uri="{FF2B5EF4-FFF2-40B4-BE49-F238E27FC236}">
              <a16:creationId xmlns:a16="http://schemas.microsoft.com/office/drawing/2014/main" id="{00000000-0008-0000-07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89"/>
    <xdr:pic>
      <xdr:nvPicPr>
        <xdr:cNvPr id="41" name="Picture 4" descr="logo alquiser1">
          <a:extLst>
            <a:ext uri="{FF2B5EF4-FFF2-40B4-BE49-F238E27FC236}">
              <a16:creationId xmlns:a16="http://schemas.microsoft.com/office/drawing/2014/main" id="{00000000-0008-0000-07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89"/>
    <xdr:pic>
      <xdr:nvPicPr>
        <xdr:cNvPr id="42" name="Picture 4" descr="logo alquiser1">
          <a:extLst>
            <a:ext uri="{FF2B5EF4-FFF2-40B4-BE49-F238E27FC236}">
              <a16:creationId xmlns:a16="http://schemas.microsoft.com/office/drawing/2014/main" id="{00000000-0008-0000-07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43" name="Picture 4" descr="logo alquiser1">
          <a:extLst>
            <a:ext uri="{FF2B5EF4-FFF2-40B4-BE49-F238E27FC236}">
              <a16:creationId xmlns:a16="http://schemas.microsoft.com/office/drawing/2014/main" id="{00000000-0008-0000-07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746872"/>
    <xdr:pic>
      <xdr:nvPicPr>
        <xdr:cNvPr id="44" name="Picture 4" descr="logo alquiser1">
          <a:extLst>
            <a:ext uri="{FF2B5EF4-FFF2-40B4-BE49-F238E27FC236}">
              <a16:creationId xmlns:a16="http://schemas.microsoft.com/office/drawing/2014/main" id="{00000000-0008-0000-07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45" name="Picture 4" descr="logo alquiser1">
          <a:extLst>
            <a:ext uri="{FF2B5EF4-FFF2-40B4-BE49-F238E27FC236}">
              <a16:creationId xmlns:a16="http://schemas.microsoft.com/office/drawing/2014/main" id="{00000000-0008-0000-07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94472"/>
    <xdr:pic>
      <xdr:nvPicPr>
        <xdr:cNvPr id="46" name="Picture 4" descr="logo alquiser1">
          <a:extLst>
            <a:ext uri="{FF2B5EF4-FFF2-40B4-BE49-F238E27FC236}">
              <a16:creationId xmlns:a16="http://schemas.microsoft.com/office/drawing/2014/main" id="{00000000-0008-0000-07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48" name="Picture 4" descr="logo alquiser1">
          <a:extLst>
            <a:ext uri="{FF2B5EF4-FFF2-40B4-BE49-F238E27FC236}">
              <a16:creationId xmlns:a16="http://schemas.microsoft.com/office/drawing/2014/main" id="{00000000-0008-0000-07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89"/>
    <xdr:pic>
      <xdr:nvPicPr>
        <xdr:cNvPr id="49" name="Picture 4" descr="logo alquiser1">
          <a:extLst>
            <a:ext uri="{FF2B5EF4-FFF2-40B4-BE49-F238E27FC236}">
              <a16:creationId xmlns:a16="http://schemas.microsoft.com/office/drawing/2014/main" id="{00000000-0008-0000-07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50" name="Picture 4" descr="logo alquiser1">
          <a:extLst>
            <a:ext uri="{FF2B5EF4-FFF2-40B4-BE49-F238E27FC236}">
              <a16:creationId xmlns:a16="http://schemas.microsoft.com/office/drawing/2014/main" id="{00000000-0008-0000-07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27529"/>
    <xdr:pic>
      <xdr:nvPicPr>
        <xdr:cNvPr id="52" name="Picture 4" descr="logo alquiser1">
          <a:extLst>
            <a:ext uri="{FF2B5EF4-FFF2-40B4-BE49-F238E27FC236}">
              <a16:creationId xmlns:a16="http://schemas.microsoft.com/office/drawing/2014/main" id="{00000000-0008-0000-07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742390"/>
    <xdr:pic>
      <xdr:nvPicPr>
        <xdr:cNvPr id="54" name="Picture 4" descr="logo alquiser1">
          <a:extLst>
            <a:ext uri="{FF2B5EF4-FFF2-40B4-BE49-F238E27FC236}">
              <a16:creationId xmlns:a16="http://schemas.microsoft.com/office/drawing/2014/main" id="{00000000-0008-0000-07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94472"/>
    <xdr:pic>
      <xdr:nvPicPr>
        <xdr:cNvPr id="55" name="Picture 4" descr="logo alquiser1">
          <a:extLst>
            <a:ext uri="{FF2B5EF4-FFF2-40B4-BE49-F238E27FC236}">
              <a16:creationId xmlns:a16="http://schemas.microsoft.com/office/drawing/2014/main" id="{00000000-0008-0000-07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742390"/>
    <xdr:pic>
      <xdr:nvPicPr>
        <xdr:cNvPr id="56" name="Picture 4" descr="logo alquiser1">
          <a:extLst>
            <a:ext uri="{FF2B5EF4-FFF2-40B4-BE49-F238E27FC236}">
              <a16:creationId xmlns:a16="http://schemas.microsoft.com/office/drawing/2014/main" id="{00000000-0008-0000-07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59" name="Picture 4" descr="logo alquiser1">
          <a:extLst>
            <a:ext uri="{FF2B5EF4-FFF2-40B4-BE49-F238E27FC236}">
              <a16:creationId xmlns:a16="http://schemas.microsoft.com/office/drawing/2014/main" id="{00000000-0008-0000-07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18564"/>
    <xdr:pic>
      <xdr:nvPicPr>
        <xdr:cNvPr id="60" name="Picture 4" descr="logo alquiser1">
          <a:extLst>
            <a:ext uri="{FF2B5EF4-FFF2-40B4-BE49-F238E27FC236}">
              <a16:creationId xmlns:a16="http://schemas.microsoft.com/office/drawing/2014/main" id="{00000000-0008-0000-07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61" name="Picture 4" descr="logo alquiser1">
          <a:extLst>
            <a:ext uri="{FF2B5EF4-FFF2-40B4-BE49-F238E27FC236}">
              <a16:creationId xmlns:a16="http://schemas.microsoft.com/office/drawing/2014/main" id="{00000000-0008-0000-07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66164"/>
    <xdr:pic>
      <xdr:nvPicPr>
        <xdr:cNvPr id="62" name="Picture 4" descr="logo alquiser1">
          <a:extLst>
            <a:ext uri="{FF2B5EF4-FFF2-40B4-BE49-F238E27FC236}">
              <a16:creationId xmlns:a16="http://schemas.microsoft.com/office/drawing/2014/main" id="{00000000-0008-0000-07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56104"/>
    <xdr:pic>
      <xdr:nvPicPr>
        <xdr:cNvPr id="63" name="Picture 4" descr="logo alquiser1">
          <a:extLst>
            <a:ext uri="{FF2B5EF4-FFF2-40B4-BE49-F238E27FC236}">
              <a16:creationId xmlns:a16="http://schemas.microsoft.com/office/drawing/2014/main" id="{00000000-0008-0000-07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09014"/>
    <xdr:pic>
      <xdr:nvPicPr>
        <xdr:cNvPr id="64" name="Picture 4" descr="logo alquiser1">
          <a:extLst>
            <a:ext uri="{FF2B5EF4-FFF2-40B4-BE49-F238E27FC236}">
              <a16:creationId xmlns:a16="http://schemas.microsoft.com/office/drawing/2014/main" id="{00000000-0008-0000-07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65" name="Picture 4" descr="logo alquiser1">
          <a:extLst>
            <a:ext uri="{FF2B5EF4-FFF2-40B4-BE49-F238E27FC236}">
              <a16:creationId xmlns:a16="http://schemas.microsoft.com/office/drawing/2014/main" id="{00000000-0008-0000-07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746872"/>
    <xdr:pic>
      <xdr:nvPicPr>
        <xdr:cNvPr id="66" name="Picture 4" descr="logo alquiser1">
          <a:extLst>
            <a:ext uri="{FF2B5EF4-FFF2-40B4-BE49-F238E27FC236}">
              <a16:creationId xmlns:a16="http://schemas.microsoft.com/office/drawing/2014/main" id="{00000000-0008-0000-07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67" name="Picture 4" descr="logo alquiser1">
          <a:extLst>
            <a:ext uri="{FF2B5EF4-FFF2-40B4-BE49-F238E27FC236}">
              <a16:creationId xmlns:a16="http://schemas.microsoft.com/office/drawing/2014/main" id="{00000000-0008-0000-07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94472"/>
    <xdr:pic>
      <xdr:nvPicPr>
        <xdr:cNvPr id="68" name="Picture 4" descr="logo alquiser1">
          <a:extLst>
            <a:ext uri="{FF2B5EF4-FFF2-40B4-BE49-F238E27FC236}">
              <a16:creationId xmlns:a16="http://schemas.microsoft.com/office/drawing/2014/main" id="{00000000-0008-0000-07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537322"/>
    <xdr:pic>
      <xdr:nvPicPr>
        <xdr:cNvPr id="69" name="Picture 4" descr="logo alquiser1">
          <a:extLst>
            <a:ext uri="{FF2B5EF4-FFF2-40B4-BE49-F238E27FC236}">
              <a16:creationId xmlns:a16="http://schemas.microsoft.com/office/drawing/2014/main" id="{00000000-0008-0000-07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70" name="Picture 4" descr="logo alquiser1">
          <a:extLst>
            <a:ext uri="{FF2B5EF4-FFF2-40B4-BE49-F238E27FC236}">
              <a16:creationId xmlns:a16="http://schemas.microsoft.com/office/drawing/2014/main" id="{00000000-0008-0000-07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89"/>
    <xdr:pic>
      <xdr:nvPicPr>
        <xdr:cNvPr id="71" name="Picture 4" descr="logo alquiser1">
          <a:extLst>
            <a:ext uri="{FF2B5EF4-FFF2-40B4-BE49-F238E27FC236}">
              <a16:creationId xmlns:a16="http://schemas.microsoft.com/office/drawing/2014/main" id="{00000000-0008-0000-07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72" name="Picture 4" descr="logo alquiser1">
          <a:extLst>
            <a:ext uri="{FF2B5EF4-FFF2-40B4-BE49-F238E27FC236}">
              <a16:creationId xmlns:a16="http://schemas.microsoft.com/office/drawing/2014/main" id="{00000000-0008-0000-07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37589"/>
    <xdr:pic>
      <xdr:nvPicPr>
        <xdr:cNvPr id="73" name="Picture 4" descr="logo alquiser1">
          <a:extLst>
            <a:ext uri="{FF2B5EF4-FFF2-40B4-BE49-F238E27FC236}">
              <a16:creationId xmlns:a16="http://schemas.microsoft.com/office/drawing/2014/main" id="{00000000-0008-0000-07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27529"/>
    <xdr:pic>
      <xdr:nvPicPr>
        <xdr:cNvPr id="74" name="Picture 4" descr="logo alquiser1">
          <a:extLst>
            <a:ext uri="{FF2B5EF4-FFF2-40B4-BE49-F238E27FC236}">
              <a16:creationId xmlns:a16="http://schemas.microsoft.com/office/drawing/2014/main" id="{00000000-0008-0000-07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380439"/>
    <xdr:pic>
      <xdr:nvPicPr>
        <xdr:cNvPr id="75" name="Picture 4" descr="logo alquiser1">
          <a:extLst>
            <a:ext uri="{FF2B5EF4-FFF2-40B4-BE49-F238E27FC236}">
              <a16:creationId xmlns:a16="http://schemas.microsoft.com/office/drawing/2014/main" id="{00000000-0008-0000-07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742390"/>
    <xdr:pic>
      <xdr:nvPicPr>
        <xdr:cNvPr id="76" name="Picture 4" descr="logo alquiser1">
          <a:extLst>
            <a:ext uri="{FF2B5EF4-FFF2-40B4-BE49-F238E27FC236}">
              <a16:creationId xmlns:a16="http://schemas.microsoft.com/office/drawing/2014/main" id="{00000000-0008-0000-07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94472"/>
    <xdr:pic>
      <xdr:nvPicPr>
        <xdr:cNvPr id="77" name="Picture 4" descr="logo alquiser1">
          <a:extLst>
            <a:ext uri="{FF2B5EF4-FFF2-40B4-BE49-F238E27FC236}">
              <a16:creationId xmlns:a16="http://schemas.microsoft.com/office/drawing/2014/main" id="{00000000-0008-0000-07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742390"/>
    <xdr:pic>
      <xdr:nvPicPr>
        <xdr:cNvPr id="78" name="Picture 4" descr="logo alquiser1">
          <a:extLst>
            <a:ext uri="{FF2B5EF4-FFF2-40B4-BE49-F238E27FC236}">
              <a16:creationId xmlns:a16="http://schemas.microsoft.com/office/drawing/2014/main" id="{00000000-0008-0000-07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38150"/>
    <xdr:pic>
      <xdr:nvPicPr>
        <xdr:cNvPr id="79" name="Picture 4" descr="logo alquiser1">
          <a:extLst>
            <a:ext uri="{FF2B5EF4-FFF2-40B4-BE49-F238E27FC236}">
              <a16:creationId xmlns:a16="http://schemas.microsoft.com/office/drawing/2014/main" id="{00000000-0008-0000-07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381000"/>
    <xdr:pic>
      <xdr:nvPicPr>
        <xdr:cNvPr id="80" name="Picture 4" descr="logo alquiser1">
          <a:extLst>
            <a:ext uri="{FF2B5EF4-FFF2-40B4-BE49-F238E27FC236}">
              <a16:creationId xmlns:a16="http://schemas.microsoft.com/office/drawing/2014/main" id="{00000000-0008-0000-07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81" name="Picture 4" descr="logo alquiser1">
          <a:extLst>
            <a:ext uri="{FF2B5EF4-FFF2-40B4-BE49-F238E27FC236}">
              <a16:creationId xmlns:a16="http://schemas.microsoft.com/office/drawing/2014/main" id="{00000000-0008-0000-07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18564"/>
    <xdr:pic>
      <xdr:nvPicPr>
        <xdr:cNvPr id="82" name="Picture 4" descr="logo alquiser1">
          <a:extLst>
            <a:ext uri="{FF2B5EF4-FFF2-40B4-BE49-F238E27FC236}">
              <a16:creationId xmlns:a16="http://schemas.microsoft.com/office/drawing/2014/main" id="{00000000-0008-0000-07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83" name="Picture 4" descr="logo alquiser1">
          <a:extLst>
            <a:ext uri="{FF2B5EF4-FFF2-40B4-BE49-F238E27FC236}">
              <a16:creationId xmlns:a16="http://schemas.microsoft.com/office/drawing/2014/main" id="{00000000-0008-0000-07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66164"/>
    <xdr:pic>
      <xdr:nvPicPr>
        <xdr:cNvPr id="84" name="Picture 4" descr="logo alquiser1">
          <a:extLst>
            <a:ext uri="{FF2B5EF4-FFF2-40B4-BE49-F238E27FC236}">
              <a16:creationId xmlns:a16="http://schemas.microsoft.com/office/drawing/2014/main" id="{00000000-0008-0000-07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56104"/>
    <xdr:pic>
      <xdr:nvPicPr>
        <xdr:cNvPr id="85" name="Picture 4" descr="logo alquiser1">
          <a:extLst>
            <a:ext uri="{FF2B5EF4-FFF2-40B4-BE49-F238E27FC236}">
              <a16:creationId xmlns:a16="http://schemas.microsoft.com/office/drawing/2014/main" id="{00000000-0008-0000-07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09014"/>
    <xdr:pic>
      <xdr:nvPicPr>
        <xdr:cNvPr id="86" name="Picture 4" descr="logo alquiser1">
          <a:extLst>
            <a:ext uri="{FF2B5EF4-FFF2-40B4-BE49-F238E27FC236}">
              <a16:creationId xmlns:a16="http://schemas.microsoft.com/office/drawing/2014/main" id="{00000000-0008-0000-07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87" name="Picture 4" descr="logo alquiser1">
          <a:extLst>
            <a:ext uri="{FF2B5EF4-FFF2-40B4-BE49-F238E27FC236}">
              <a16:creationId xmlns:a16="http://schemas.microsoft.com/office/drawing/2014/main" id="{00000000-0008-0000-07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746872"/>
    <xdr:pic>
      <xdr:nvPicPr>
        <xdr:cNvPr id="88" name="Picture 4" descr="logo alquiser1">
          <a:extLst>
            <a:ext uri="{FF2B5EF4-FFF2-40B4-BE49-F238E27FC236}">
              <a16:creationId xmlns:a16="http://schemas.microsoft.com/office/drawing/2014/main" id="{00000000-0008-0000-07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89" name="Picture 4" descr="logo alquiser1">
          <a:extLst>
            <a:ext uri="{FF2B5EF4-FFF2-40B4-BE49-F238E27FC236}">
              <a16:creationId xmlns:a16="http://schemas.microsoft.com/office/drawing/2014/main" id="{00000000-0008-0000-07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94472"/>
    <xdr:pic>
      <xdr:nvPicPr>
        <xdr:cNvPr id="90" name="Picture 4" descr="logo alquiser1">
          <a:extLst>
            <a:ext uri="{FF2B5EF4-FFF2-40B4-BE49-F238E27FC236}">
              <a16:creationId xmlns:a16="http://schemas.microsoft.com/office/drawing/2014/main" id="{00000000-0008-0000-07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537322"/>
    <xdr:pic>
      <xdr:nvPicPr>
        <xdr:cNvPr id="91" name="Picture 4" descr="logo alquiser1">
          <a:extLst>
            <a:ext uri="{FF2B5EF4-FFF2-40B4-BE49-F238E27FC236}">
              <a16:creationId xmlns:a16="http://schemas.microsoft.com/office/drawing/2014/main" id="{00000000-0008-0000-07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92" name="Picture 4" descr="logo alquiser1">
          <a:extLst>
            <a:ext uri="{FF2B5EF4-FFF2-40B4-BE49-F238E27FC236}">
              <a16:creationId xmlns:a16="http://schemas.microsoft.com/office/drawing/2014/main" id="{00000000-0008-0000-07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93" name="Picture 4" descr="logo alquiser1">
          <a:extLst>
            <a:ext uri="{FF2B5EF4-FFF2-40B4-BE49-F238E27FC236}">
              <a16:creationId xmlns:a16="http://schemas.microsoft.com/office/drawing/2014/main" id="{00000000-0008-0000-07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27529"/>
    <xdr:pic>
      <xdr:nvPicPr>
        <xdr:cNvPr id="94" name="Picture 4" descr="logo alquiser1">
          <a:extLst>
            <a:ext uri="{FF2B5EF4-FFF2-40B4-BE49-F238E27FC236}">
              <a16:creationId xmlns:a16="http://schemas.microsoft.com/office/drawing/2014/main" id="{00000000-0008-0000-07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742390"/>
    <xdr:pic>
      <xdr:nvPicPr>
        <xdr:cNvPr id="95" name="Picture 4" descr="logo alquiser1">
          <a:extLst>
            <a:ext uri="{FF2B5EF4-FFF2-40B4-BE49-F238E27FC236}">
              <a16:creationId xmlns:a16="http://schemas.microsoft.com/office/drawing/2014/main" id="{00000000-0008-0000-07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94472"/>
    <xdr:pic>
      <xdr:nvPicPr>
        <xdr:cNvPr id="96" name="Picture 4" descr="logo alquiser1">
          <a:extLst>
            <a:ext uri="{FF2B5EF4-FFF2-40B4-BE49-F238E27FC236}">
              <a16:creationId xmlns:a16="http://schemas.microsoft.com/office/drawing/2014/main" id="{00000000-0008-0000-07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742390"/>
    <xdr:pic>
      <xdr:nvPicPr>
        <xdr:cNvPr id="97" name="Picture 4" descr="logo alquiser1">
          <a:extLst>
            <a:ext uri="{FF2B5EF4-FFF2-40B4-BE49-F238E27FC236}">
              <a16:creationId xmlns:a16="http://schemas.microsoft.com/office/drawing/2014/main" id="{00000000-0008-0000-07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38150"/>
    <xdr:pic>
      <xdr:nvPicPr>
        <xdr:cNvPr id="98" name="Picture 4" descr="logo alquiser1">
          <a:extLst>
            <a:ext uri="{FF2B5EF4-FFF2-40B4-BE49-F238E27FC236}">
              <a16:creationId xmlns:a16="http://schemas.microsoft.com/office/drawing/2014/main" id="{00000000-0008-0000-07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381000"/>
    <xdr:pic>
      <xdr:nvPicPr>
        <xdr:cNvPr id="99" name="Picture 4" descr="logo alquiser1">
          <a:extLst>
            <a:ext uri="{FF2B5EF4-FFF2-40B4-BE49-F238E27FC236}">
              <a16:creationId xmlns:a16="http://schemas.microsoft.com/office/drawing/2014/main" id="{00000000-0008-0000-07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100" name="Picture 4" descr="logo alquiser1">
          <a:extLst>
            <a:ext uri="{FF2B5EF4-FFF2-40B4-BE49-F238E27FC236}">
              <a16:creationId xmlns:a16="http://schemas.microsoft.com/office/drawing/2014/main" id="{00000000-0008-0000-07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101" name="Picture 4" descr="logo alquiser1">
          <a:extLst>
            <a:ext uri="{FF2B5EF4-FFF2-40B4-BE49-F238E27FC236}">
              <a16:creationId xmlns:a16="http://schemas.microsoft.com/office/drawing/2014/main" id="{00000000-0008-0000-07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56104"/>
    <xdr:pic>
      <xdr:nvPicPr>
        <xdr:cNvPr id="102" name="Picture 4" descr="logo alquiser1">
          <a:extLst>
            <a:ext uri="{FF2B5EF4-FFF2-40B4-BE49-F238E27FC236}">
              <a16:creationId xmlns:a16="http://schemas.microsoft.com/office/drawing/2014/main" id="{00000000-0008-0000-07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89"/>
    <xdr:pic>
      <xdr:nvPicPr>
        <xdr:cNvPr id="103" name="Picture 4" descr="logo alquiser1">
          <a:extLst>
            <a:ext uri="{FF2B5EF4-FFF2-40B4-BE49-F238E27FC236}">
              <a16:creationId xmlns:a16="http://schemas.microsoft.com/office/drawing/2014/main" id="{00000000-0008-0000-07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89"/>
    <xdr:pic>
      <xdr:nvPicPr>
        <xdr:cNvPr id="104" name="Picture 4" descr="logo alquiser1">
          <a:extLst>
            <a:ext uri="{FF2B5EF4-FFF2-40B4-BE49-F238E27FC236}">
              <a16:creationId xmlns:a16="http://schemas.microsoft.com/office/drawing/2014/main" id="{00000000-0008-0000-07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89"/>
    <xdr:pic>
      <xdr:nvPicPr>
        <xdr:cNvPr id="105" name="Picture 4" descr="logo alquiser1">
          <a:extLst>
            <a:ext uri="{FF2B5EF4-FFF2-40B4-BE49-F238E27FC236}">
              <a16:creationId xmlns:a16="http://schemas.microsoft.com/office/drawing/2014/main" id="{00000000-0008-0000-07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37589"/>
    <xdr:pic>
      <xdr:nvPicPr>
        <xdr:cNvPr id="106" name="Picture 4" descr="logo alquiser1">
          <a:extLst>
            <a:ext uri="{FF2B5EF4-FFF2-40B4-BE49-F238E27FC236}">
              <a16:creationId xmlns:a16="http://schemas.microsoft.com/office/drawing/2014/main" id="{00000000-0008-0000-07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18564"/>
    <xdr:pic>
      <xdr:nvPicPr>
        <xdr:cNvPr id="107" name="Picture 4" descr="logo alquiser1">
          <a:extLst>
            <a:ext uri="{FF2B5EF4-FFF2-40B4-BE49-F238E27FC236}">
              <a16:creationId xmlns:a16="http://schemas.microsoft.com/office/drawing/2014/main" id="{00000000-0008-0000-07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66164"/>
    <xdr:pic>
      <xdr:nvPicPr>
        <xdr:cNvPr id="108" name="Picture 4" descr="logo alquiser1">
          <a:extLst>
            <a:ext uri="{FF2B5EF4-FFF2-40B4-BE49-F238E27FC236}">
              <a16:creationId xmlns:a16="http://schemas.microsoft.com/office/drawing/2014/main" id="{00000000-0008-0000-07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09014"/>
    <xdr:pic>
      <xdr:nvPicPr>
        <xdr:cNvPr id="109" name="Picture 4" descr="logo alquiser1">
          <a:extLst>
            <a:ext uri="{FF2B5EF4-FFF2-40B4-BE49-F238E27FC236}">
              <a16:creationId xmlns:a16="http://schemas.microsoft.com/office/drawing/2014/main" id="{00000000-0008-0000-07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110" name="Picture 4" descr="logo alquiser1">
          <a:extLst>
            <a:ext uri="{FF2B5EF4-FFF2-40B4-BE49-F238E27FC236}">
              <a16:creationId xmlns:a16="http://schemas.microsoft.com/office/drawing/2014/main" id="{00000000-0008-0000-07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746872"/>
    <xdr:pic>
      <xdr:nvPicPr>
        <xdr:cNvPr id="111" name="Picture 4" descr="logo alquiser1">
          <a:extLst>
            <a:ext uri="{FF2B5EF4-FFF2-40B4-BE49-F238E27FC236}">
              <a16:creationId xmlns:a16="http://schemas.microsoft.com/office/drawing/2014/main" id="{00000000-0008-0000-07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112" name="Picture 4" descr="logo alquiser1">
          <a:extLst>
            <a:ext uri="{FF2B5EF4-FFF2-40B4-BE49-F238E27FC236}">
              <a16:creationId xmlns:a16="http://schemas.microsoft.com/office/drawing/2014/main" id="{00000000-0008-0000-07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94472"/>
    <xdr:pic>
      <xdr:nvPicPr>
        <xdr:cNvPr id="113" name="Picture 4" descr="logo alquiser1">
          <a:extLst>
            <a:ext uri="{FF2B5EF4-FFF2-40B4-BE49-F238E27FC236}">
              <a16:creationId xmlns:a16="http://schemas.microsoft.com/office/drawing/2014/main" id="{00000000-0008-0000-07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537322"/>
    <xdr:pic>
      <xdr:nvPicPr>
        <xdr:cNvPr id="114" name="Picture 4" descr="logo alquiser1">
          <a:extLst>
            <a:ext uri="{FF2B5EF4-FFF2-40B4-BE49-F238E27FC236}">
              <a16:creationId xmlns:a16="http://schemas.microsoft.com/office/drawing/2014/main" id="{00000000-0008-0000-07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115" name="Picture 4" descr="logo alquiser1">
          <a:extLst>
            <a:ext uri="{FF2B5EF4-FFF2-40B4-BE49-F238E27FC236}">
              <a16:creationId xmlns:a16="http://schemas.microsoft.com/office/drawing/2014/main" id="{00000000-0008-0000-07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116" name="Picture 4" descr="logo alquiser1">
          <a:extLst>
            <a:ext uri="{FF2B5EF4-FFF2-40B4-BE49-F238E27FC236}">
              <a16:creationId xmlns:a16="http://schemas.microsoft.com/office/drawing/2014/main" id="{00000000-0008-0000-07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27529"/>
    <xdr:pic>
      <xdr:nvPicPr>
        <xdr:cNvPr id="117" name="Picture 4" descr="logo alquiser1">
          <a:extLst>
            <a:ext uri="{FF2B5EF4-FFF2-40B4-BE49-F238E27FC236}">
              <a16:creationId xmlns:a16="http://schemas.microsoft.com/office/drawing/2014/main" id="{00000000-0008-0000-07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742390"/>
    <xdr:pic>
      <xdr:nvPicPr>
        <xdr:cNvPr id="118" name="Picture 4" descr="logo alquiser1">
          <a:extLst>
            <a:ext uri="{FF2B5EF4-FFF2-40B4-BE49-F238E27FC236}">
              <a16:creationId xmlns:a16="http://schemas.microsoft.com/office/drawing/2014/main" id="{00000000-0008-0000-07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94472"/>
    <xdr:pic>
      <xdr:nvPicPr>
        <xdr:cNvPr id="119" name="Picture 4" descr="logo alquiser1">
          <a:extLst>
            <a:ext uri="{FF2B5EF4-FFF2-40B4-BE49-F238E27FC236}">
              <a16:creationId xmlns:a16="http://schemas.microsoft.com/office/drawing/2014/main" id="{00000000-0008-0000-07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742390"/>
    <xdr:pic>
      <xdr:nvPicPr>
        <xdr:cNvPr id="120" name="Picture 4" descr="logo alquiser1">
          <a:extLst>
            <a:ext uri="{FF2B5EF4-FFF2-40B4-BE49-F238E27FC236}">
              <a16:creationId xmlns:a16="http://schemas.microsoft.com/office/drawing/2014/main" id="{00000000-0008-0000-07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38150"/>
    <xdr:pic>
      <xdr:nvPicPr>
        <xdr:cNvPr id="121" name="Picture 4" descr="logo alquiser1">
          <a:extLst>
            <a:ext uri="{FF2B5EF4-FFF2-40B4-BE49-F238E27FC236}">
              <a16:creationId xmlns:a16="http://schemas.microsoft.com/office/drawing/2014/main" id="{00000000-0008-0000-07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0675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122" name="Picture 4" descr="logo alquiser1">
          <a:extLst>
            <a:ext uri="{FF2B5EF4-FFF2-40B4-BE49-F238E27FC236}">
              <a16:creationId xmlns:a16="http://schemas.microsoft.com/office/drawing/2014/main" id="{00000000-0008-0000-07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589990"/>
    <xdr:pic>
      <xdr:nvPicPr>
        <xdr:cNvPr id="123" name="Picture 4" descr="logo alquiser1">
          <a:extLst>
            <a:ext uri="{FF2B5EF4-FFF2-40B4-BE49-F238E27FC236}">
              <a16:creationId xmlns:a16="http://schemas.microsoft.com/office/drawing/2014/main" id="{00000000-0008-0000-07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26</xdr:row>
      <xdr:rowOff>0</xdr:rowOff>
    </xdr:from>
    <xdr:ext cx="0" cy="656104"/>
    <xdr:pic>
      <xdr:nvPicPr>
        <xdr:cNvPr id="124" name="Picture 4" descr="logo alquiser1">
          <a:extLst>
            <a:ext uri="{FF2B5EF4-FFF2-40B4-BE49-F238E27FC236}">
              <a16:creationId xmlns:a16="http://schemas.microsoft.com/office/drawing/2014/main" id="{00000000-0008-0000-07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0675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37589"/>
    <xdr:pic>
      <xdr:nvPicPr>
        <xdr:cNvPr id="125" name="Picture 4" descr="logo alquiser1">
          <a:extLst>
            <a:ext uri="{FF2B5EF4-FFF2-40B4-BE49-F238E27FC236}">
              <a16:creationId xmlns:a16="http://schemas.microsoft.com/office/drawing/2014/main" id="{00000000-0008-0000-07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380439"/>
    <xdr:pic>
      <xdr:nvPicPr>
        <xdr:cNvPr id="126" name="Picture 4" descr="logo alquiser1">
          <a:extLst>
            <a:ext uri="{FF2B5EF4-FFF2-40B4-BE49-F238E27FC236}">
              <a16:creationId xmlns:a16="http://schemas.microsoft.com/office/drawing/2014/main" id="{00000000-0008-0000-07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47955"/>
    <xdr:pic>
      <xdr:nvPicPr>
        <xdr:cNvPr id="127" name="Picture 4" descr="logo alquiser1">
          <a:extLst>
            <a:ext uri="{FF2B5EF4-FFF2-40B4-BE49-F238E27FC236}">
              <a16:creationId xmlns:a16="http://schemas.microsoft.com/office/drawing/2014/main" id="{00000000-0008-0000-07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390805"/>
    <xdr:pic>
      <xdr:nvPicPr>
        <xdr:cNvPr id="128" name="Picture 4" descr="logo alquiser1">
          <a:extLst>
            <a:ext uri="{FF2B5EF4-FFF2-40B4-BE49-F238E27FC236}">
              <a16:creationId xmlns:a16="http://schemas.microsoft.com/office/drawing/2014/main" id="{00000000-0008-0000-07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66164"/>
    <xdr:pic>
      <xdr:nvPicPr>
        <xdr:cNvPr id="129" name="Picture 4" descr="logo alquiser1">
          <a:extLst>
            <a:ext uri="{FF2B5EF4-FFF2-40B4-BE49-F238E27FC236}">
              <a16:creationId xmlns:a16="http://schemas.microsoft.com/office/drawing/2014/main" id="{00000000-0008-0000-07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09014"/>
    <xdr:pic>
      <xdr:nvPicPr>
        <xdr:cNvPr id="130" name="Picture 4" descr="logo alquiser1">
          <a:extLst>
            <a:ext uri="{FF2B5EF4-FFF2-40B4-BE49-F238E27FC236}">
              <a16:creationId xmlns:a16="http://schemas.microsoft.com/office/drawing/2014/main" id="{00000000-0008-0000-07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219075"/>
    <xdr:pic>
      <xdr:nvPicPr>
        <xdr:cNvPr id="131" name="Picture 4" descr="logo alquiser1">
          <a:extLst>
            <a:ext uri="{FF2B5EF4-FFF2-40B4-BE49-F238E27FC236}">
              <a16:creationId xmlns:a16="http://schemas.microsoft.com/office/drawing/2014/main" id="{00000000-0008-0000-07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23863"/>
    <xdr:pic>
      <xdr:nvPicPr>
        <xdr:cNvPr id="132" name="Picture 4" descr="logo alquiser1">
          <a:extLst>
            <a:ext uri="{FF2B5EF4-FFF2-40B4-BE49-F238E27FC236}">
              <a16:creationId xmlns:a16="http://schemas.microsoft.com/office/drawing/2014/main" id="{00000000-0008-0000-07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304800"/>
    <xdr:pic>
      <xdr:nvPicPr>
        <xdr:cNvPr id="133" name="Picture 4" descr="logo alquiser1">
          <a:extLst>
            <a:ext uri="{FF2B5EF4-FFF2-40B4-BE49-F238E27FC236}">
              <a16:creationId xmlns:a16="http://schemas.microsoft.com/office/drawing/2014/main" id="{00000000-0008-0000-07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37589"/>
    <xdr:pic>
      <xdr:nvPicPr>
        <xdr:cNvPr id="134" name="Picture 4" descr="logo alquiser1">
          <a:extLst>
            <a:ext uri="{FF2B5EF4-FFF2-40B4-BE49-F238E27FC236}">
              <a16:creationId xmlns:a16="http://schemas.microsoft.com/office/drawing/2014/main" id="{00000000-0008-0000-07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380439"/>
    <xdr:pic>
      <xdr:nvPicPr>
        <xdr:cNvPr id="135" name="Picture 4" descr="logo alquiser1">
          <a:extLst>
            <a:ext uri="{FF2B5EF4-FFF2-40B4-BE49-F238E27FC236}">
              <a16:creationId xmlns:a16="http://schemas.microsoft.com/office/drawing/2014/main" id="{00000000-0008-0000-07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38150"/>
    <xdr:pic>
      <xdr:nvPicPr>
        <xdr:cNvPr id="136" name="Picture 4" descr="logo alquiser1">
          <a:extLst>
            <a:ext uri="{FF2B5EF4-FFF2-40B4-BE49-F238E27FC236}">
              <a16:creationId xmlns:a16="http://schemas.microsoft.com/office/drawing/2014/main" id="{00000000-0008-0000-07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381000"/>
    <xdr:pic>
      <xdr:nvPicPr>
        <xdr:cNvPr id="137" name="Picture 4" descr="logo alquiser1">
          <a:extLst>
            <a:ext uri="{FF2B5EF4-FFF2-40B4-BE49-F238E27FC236}">
              <a16:creationId xmlns:a16="http://schemas.microsoft.com/office/drawing/2014/main" id="{00000000-0008-0000-07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66164"/>
    <xdr:pic>
      <xdr:nvPicPr>
        <xdr:cNvPr id="138" name="Picture 4" descr="logo alquiser1">
          <a:extLst>
            <a:ext uri="{FF2B5EF4-FFF2-40B4-BE49-F238E27FC236}">
              <a16:creationId xmlns:a16="http://schemas.microsoft.com/office/drawing/2014/main" id="{00000000-0008-0000-07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09014"/>
    <xdr:pic>
      <xdr:nvPicPr>
        <xdr:cNvPr id="139" name="Picture 4" descr="logo alquiser1">
          <a:extLst>
            <a:ext uri="{FF2B5EF4-FFF2-40B4-BE49-F238E27FC236}">
              <a16:creationId xmlns:a16="http://schemas.microsoft.com/office/drawing/2014/main" id="{00000000-0008-0000-07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37589"/>
    <xdr:pic>
      <xdr:nvPicPr>
        <xdr:cNvPr id="140" name="Picture 4" descr="logo alquiser1">
          <a:extLst>
            <a:ext uri="{FF2B5EF4-FFF2-40B4-BE49-F238E27FC236}">
              <a16:creationId xmlns:a16="http://schemas.microsoft.com/office/drawing/2014/main" id="{00000000-0008-0000-07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380439"/>
    <xdr:pic>
      <xdr:nvPicPr>
        <xdr:cNvPr id="141" name="Picture 4" descr="logo alquiser1">
          <a:extLst>
            <a:ext uri="{FF2B5EF4-FFF2-40B4-BE49-F238E27FC236}">
              <a16:creationId xmlns:a16="http://schemas.microsoft.com/office/drawing/2014/main" id="{00000000-0008-0000-07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38150"/>
    <xdr:pic>
      <xdr:nvPicPr>
        <xdr:cNvPr id="142" name="Picture 4" descr="logo alquiser1">
          <a:extLst>
            <a:ext uri="{FF2B5EF4-FFF2-40B4-BE49-F238E27FC236}">
              <a16:creationId xmlns:a16="http://schemas.microsoft.com/office/drawing/2014/main" id="{00000000-0008-0000-07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381000"/>
    <xdr:pic>
      <xdr:nvPicPr>
        <xdr:cNvPr id="143" name="Picture 4" descr="logo alquiser1">
          <a:extLst>
            <a:ext uri="{FF2B5EF4-FFF2-40B4-BE49-F238E27FC236}">
              <a16:creationId xmlns:a16="http://schemas.microsoft.com/office/drawing/2014/main" id="{00000000-0008-0000-07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66164"/>
    <xdr:pic>
      <xdr:nvPicPr>
        <xdr:cNvPr id="144" name="Picture 4" descr="logo alquiser1">
          <a:extLst>
            <a:ext uri="{FF2B5EF4-FFF2-40B4-BE49-F238E27FC236}">
              <a16:creationId xmlns:a16="http://schemas.microsoft.com/office/drawing/2014/main" id="{00000000-0008-0000-07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09014"/>
    <xdr:pic>
      <xdr:nvPicPr>
        <xdr:cNvPr id="145" name="Picture 4" descr="logo alquiser1">
          <a:extLst>
            <a:ext uri="{FF2B5EF4-FFF2-40B4-BE49-F238E27FC236}">
              <a16:creationId xmlns:a16="http://schemas.microsoft.com/office/drawing/2014/main" id="{00000000-0008-0000-07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38150"/>
    <xdr:pic>
      <xdr:nvPicPr>
        <xdr:cNvPr id="146" name="Picture 4" descr="logo alquiser1">
          <a:extLst>
            <a:ext uri="{FF2B5EF4-FFF2-40B4-BE49-F238E27FC236}">
              <a16:creationId xmlns:a16="http://schemas.microsoft.com/office/drawing/2014/main" id="{00000000-0008-0000-07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381000"/>
    <xdr:pic>
      <xdr:nvPicPr>
        <xdr:cNvPr id="147" name="Picture 4" descr="logo alquiser1">
          <a:extLst>
            <a:ext uri="{FF2B5EF4-FFF2-40B4-BE49-F238E27FC236}">
              <a16:creationId xmlns:a16="http://schemas.microsoft.com/office/drawing/2014/main" id="{00000000-0008-0000-07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37589"/>
    <xdr:pic>
      <xdr:nvPicPr>
        <xdr:cNvPr id="148" name="Picture 4" descr="logo alquiser1">
          <a:extLst>
            <a:ext uri="{FF2B5EF4-FFF2-40B4-BE49-F238E27FC236}">
              <a16:creationId xmlns:a16="http://schemas.microsoft.com/office/drawing/2014/main" id="{00000000-0008-0000-07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26</xdr:row>
      <xdr:rowOff>0</xdr:rowOff>
    </xdr:from>
    <xdr:ext cx="0" cy="466164"/>
    <xdr:pic>
      <xdr:nvPicPr>
        <xdr:cNvPr id="149" name="Picture 4" descr="logo alquiser1">
          <a:extLst>
            <a:ext uri="{FF2B5EF4-FFF2-40B4-BE49-F238E27FC236}">
              <a16:creationId xmlns:a16="http://schemas.microsoft.com/office/drawing/2014/main" id="{00000000-0008-0000-07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1724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0</xdr:row>
      <xdr:rowOff>19051</xdr:rowOff>
    </xdr:from>
    <xdr:to>
      <xdr:col>2</xdr:col>
      <xdr:colOff>771525</xdr:colOff>
      <xdr:row>0</xdr:row>
      <xdr:rowOff>288497</xdr:rowOff>
    </xdr:to>
    <xdr:pic>
      <xdr:nvPicPr>
        <xdr:cNvPr id="154" name="Picture 4" descr="C:\Users\wendy.tovar\Downloads\ADR lineas.png">
          <a:extLst>
            <a:ext uri="{FF2B5EF4-FFF2-40B4-BE49-F238E27FC236}">
              <a16:creationId xmlns:a16="http://schemas.microsoft.com/office/drawing/2014/main" id="{00000000-0008-0000-0700-00009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 y="19051"/>
          <a:ext cx="771525" cy="269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95250</xdr:colOff>
      <xdr:row>0</xdr:row>
      <xdr:rowOff>38100</xdr:rowOff>
    </xdr:from>
    <xdr:to>
      <xdr:col>28</xdr:col>
      <xdr:colOff>314325</xdr:colOff>
      <xdr:row>0</xdr:row>
      <xdr:rowOff>281869</xdr:rowOff>
    </xdr:to>
    <xdr:pic>
      <xdr:nvPicPr>
        <xdr:cNvPr id="155" name="Imagen 1">
          <a:extLst>
            <a:ext uri="{FF2B5EF4-FFF2-40B4-BE49-F238E27FC236}">
              <a16:creationId xmlns:a16="http://schemas.microsoft.com/office/drawing/2014/main" id="{00000000-0008-0000-0700-00009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544425" y="38100"/>
          <a:ext cx="1276350" cy="243769"/>
        </a:xfrm>
        <a:prstGeom prst="rect">
          <a:avLst/>
        </a:prstGeom>
      </xdr:spPr>
    </xdr:pic>
    <xdr:clientData/>
  </xdr:twoCellAnchor>
  <xdr:oneCellAnchor>
    <xdr:from>
      <xdr:col>1</xdr:col>
      <xdr:colOff>904875</xdr:colOff>
      <xdr:row>38</xdr:row>
      <xdr:rowOff>0</xdr:rowOff>
    </xdr:from>
    <xdr:ext cx="0" cy="437589"/>
    <xdr:pic>
      <xdr:nvPicPr>
        <xdr:cNvPr id="156" name="Picture 4" descr="logo alquiser1">
          <a:extLst>
            <a:ext uri="{FF2B5EF4-FFF2-40B4-BE49-F238E27FC236}">
              <a16:creationId xmlns:a16="http://schemas.microsoft.com/office/drawing/2014/main" id="{00000000-0008-0000-07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0439"/>
    <xdr:pic>
      <xdr:nvPicPr>
        <xdr:cNvPr id="157" name="Picture 4" descr="logo alquiser1">
          <a:extLst>
            <a:ext uri="{FF2B5EF4-FFF2-40B4-BE49-F238E27FC236}">
              <a16:creationId xmlns:a16="http://schemas.microsoft.com/office/drawing/2014/main" id="{00000000-0008-0000-07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47955"/>
    <xdr:pic>
      <xdr:nvPicPr>
        <xdr:cNvPr id="158" name="Picture 4" descr="logo alquiser1">
          <a:extLst>
            <a:ext uri="{FF2B5EF4-FFF2-40B4-BE49-F238E27FC236}">
              <a16:creationId xmlns:a16="http://schemas.microsoft.com/office/drawing/2014/main" id="{00000000-0008-0000-07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90805"/>
    <xdr:pic>
      <xdr:nvPicPr>
        <xdr:cNvPr id="159" name="Picture 4" descr="logo alquiser1">
          <a:extLst>
            <a:ext uri="{FF2B5EF4-FFF2-40B4-BE49-F238E27FC236}">
              <a16:creationId xmlns:a16="http://schemas.microsoft.com/office/drawing/2014/main" id="{00000000-0008-0000-07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66164"/>
    <xdr:pic>
      <xdr:nvPicPr>
        <xdr:cNvPr id="160" name="Picture 4" descr="logo alquiser1">
          <a:extLst>
            <a:ext uri="{FF2B5EF4-FFF2-40B4-BE49-F238E27FC236}">
              <a16:creationId xmlns:a16="http://schemas.microsoft.com/office/drawing/2014/main" id="{00000000-0008-0000-07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09014"/>
    <xdr:pic>
      <xdr:nvPicPr>
        <xdr:cNvPr id="161" name="Picture 4" descr="logo alquiser1">
          <a:extLst>
            <a:ext uri="{FF2B5EF4-FFF2-40B4-BE49-F238E27FC236}">
              <a16:creationId xmlns:a16="http://schemas.microsoft.com/office/drawing/2014/main" id="{00000000-0008-0000-07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219075"/>
    <xdr:pic>
      <xdr:nvPicPr>
        <xdr:cNvPr id="162" name="Picture 4" descr="logo alquiser1">
          <a:extLst>
            <a:ext uri="{FF2B5EF4-FFF2-40B4-BE49-F238E27FC236}">
              <a16:creationId xmlns:a16="http://schemas.microsoft.com/office/drawing/2014/main" id="{00000000-0008-0000-07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23863"/>
    <xdr:pic>
      <xdr:nvPicPr>
        <xdr:cNvPr id="163" name="Picture 4" descr="logo alquiser1">
          <a:extLst>
            <a:ext uri="{FF2B5EF4-FFF2-40B4-BE49-F238E27FC236}">
              <a16:creationId xmlns:a16="http://schemas.microsoft.com/office/drawing/2014/main" id="{00000000-0008-0000-07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04800"/>
    <xdr:pic>
      <xdr:nvPicPr>
        <xdr:cNvPr id="164" name="Picture 4" descr="logo alquiser1">
          <a:extLst>
            <a:ext uri="{FF2B5EF4-FFF2-40B4-BE49-F238E27FC236}">
              <a16:creationId xmlns:a16="http://schemas.microsoft.com/office/drawing/2014/main" id="{00000000-0008-0000-07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7589"/>
    <xdr:pic>
      <xdr:nvPicPr>
        <xdr:cNvPr id="165" name="Picture 4" descr="logo alquiser1">
          <a:extLst>
            <a:ext uri="{FF2B5EF4-FFF2-40B4-BE49-F238E27FC236}">
              <a16:creationId xmlns:a16="http://schemas.microsoft.com/office/drawing/2014/main" id="{00000000-0008-0000-07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0439"/>
    <xdr:pic>
      <xdr:nvPicPr>
        <xdr:cNvPr id="166" name="Picture 4" descr="logo alquiser1">
          <a:extLst>
            <a:ext uri="{FF2B5EF4-FFF2-40B4-BE49-F238E27FC236}">
              <a16:creationId xmlns:a16="http://schemas.microsoft.com/office/drawing/2014/main" id="{00000000-0008-0000-07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8150"/>
    <xdr:pic>
      <xdr:nvPicPr>
        <xdr:cNvPr id="167" name="Picture 4" descr="logo alquiser1">
          <a:extLst>
            <a:ext uri="{FF2B5EF4-FFF2-40B4-BE49-F238E27FC236}">
              <a16:creationId xmlns:a16="http://schemas.microsoft.com/office/drawing/2014/main" id="{00000000-0008-0000-07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1000"/>
    <xdr:pic>
      <xdr:nvPicPr>
        <xdr:cNvPr id="168" name="Picture 4" descr="logo alquiser1">
          <a:extLst>
            <a:ext uri="{FF2B5EF4-FFF2-40B4-BE49-F238E27FC236}">
              <a16:creationId xmlns:a16="http://schemas.microsoft.com/office/drawing/2014/main" id="{00000000-0008-0000-07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66164"/>
    <xdr:pic>
      <xdr:nvPicPr>
        <xdr:cNvPr id="169" name="Picture 4" descr="logo alquiser1">
          <a:extLst>
            <a:ext uri="{FF2B5EF4-FFF2-40B4-BE49-F238E27FC236}">
              <a16:creationId xmlns:a16="http://schemas.microsoft.com/office/drawing/2014/main" id="{00000000-0008-0000-07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09014"/>
    <xdr:pic>
      <xdr:nvPicPr>
        <xdr:cNvPr id="170" name="Picture 4" descr="logo alquiser1">
          <a:extLst>
            <a:ext uri="{FF2B5EF4-FFF2-40B4-BE49-F238E27FC236}">
              <a16:creationId xmlns:a16="http://schemas.microsoft.com/office/drawing/2014/main" id="{00000000-0008-0000-07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7589"/>
    <xdr:pic>
      <xdr:nvPicPr>
        <xdr:cNvPr id="171" name="Picture 4" descr="logo alquiser1">
          <a:extLst>
            <a:ext uri="{FF2B5EF4-FFF2-40B4-BE49-F238E27FC236}">
              <a16:creationId xmlns:a16="http://schemas.microsoft.com/office/drawing/2014/main" id="{00000000-0008-0000-07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0439"/>
    <xdr:pic>
      <xdr:nvPicPr>
        <xdr:cNvPr id="172" name="Picture 4" descr="logo alquiser1">
          <a:extLst>
            <a:ext uri="{FF2B5EF4-FFF2-40B4-BE49-F238E27FC236}">
              <a16:creationId xmlns:a16="http://schemas.microsoft.com/office/drawing/2014/main" id="{00000000-0008-0000-07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8150"/>
    <xdr:pic>
      <xdr:nvPicPr>
        <xdr:cNvPr id="173" name="Picture 4" descr="logo alquiser1">
          <a:extLst>
            <a:ext uri="{FF2B5EF4-FFF2-40B4-BE49-F238E27FC236}">
              <a16:creationId xmlns:a16="http://schemas.microsoft.com/office/drawing/2014/main" id="{00000000-0008-0000-07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1000"/>
    <xdr:pic>
      <xdr:nvPicPr>
        <xdr:cNvPr id="174" name="Picture 4" descr="logo alquiser1">
          <a:extLst>
            <a:ext uri="{FF2B5EF4-FFF2-40B4-BE49-F238E27FC236}">
              <a16:creationId xmlns:a16="http://schemas.microsoft.com/office/drawing/2014/main" id="{00000000-0008-0000-07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66164"/>
    <xdr:pic>
      <xdr:nvPicPr>
        <xdr:cNvPr id="175" name="Picture 4" descr="logo alquiser1">
          <a:extLst>
            <a:ext uri="{FF2B5EF4-FFF2-40B4-BE49-F238E27FC236}">
              <a16:creationId xmlns:a16="http://schemas.microsoft.com/office/drawing/2014/main" id="{00000000-0008-0000-07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09014"/>
    <xdr:pic>
      <xdr:nvPicPr>
        <xdr:cNvPr id="176" name="Picture 4" descr="logo alquiser1">
          <a:extLst>
            <a:ext uri="{FF2B5EF4-FFF2-40B4-BE49-F238E27FC236}">
              <a16:creationId xmlns:a16="http://schemas.microsoft.com/office/drawing/2014/main" id="{00000000-0008-0000-07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8150"/>
    <xdr:pic>
      <xdr:nvPicPr>
        <xdr:cNvPr id="177" name="Picture 4" descr="logo alquiser1">
          <a:extLst>
            <a:ext uri="{FF2B5EF4-FFF2-40B4-BE49-F238E27FC236}">
              <a16:creationId xmlns:a16="http://schemas.microsoft.com/office/drawing/2014/main" id="{00000000-0008-0000-07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1000"/>
    <xdr:pic>
      <xdr:nvPicPr>
        <xdr:cNvPr id="178" name="Picture 4" descr="logo alquiser1">
          <a:extLst>
            <a:ext uri="{FF2B5EF4-FFF2-40B4-BE49-F238E27FC236}">
              <a16:creationId xmlns:a16="http://schemas.microsoft.com/office/drawing/2014/main" id="{00000000-0008-0000-07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7589"/>
    <xdr:pic>
      <xdr:nvPicPr>
        <xdr:cNvPr id="179" name="Picture 4" descr="logo alquiser1">
          <a:extLst>
            <a:ext uri="{FF2B5EF4-FFF2-40B4-BE49-F238E27FC236}">
              <a16:creationId xmlns:a16="http://schemas.microsoft.com/office/drawing/2014/main" id="{00000000-0008-0000-07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66164"/>
    <xdr:pic>
      <xdr:nvPicPr>
        <xdr:cNvPr id="180" name="Picture 4" descr="logo alquiser1">
          <a:extLst>
            <a:ext uri="{FF2B5EF4-FFF2-40B4-BE49-F238E27FC236}">
              <a16:creationId xmlns:a16="http://schemas.microsoft.com/office/drawing/2014/main" id="{00000000-0008-0000-07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09014"/>
    <xdr:pic>
      <xdr:nvPicPr>
        <xdr:cNvPr id="181" name="Picture 4" descr="logo alquiser1">
          <a:extLst>
            <a:ext uri="{FF2B5EF4-FFF2-40B4-BE49-F238E27FC236}">
              <a16:creationId xmlns:a16="http://schemas.microsoft.com/office/drawing/2014/main" id="{00000000-0008-0000-07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8150"/>
    <xdr:pic>
      <xdr:nvPicPr>
        <xdr:cNvPr id="182" name="Picture 4" descr="logo alquiser1">
          <a:extLst>
            <a:ext uri="{FF2B5EF4-FFF2-40B4-BE49-F238E27FC236}">
              <a16:creationId xmlns:a16="http://schemas.microsoft.com/office/drawing/2014/main" id="{00000000-0008-0000-07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229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180976</xdr:colOff>
      <xdr:row>40</xdr:row>
      <xdr:rowOff>57150</xdr:rowOff>
    </xdr:from>
    <xdr:to>
      <xdr:col>14</xdr:col>
      <xdr:colOff>0</xdr:colOff>
      <xdr:row>40</xdr:row>
      <xdr:rowOff>1724025</xdr:rowOff>
    </xdr:to>
    <xdr:graphicFrame macro="">
      <xdr:nvGraphicFramePr>
        <xdr:cNvPr id="183" name="32 Gráfico">
          <a:extLst>
            <a:ext uri="{FF2B5EF4-FFF2-40B4-BE49-F238E27FC236}">
              <a16:creationId xmlns:a16="http://schemas.microsoft.com/office/drawing/2014/main" id="{00000000-0008-0000-0700-0000B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171449</xdr:colOff>
      <xdr:row>40</xdr:row>
      <xdr:rowOff>47625</xdr:rowOff>
    </xdr:from>
    <xdr:to>
      <xdr:col>27</xdr:col>
      <xdr:colOff>266699</xdr:colOff>
      <xdr:row>40</xdr:row>
      <xdr:rowOff>1724025</xdr:rowOff>
    </xdr:to>
    <xdr:graphicFrame macro="">
      <xdr:nvGraphicFramePr>
        <xdr:cNvPr id="184" name="33 Gráfico">
          <a:extLst>
            <a:ext uri="{FF2B5EF4-FFF2-40B4-BE49-F238E27FC236}">
              <a16:creationId xmlns:a16="http://schemas.microsoft.com/office/drawing/2014/main" id="{00000000-0008-0000-0700-0000B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2667000</xdr:colOff>
          <xdr:row>4</xdr:row>
          <xdr:rowOff>0</xdr:rowOff>
        </xdr:from>
        <xdr:to>
          <xdr:col>2</xdr:col>
          <xdr:colOff>2990850</xdr:colOff>
          <xdr:row>6</xdr:row>
          <xdr:rowOff>9525</xdr:rowOff>
        </xdr:to>
        <xdr:sp macro="" textlink="">
          <xdr:nvSpPr>
            <xdr:cNvPr id="134145" name="Check Box 2" hidden="1">
              <a:extLst>
                <a:ext uri="{63B3BB69-23CF-44E3-9099-C40C66FF867C}">
                  <a14:compatExt spid="_x0000_s134145"/>
                </a:ext>
                <a:ext uri="{FF2B5EF4-FFF2-40B4-BE49-F238E27FC236}">
                  <a16:creationId xmlns:a16="http://schemas.microsoft.com/office/drawing/2014/main" id="{00000000-0008-0000-0700-000001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4</xdr:row>
          <xdr:rowOff>0</xdr:rowOff>
        </xdr:from>
        <xdr:to>
          <xdr:col>2</xdr:col>
          <xdr:colOff>2066925</xdr:colOff>
          <xdr:row>6</xdr:row>
          <xdr:rowOff>9525</xdr:rowOff>
        </xdr:to>
        <xdr:sp macro="" textlink="">
          <xdr:nvSpPr>
            <xdr:cNvPr id="134146" name="Check Box 2" hidden="1">
              <a:extLst>
                <a:ext uri="{63B3BB69-23CF-44E3-9099-C40C66FF867C}">
                  <a14:compatExt spid="_x0000_s134146"/>
                </a:ext>
                <a:ext uri="{FF2B5EF4-FFF2-40B4-BE49-F238E27FC236}">
                  <a16:creationId xmlns:a16="http://schemas.microsoft.com/office/drawing/2014/main" id="{00000000-0008-0000-0700-000002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2</xdr:col>
      <xdr:colOff>904875</xdr:colOff>
      <xdr:row>38</xdr:row>
      <xdr:rowOff>0</xdr:rowOff>
    </xdr:from>
    <xdr:ext cx="0" cy="599795"/>
    <xdr:pic>
      <xdr:nvPicPr>
        <xdr:cNvPr id="4" name="Picture 4" descr="logo alquiser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547127"/>
    <xdr:pic>
      <xdr:nvPicPr>
        <xdr:cNvPr id="5" name="Picture 4" descr="logo alquiser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99795"/>
    <xdr:pic>
      <xdr:nvPicPr>
        <xdr:cNvPr id="6" name="Picture 4" descr="logo alquiser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89"/>
    <xdr:pic>
      <xdr:nvPicPr>
        <xdr:cNvPr id="7" name="Picture 4" descr="logo alquiser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99795"/>
    <xdr:pic>
      <xdr:nvPicPr>
        <xdr:cNvPr id="8" name="Picture 4" descr="logo alquiser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7589"/>
    <xdr:pic>
      <xdr:nvPicPr>
        <xdr:cNvPr id="9" name="Picture 4" descr="logo alquiser1">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37334"/>
    <xdr:pic>
      <xdr:nvPicPr>
        <xdr:cNvPr id="10" name="Picture 4" descr="logo alquiser1">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0439"/>
    <xdr:pic>
      <xdr:nvPicPr>
        <xdr:cNvPr id="11" name="Picture 4" descr="logo alquiser1">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99795"/>
    <xdr:pic>
      <xdr:nvPicPr>
        <xdr:cNvPr id="12" name="Picture 4" descr="logo alquiser1">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52195"/>
    <xdr:pic>
      <xdr:nvPicPr>
        <xdr:cNvPr id="13" name="Picture 4" descr="logo alquiser1">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04277"/>
    <xdr:pic>
      <xdr:nvPicPr>
        <xdr:cNvPr id="14" name="Picture 4" descr="logo alquiser1">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52195"/>
    <xdr:pic>
      <xdr:nvPicPr>
        <xdr:cNvPr id="15" name="Picture 4" descr="logo alquiser1">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47955"/>
    <xdr:pic>
      <xdr:nvPicPr>
        <xdr:cNvPr id="16" name="Picture 4" descr="logo alquiser1">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90805"/>
    <xdr:pic>
      <xdr:nvPicPr>
        <xdr:cNvPr id="17" name="Picture 4" descr="logo alquiser1">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99795"/>
    <xdr:pic>
      <xdr:nvPicPr>
        <xdr:cNvPr id="18" name="Picture 4" descr="logo alquiser1">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18564"/>
    <xdr:pic>
      <xdr:nvPicPr>
        <xdr:cNvPr id="19" name="Picture 4" descr="logo alquiser1">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99795"/>
    <xdr:pic>
      <xdr:nvPicPr>
        <xdr:cNvPr id="20" name="Picture 4" descr="logo alquiser1">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66164"/>
    <xdr:pic>
      <xdr:nvPicPr>
        <xdr:cNvPr id="21" name="Picture 4" descr="logo alquiser1">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65909"/>
    <xdr:pic>
      <xdr:nvPicPr>
        <xdr:cNvPr id="22" name="Picture 4" descr="logo alquiser1">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09014"/>
    <xdr:pic>
      <xdr:nvPicPr>
        <xdr:cNvPr id="23" name="Picture 4" descr="logo alquiser1">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24028"/>
    <xdr:pic>
      <xdr:nvPicPr>
        <xdr:cNvPr id="24" name="Picture 4" descr="logo alquiser1">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24028"/>
    <xdr:pic>
      <xdr:nvPicPr>
        <xdr:cNvPr id="25" name="Picture 4" descr="logo alquiser1">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71920"/>
    <xdr:pic>
      <xdr:nvPicPr>
        <xdr:cNvPr id="26" name="Picture 4" descr="logo alquiser1">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71920"/>
    <xdr:pic>
      <xdr:nvPicPr>
        <xdr:cNvPr id="27" name="Picture 4" descr="logo alquiser1">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219075"/>
    <xdr:pic>
      <xdr:nvPicPr>
        <xdr:cNvPr id="28" name="Picture 4" descr="logo alquiser1">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71920"/>
    <xdr:pic>
      <xdr:nvPicPr>
        <xdr:cNvPr id="29" name="Picture 4" descr="logo alquiser1">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23863"/>
    <xdr:pic>
      <xdr:nvPicPr>
        <xdr:cNvPr id="30" name="Picture 4" descr="logo alquiser1">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71920"/>
    <xdr:pic>
      <xdr:nvPicPr>
        <xdr:cNvPr id="31" name="Picture 4" descr="logo alquiser1">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04800"/>
    <xdr:pic>
      <xdr:nvPicPr>
        <xdr:cNvPr id="32" name="Picture 4" descr="logo alquiser1">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1445"/>
    <xdr:pic>
      <xdr:nvPicPr>
        <xdr:cNvPr id="33" name="Picture 4" descr="logo alquiser1">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1445"/>
    <xdr:pic>
      <xdr:nvPicPr>
        <xdr:cNvPr id="34" name="Picture 4" descr="logo alquiser1">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71920"/>
    <xdr:pic>
      <xdr:nvPicPr>
        <xdr:cNvPr id="35" name="Picture 4" descr="logo alquiser1">
          <a:extLst>
            <a:ext uri="{FF2B5EF4-FFF2-40B4-BE49-F238E27FC236}">
              <a16:creationId xmlns:a16="http://schemas.microsoft.com/office/drawing/2014/main" id="{00000000-0008-0000-08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1445"/>
    <xdr:pic>
      <xdr:nvPicPr>
        <xdr:cNvPr id="36" name="Picture 4" descr="logo alquiser1">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1445"/>
    <xdr:pic>
      <xdr:nvPicPr>
        <xdr:cNvPr id="37" name="Picture 4" descr="logo alquiser1">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1445"/>
    <xdr:pic>
      <xdr:nvPicPr>
        <xdr:cNvPr id="38" name="Picture 4" descr="logo alquiser1">
          <a:extLst>
            <a:ext uri="{FF2B5EF4-FFF2-40B4-BE49-F238E27FC236}">
              <a16:creationId xmlns:a16="http://schemas.microsoft.com/office/drawing/2014/main" id="{00000000-0008-0000-08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89"/>
    <xdr:pic>
      <xdr:nvPicPr>
        <xdr:cNvPr id="39" name="Picture 4" descr="logo alquiser1">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89"/>
    <xdr:pic>
      <xdr:nvPicPr>
        <xdr:cNvPr id="40" name="Picture 4" descr="logo alquiser1">
          <a:extLst>
            <a:ext uri="{FF2B5EF4-FFF2-40B4-BE49-F238E27FC236}">
              <a16:creationId xmlns:a16="http://schemas.microsoft.com/office/drawing/2014/main" id="{00000000-0008-0000-08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89"/>
    <xdr:pic>
      <xdr:nvPicPr>
        <xdr:cNvPr id="41" name="Picture 4" descr="logo alquiser1">
          <a:extLst>
            <a:ext uri="{FF2B5EF4-FFF2-40B4-BE49-F238E27FC236}">
              <a16:creationId xmlns:a16="http://schemas.microsoft.com/office/drawing/2014/main" id="{00000000-0008-0000-08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89"/>
    <xdr:pic>
      <xdr:nvPicPr>
        <xdr:cNvPr id="42" name="Picture 4" descr="logo alquiser1">
          <a:extLst>
            <a:ext uri="{FF2B5EF4-FFF2-40B4-BE49-F238E27FC236}">
              <a16:creationId xmlns:a16="http://schemas.microsoft.com/office/drawing/2014/main" id="{00000000-0008-0000-08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43" name="Picture 4" descr="logo alquiser1">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46872"/>
    <xdr:pic>
      <xdr:nvPicPr>
        <xdr:cNvPr id="44" name="Picture 4" descr="logo alquiser1">
          <a:extLst>
            <a:ext uri="{FF2B5EF4-FFF2-40B4-BE49-F238E27FC236}">
              <a16:creationId xmlns:a16="http://schemas.microsoft.com/office/drawing/2014/main" id="{00000000-0008-0000-08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45" name="Picture 4" descr="logo alquiser1">
          <a:extLst>
            <a:ext uri="{FF2B5EF4-FFF2-40B4-BE49-F238E27FC236}">
              <a16:creationId xmlns:a16="http://schemas.microsoft.com/office/drawing/2014/main" id="{00000000-0008-0000-08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94472"/>
    <xdr:pic>
      <xdr:nvPicPr>
        <xdr:cNvPr id="46" name="Picture 4" descr="logo alquiser1">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537322"/>
    <xdr:pic>
      <xdr:nvPicPr>
        <xdr:cNvPr id="47" name="Picture 4" descr="logo alquiser1">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48" name="Picture 4" descr="logo alquiser1">
          <a:extLst>
            <a:ext uri="{FF2B5EF4-FFF2-40B4-BE49-F238E27FC236}">
              <a16:creationId xmlns:a16="http://schemas.microsoft.com/office/drawing/2014/main" id="{00000000-0008-0000-08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89"/>
    <xdr:pic>
      <xdr:nvPicPr>
        <xdr:cNvPr id="49" name="Picture 4" descr="logo alquiser1">
          <a:extLst>
            <a:ext uri="{FF2B5EF4-FFF2-40B4-BE49-F238E27FC236}">
              <a16:creationId xmlns:a16="http://schemas.microsoft.com/office/drawing/2014/main" id="{00000000-0008-0000-08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50" name="Picture 4" descr="logo alquiser1">
          <a:extLst>
            <a:ext uri="{FF2B5EF4-FFF2-40B4-BE49-F238E27FC236}">
              <a16:creationId xmlns:a16="http://schemas.microsoft.com/office/drawing/2014/main" id="{00000000-0008-0000-08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7589"/>
    <xdr:pic>
      <xdr:nvPicPr>
        <xdr:cNvPr id="51" name="Picture 4" descr="logo alquiser1">
          <a:extLst>
            <a:ext uri="{FF2B5EF4-FFF2-40B4-BE49-F238E27FC236}">
              <a16:creationId xmlns:a16="http://schemas.microsoft.com/office/drawing/2014/main" id="{00000000-0008-0000-08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27529"/>
    <xdr:pic>
      <xdr:nvPicPr>
        <xdr:cNvPr id="52" name="Picture 4" descr="logo alquiser1">
          <a:extLst>
            <a:ext uri="{FF2B5EF4-FFF2-40B4-BE49-F238E27FC236}">
              <a16:creationId xmlns:a16="http://schemas.microsoft.com/office/drawing/2014/main" id="{00000000-0008-0000-08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0439"/>
    <xdr:pic>
      <xdr:nvPicPr>
        <xdr:cNvPr id="53" name="Picture 4" descr="logo alquiser1">
          <a:extLst>
            <a:ext uri="{FF2B5EF4-FFF2-40B4-BE49-F238E27FC236}">
              <a16:creationId xmlns:a16="http://schemas.microsoft.com/office/drawing/2014/main" id="{00000000-0008-0000-08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42390"/>
    <xdr:pic>
      <xdr:nvPicPr>
        <xdr:cNvPr id="54" name="Picture 4" descr="logo alquiser1">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94472"/>
    <xdr:pic>
      <xdr:nvPicPr>
        <xdr:cNvPr id="55" name="Picture 4" descr="logo alquiser1">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42390"/>
    <xdr:pic>
      <xdr:nvPicPr>
        <xdr:cNvPr id="56" name="Picture 4" descr="logo alquiser1">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8150"/>
    <xdr:pic>
      <xdr:nvPicPr>
        <xdr:cNvPr id="57" name="Picture 4" descr="logo alquiser1">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1000"/>
    <xdr:pic>
      <xdr:nvPicPr>
        <xdr:cNvPr id="58" name="Picture 4" descr="logo alquiser1">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59" name="Picture 4" descr="logo alquiser1">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18564"/>
    <xdr:pic>
      <xdr:nvPicPr>
        <xdr:cNvPr id="60" name="Picture 4" descr="logo alquiser1">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61" name="Picture 4" descr="logo alquiser1">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66164"/>
    <xdr:pic>
      <xdr:nvPicPr>
        <xdr:cNvPr id="62" name="Picture 4" descr="logo alquiser1">
          <a:extLst>
            <a:ext uri="{FF2B5EF4-FFF2-40B4-BE49-F238E27FC236}">
              <a16:creationId xmlns:a16="http://schemas.microsoft.com/office/drawing/2014/main" id="{00000000-0008-0000-08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56104"/>
    <xdr:pic>
      <xdr:nvPicPr>
        <xdr:cNvPr id="63" name="Picture 4" descr="logo alquiser1">
          <a:extLst>
            <a:ext uri="{FF2B5EF4-FFF2-40B4-BE49-F238E27FC236}">
              <a16:creationId xmlns:a16="http://schemas.microsoft.com/office/drawing/2014/main" id="{00000000-0008-0000-08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09014"/>
    <xdr:pic>
      <xdr:nvPicPr>
        <xdr:cNvPr id="64" name="Picture 4" descr="logo alquiser1">
          <a:extLst>
            <a:ext uri="{FF2B5EF4-FFF2-40B4-BE49-F238E27FC236}">
              <a16:creationId xmlns:a16="http://schemas.microsoft.com/office/drawing/2014/main" id="{00000000-0008-0000-08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65" name="Picture 4" descr="logo alquiser1">
          <a:extLst>
            <a:ext uri="{FF2B5EF4-FFF2-40B4-BE49-F238E27FC236}">
              <a16:creationId xmlns:a16="http://schemas.microsoft.com/office/drawing/2014/main" id="{00000000-0008-0000-08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46872"/>
    <xdr:pic>
      <xdr:nvPicPr>
        <xdr:cNvPr id="66" name="Picture 4" descr="logo alquiser1">
          <a:extLst>
            <a:ext uri="{FF2B5EF4-FFF2-40B4-BE49-F238E27FC236}">
              <a16:creationId xmlns:a16="http://schemas.microsoft.com/office/drawing/2014/main" id="{00000000-0008-0000-08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67" name="Picture 4" descr="logo alquiser1">
          <a:extLst>
            <a:ext uri="{FF2B5EF4-FFF2-40B4-BE49-F238E27FC236}">
              <a16:creationId xmlns:a16="http://schemas.microsoft.com/office/drawing/2014/main" id="{00000000-0008-0000-08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94472"/>
    <xdr:pic>
      <xdr:nvPicPr>
        <xdr:cNvPr id="68" name="Picture 4" descr="logo alquiser1">
          <a:extLst>
            <a:ext uri="{FF2B5EF4-FFF2-40B4-BE49-F238E27FC236}">
              <a16:creationId xmlns:a16="http://schemas.microsoft.com/office/drawing/2014/main" id="{00000000-0008-0000-08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537322"/>
    <xdr:pic>
      <xdr:nvPicPr>
        <xdr:cNvPr id="69" name="Picture 4" descr="logo alquiser1">
          <a:extLst>
            <a:ext uri="{FF2B5EF4-FFF2-40B4-BE49-F238E27FC236}">
              <a16:creationId xmlns:a16="http://schemas.microsoft.com/office/drawing/2014/main" id="{00000000-0008-0000-08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70" name="Picture 4" descr="logo alquiser1">
          <a:extLst>
            <a:ext uri="{FF2B5EF4-FFF2-40B4-BE49-F238E27FC236}">
              <a16:creationId xmlns:a16="http://schemas.microsoft.com/office/drawing/2014/main" id="{00000000-0008-0000-08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89"/>
    <xdr:pic>
      <xdr:nvPicPr>
        <xdr:cNvPr id="71" name="Picture 4" descr="logo alquiser1">
          <a:extLst>
            <a:ext uri="{FF2B5EF4-FFF2-40B4-BE49-F238E27FC236}">
              <a16:creationId xmlns:a16="http://schemas.microsoft.com/office/drawing/2014/main" id="{00000000-0008-0000-08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72" name="Picture 4" descr="logo alquiser1">
          <a:extLst>
            <a:ext uri="{FF2B5EF4-FFF2-40B4-BE49-F238E27FC236}">
              <a16:creationId xmlns:a16="http://schemas.microsoft.com/office/drawing/2014/main" id="{00000000-0008-0000-08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7589"/>
    <xdr:pic>
      <xdr:nvPicPr>
        <xdr:cNvPr id="73" name="Picture 4" descr="logo alquiser1">
          <a:extLst>
            <a:ext uri="{FF2B5EF4-FFF2-40B4-BE49-F238E27FC236}">
              <a16:creationId xmlns:a16="http://schemas.microsoft.com/office/drawing/2014/main" id="{00000000-0008-0000-08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27529"/>
    <xdr:pic>
      <xdr:nvPicPr>
        <xdr:cNvPr id="74" name="Picture 4" descr="logo alquiser1">
          <a:extLst>
            <a:ext uri="{FF2B5EF4-FFF2-40B4-BE49-F238E27FC236}">
              <a16:creationId xmlns:a16="http://schemas.microsoft.com/office/drawing/2014/main" id="{00000000-0008-0000-08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0439"/>
    <xdr:pic>
      <xdr:nvPicPr>
        <xdr:cNvPr id="75" name="Picture 4" descr="logo alquiser1">
          <a:extLst>
            <a:ext uri="{FF2B5EF4-FFF2-40B4-BE49-F238E27FC236}">
              <a16:creationId xmlns:a16="http://schemas.microsoft.com/office/drawing/2014/main" id="{00000000-0008-0000-08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42390"/>
    <xdr:pic>
      <xdr:nvPicPr>
        <xdr:cNvPr id="76" name="Picture 4" descr="logo alquiser1">
          <a:extLst>
            <a:ext uri="{FF2B5EF4-FFF2-40B4-BE49-F238E27FC236}">
              <a16:creationId xmlns:a16="http://schemas.microsoft.com/office/drawing/2014/main" id="{00000000-0008-0000-08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94472"/>
    <xdr:pic>
      <xdr:nvPicPr>
        <xdr:cNvPr id="77" name="Picture 4" descr="logo alquiser1">
          <a:extLst>
            <a:ext uri="{FF2B5EF4-FFF2-40B4-BE49-F238E27FC236}">
              <a16:creationId xmlns:a16="http://schemas.microsoft.com/office/drawing/2014/main" id="{00000000-0008-0000-08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42390"/>
    <xdr:pic>
      <xdr:nvPicPr>
        <xdr:cNvPr id="78" name="Picture 4" descr="logo alquiser1">
          <a:extLst>
            <a:ext uri="{FF2B5EF4-FFF2-40B4-BE49-F238E27FC236}">
              <a16:creationId xmlns:a16="http://schemas.microsoft.com/office/drawing/2014/main" id="{00000000-0008-0000-08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8150"/>
    <xdr:pic>
      <xdr:nvPicPr>
        <xdr:cNvPr id="79" name="Picture 4" descr="logo alquiser1">
          <a:extLst>
            <a:ext uri="{FF2B5EF4-FFF2-40B4-BE49-F238E27FC236}">
              <a16:creationId xmlns:a16="http://schemas.microsoft.com/office/drawing/2014/main" id="{00000000-0008-0000-08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1000"/>
    <xdr:pic>
      <xdr:nvPicPr>
        <xdr:cNvPr id="80" name="Picture 4" descr="logo alquiser1">
          <a:extLst>
            <a:ext uri="{FF2B5EF4-FFF2-40B4-BE49-F238E27FC236}">
              <a16:creationId xmlns:a16="http://schemas.microsoft.com/office/drawing/2014/main" id="{00000000-0008-0000-08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81" name="Picture 4" descr="logo alquiser1">
          <a:extLst>
            <a:ext uri="{FF2B5EF4-FFF2-40B4-BE49-F238E27FC236}">
              <a16:creationId xmlns:a16="http://schemas.microsoft.com/office/drawing/2014/main" id="{00000000-0008-0000-08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18564"/>
    <xdr:pic>
      <xdr:nvPicPr>
        <xdr:cNvPr id="82" name="Picture 4" descr="logo alquiser1">
          <a:extLst>
            <a:ext uri="{FF2B5EF4-FFF2-40B4-BE49-F238E27FC236}">
              <a16:creationId xmlns:a16="http://schemas.microsoft.com/office/drawing/2014/main" id="{00000000-0008-0000-08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83" name="Picture 4" descr="logo alquiser1">
          <a:extLst>
            <a:ext uri="{FF2B5EF4-FFF2-40B4-BE49-F238E27FC236}">
              <a16:creationId xmlns:a16="http://schemas.microsoft.com/office/drawing/2014/main" id="{00000000-0008-0000-08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66164"/>
    <xdr:pic>
      <xdr:nvPicPr>
        <xdr:cNvPr id="84" name="Picture 4" descr="logo alquiser1">
          <a:extLst>
            <a:ext uri="{FF2B5EF4-FFF2-40B4-BE49-F238E27FC236}">
              <a16:creationId xmlns:a16="http://schemas.microsoft.com/office/drawing/2014/main" id="{00000000-0008-0000-08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56104"/>
    <xdr:pic>
      <xdr:nvPicPr>
        <xdr:cNvPr id="85" name="Picture 4" descr="logo alquiser1">
          <a:extLst>
            <a:ext uri="{FF2B5EF4-FFF2-40B4-BE49-F238E27FC236}">
              <a16:creationId xmlns:a16="http://schemas.microsoft.com/office/drawing/2014/main" id="{00000000-0008-0000-08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09014"/>
    <xdr:pic>
      <xdr:nvPicPr>
        <xdr:cNvPr id="86" name="Picture 4" descr="logo alquiser1">
          <a:extLst>
            <a:ext uri="{FF2B5EF4-FFF2-40B4-BE49-F238E27FC236}">
              <a16:creationId xmlns:a16="http://schemas.microsoft.com/office/drawing/2014/main" id="{00000000-0008-0000-08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87" name="Picture 4" descr="logo alquiser1">
          <a:extLst>
            <a:ext uri="{FF2B5EF4-FFF2-40B4-BE49-F238E27FC236}">
              <a16:creationId xmlns:a16="http://schemas.microsoft.com/office/drawing/2014/main" id="{00000000-0008-0000-08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46872"/>
    <xdr:pic>
      <xdr:nvPicPr>
        <xdr:cNvPr id="88" name="Picture 4" descr="logo alquiser1">
          <a:extLst>
            <a:ext uri="{FF2B5EF4-FFF2-40B4-BE49-F238E27FC236}">
              <a16:creationId xmlns:a16="http://schemas.microsoft.com/office/drawing/2014/main" id="{00000000-0008-0000-08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89" name="Picture 4" descr="logo alquiser1">
          <a:extLst>
            <a:ext uri="{FF2B5EF4-FFF2-40B4-BE49-F238E27FC236}">
              <a16:creationId xmlns:a16="http://schemas.microsoft.com/office/drawing/2014/main" id="{00000000-0008-0000-08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94472"/>
    <xdr:pic>
      <xdr:nvPicPr>
        <xdr:cNvPr id="90" name="Picture 4" descr="logo alquiser1">
          <a:extLst>
            <a:ext uri="{FF2B5EF4-FFF2-40B4-BE49-F238E27FC236}">
              <a16:creationId xmlns:a16="http://schemas.microsoft.com/office/drawing/2014/main" id="{00000000-0008-0000-08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537322"/>
    <xdr:pic>
      <xdr:nvPicPr>
        <xdr:cNvPr id="91" name="Picture 4" descr="logo alquiser1">
          <a:extLst>
            <a:ext uri="{FF2B5EF4-FFF2-40B4-BE49-F238E27FC236}">
              <a16:creationId xmlns:a16="http://schemas.microsoft.com/office/drawing/2014/main" id="{00000000-0008-0000-08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92" name="Picture 4" descr="logo alquiser1">
          <a:extLst>
            <a:ext uri="{FF2B5EF4-FFF2-40B4-BE49-F238E27FC236}">
              <a16:creationId xmlns:a16="http://schemas.microsoft.com/office/drawing/2014/main" id="{00000000-0008-0000-08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93" name="Picture 4" descr="logo alquiser1">
          <a:extLst>
            <a:ext uri="{FF2B5EF4-FFF2-40B4-BE49-F238E27FC236}">
              <a16:creationId xmlns:a16="http://schemas.microsoft.com/office/drawing/2014/main" id="{00000000-0008-0000-08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27529"/>
    <xdr:pic>
      <xdr:nvPicPr>
        <xdr:cNvPr id="94" name="Picture 4" descr="logo alquiser1">
          <a:extLst>
            <a:ext uri="{FF2B5EF4-FFF2-40B4-BE49-F238E27FC236}">
              <a16:creationId xmlns:a16="http://schemas.microsoft.com/office/drawing/2014/main" id="{00000000-0008-0000-08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42390"/>
    <xdr:pic>
      <xdr:nvPicPr>
        <xdr:cNvPr id="95" name="Picture 4" descr="logo alquiser1">
          <a:extLst>
            <a:ext uri="{FF2B5EF4-FFF2-40B4-BE49-F238E27FC236}">
              <a16:creationId xmlns:a16="http://schemas.microsoft.com/office/drawing/2014/main" id="{00000000-0008-0000-08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94472"/>
    <xdr:pic>
      <xdr:nvPicPr>
        <xdr:cNvPr id="96" name="Picture 4" descr="logo alquiser1">
          <a:extLst>
            <a:ext uri="{FF2B5EF4-FFF2-40B4-BE49-F238E27FC236}">
              <a16:creationId xmlns:a16="http://schemas.microsoft.com/office/drawing/2014/main" id="{00000000-0008-0000-08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42390"/>
    <xdr:pic>
      <xdr:nvPicPr>
        <xdr:cNvPr id="97" name="Picture 4" descr="logo alquiser1">
          <a:extLst>
            <a:ext uri="{FF2B5EF4-FFF2-40B4-BE49-F238E27FC236}">
              <a16:creationId xmlns:a16="http://schemas.microsoft.com/office/drawing/2014/main" id="{00000000-0008-0000-08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8150"/>
    <xdr:pic>
      <xdr:nvPicPr>
        <xdr:cNvPr id="98" name="Picture 4" descr="logo alquiser1">
          <a:extLst>
            <a:ext uri="{FF2B5EF4-FFF2-40B4-BE49-F238E27FC236}">
              <a16:creationId xmlns:a16="http://schemas.microsoft.com/office/drawing/2014/main" id="{00000000-0008-0000-08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381000"/>
    <xdr:pic>
      <xdr:nvPicPr>
        <xdr:cNvPr id="99" name="Picture 4" descr="logo alquiser1">
          <a:extLst>
            <a:ext uri="{FF2B5EF4-FFF2-40B4-BE49-F238E27FC236}">
              <a16:creationId xmlns:a16="http://schemas.microsoft.com/office/drawing/2014/main" id="{00000000-0008-0000-08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100" name="Picture 4" descr="logo alquiser1">
          <a:extLst>
            <a:ext uri="{FF2B5EF4-FFF2-40B4-BE49-F238E27FC236}">
              <a16:creationId xmlns:a16="http://schemas.microsoft.com/office/drawing/2014/main" id="{00000000-0008-0000-08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101" name="Picture 4" descr="logo alquiser1">
          <a:extLst>
            <a:ext uri="{FF2B5EF4-FFF2-40B4-BE49-F238E27FC236}">
              <a16:creationId xmlns:a16="http://schemas.microsoft.com/office/drawing/2014/main" id="{00000000-0008-0000-08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56104"/>
    <xdr:pic>
      <xdr:nvPicPr>
        <xdr:cNvPr id="102" name="Picture 4" descr="logo alquiser1">
          <a:extLst>
            <a:ext uri="{FF2B5EF4-FFF2-40B4-BE49-F238E27FC236}">
              <a16:creationId xmlns:a16="http://schemas.microsoft.com/office/drawing/2014/main" id="{00000000-0008-0000-08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89"/>
    <xdr:pic>
      <xdr:nvPicPr>
        <xdr:cNvPr id="103" name="Picture 4" descr="logo alquiser1">
          <a:extLst>
            <a:ext uri="{FF2B5EF4-FFF2-40B4-BE49-F238E27FC236}">
              <a16:creationId xmlns:a16="http://schemas.microsoft.com/office/drawing/2014/main" id="{00000000-0008-0000-08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89"/>
    <xdr:pic>
      <xdr:nvPicPr>
        <xdr:cNvPr id="104" name="Picture 4" descr="logo alquiser1">
          <a:extLst>
            <a:ext uri="{FF2B5EF4-FFF2-40B4-BE49-F238E27FC236}">
              <a16:creationId xmlns:a16="http://schemas.microsoft.com/office/drawing/2014/main" id="{00000000-0008-0000-08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89"/>
    <xdr:pic>
      <xdr:nvPicPr>
        <xdr:cNvPr id="105" name="Picture 4" descr="logo alquiser1">
          <a:extLst>
            <a:ext uri="{FF2B5EF4-FFF2-40B4-BE49-F238E27FC236}">
              <a16:creationId xmlns:a16="http://schemas.microsoft.com/office/drawing/2014/main" id="{00000000-0008-0000-08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7589"/>
    <xdr:pic>
      <xdr:nvPicPr>
        <xdr:cNvPr id="106" name="Picture 4" descr="logo alquiser1">
          <a:extLst>
            <a:ext uri="{FF2B5EF4-FFF2-40B4-BE49-F238E27FC236}">
              <a16:creationId xmlns:a16="http://schemas.microsoft.com/office/drawing/2014/main" id="{00000000-0008-0000-08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18564"/>
    <xdr:pic>
      <xdr:nvPicPr>
        <xdr:cNvPr id="107" name="Picture 4" descr="logo alquiser1">
          <a:extLst>
            <a:ext uri="{FF2B5EF4-FFF2-40B4-BE49-F238E27FC236}">
              <a16:creationId xmlns:a16="http://schemas.microsoft.com/office/drawing/2014/main" id="{00000000-0008-0000-08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66164"/>
    <xdr:pic>
      <xdr:nvPicPr>
        <xdr:cNvPr id="108" name="Picture 4" descr="logo alquiser1">
          <a:extLst>
            <a:ext uri="{FF2B5EF4-FFF2-40B4-BE49-F238E27FC236}">
              <a16:creationId xmlns:a16="http://schemas.microsoft.com/office/drawing/2014/main" id="{00000000-0008-0000-08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09014"/>
    <xdr:pic>
      <xdr:nvPicPr>
        <xdr:cNvPr id="109" name="Picture 4" descr="logo alquiser1">
          <a:extLst>
            <a:ext uri="{FF2B5EF4-FFF2-40B4-BE49-F238E27FC236}">
              <a16:creationId xmlns:a16="http://schemas.microsoft.com/office/drawing/2014/main" id="{00000000-0008-0000-08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110" name="Picture 4" descr="logo alquiser1">
          <a:extLst>
            <a:ext uri="{FF2B5EF4-FFF2-40B4-BE49-F238E27FC236}">
              <a16:creationId xmlns:a16="http://schemas.microsoft.com/office/drawing/2014/main" id="{00000000-0008-0000-08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46872"/>
    <xdr:pic>
      <xdr:nvPicPr>
        <xdr:cNvPr id="111" name="Picture 4" descr="logo alquiser1">
          <a:extLst>
            <a:ext uri="{FF2B5EF4-FFF2-40B4-BE49-F238E27FC236}">
              <a16:creationId xmlns:a16="http://schemas.microsoft.com/office/drawing/2014/main" id="{00000000-0008-0000-08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112" name="Picture 4" descr="logo alquiser1">
          <a:extLst>
            <a:ext uri="{FF2B5EF4-FFF2-40B4-BE49-F238E27FC236}">
              <a16:creationId xmlns:a16="http://schemas.microsoft.com/office/drawing/2014/main" id="{00000000-0008-0000-08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94472"/>
    <xdr:pic>
      <xdr:nvPicPr>
        <xdr:cNvPr id="113" name="Picture 4" descr="logo alquiser1">
          <a:extLst>
            <a:ext uri="{FF2B5EF4-FFF2-40B4-BE49-F238E27FC236}">
              <a16:creationId xmlns:a16="http://schemas.microsoft.com/office/drawing/2014/main" id="{00000000-0008-0000-08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537322"/>
    <xdr:pic>
      <xdr:nvPicPr>
        <xdr:cNvPr id="114" name="Picture 4" descr="logo alquiser1">
          <a:extLst>
            <a:ext uri="{FF2B5EF4-FFF2-40B4-BE49-F238E27FC236}">
              <a16:creationId xmlns:a16="http://schemas.microsoft.com/office/drawing/2014/main" id="{00000000-0008-0000-08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115" name="Picture 4" descr="logo alquiser1">
          <a:extLst>
            <a:ext uri="{FF2B5EF4-FFF2-40B4-BE49-F238E27FC236}">
              <a16:creationId xmlns:a16="http://schemas.microsoft.com/office/drawing/2014/main" id="{00000000-0008-0000-08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116" name="Picture 4" descr="logo alquiser1">
          <a:extLst>
            <a:ext uri="{FF2B5EF4-FFF2-40B4-BE49-F238E27FC236}">
              <a16:creationId xmlns:a16="http://schemas.microsoft.com/office/drawing/2014/main" id="{00000000-0008-0000-08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27529"/>
    <xdr:pic>
      <xdr:nvPicPr>
        <xdr:cNvPr id="117" name="Picture 4" descr="logo alquiser1">
          <a:extLst>
            <a:ext uri="{FF2B5EF4-FFF2-40B4-BE49-F238E27FC236}">
              <a16:creationId xmlns:a16="http://schemas.microsoft.com/office/drawing/2014/main" id="{00000000-0008-0000-08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42390"/>
    <xdr:pic>
      <xdr:nvPicPr>
        <xdr:cNvPr id="118" name="Picture 4" descr="logo alquiser1">
          <a:extLst>
            <a:ext uri="{FF2B5EF4-FFF2-40B4-BE49-F238E27FC236}">
              <a16:creationId xmlns:a16="http://schemas.microsoft.com/office/drawing/2014/main" id="{00000000-0008-0000-08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94472"/>
    <xdr:pic>
      <xdr:nvPicPr>
        <xdr:cNvPr id="119" name="Picture 4" descr="logo alquiser1">
          <a:extLst>
            <a:ext uri="{FF2B5EF4-FFF2-40B4-BE49-F238E27FC236}">
              <a16:creationId xmlns:a16="http://schemas.microsoft.com/office/drawing/2014/main" id="{00000000-0008-0000-08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742390"/>
    <xdr:pic>
      <xdr:nvPicPr>
        <xdr:cNvPr id="120" name="Picture 4" descr="logo alquiser1">
          <a:extLst>
            <a:ext uri="{FF2B5EF4-FFF2-40B4-BE49-F238E27FC236}">
              <a16:creationId xmlns:a16="http://schemas.microsoft.com/office/drawing/2014/main" id="{00000000-0008-0000-08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38</xdr:row>
      <xdr:rowOff>0</xdr:rowOff>
    </xdr:from>
    <xdr:ext cx="0" cy="438150"/>
    <xdr:pic>
      <xdr:nvPicPr>
        <xdr:cNvPr id="121" name="Picture 4" descr="logo alquiser1">
          <a:extLst>
            <a:ext uri="{FF2B5EF4-FFF2-40B4-BE49-F238E27FC236}">
              <a16:creationId xmlns:a16="http://schemas.microsoft.com/office/drawing/2014/main" id="{00000000-0008-0000-08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1437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122" name="Picture 4" descr="logo alquiser1">
          <a:extLst>
            <a:ext uri="{FF2B5EF4-FFF2-40B4-BE49-F238E27FC236}">
              <a16:creationId xmlns:a16="http://schemas.microsoft.com/office/drawing/2014/main" id="{00000000-0008-0000-08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589990"/>
    <xdr:pic>
      <xdr:nvPicPr>
        <xdr:cNvPr id="123" name="Picture 4" descr="logo alquiser1">
          <a:extLst>
            <a:ext uri="{FF2B5EF4-FFF2-40B4-BE49-F238E27FC236}">
              <a16:creationId xmlns:a16="http://schemas.microsoft.com/office/drawing/2014/main" id="{00000000-0008-0000-08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38</xdr:row>
      <xdr:rowOff>0</xdr:rowOff>
    </xdr:from>
    <xdr:ext cx="0" cy="656104"/>
    <xdr:pic>
      <xdr:nvPicPr>
        <xdr:cNvPr id="124" name="Picture 4" descr="logo alquiser1">
          <a:extLst>
            <a:ext uri="{FF2B5EF4-FFF2-40B4-BE49-F238E27FC236}">
              <a16:creationId xmlns:a16="http://schemas.microsoft.com/office/drawing/2014/main" id="{00000000-0008-0000-08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1437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7589"/>
    <xdr:pic>
      <xdr:nvPicPr>
        <xdr:cNvPr id="125" name="Picture 4" descr="logo alquiser1">
          <a:extLst>
            <a:ext uri="{FF2B5EF4-FFF2-40B4-BE49-F238E27FC236}">
              <a16:creationId xmlns:a16="http://schemas.microsoft.com/office/drawing/2014/main" id="{00000000-0008-0000-08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0439"/>
    <xdr:pic>
      <xdr:nvPicPr>
        <xdr:cNvPr id="126" name="Picture 4" descr="logo alquiser1">
          <a:extLst>
            <a:ext uri="{FF2B5EF4-FFF2-40B4-BE49-F238E27FC236}">
              <a16:creationId xmlns:a16="http://schemas.microsoft.com/office/drawing/2014/main" id="{00000000-0008-0000-08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47955"/>
    <xdr:pic>
      <xdr:nvPicPr>
        <xdr:cNvPr id="127" name="Picture 4" descr="logo alquiser1">
          <a:extLst>
            <a:ext uri="{FF2B5EF4-FFF2-40B4-BE49-F238E27FC236}">
              <a16:creationId xmlns:a16="http://schemas.microsoft.com/office/drawing/2014/main" id="{00000000-0008-0000-08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90805"/>
    <xdr:pic>
      <xdr:nvPicPr>
        <xdr:cNvPr id="128" name="Picture 4" descr="logo alquiser1">
          <a:extLst>
            <a:ext uri="{FF2B5EF4-FFF2-40B4-BE49-F238E27FC236}">
              <a16:creationId xmlns:a16="http://schemas.microsoft.com/office/drawing/2014/main" id="{00000000-0008-0000-08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66164"/>
    <xdr:pic>
      <xdr:nvPicPr>
        <xdr:cNvPr id="129" name="Picture 4" descr="logo alquiser1">
          <a:extLst>
            <a:ext uri="{FF2B5EF4-FFF2-40B4-BE49-F238E27FC236}">
              <a16:creationId xmlns:a16="http://schemas.microsoft.com/office/drawing/2014/main" id="{00000000-0008-0000-08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09014"/>
    <xdr:pic>
      <xdr:nvPicPr>
        <xdr:cNvPr id="130" name="Picture 4" descr="logo alquiser1">
          <a:extLst>
            <a:ext uri="{FF2B5EF4-FFF2-40B4-BE49-F238E27FC236}">
              <a16:creationId xmlns:a16="http://schemas.microsoft.com/office/drawing/2014/main" id="{00000000-0008-0000-08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219075"/>
    <xdr:pic>
      <xdr:nvPicPr>
        <xdr:cNvPr id="131" name="Picture 4" descr="logo alquiser1">
          <a:extLst>
            <a:ext uri="{FF2B5EF4-FFF2-40B4-BE49-F238E27FC236}">
              <a16:creationId xmlns:a16="http://schemas.microsoft.com/office/drawing/2014/main" id="{00000000-0008-0000-08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23863"/>
    <xdr:pic>
      <xdr:nvPicPr>
        <xdr:cNvPr id="132" name="Picture 4" descr="logo alquiser1">
          <a:extLst>
            <a:ext uri="{FF2B5EF4-FFF2-40B4-BE49-F238E27FC236}">
              <a16:creationId xmlns:a16="http://schemas.microsoft.com/office/drawing/2014/main" id="{00000000-0008-0000-08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04800"/>
    <xdr:pic>
      <xdr:nvPicPr>
        <xdr:cNvPr id="133" name="Picture 4" descr="logo alquiser1">
          <a:extLst>
            <a:ext uri="{FF2B5EF4-FFF2-40B4-BE49-F238E27FC236}">
              <a16:creationId xmlns:a16="http://schemas.microsoft.com/office/drawing/2014/main" id="{00000000-0008-0000-08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7589"/>
    <xdr:pic>
      <xdr:nvPicPr>
        <xdr:cNvPr id="134" name="Picture 4" descr="logo alquiser1">
          <a:extLst>
            <a:ext uri="{FF2B5EF4-FFF2-40B4-BE49-F238E27FC236}">
              <a16:creationId xmlns:a16="http://schemas.microsoft.com/office/drawing/2014/main" id="{00000000-0008-0000-08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0439"/>
    <xdr:pic>
      <xdr:nvPicPr>
        <xdr:cNvPr id="135" name="Picture 4" descr="logo alquiser1">
          <a:extLst>
            <a:ext uri="{FF2B5EF4-FFF2-40B4-BE49-F238E27FC236}">
              <a16:creationId xmlns:a16="http://schemas.microsoft.com/office/drawing/2014/main" id="{00000000-0008-0000-08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8150"/>
    <xdr:pic>
      <xdr:nvPicPr>
        <xdr:cNvPr id="136" name="Picture 4" descr="logo alquiser1">
          <a:extLst>
            <a:ext uri="{FF2B5EF4-FFF2-40B4-BE49-F238E27FC236}">
              <a16:creationId xmlns:a16="http://schemas.microsoft.com/office/drawing/2014/main" id="{00000000-0008-0000-08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1000"/>
    <xdr:pic>
      <xdr:nvPicPr>
        <xdr:cNvPr id="137" name="Picture 4" descr="logo alquiser1">
          <a:extLst>
            <a:ext uri="{FF2B5EF4-FFF2-40B4-BE49-F238E27FC236}">
              <a16:creationId xmlns:a16="http://schemas.microsoft.com/office/drawing/2014/main" id="{00000000-0008-0000-08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66164"/>
    <xdr:pic>
      <xdr:nvPicPr>
        <xdr:cNvPr id="138" name="Picture 4" descr="logo alquiser1">
          <a:extLst>
            <a:ext uri="{FF2B5EF4-FFF2-40B4-BE49-F238E27FC236}">
              <a16:creationId xmlns:a16="http://schemas.microsoft.com/office/drawing/2014/main" id="{00000000-0008-0000-08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09014"/>
    <xdr:pic>
      <xdr:nvPicPr>
        <xdr:cNvPr id="139" name="Picture 4" descr="logo alquiser1">
          <a:extLst>
            <a:ext uri="{FF2B5EF4-FFF2-40B4-BE49-F238E27FC236}">
              <a16:creationId xmlns:a16="http://schemas.microsoft.com/office/drawing/2014/main" id="{00000000-0008-0000-08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7589"/>
    <xdr:pic>
      <xdr:nvPicPr>
        <xdr:cNvPr id="140" name="Picture 4" descr="logo alquiser1">
          <a:extLst>
            <a:ext uri="{FF2B5EF4-FFF2-40B4-BE49-F238E27FC236}">
              <a16:creationId xmlns:a16="http://schemas.microsoft.com/office/drawing/2014/main" id="{00000000-0008-0000-08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0439"/>
    <xdr:pic>
      <xdr:nvPicPr>
        <xdr:cNvPr id="141" name="Picture 4" descr="logo alquiser1">
          <a:extLst>
            <a:ext uri="{FF2B5EF4-FFF2-40B4-BE49-F238E27FC236}">
              <a16:creationId xmlns:a16="http://schemas.microsoft.com/office/drawing/2014/main" id="{00000000-0008-0000-08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8150"/>
    <xdr:pic>
      <xdr:nvPicPr>
        <xdr:cNvPr id="142" name="Picture 4" descr="logo alquiser1">
          <a:extLst>
            <a:ext uri="{FF2B5EF4-FFF2-40B4-BE49-F238E27FC236}">
              <a16:creationId xmlns:a16="http://schemas.microsoft.com/office/drawing/2014/main" id="{00000000-0008-0000-08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1000"/>
    <xdr:pic>
      <xdr:nvPicPr>
        <xdr:cNvPr id="143" name="Picture 4" descr="logo alquiser1">
          <a:extLst>
            <a:ext uri="{FF2B5EF4-FFF2-40B4-BE49-F238E27FC236}">
              <a16:creationId xmlns:a16="http://schemas.microsoft.com/office/drawing/2014/main" id="{00000000-0008-0000-08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66164"/>
    <xdr:pic>
      <xdr:nvPicPr>
        <xdr:cNvPr id="144" name="Picture 4" descr="logo alquiser1">
          <a:extLst>
            <a:ext uri="{FF2B5EF4-FFF2-40B4-BE49-F238E27FC236}">
              <a16:creationId xmlns:a16="http://schemas.microsoft.com/office/drawing/2014/main" id="{00000000-0008-0000-08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09014"/>
    <xdr:pic>
      <xdr:nvPicPr>
        <xdr:cNvPr id="145" name="Picture 4" descr="logo alquiser1">
          <a:extLst>
            <a:ext uri="{FF2B5EF4-FFF2-40B4-BE49-F238E27FC236}">
              <a16:creationId xmlns:a16="http://schemas.microsoft.com/office/drawing/2014/main" id="{00000000-0008-0000-08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8150"/>
    <xdr:pic>
      <xdr:nvPicPr>
        <xdr:cNvPr id="146" name="Picture 4" descr="logo alquiser1">
          <a:extLst>
            <a:ext uri="{FF2B5EF4-FFF2-40B4-BE49-F238E27FC236}">
              <a16:creationId xmlns:a16="http://schemas.microsoft.com/office/drawing/2014/main" id="{00000000-0008-0000-08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381000"/>
    <xdr:pic>
      <xdr:nvPicPr>
        <xdr:cNvPr id="147" name="Picture 4" descr="logo alquiser1">
          <a:extLst>
            <a:ext uri="{FF2B5EF4-FFF2-40B4-BE49-F238E27FC236}">
              <a16:creationId xmlns:a16="http://schemas.microsoft.com/office/drawing/2014/main" id="{00000000-0008-0000-08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7589"/>
    <xdr:pic>
      <xdr:nvPicPr>
        <xdr:cNvPr id="148" name="Picture 4" descr="logo alquiser1">
          <a:extLst>
            <a:ext uri="{FF2B5EF4-FFF2-40B4-BE49-F238E27FC236}">
              <a16:creationId xmlns:a16="http://schemas.microsoft.com/office/drawing/2014/main" id="{00000000-0008-0000-08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66164"/>
    <xdr:pic>
      <xdr:nvPicPr>
        <xdr:cNvPr id="149" name="Picture 4" descr="logo alquiser1">
          <a:extLst>
            <a:ext uri="{FF2B5EF4-FFF2-40B4-BE49-F238E27FC236}">
              <a16:creationId xmlns:a16="http://schemas.microsoft.com/office/drawing/2014/main" id="{00000000-0008-0000-08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09014"/>
    <xdr:pic>
      <xdr:nvPicPr>
        <xdr:cNvPr id="150" name="Picture 4" descr="logo alquiser1">
          <a:extLst>
            <a:ext uri="{FF2B5EF4-FFF2-40B4-BE49-F238E27FC236}">
              <a16:creationId xmlns:a16="http://schemas.microsoft.com/office/drawing/2014/main" id="{00000000-0008-0000-08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54</xdr:row>
      <xdr:rowOff>0</xdr:rowOff>
    </xdr:from>
    <xdr:ext cx="0" cy="438150"/>
    <xdr:pic>
      <xdr:nvPicPr>
        <xdr:cNvPr id="151" name="Picture 4" descr="logo alquiser1">
          <a:extLst>
            <a:ext uri="{FF2B5EF4-FFF2-40B4-BE49-F238E27FC236}">
              <a16:creationId xmlns:a16="http://schemas.microsoft.com/office/drawing/2014/main" id="{00000000-0008-0000-08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2011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57151</xdr:colOff>
      <xdr:row>56</xdr:row>
      <xdr:rowOff>38100</xdr:rowOff>
    </xdr:from>
    <xdr:to>
      <xdr:col>13</xdr:col>
      <xdr:colOff>228600</xdr:colOff>
      <xdr:row>56</xdr:row>
      <xdr:rowOff>1704975</xdr:rowOff>
    </xdr:to>
    <xdr:graphicFrame macro="">
      <xdr:nvGraphicFramePr>
        <xdr:cNvPr id="152" name="151 Gráfico">
          <a:extLst>
            <a:ext uri="{FF2B5EF4-FFF2-40B4-BE49-F238E27FC236}">
              <a16:creationId xmlns:a16="http://schemas.microsoft.com/office/drawing/2014/main" id="{00000000-0008-0000-0800-00009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171449</xdr:colOff>
      <xdr:row>56</xdr:row>
      <xdr:rowOff>47625</xdr:rowOff>
    </xdr:from>
    <xdr:to>
      <xdr:col>27</xdr:col>
      <xdr:colOff>266699</xdr:colOff>
      <xdr:row>56</xdr:row>
      <xdr:rowOff>1724025</xdr:rowOff>
    </xdr:to>
    <xdr:graphicFrame macro="">
      <xdr:nvGraphicFramePr>
        <xdr:cNvPr id="153" name="152 Gráfico">
          <a:extLst>
            <a:ext uri="{FF2B5EF4-FFF2-40B4-BE49-F238E27FC236}">
              <a16:creationId xmlns:a16="http://schemas.microsoft.com/office/drawing/2014/main" id="{00000000-0008-0000-0800-00009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904875</xdr:colOff>
      <xdr:row>39</xdr:row>
      <xdr:rowOff>0</xdr:rowOff>
    </xdr:from>
    <xdr:ext cx="0" cy="547127"/>
    <xdr:pic>
      <xdr:nvPicPr>
        <xdr:cNvPr id="154" name="Picture 4" descr="logo alquiser1">
          <a:extLst>
            <a:ext uri="{FF2B5EF4-FFF2-40B4-BE49-F238E27FC236}">
              <a16:creationId xmlns:a16="http://schemas.microsoft.com/office/drawing/2014/main" id="{00000000-0008-0000-08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155" name="Picture 4" descr="logo alquiser1">
          <a:extLst>
            <a:ext uri="{FF2B5EF4-FFF2-40B4-BE49-F238E27FC236}">
              <a16:creationId xmlns:a16="http://schemas.microsoft.com/office/drawing/2014/main" id="{00000000-0008-0000-08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156" name="Picture 4" descr="logo alquiser1">
          <a:extLst>
            <a:ext uri="{FF2B5EF4-FFF2-40B4-BE49-F238E27FC236}">
              <a16:creationId xmlns:a16="http://schemas.microsoft.com/office/drawing/2014/main" id="{00000000-0008-0000-08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47955"/>
    <xdr:pic>
      <xdr:nvPicPr>
        <xdr:cNvPr id="157" name="Picture 4" descr="logo alquiser1">
          <a:extLst>
            <a:ext uri="{FF2B5EF4-FFF2-40B4-BE49-F238E27FC236}">
              <a16:creationId xmlns:a16="http://schemas.microsoft.com/office/drawing/2014/main" id="{00000000-0008-0000-08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90805"/>
    <xdr:pic>
      <xdr:nvPicPr>
        <xdr:cNvPr id="158" name="Picture 4" descr="logo alquiser1">
          <a:extLst>
            <a:ext uri="{FF2B5EF4-FFF2-40B4-BE49-F238E27FC236}">
              <a16:creationId xmlns:a16="http://schemas.microsoft.com/office/drawing/2014/main" id="{00000000-0008-0000-08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159" name="Picture 4" descr="logo alquiser1">
          <a:extLst>
            <a:ext uri="{FF2B5EF4-FFF2-40B4-BE49-F238E27FC236}">
              <a16:creationId xmlns:a16="http://schemas.microsoft.com/office/drawing/2014/main" id="{00000000-0008-0000-08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160" name="Picture 4" descr="logo alquiser1">
          <a:extLst>
            <a:ext uri="{FF2B5EF4-FFF2-40B4-BE49-F238E27FC236}">
              <a16:creationId xmlns:a16="http://schemas.microsoft.com/office/drawing/2014/main" id="{00000000-0008-0000-08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219075"/>
    <xdr:pic>
      <xdr:nvPicPr>
        <xdr:cNvPr id="161" name="Picture 4" descr="logo alquiser1">
          <a:extLst>
            <a:ext uri="{FF2B5EF4-FFF2-40B4-BE49-F238E27FC236}">
              <a16:creationId xmlns:a16="http://schemas.microsoft.com/office/drawing/2014/main" id="{00000000-0008-0000-08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23863"/>
    <xdr:pic>
      <xdr:nvPicPr>
        <xdr:cNvPr id="162" name="Picture 4" descr="logo alquiser1">
          <a:extLst>
            <a:ext uri="{FF2B5EF4-FFF2-40B4-BE49-F238E27FC236}">
              <a16:creationId xmlns:a16="http://schemas.microsoft.com/office/drawing/2014/main" id="{00000000-0008-0000-08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04800"/>
    <xdr:pic>
      <xdr:nvPicPr>
        <xdr:cNvPr id="163" name="Picture 4" descr="logo alquiser1">
          <a:extLst>
            <a:ext uri="{FF2B5EF4-FFF2-40B4-BE49-F238E27FC236}">
              <a16:creationId xmlns:a16="http://schemas.microsoft.com/office/drawing/2014/main" id="{00000000-0008-0000-08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164" name="Picture 4" descr="logo alquiser1">
          <a:extLst>
            <a:ext uri="{FF2B5EF4-FFF2-40B4-BE49-F238E27FC236}">
              <a16:creationId xmlns:a16="http://schemas.microsoft.com/office/drawing/2014/main" id="{00000000-0008-0000-08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165" name="Picture 4" descr="logo alquiser1">
          <a:extLst>
            <a:ext uri="{FF2B5EF4-FFF2-40B4-BE49-F238E27FC236}">
              <a16:creationId xmlns:a16="http://schemas.microsoft.com/office/drawing/2014/main" id="{00000000-0008-0000-08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166" name="Picture 4" descr="logo alquiser1">
          <a:extLst>
            <a:ext uri="{FF2B5EF4-FFF2-40B4-BE49-F238E27FC236}">
              <a16:creationId xmlns:a16="http://schemas.microsoft.com/office/drawing/2014/main" id="{00000000-0008-0000-08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167" name="Picture 4" descr="logo alquiser1">
          <a:extLst>
            <a:ext uri="{FF2B5EF4-FFF2-40B4-BE49-F238E27FC236}">
              <a16:creationId xmlns:a16="http://schemas.microsoft.com/office/drawing/2014/main" id="{00000000-0008-0000-08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168" name="Picture 4" descr="logo alquiser1">
          <a:extLst>
            <a:ext uri="{FF2B5EF4-FFF2-40B4-BE49-F238E27FC236}">
              <a16:creationId xmlns:a16="http://schemas.microsoft.com/office/drawing/2014/main" id="{00000000-0008-0000-08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169" name="Picture 4" descr="logo alquiser1">
          <a:extLst>
            <a:ext uri="{FF2B5EF4-FFF2-40B4-BE49-F238E27FC236}">
              <a16:creationId xmlns:a16="http://schemas.microsoft.com/office/drawing/2014/main" id="{00000000-0008-0000-08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170" name="Picture 4" descr="logo alquiser1">
          <a:extLst>
            <a:ext uri="{FF2B5EF4-FFF2-40B4-BE49-F238E27FC236}">
              <a16:creationId xmlns:a16="http://schemas.microsoft.com/office/drawing/2014/main" id="{00000000-0008-0000-08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171" name="Picture 4" descr="logo alquiser1">
          <a:extLst>
            <a:ext uri="{FF2B5EF4-FFF2-40B4-BE49-F238E27FC236}">
              <a16:creationId xmlns:a16="http://schemas.microsoft.com/office/drawing/2014/main" id="{00000000-0008-0000-08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172" name="Picture 4" descr="logo alquiser1">
          <a:extLst>
            <a:ext uri="{FF2B5EF4-FFF2-40B4-BE49-F238E27FC236}">
              <a16:creationId xmlns:a16="http://schemas.microsoft.com/office/drawing/2014/main" id="{00000000-0008-0000-08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0439"/>
    <xdr:pic>
      <xdr:nvPicPr>
        <xdr:cNvPr id="173" name="Picture 4" descr="logo alquiser1">
          <a:extLst>
            <a:ext uri="{FF2B5EF4-FFF2-40B4-BE49-F238E27FC236}">
              <a16:creationId xmlns:a16="http://schemas.microsoft.com/office/drawing/2014/main" id="{00000000-0008-0000-08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174" name="Picture 4" descr="logo alquiser1">
          <a:extLst>
            <a:ext uri="{FF2B5EF4-FFF2-40B4-BE49-F238E27FC236}">
              <a16:creationId xmlns:a16="http://schemas.microsoft.com/office/drawing/2014/main" id="{00000000-0008-0000-08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175" name="Picture 4" descr="logo alquiser1">
          <a:extLst>
            <a:ext uri="{FF2B5EF4-FFF2-40B4-BE49-F238E27FC236}">
              <a16:creationId xmlns:a16="http://schemas.microsoft.com/office/drawing/2014/main" id="{00000000-0008-0000-08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176" name="Picture 4" descr="logo alquiser1">
          <a:extLst>
            <a:ext uri="{FF2B5EF4-FFF2-40B4-BE49-F238E27FC236}">
              <a16:creationId xmlns:a16="http://schemas.microsoft.com/office/drawing/2014/main" id="{00000000-0008-0000-08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177" name="Picture 4" descr="logo alquiser1">
          <a:extLst>
            <a:ext uri="{FF2B5EF4-FFF2-40B4-BE49-F238E27FC236}">
              <a16:creationId xmlns:a16="http://schemas.microsoft.com/office/drawing/2014/main" id="{00000000-0008-0000-08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178" name="Picture 4" descr="logo alquiser1">
          <a:extLst>
            <a:ext uri="{FF2B5EF4-FFF2-40B4-BE49-F238E27FC236}">
              <a16:creationId xmlns:a16="http://schemas.microsoft.com/office/drawing/2014/main" id="{00000000-0008-0000-08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179" name="Picture 4" descr="logo alquiser1">
          <a:extLst>
            <a:ext uri="{FF2B5EF4-FFF2-40B4-BE49-F238E27FC236}">
              <a16:creationId xmlns:a16="http://schemas.microsoft.com/office/drawing/2014/main" id="{00000000-0008-0000-08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381000"/>
    <xdr:pic>
      <xdr:nvPicPr>
        <xdr:cNvPr id="180" name="Picture 4" descr="logo alquiser1">
          <a:extLst>
            <a:ext uri="{FF2B5EF4-FFF2-40B4-BE49-F238E27FC236}">
              <a16:creationId xmlns:a16="http://schemas.microsoft.com/office/drawing/2014/main" id="{00000000-0008-0000-08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7589"/>
    <xdr:pic>
      <xdr:nvPicPr>
        <xdr:cNvPr id="181" name="Picture 4" descr="logo alquiser1">
          <a:extLst>
            <a:ext uri="{FF2B5EF4-FFF2-40B4-BE49-F238E27FC236}">
              <a16:creationId xmlns:a16="http://schemas.microsoft.com/office/drawing/2014/main" id="{00000000-0008-0000-08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66164"/>
    <xdr:pic>
      <xdr:nvPicPr>
        <xdr:cNvPr id="182" name="Picture 4" descr="logo alquiser1">
          <a:extLst>
            <a:ext uri="{FF2B5EF4-FFF2-40B4-BE49-F238E27FC236}">
              <a16:creationId xmlns:a16="http://schemas.microsoft.com/office/drawing/2014/main" id="{00000000-0008-0000-08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09014"/>
    <xdr:pic>
      <xdr:nvPicPr>
        <xdr:cNvPr id="183" name="Picture 4" descr="logo alquiser1">
          <a:extLst>
            <a:ext uri="{FF2B5EF4-FFF2-40B4-BE49-F238E27FC236}">
              <a16:creationId xmlns:a16="http://schemas.microsoft.com/office/drawing/2014/main" id="{00000000-0008-0000-08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537322"/>
    <xdr:pic>
      <xdr:nvPicPr>
        <xdr:cNvPr id="184" name="Picture 4" descr="logo alquiser1">
          <a:extLst>
            <a:ext uri="{FF2B5EF4-FFF2-40B4-BE49-F238E27FC236}">
              <a16:creationId xmlns:a16="http://schemas.microsoft.com/office/drawing/2014/main" id="{00000000-0008-0000-08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39</xdr:row>
      <xdr:rowOff>0</xdr:rowOff>
    </xdr:from>
    <xdr:ext cx="0" cy="438150"/>
    <xdr:pic>
      <xdr:nvPicPr>
        <xdr:cNvPr id="185" name="Picture 4" descr="logo alquiser1">
          <a:extLst>
            <a:ext uri="{FF2B5EF4-FFF2-40B4-BE49-F238E27FC236}">
              <a16:creationId xmlns:a16="http://schemas.microsoft.com/office/drawing/2014/main" id="{00000000-0008-0000-08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34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9795"/>
    <xdr:pic>
      <xdr:nvPicPr>
        <xdr:cNvPr id="186" name="Picture 4" descr="logo alquiser1">
          <a:extLst>
            <a:ext uri="{FF2B5EF4-FFF2-40B4-BE49-F238E27FC236}">
              <a16:creationId xmlns:a16="http://schemas.microsoft.com/office/drawing/2014/main" id="{00000000-0008-0000-08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547127"/>
    <xdr:pic>
      <xdr:nvPicPr>
        <xdr:cNvPr id="187" name="Picture 4" descr="logo alquiser1">
          <a:extLst>
            <a:ext uri="{FF2B5EF4-FFF2-40B4-BE49-F238E27FC236}">
              <a16:creationId xmlns:a16="http://schemas.microsoft.com/office/drawing/2014/main" id="{00000000-0008-0000-08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9795"/>
    <xdr:pic>
      <xdr:nvPicPr>
        <xdr:cNvPr id="188" name="Picture 4" descr="logo alquiser1">
          <a:extLst>
            <a:ext uri="{FF2B5EF4-FFF2-40B4-BE49-F238E27FC236}">
              <a16:creationId xmlns:a16="http://schemas.microsoft.com/office/drawing/2014/main" id="{00000000-0008-0000-08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89"/>
    <xdr:pic>
      <xdr:nvPicPr>
        <xdr:cNvPr id="189" name="Picture 4" descr="logo alquiser1">
          <a:extLst>
            <a:ext uri="{FF2B5EF4-FFF2-40B4-BE49-F238E27FC236}">
              <a16:creationId xmlns:a16="http://schemas.microsoft.com/office/drawing/2014/main" id="{00000000-0008-0000-08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9795"/>
    <xdr:pic>
      <xdr:nvPicPr>
        <xdr:cNvPr id="190" name="Picture 4" descr="logo alquiser1">
          <a:extLst>
            <a:ext uri="{FF2B5EF4-FFF2-40B4-BE49-F238E27FC236}">
              <a16:creationId xmlns:a16="http://schemas.microsoft.com/office/drawing/2014/main" id="{00000000-0008-0000-08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7589"/>
    <xdr:pic>
      <xdr:nvPicPr>
        <xdr:cNvPr id="191" name="Picture 4" descr="logo alquiser1">
          <a:extLst>
            <a:ext uri="{FF2B5EF4-FFF2-40B4-BE49-F238E27FC236}">
              <a16:creationId xmlns:a16="http://schemas.microsoft.com/office/drawing/2014/main" id="{00000000-0008-0000-08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37334"/>
    <xdr:pic>
      <xdr:nvPicPr>
        <xdr:cNvPr id="192" name="Picture 4" descr="logo alquiser1">
          <a:extLst>
            <a:ext uri="{FF2B5EF4-FFF2-40B4-BE49-F238E27FC236}">
              <a16:creationId xmlns:a16="http://schemas.microsoft.com/office/drawing/2014/main" id="{00000000-0008-0000-08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0439"/>
    <xdr:pic>
      <xdr:nvPicPr>
        <xdr:cNvPr id="193" name="Picture 4" descr="logo alquiser1">
          <a:extLst>
            <a:ext uri="{FF2B5EF4-FFF2-40B4-BE49-F238E27FC236}">
              <a16:creationId xmlns:a16="http://schemas.microsoft.com/office/drawing/2014/main" id="{00000000-0008-0000-08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9795"/>
    <xdr:pic>
      <xdr:nvPicPr>
        <xdr:cNvPr id="194" name="Picture 4" descr="logo alquiser1">
          <a:extLst>
            <a:ext uri="{FF2B5EF4-FFF2-40B4-BE49-F238E27FC236}">
              <a16:creationId xmlns:a16="http://schemas.microsoft.com/office/drawing/2014/main" id="{00000000-0008-0000-08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52195"/>
    <xdr:pic>
      <xdr:nvPicPr>
        <xdr:cNvPr id="195" name="Picture 4" descr="logo alquiser1">
          <a:extLst>
            <a:ext uri="{FF2B5EF4-FFF2-40B4-BE49-F238E27FC236}">
              <a16:creationId xmlns:a16="http://schemas.microsoft.com/office/drawing/2014/main" id="{00000000-0008-0000-08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04277"/>
    <xdr:pic>
      <xdr:nvPicPr>
        <xdr:cNvPr id="196" name="Picture 4" descr="logo alquiser1">
          <a:extLst>
            <a:ext uri="{FF2B5EF4-FFF2-40B4-BE49-F238E27FC236}">
              <a16:creationId xmlns:a16="http://schemas.microsoft.com/office/drawing/2014/main" id="{00000000-0008-0000-08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52195"/>
    <xdr:pic>
      <xdr:nvPicPr>
        <xdr:cNvPr id="197" name="Picture 4" descr="logo alquiser1">
          <a:extLst>
            <a:ext uri="{FF2B5EF4-FFF2-40B4-BE49-F238E27FC236}">
              <a16:creationId xmlns:a16="http://schemas.microsoft.com/office/drawing/2014/main" id="{00000000-0008-0000-08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47955"/>
    <xdr:pic>
      <xdr:nvPicPr>
        <xdr:cNvPr id="198" name="Picture 4" descr="logo alquiser1">
          <a:extLst>
            <a:ext uri="{FF2B5EF4-FFF2-40B4-BE49-F238E27FC236}">
              <a16:creationId xmlns:a16="http://schemas.microsoft.com/office/drawing/2014/main" id="{00000000-0008-0000-08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90805"/>
    <xdr:pic>
      <xdr:nvPicPr>
        <xdr:cNvPr id="199" name="Picture 4" descr="logo alquiser1">
          <a:extLst>
            <a:ext uri="{FF2B5EF4-FFF2-40B4-BE49-F238E27FC236}">
              <a16:creationId xmlns:a16="http://schemas.microsoft.com/office/drawing/2014/main" id="{00000000-0008-0000-08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9795"/>
    <xdr:pic>
      <xdr:nvPicPr>
        <xdr:cNvPr id="200" name="Picture 4" descr="logo alquiser1">
          <a:extLst>
            <a:ext uri="{FF2B5EF4-FFF2-40B4-BE49-F238E27FC236}">
              <a16:creationId xmlns:a16="http://schemas.microsoft.com/office/drawing/2014/main" id="{00000000-0008-0000-08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18564"/>
    <xdr:pic>
      <xdr:nvPicPr>
        <xdr:cNvPr id="201" name="Picture 4" descr="logo alquiser1">
          <a:extLst>
            <a:ext uri="{FF2B5EF4-FFF2-40B4-BE49-F238E27FC236}">
              <a16:creationId xmlns:a16="http://schemas.microsoft.com/office/drawing/2014/main" id="{00000000-0008-0000-08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9795"/>
    <xdr:pic>
      <xdr:nvPicPr>
        <xdr:cNvPr id="202" name="Picture 4" descr="logo alquiser1">
          <a:extLst>
            <a:ext uri="{FF2B5EF4-FFF2-40B4-BE49-F238E27FC236}">
              <a16:creationId xmlns:a16="http://schemas.microsoft.com/office/drawing/2014/main" id="{00000000-0008-0000-08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66164"/>
    <xdr:pic>
      <xdr:nvPicPr>
        <xdr:cNvPr id="203" name="Picture 4" descr="logo alquiser1">
          <a:extLst>
            <a:ext uri="{FF2B5EF4-FFF2-40B4-BE49-F238E27FC236}">
              <a16:creationId xmlns:a16="http://schemas.microsoft.com/office/drawing/2014/main" id="{00000000-0008-0000-08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65909"/>
    <xdr:pic>
      <xdr:nvPicPr>
        <xdr:cNvPr id="204" name="Picture 4" descr="logo alquiser1">
          <a:extLst>
            <a:ext uri="{FF2B5EF4-FFF2-40B4-BE49-F238E27FC236}">
              <a16:creationId xmlns:a16="http://schemas.microsoft.com/office/drawing/2014/main" id="{00000000-0008-0000-08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09014"/>
    <xdr:pic>
      <xdr:nvPicPr>
        <xdr:cNvPr id="205" name="Picture 4" descr="logo alquiser1">
          <a:extLst>
            <a:ext uri="{FF2B5EF4-FFF2-40B4-BE49-F238E27FC236}">
              <a16:creationId xmlns:a16="http://schemas.microsoft.com/office/drawing/2014/main" id="{00000000-0008-0000-08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24028"/>
    <xdr:pic>
      <xdr:nvPicPr>
        <xdr:cNvPr id="206" name="Picture 4" descr="logo alquiser1">
          <a:extLst>
            <a:ext uri="{FF2B5EF4-FFF2-40B4-BE49-F238E27FC236}">
              <a16:creationId xmlns:a16="http://schemas.microsoft.com/office/drawing/2014/main" id="{00000000-0008-0000-08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24028"/>
    <xdr:pic>
      <xdr:nvPicPr>
        <xdr:cNvPr id="207" name="Picture 4" descr="logo alquiser1">
          <a:extLst>
            <a:ext uri="{FF2B5EF4-FFF2-40B4-BE49-F238E27FC236}">
              <a16:creationId xmlns:a16="http://schemas.microsoft.com/office/drawing/2014/main" id="{00000000-0008-0000-08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71920"/>
    <xdr:pic>
      <xdr:nvPicPr>
        <xdr:cNvPr id="208" name="Picture 4" descr="logo alquiser1">
          <a:extLst>
            <a:ext uri="{FF2B5EF4-FFF2-40B4-BE49-F238E27FC236}">
              <a16:creationId xmlns:a16="http://schemas.microsoft.com/office/drawing/2014/main" id="{00000000-0008-0000-08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71920"/>
    <xdr:pic>
      <xdr:nvPicPr>
        <xdr:cNvPr id="209" name="Picture 4" descr="logo alquiser1">
          <a:extLst>
            <a:ext uri="{FF2B5EF4-FFF2-40B4-BE49-F238E27FC236}">
              <a16:creationId xmlns:a16="http://schemas.microsoft.com/office/drawing/2014/main" id="{00000000-0008-0000-08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219075"/>
    <xdr:pic>
      <xdr:nvPicPr>
        <xdr:cNvPr id="210" name="Picture 4" descr="logo alquiser1">
          <a:extLst>
            <a:ext uri="{FF2B5EF4-FFF2-40B4-BE49-F238E27FC236}">
              <a16:creationId xmlns:a16="http://schemas.microsoft.com/office/drawing/2014/main" id="{00000000-0008-0000-08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71920"/>
    <xdr:pic>
      <xdr:nvPicPr>
        <xdr:cNvPr id="211" name="Picture 4" descr="logo alquiser1">
          <a:extLst>
            <a:ext uri="{FF2B5EF4-FFF2-40B4-BE49-F238E27FC236}">
              <a16:creationId xmlns:a16="http://schemas.microsoft.com/office/drawing/2014/main" id="{00000000-0008-0000-08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23863"/>
    <xdr:pic>
      <xdr:nvPicPr>
        <xdr:cNvPr id="212" name="Picture 4" descr="logo alquiser1">
          <a:extLst>
            <a:ext uri="{FF2B5EF4-FFF2-40B4-BE49-F238E27FC236}">
              <a16:creationId xmlns:a16="http://schemas.microsoft.com/office/drawing/2014/main" id="{00000000-0008-0000-08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71920"/>
    <xdr:pic>
      <xdr:nvPicPr>
        <xdr:cNvPr id="213" name="Picture 4" descr="logo alquiser1">
          <a:extLst>
            <a:ext uri="{FF2B5EF4-FFF2-40B4-BE49-F238E27FC236}">
              <a16:creationId xmlns:a16="http://schemas.microsoft.com/office/drawing/2014/main" id="{00000000-0008-0000-08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04800"/>
    <xdr:pic>
      <xdr:nvPicPr>
        <xdr:cNvPr id="214" name="Picture 4" descr="logo alquiser1">
          <a:extLst>
            <a:ext uri="{FF2B5EF4-FFF2-40B4-BE49-F238E27FC236}">
              <a16:creationId xmlns:a16="http://schemas.microsoft.com/office/drawing/2014/main" id="{00000000-0008-0000-08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1445"/>
    <xdr:pic>
      <xdr:nvPicPr>
        <xdr:cNvPr id="215" name="Picture 4" descr="logo alquiser1">
          <a:extLst>
            <a:ext uri="{FF2B5EF4-FFF2-40B4-BE49-F238E27FC236}">
              <a16:creationId xmlns:a16="http://schemas.microsoft.com/office/drawing/2014/main" id="{00000000-0008-0000-08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1445"/>
    <xdr:pic>
      <xdr:nvPicPr>
        <xdr:cNvPr id="216" name="Picture 4" descr="logo alquiser1">
          <a:extLst>
            <a:ext uri="{FF2B5EF4-FFF2-40B4-BE49-F238E27FC236}">
              <a16:creationId xmlns:a16="http://schemas.microsoft.com/office/drawing/2014/main" id="{00000000-0008-0000-08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71920"/>
    <xdr:pic>
      <xdr:nvPicPr>
        <xdr:cNvPr id="217" name="Picture 4" descr="logo alquiser1">
          <a:extLst>
            <a:ext uri="{FF2B5EF4-FFF2-40B4-BE49-F238E27FC236}">
              <a16:creationId xmlns:a16="http://schemas.microsoft.com/office/drawing/2014/main" id="{00000000-0008-0000-08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1445"/>
    <xdr:pic>
      <xdr:nvPicPr>
        <xdr:cNvPr id="218" name="Picture 4" descr="logo alquiser1">
          <a:extLst>
            <a:ext uri="{FF2B5EF4-FFF2-40B4-BE49-F238E27FC236}">
              <a16:creationId xmlns:a16="http://schemas.microsoft.com/office/drawing/2014/main" id="{00000000-0008-0000-08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1445"/>
    <xdr:pic>
      <xdr:nvPicPr>
        <xdr:cNvPr id="219" name="Picture 4" descr="logo alquiser1">
          <a:extLst>
            <a:ext uri="{FF2B5EF4-FFF2-40B4-BE49-F238E27FC236}">
              <a16:creationId xmlns:a16="http://schemas.microsoft.com/office/drawing/2014/main" id="{00000000-0008-0000-08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1445"/>
    <xdr:pic>
      <xdr:nvPicPr>
        <xdr:cNvPr id="220" name="Picture 4" descr="logo alquiser1">
          <a:extLst>
            <a:ext uri="{FF2B5EF4-FFF2-40B4-BE49-F238E27FC236}">
              <a16:creationId xmlns:a16="http://schemas.microsoft.com/office/drawing/2014/main" id="{00000000-0008-0000-08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89"/>
    <xdr:pic>
      <xdr:nvPicPr>
        <xdr:cNvPr id="221" name="Picture 4" descr="logo alquiser1">
          <a:extLst>
            <a:ext uri="{FF2B5EF4-FFF2-40B4-BE49-F238E27FC236}">
              <a16:creationId xmlns:a16="http://schemas.microsoft.com/office/drawing/2014/main" id="{00000000-0008-0000-08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89"/>
    <xdr:pic>
      <xdr:nvPicPr>
        <xdr:cNvPr id="222" name="Picture 4" descr="logo alquiser1">
          <a:extLst>
            <a:ext uri="{FF2B5EF4-FFF2-40B4-BE49-F238E27FC236}">
              <a16:creationId xmlns:a16="http://schemas.microsoft.com/office/drawing/2014/main" id="{00000000-0008-0000-08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89"/>
    <xdr:pic>
      <xdr:nvPicPr>
        <xdr:cNvPr id="223" name="Picture 4" descr="logo alquiser1">
          <a:extLst>
            <a:ext uri="{FF2B5EF4-FFF2-40B4-BE49-F238E27FC236}">
              <a16:creationId xmlns:a16="http://schemas.microsoft.com/office/drawing/2014/main" id="{00000000-0008-0000-08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89"/>
    <xdr:pic>
      <xdr:nvPicPr>
        <xdr:cNvPr id="224" name="Picture 4" descr="logo alquiser1">
          <a:extLst>
            <a:ext uri="{FF2B5EF4-FFF2-40B4-BE49-F238E27FC236}">
              <a16:creationId xmlns:a16="http://schemas.microsoft.com/office/drawing/2014/main" id="{00000000-0008-0000-08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25" name="Picture 4" descr="logo alquiser1">
          <a:extLst>
            <a:ext uri="{FF2B5EF4-FFF2-40B4-BE49-F238E27FC236}">
              <a16:creationId xmlns:a16="http://schemas.microsoft.com/office/drawing/2014/main" id="{00000000-0008-0000-08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46872"/>
    <xdr:pic>
      <xdr:nvPicPr>
        <xdr:cNvPr id="226" name="Picture 4" descr="logo alquiser1">
          <a:extLst>
            <a:ext uri="{FF2B5EF4-FFF2-40B4-BE49-F238E27FC236}">
              <a16:creationId xmlns:a16="http://schemas.microsoft.com/office/drawing/2014/main" id="{00000000-0008-0000-08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27" name="Picture 4" descr="logo alquiser1">
          <a:extLst>
            <a:ext uri="{FF2B5EF4-FFF2-40B4-BE49-F238E27FC236}">
              <a16:creationId xmlns:a16="http://schemas.microsoft.com/office/drawing/2014/main" id="{00000000-0008-0000-08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4472"/>
    <xdr:pic>
      <xdr:nvPicPr>
        <xdr:cNvPr id="228" name="Picture 4" descr="logo alquiser1">
          <a:extLst>
            <a:ext uri="{FF2B5EF4-FFF2-40B4-BE49-F238E27FC236}">
              <a16:creationId xmlns:a16="http://schemas.microsoft.com/office/drawing/2014/main" id="{00000000-0008-0000-08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537322"/>
    <xdr:pic>
      <xdr:nvPicPr>
        <xdr:cNvPr id="229" name="Picture 4" descr="logo alquiser1">
          <a:extLst>
            <a:ext uri="{FF2B5EF4-FFF2-40B4-BE49-F238E27FC236}">
              <a16:creationId xmlns:a16="http://schemas.microsoft.com/office/drawing/2014/main" id="{00000000-0008-0000-08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30" name="Picture 4" descr="logo alquiser1">
          <a:extLst>
            <a:ext uri="{FF2B5EF4-FFF2-40B4-BE49-F238E27FC236}">
              <a16:creationId xmlns:a16="http://schemas.microsoft.com/office/drawing/2014/main" id="{00000000-0008-0000-08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89"/>
    <xdr:pic>
      <xdr:nvPicPr>
        <xdr:cNvPr id="231" name="Picture 4" descr="logo alquiser1">
          <a:extLst>
            <a:ext uri="{FF2B5EF4-FFF2-40B4-BE49-F238E27FC236}">
              <a16:creationId xmlns:a16="http://schemas.microsoft.com/office/drawing/2014/main" id="{00000000-0008-0000-08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32" name="Picture 4" descr="logo alquiser1">
          <a:extLst>
            <a:ext uri="{FF2B5EF4-FFF2-40B4-BE49-F238E27FC236}">
              <a16:creationId xmlns:a16="http://schemas.microsoft.com/office/drawing/2014/main" id="{00000000-0008-0000-08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7589"/>
    <xdr:pic>
      <xdr:nvPicPr>
        <xdr:cNvPr id="233" name="Picture 4" descr="logo alquiser1">
          <a:extLst>
            <a:ext uri="{FF2B5EF4-FFF2-40B4-BE49-F238E27FC236}">
              <a16:creationId xmlns:a16="http://schemas.microsoft.com/office/drawing/2014/main" id="{00000000-0008-0000-08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27529"/>
    <xdr:pic>
      <xdr:nvPicPr>
        <xdr:cNvPr id="234" name="Picture 4" descr="logo alquiser1">
          <a:extLst>
            <a:ext uri="{FF2B5EF4-FFF2-40B4-BE49-F238E27FC236}">
              <a16:creationId xmlns:a16="http://schemas.microsoft.com/office/drawing/2014/main" id="{00000000-0008-0000-08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0439"/>
    <xdr:pic>
      <xdr:nvPicPr>
        <xdr:cNvPr id="235" name="Picture 4" descr="logo alquiser1">
          <a:extLst>
            <a:ext uri="{FF2B5EF4-FFF2-40B4-BE49-F238E27FC236}">
              <a16:creationId xmlns:a16="http://schemas.microsoft.com/office/drawing/2014/main" id="{00000000-0008-0000-08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42390"/>
    <xdr:pic>
      <xdr:nvPicPr>
        <xdr:cNvPr id="236" name="Picture 4" descr="logo alquiser1">
          <a:extLst>
            <a:ext uri="{FF2B5EF4-FFF2-40B4-BE49-F238E27FC236}">
              <a16:creationId xmlns:a16="http://schemas.microsoft.com/office/drawing/2014/main" id="{00000000-0008-0000-08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4472"/>
    <xdr:pic>
      <xdr:nvPicPr>
        <xdr:cNvPr id="237" name="Picture 4" descr="logo alquiser1">
          <a:extLst>
            <a:ext uri="{FF2B5EF4-FFF2-40B4-BE49-F238E27FC236}">
              <a16:creationId xmlns:a16="http://schemas.microsoft.com/office/drawing/2014/main" id="{00000000-0008-0000-08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42390"/>
    <xdr:pic>
      <xdr:nvPicPr>
        <xdr:cNvPr id="238" name="Picture 4" descr="logo alquiser1">
          <a:extLst>
            <a:ext uri="{FF2B5EF4-FFF2-40B4-BE49-F238E27FC236}">
              <a16:creationId xmlns:a16="http://schemas.microsoft.com/office/drawing/2014/main" id="{00000000-0008-0000-08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8150"/>
    <xdr:pic>
      <xdr:nvPicPr>
        <xdr:cNvPr id="239" name="Picture 4" descr="logo alquiser1">
          <a:extLst>
            <a:ext uri="{FF2B5EF4-FFF2-40B4-BE49-F238E27FC236}">
              <a16:creationId xmlns:a16="http://schemas.microsoft.com/office/drawing/2014/main" id="{00000000-0008-0000-08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1000"/>
    <xdr:pic>
      <xdr:nvPicPr>
        <xdr:cNvPr id="240" name="Picture 4" descr="logo alquiser1">
          <a:extLst>
            <a:ext uri="{FF2B5EF4-FFF2-40B4-BE49-F238E27FC236}">
              <a16:creationId xmlns:a16="http://schemas.microsoft.com/office/drawing/2014/main" id="{00000000-0008-0000-08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41" name="Picture 4" descr="logo alquiser1">
          <a:extLst>
            <a:ext uri="{FF2B5EF4-FFF2-40B4-BE49-F238E27FC236}">
              <a16:creationId xmlns:a16="http://schemas.microsoft.com/office/drawing/2014/main" id="{00000000-0008-0000-08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18564"/>
    <xdr:pic>
      <xdr:nvPicPr>
        <xdr:cNvPr id="242" name="Picture 4" descr="logo alquiser1">
          <a:extLst>
            <a:ext uri="{FF2B5EF4-FFF2-40B4-BE49-F238E27FC236}">
              <a16:creationId xmlns:a16="http://schemas.microsoft.com/office/drawing/2014/main" id="{00000000-0008-0000-08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43" name="Picture 4" descr="logo alquiser1">
          <a:extLst>
            <a:ext uri="{FF2B5EF4-FFF2-40B4-BE49-F238E27FC236}">
              <a16:creationId xmlns:a16="http://schemas.microsoft.com/office/drawing/2014/main" id="{00000000-0008-0000-08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66164"/>
    <xdr:pic>
      <xdr:nvPicPr>
        <xdr:cNvPr id="244" name="Picture 4" descr="logo alquiser1">
          <a:extLst>
            <a:ext uri="{FF2B5EF4-FFF2-40B4-BE49-F238E27FC236}">
              <a16:creationId xmlns:a16="http://schemas.microsoft.com/office/drawing/2014/main" id="{00000000-0008-0000-08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56104"/>
    <xdr:pic>
      <xdr:nvPicPr>
        <xdr:cNvPr id="245" name="Picture 4" descr="logo alquiser1">
          <a:extLst>
            <a:ext uri="{FF2B5EF4-FFF2-40B4-BE49-F238E27FC236}">
              <a16:creationId xmlns:a16="http://schemas.microsoft.com/office/drawing/2014/main" id="{00000000-0008-0000-08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09014"/>
    <xdr:pic>
      <xdr:nvPicPr>
        <xdr:cNvPr id="246" name="Picture 4" descr="logo alquiser1">
          <a:extLst>
            <a:ext uri="{FF2B5EF4-FFF2-40B4-BE49-F238E27FC236}">
              <a16:creationId xmlns:a16="http://schemas.microsoft.com/office/drawing/2014/main" id="{00000000-0008-0000-08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47" name="Picture 4" descr="logo alquiser1">
          <a:extLst>
            <a:ext uri="{FF2B5EF4-FFF2-40B4-BE49-F238E27FC236}">
              <a16:creationId xmlns:a16="http://schemas.microsoft.com/office/drawing/2014/main" id="{00000000-0008-0000-08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46872"/>
    <xdr:pic>
      <xdr:nvPicPr>
        <xdr:cNvPr id="248" name="Picture 4" descr="logo alquiser1">
          <a:extLst>
            <a:ext uri="{FF2B5EF4-FFF2-40B4-BE49-F238E27FC236}">
              <a16:creationId xmlns:a16="http://schemas.microsoft.com/office/drawing/2014/main" id="{00000000-0008-0000-08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49" name="Picture 4" descr="logo alquiser1">
          <a:extLst>
            <a:ext uri="{FF2B5EF4-FFF2-40B4-BE49-F238E27FC236}">
              <a16:creationId xmlns:a16="http://schemas.microsoft.com/office/drawing/2014/main" id="{00000000-0008-0000-08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4472"/>
    <xdr:pic>
      <xdr:nvPicPr>
        <xdr:cNvPr id="250" name="Picture 4" descr="logo alquiser1">
          <a:extLst>
            <a:ext uri="{FF2B5EF4-FFF2-40B4-BE49-F238E27FC236}">
              <a16:creationId xmlns:a16="http://schemas.microsoft.com/office/drawing/2014/main" id="{00000000-0008-0000-08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537322"/>
    <xdr:pic>
      <xdr:nvPicPr>
        <xdr:cNvPr id="251" name="Picture 4" descr="logo alquiser1">
          <a:extLst>
            <a:ext uri="{FF2B5EF4-FFF2-40B4-BE49-F238E27FC236}">
              <a16:creationId xmlns:a16="http://schemas.microsoft.com/office/drawing/2014/main" id="{00000000-0008-0000-08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52" name="Picture 4" descr="logo alquiser1">
          <a:extLst>
            <a:ext uri="{FF2B5EF4-FFF2-40B4-BE49-F238E27FC236}">
              <a16:creationId xmlns:a16="http://schemas.microsoft.com/office/drawing/2014/main" id="{00000000-0008-0000-08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89"/>
    <xdr:pic>
      <xdr:nvPicPr>
        <xdr:cNvPr id="253" name="Picture 4" descr="logo alquiser1">
          <a:extLst>
            <a:ext uri="{FF2B5EF4-FFF2-40B4-BE49-F238E27FC236}">
              <a16:creationId xmlns:a16="http://schemas.microsoft.com/office/drawing/2014/main" id="{00000000-0008-0000-08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54" name="Picture 4" descr="logo alquiser1">
          <a:extLst>
            <a:ext uri="{FF2B5EF4-FFF2-40B4-BE49-F238E27FC236}">
              <a16:creationId xmlns:a16="http://schemas.microsoft.com/office/drawing/2014/main" id="{00000000-0008-0000-08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7589"/>
    <xdr:pic>
      <xdr:nvPicPr>
        <xdr:cNvPr id="255" name="Picture 4" descr="logo alquiser1">
          <a:extLst>
            <a:ext uri="{FF2B5EF4-FFF2-40B4-BE49-F238E27FC236}">
              <a16:creationId xmlns:a16="http://schemas.microsoft.com/office/drawing/2014/main" id="{00000000-0008-0000-08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27529"/>
    <xdr:pic>
      <xdr:nvPicPr>
        <xdr:cNvPr id="256" name="Picture 4" descr="logo alquiser1">
          <a:extLst>
            <a:ext uri="{FF2B5EF4-FFF2-40B4-BE49-F238E27FC236}">
              <a16:creationId xmlns:a16="http://schemas.microsoft.com/office/drawing/2014/main" id="{00000000-0008-0000-08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0439"/>
    <xdr:pic>
      <xdr:nvPicPr>
        <xdr:cNvPr id="257" name="Picture 4" descr="logo alquiser1">
          <a:extLst>
            <a:ext uri="{FF2B5EF4-FFF2-40B4-BE49-F238E27FC236}">
              <a16:creationId xmlns:a16="http://schemas.microsoft.com/office/drawing/2014/main" id="{00000000-0008-0000-08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42390"/>
    <xdr:pic>
      <xdr:nvPicPr>
        <xdr:cNvPr id="258" name="Picture 4" descr="logo alquiser1">
          <a:extLst>
            <a:ext uri="{FF2B5EF4-FFF2-40B4-BE49-F238E27FC236}">
              <a16:creationId xmlns:a16="http://schemas.microsoft.com/office/drawing/2014/main" id="{00000000-0008-0000-08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4472"/>
    <xdr:pic>
      <xdr:nvPicPr>
        <xdr:cNvPr id="259" name="Picture 4" descr="logo alquiser1">
          <a:extLst>
            <a:ext uri="{FF2B5EF4-FFF2-40B4-BE49-F238E27FC236}">
              <a16:creationId xmlns:a16="http://schemas.microsoft.com/office/drawing/2014/main" id="{00000000-0008-0000-08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42390"/>
    <xdr:pic>
      <xdr:nvPicPr>
        <xdr:cNvPr id="260" name="Picture 4" descr="logo alquiser1">
          <a:extLst>
            <a:ext uri="{FF2B5EF4-FFF2-40B4-BE49-F238E27FC236}">
              <a16:creationId xmlns:a16="http://schemas.microsoft.com/office/drawing/2014/main" id="{00000000-0008-0000-08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8150"/>
    <xdr:pic>
      <xdr:nvPicPr>
        <xdr:cNvPr id="261" name="Picture 4" descr="logo alquiser1">
          <a:extLst>
            <a:ext uri="{FF2B5EF4-FFF2-40B4-BE49-F238E27FC236}">
              <a16:creationId xmlns:a16="http://schemas.microsoft.com/office/drawing/2014/main" id="{00000000-0008-0000-08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1000"/>
    <xdr:pic>
      <xdr:nvPicPr>
        <xdr:cNvPr id="262" name="Picture 4" descr="logo alquiser1">
          <a:extLst>
            <a:ext uri="{FF2B5EF4-FFF2-40B4-BE49-F238E27FC236}">
              <a16:creationId xmlns:a16="http://schemas.microsoft.com/office/drawing/2014/main" id="{00000000-0008-0000-08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63" name="Picture 4" descr="logo alquiser1">
          <a:extLst>
            <a:ext uri="{FF2B5EF4-FFF2-40B4-BE49-F238E27FC236}">
              <a16:creationId xmlns:a16="http://schemas.microsoft.com/office/drawing/2014/main" id="{00000000-0008-0000-08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18564"/>
    <xdr:pic>
      <xdr:nvPicPr>
        <xdr:cNvPr id="264" name="Picture 4" descr="logo alquiser1">
          <a:extLst>
            <a:ext uri="{FF2B5EF4-FFF2-40B4-BE49-F238E27FC236}">
              <a16:creationId xmlns:a16="http://schemas.microsoft.com/office/drawing/2014/main" id="{00000000-0008-0000-08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65" name="Picture 4" descr="logo alquiser1">
          <a:extLst>
            <a:ext uri="{FF2B5EF4-FFF2-40B4-BE49-F238E27FC236}">
              <a16:creationId xmlns:a16="http://schemas.microsoft.com/office/drawing/2014/main" id="{00000000-0008-0000-08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66164"/>
    <xdr:pic>
      <xdr:nvPicPr>
        <xdr:cNvPr id="266" name="Picture 4" descr="logo alquiser1">
          <a:extLst>
            <a:ext uri="{FF2B5EF4-FFF2-40B4-BE49-F238E27FC236}">
              <a16:creationId xmlns:a16="http://schemas.microsoft.com/office/drawing/2014/main" id="{00000000-0008-0000-08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56104"/>
    <xdr:pic>
      <xdr:nvPicPr>
        <xdr:cNvPr id="267" name="Picture 4" descr="logo alquiser1">
          <a:extLst>
            <a:ext uri="{FF2B5EF4-FFF2-40B4-BE49-F238E27FC236}">
              <a16:creationId xmlns:a16="http://schemas.microsoft.com/office/drawing/2014/main" id="{00000000-0008-0000-08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09014"/>
    <xdr:pic>
      <xdr:nvPicPr>
        <xdr:cNvPr id="268" name="Picture 4" descr="logo alquiser1">
          <a:extLst>
            <a:ext uri="{FF2B5EF4-FFF2-40B4-BE49-F238E27FC236}">
              <a16:creationId xmlns:a16="http://schemas.microsoft.com/office/drawing/2014/main" id="{00000000-0008-0000-08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69" name="Picture 4" descr="logo alquiser1">
          <a:extLst>
            <a:ext uri="{FF2B5EF4-FFF2-40B4-BE49-F238E27FC236}">
              <a16:creationId xmlns:a16="http://schemas.microsoft.com/office/drawing/2014/main" id="{00000000-0008-0000-08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46872"/>
    <xdr:pic>
      <xdr:nvPicPr>
        <xdr:cNvPr id="270" name="Picture 4" descr="logo alquiser1">
          <a:extLst>
            <a:ext uri="{FF2B5EF4-FFF2-40B4-BE49-F238E27FC236}">
              <a16:creationId xmlns:a16="http://schemas.microsoft.com/office/drawing/2014/main" id="{00000000-0008-0000-08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71" name="Picture 4" descr="logo alquiser1">
          <a:extLst>
            <a:ext uri="{FF2B5EF4-FFF2-40B4-BE49-F238E27FC236}">
              <a16:creationId xmlns:a16="http://schemas.microsoft.com/office/drawing/2014/main" id="{00000000-0008-0000-08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4472"/>
    <xdr:pic>
      <xdr:nvPicPr>
        <xdr:cNvPr id="272" name="Picture 4" descr="logo alquiser1">
          <a:extLst>
            <a:ext uri="{FF2B5EF4-FFF2-40B4-BE49-F238E27FC236}">
              <a16:creationId xmlns:a16="http://schemas.microsoft.com/office/drawing/2014/main" id="{00000000-0008-0000-08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537322"/>
    <xdr:pic>
      <xdr:nvPicPr>
        <xdr:cNvPr id="273" name="Picture 4" descr="logo alquiser1">
          <a:extLst>
            <a:ext uri="{FF2B5EF4-FFF2-40B4-BE49-F238E27FC236}">
              <a16:creationId xmlns:a16="http://schemas.microsoft.com/office/drawing/2014/main" id="{00000000-0008-0000-08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74" name="Picture 4" descr="logo alquiser1">
          <a:extLst>
            <a:ext uri="{FF2B5EF4-FFF2-40B4-BE49-F238E27FC236}">
              <a16:creationId xmlns:a16="http://schemas.microsoft.com/office/drawing/2014/main" id="{00000000-0008-0000-08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75" name="Picture 4" descr="logo alquiser1">
          <a:extLst>
            <a:ext uri="{FF2B5EF4-FFF2-40B4-BE49-F238E27FC236}">
              <a16:creationId xmlns:a16="http://schemas.microsoft.com/office/drawing/2014/main" id="{00000000-0008-0000-08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27529"/>
    <xdr:pic>
      <xdr:nvPicPr>
        <xdr:cNvPr id="276" name="Picture 4" descr="logo alquiser1">
          <a:extLst>
            <a:ext uri="{FF2B5EF4-FFF2-40B4-BE49-F238E27FC236}">
              <a16:creationId xmlns:a16="http://schemas.microsoft.com/office/drawing/2014/main" id="{00000000-0008-0000-08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42390"/>
    <xdr:pic>
      <xdr:nvPicPr>
        <xdr:cNvPr id="277" name="Picture 4" descr="logo alquiser1">
          <a:extLst>
            <a:ext uri="{FF2B5EF4-FFF2-40B4-BE49-F238E27FC236}">
              <a16:creationId xmlns:a16="http://schemas.microsoft.com/office/drawing/2014/main" id="{00000000-0008-0000-08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4472"/>
    <xdr:pic>
      <xdr:nvPicPr>
        <xdr:cNvPr id="278" name="Picture 4" descr="logo alquiser1">
          <a:extLst>
            <a:ext uri="{FF2B5EF4-FFF2-40B4-BE49-F238E27FC236}">
              <a16:creationId xmlns:a16="http://schemas.microsoft.com/office/drawing/2014/main" id="{00000000-0008-0000-08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42390"/>
    <xdr:pic>
      <xdr:nvPicPr>
        <xdr:cNvPr id="279" name="Picture 4" descr="logo alquiser1">
          <a:extLst>
            <a:ext uri="{FF2B5EF4-FFF2-40B4-BE49-F238E27FC236}">
              <a16:creationId xmlns:a16="http://schemas.microsoft.com/office/drawing/2014/main" id="{00000000-0008-0000-08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8150"/>
    <xdr:pic>
      <xdr:nvPicPr>
        <xdr:cNvPr id="280" name="Picture 4" descr="logo alquiser1">
          <a:extLst>
            <a:ext uri="{FF2B5EF4-FFF2-40B4-BE49-F238E27FC236}">
              <a16:creationId xmlns:a16="http://schemas.microsoft.com/office/drawing/2014/main" id="{00000000-0008-0000-08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1000"/>
    <xdr:pic>
      <xdr:nvPicPr>
        <xdr:cNvPr id="281" name="Picture 4" descr="logo alquiser1">
          <a:extLst>
            <a:ext uri="{FF2B5EF4-FFF2-40B4-BE49-F238E27FC236}">
              <a16:creationId xmlns:a16="http://schemas.microsoft.com/office/drawing/2014/main" id="{00000000-0008-0000-08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82" name="Picture 4" descr="logo alquiser1">
          <a:extLst>
            <a:ext uri="{FF2B5EF4-FFF2-40B4-BE49-F238E27FC236}">
              <a16:creationId xmlns:a16="http://schemas.microsoft.com/office/drawing/2014/main" id="{00000000-0008-0000-08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83" name="Picture 4" descr="logo alquiser1">
          <a:extLst>
            <a:ext uri="{FF2B5EF4-FFF2-40B4-BE49-F238E27FC236}">
              <a16:creationId xmlns:a16="http://schemas.microsoft.com/office/drawing/2014/main" id="{00000000-0008-0000-08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56104"/>
    <xdr:pic>
      <xdr:nvPicPr>
        <xdr:cNvPr id="284" name="Picture 4" descr="logo alquiser1">
          <a:extLst>
            <a:ext uri="{FF2B5EF4-FFF2-40B4-BE49-F238E27FC236}">
              <a16:creationId xmlns:a16="http://schemas.microsoft.com/office/drawing/2014/main" id="{00000000-0008-0000-08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89"/>
    <xdr:pic>
      <xdr:nvPicPr>
        <xdr:cNvPr id="285" name="Picture 4" descr="logo alquiser1">
          <a:extLst>
            <a:ext uri="{FF2B5EF4-FFF2-40B4-BE49-F238E27FC236}">
              <a16:creationId xmlns:a16="http://schemas.microsoft.com/office/drawing/2014/main" id="{00000000-0008-0000-08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89"/>
    <xdr:pic>
      <xdr:nvPicPr>
        <xdr:cNvPr id="286" name="Picture 4" descr="logo alquiser1">
          <a:extLst>
            <a:ext uri="{FF2B5EF4-FFF2-40B4-BE49-F238E27FC236}">
              <a16:creationId xmlns:a16="http://schemas.microsoft.com/office/drawing/2014/main" id="{00000000-0008-0000-08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89"/>
    <xdr:pic>
      <xdr:nvPicPr>
        <xdr:cNvPr id="287" name="Picture 4" descr="logo alquiser1">
          <a:extLst>
            <a:ext uri="{FF2B5EF4-FFF2-40B4-BE49-F238E27FC236}">
              <a16:creationId xmlns:a16="http://schemas.microsoft.com/office/drawing/2014/main" id="{00000000-0008-0000-08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7589"/>
    <xdr:pic>
      <xdr:nvPicPr>
        <xdr:cNvPr id="288" name="Picture 4" descr="logo alquiser1">
          <a:extLst>
            <a:ext uri="{FF2B5EF4-FFF2-40B4-BE49-F238E27FC236}">
              <a16:creationId xmlns:a16="http://schemas.microsoft.com/office/drawing/2014/main" id="{00000000-0008-0000-08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18564"/>
    <xdr:pic>
      <xdr:nvPicPr>
        <xdr:cNvPr id="289" name="Picture 4" descr="logo alquiser1">
          <a:extLst>
            <a:ext uri="{FF2B5EF4-FFF2-40B4-BE49-F238E27FC236}">
              <a16:creationId xmlns:a16="http://schemas.microsoft.com/office/drawing/2014/main" id="{00000000-0008-0000-08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66164"/>
    <xdr:pic>
      <xdr:nvPicPr>
        <xdr:cNvPr id="290" name="Picture 4" descr="logo alquiser1">
          <a:extLst>
            <a:ext uri="{FF2B5EF4-FFF2-40B4-BE49-F238E27FC236}">
              <a16:creationId xmlns:a16="http://schemas.microsoft.com/office/drawing/2014/main" id="{00000000-0008-0000-08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09014"/>
    <xdr:pic>
      <xdr:nvPicPr>
        <xdr:cNvPr id="291" name="Picture 4" descr="logo alquiser1">
          <a:extLst>
            <a:ext uri="{FF2B5EF4-FFF2-40B4-BE49-F238E27FC236}">
              <a16:creationId xmlns:a16="http://schemas.microsoft.com/office/drawing/2014/main" id="{00000000-0008-0000-08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92" name="Picture 4" descr="logo alquiser1">
          <a:extLst>
            <a:ext uri="{FF2B5EF4-FFF2-40B4-BE49-F238E27FC236}">
              <a16:creationId xmlns:a16="http://schemas.microsoft.com/office/drawing/2014/main" id="{00000000-0008-0000-08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46872"/>
    <xdr:pic>
      <xdr:nvPicPr>
        <xdr:cNvPr id="293" name="Picture 4" descr="logo alquiser1">
          <a:extLst>
            <a:ext uri="{FF2B5EF4-FFF2-40B4-BE49-F238E27FC236}">
              <a16:creationId xmlns:a16="http://schemas.microsoft.com/office/drawing/2014/main" id="{00000000-0008-0000-08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94" name="Picture 4" descr="logo alquiser1">
          <a:extLst>
            <a:ext uri="{FF2B5EF4-FFF2-40B4-BE49-F238E27FC236}">
              <a16:creationId xmlns:a16="http://schemas.microsoft.com/office/drawing/2014/main" id="{00000000-0008-0000-08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4472"/>
    <xdr:pic>
      <xdr:nvPicPr>
        <xdr:cNvPr id="295" name="Picture 4" descr="logo alquiser1">
          <a:extLst>
            <a:ext uri="{FF2B5EF4-FFF2-40B4-BE49-F238E27FC236}">
              <a16:creationId xmlns:a16="http://schemas.microsoft.com/office/drawing/2014/main" id="{00000000-0008-0000-08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537322"/>
    <xdr:pic>
      <xdr:nvPicPr>
        <xdr:cNvPr id="296" name="Picture 4" descr="logo alquiser1">
          <a:extLst>
            <a:ext uri="{FF2B5EF4-FFF2-40B4-BE49-F238E27FC236}">
              <a16:creationId xmlns:a16="http://schemas.microsoft.com/office/drawing/2014/main" id="{00000000-0008-0000-08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97" name="Picture 4" descr="logo alquiser1">
          <a:extLst>
            <a:ext uri="{FF2B5EF4-FFF2-40B4-BE49-F238E27FC236}">
              <a16:creationId xmlns:a16="http://schemas.microsoft.com/office/drawing/2014/main" id="{00000000-0008-0000-08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298" name="Picture 4" descr="logo alquiser1">
          <a:extLst>
            <a:ext uri="{FF2B5EF4-FFF2-40B4-BE49-F238E27FC236}">
              <a16:creationId xmlns:a16="http://schemas.microsoft.com/office/drawing/2014/main" id="{00000000-0008-0000-08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27529"/>
    <xdr:pic>
      <xdr:nvPicPr>
        <xdr:cNvPr id="299" name="Picture 4" descr="logo alquiser1">
          <a:extLst>
            <a:ext uri="{FF2B5EF4-FFF2-40B4-BE49-F238E27FC236}">
              <a16:creationId xmlns:a16="http://schemas.microsoft.com/office/drawing/2014/main" id="{00000000-0008-0000-08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42390"/>
    <xdr:pic>
      <xdr:nvPicPr>
        <xdr:cNvPr id="300" name="Picture 4" descr="logo alquiser1">
          <a:extLst>
            <a:ext uri="{FF2B5EF4-FFF2-40B4-BE49-F238E27FC236}">
              <a16:creationId xmlns:a16="http://schemas.microsoft.com/office/drawing/2014/main" id="{00000000-0008-0000-08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94472"/>
    <xdr:pic>
      <xdr:nvPicPr>
        <xdr:cNvPr id="301" name="Picture 4" descr="logo alquiser1">
          <a:extLst>
            <a:ext uri="{FF2B5EF4-FFF2-40B4-BE49-F238E27FC236}">
              <a16:creationId xmlns:a16="http://schemas.microsoft.com/office/drawing/2014/main" id="{00000000-0008-0000-08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742390"/>
    <xdr:pic>
      <xdr:nvPicPr>
        <xdr:cNvPr id="302" name="Picture 4" descr="logo alquiser1">
          <a:extLst>
            <a:ext uri="{FF2B5EF4-FFF2-40B4-BE49-F238E27FC236}">
              <a16:creationId xmlns:a16="http://schemas.microsoft.com/office/drawing/2014/main" id="{00000000-0008-0000-08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8150"/>
    <xdr:pic>
      <xdr:nvPicPr>
        <xdr:cNvPr id="303" name="Picture 4" descr="logo alquiser1">
          <a:extLst>
            <a:ext uri="{FF2B5EF4-FFF2-40B4-BE49-F238E27FC236}">
              <a16:creationId xmlns:a16="http://schemas.microsoft.com/office/drawing/2014/main" id="{00000000-0008-0000-08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304" name="Picture 4" descr="logo alquiser1">
          <a:extLst>
            <a:ext uri="{FF2B5EF4-FFF2-40B4-BE49-F238E27FC236}">
              <a16:creationId xmlns:a16="http://schemas.microsoft.com/office/drawing/2014/main" id="{00000000-0008-0000-08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589990"/>
    <xdr:pic>
      <xdr:nvPicPr>
        <xdr:cNvPr id="305" name="Picture 4" descr="logo alquiser1">
          <a:extLst>
            <a:ext uri="{FF2B5EF4-FFF2-40B4-BE49-F238E27FC236}">
              <a16:creationId xmlns:a16="http://schemas.microsoft.com/office/drawing/2014/main" id="{00000000-0008-0000-08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49</xdr:row>
      <xdr:rowOff>0</xdr:rowOff>
    </xdr:from>
    <xdr:ext cx="0" cy="656104"/>
    <xdr:pic>
      <xdr:nvPicPr>
        <xdr:cNvPr id="306" name="Picture 4" descr="logo alquiser1">
          <a:extLst>
            <a:ext uri="{FF2B5EF4-FFF2-40B4-BE49-F238E27FC236}">
              <a16:creationId xmlns:a16="http://schemas.microsoft.com/office/drawing/2014/main" id="{00000000-0008-0000-08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8096250"/>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547127"/>
    <xdr:pic>
      <xdr:nvPicPr>
        <xdr:cNvPr id="307" name="Picture 4" descr="logo alquiser1">
          <a:extLst>
            <a:ext uri="{FF2B5EF4-FFF2-40B4-BE49-F238E27FC236}">
              <a16:creationId xmlns:a16="http://schemas.microsoft.com/office/drawing/2014/main" id="{00000000-0008-0000-08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7589"/>
    <xdr:pic>
      <xdr:nvPicPr>
        <xdr:cNvPr id="308" name="Picture 4" descr="logo alquiser1">
          <a:extLst>
            <a:ext uri="{FF2B5EF4-FFF2-40B4-BE49-F238E27FC236}">
              <a16:creationId xmlns:a16="http://schemas.microsoft.com/office/drawing/2014/main" id="{00000000-0008-0000-08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0439"/>
    <xdr:pic>
      <xdr:nvPicPr>
        <xdr:cNvPr id="309" name="Picture 4" descr="logo alquiser1">
          <a:extLst>
            <a:ext uri="{FF2B5EF4-FFF2-40B4-BE49-F238E27FC236}">
              <a16:creationId xmlns:a16="http://schemas.microsoft.com/office/drawing/2014/main" id="{00000000-0008-0000-08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47955"/>
    <xdr:pic>
      <xdr:nvPicPr>
        <xdr:cNvPr id="310" name="Picture 4" descr="logo alquiser1">
          <a:extLst>
            <a:ext uri="{FF2B5EF4-FFF2-40B4-BE49-F238E27FC236}">
              <a16:creationId xmlns:a16="http://schemas.microsoft.com/office/drawing/2014/main" id="{00000000-0008-0000-08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90805"/>
    <xdr:pic>
      <xdr:nvPicPr>
        <xdr:cNvPr id="311" name="Picture 4" descr="logo alquiser1">
          <a:extLst>
            <a:ext uri="{FF2B5EF4-FFF2-40B4-BE49-F238E27FC236}">
              <a16:creationId xmlns:a16="http://schemas.microsoft.com/office/drawing/2014/main" id="{00000000-0008-0000-08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66164"/>
    <xdr:pic>
      <xdr:nvPicPr>
        <xdr:cNvPr id="312" name="Picture 4" descr="logo alquiser1">
          <a:extLst>
            <a:ext uri="{FF2B5EF4-FFF2-40B4-BE49-F238E27FC236}">
              <a16:creationId xmlns:a16="http://schemas.microsoft.com/office/drawing/2014/main" id="{00000000-0008-0000-08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09014"/>
    <xdr:pic>
      <xdr:nvPicPr>
        <xdr:cNvPr id="313" name="Picture 4" descr="logo alquiser1">
          <a:extLst>
            <a:ext uri="{FF2B5EF4-FFF2-40B4-BE49-F238E27FC236}">
              <a16:creationId xmlns:a16="http://schemas.microsoft.com/office/drawing/2014/main" id="{00000000-0008-0000-08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219075"/>
    <xdr:pic>
      <xdr:nvPicPr>
        <xdr:cNvPr id="314" name="Picture 4" descr="logo alquiser1">
          <a:extLst>
            <a:ext uri="{FF2B5EF4-FFF2-40B4-BE49-F238E27FC236}">
              <a16:creationId xmlns:a16="http://schemas.microsoft.com/office/drawing/2014/main" id="{00000000-0008-0000-08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23863"/>
    <xdr:pic>
      <xdr:nvPicPr>
        <xdr:cNvPr id="315" name="Picture 4" descr="logo alquiser1">
          <a:extLst>
            <a:ext uri="{FF2B5EF4-FFF2-40B4-BE49-F238E27FC236}">
              <a16:creationId xmlns:a16="http://schemas.microsoft.com/office/drawing/2014/main" id="{00000000-0008-0000-08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04800"/>
    <xdr:pic>
      <xdr:nvPicPr>
        <xdr:cNvPr id="316" name="Picture 4" descr="logo alquiser1">
          <a:extLst>
            <a:ext uri="{FF2B5EF4-FFF2-40B4-BE49-F238E27FC236}">
              <a16:creationId xmlns:a16="http://schemas.microsoft.com/office/drawing/2014/main" id="{00000000-0008-0000-08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537322"/>
    <xdr:pic>
      <xdr:nvPicPr>
        <xdr:cNvPr id="317" name="Picture 4" descr="logo alquiser1">
          <a:extLst>
            <a:ext uri="{FF2B5EF4-FFF2-40B4-BE49-F238E27FC236}">
              <a16:creationId xmlns:a16="http://schemas.microsoft.com/office/drawing/2014/main" id="{00000000-0008-0000-08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7589"/>
    <xdr:pic>
      <xdr:nvPicPr>
        <xdr:cNvPr id="318" name="Picture 4" descr="logo alquiser1">
          <a:extLst>
            <a:ext uri="{FF2B5EF4-FFF2-40B4-BE49-F238E27FC236}">
              <a16:creationId xmlns:a16="http://schemas.microsoft.com/office/drawing/2014/main" id="{00000000-0008-0000-08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0439"/>
    <xdr:pic>
      <xdr:nvPicPr>
        <xdr:cNvPr id="319" name="Picture 4" descr="logo alquiser1">
          <a:extLst>
            <a:ext uri="{FF2B5EF4-FFF2-40B4-BE49-F238E27FC236}">
              <a16:creationId xmlns:a16="http://schemas.microsoft.com/office/drawing/2014/main" id="{00000000-0008-0000-08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8150"/>
    <xdr:pic>
      <xdr:nvPicPr>
        <xdr:cNvPr id="320" name="Picture 4" descr="logo alquiser1">
          <a:extLst>
            <a:ext uri="{FF2B5EF4-FFF2-40B4-BE49-F238E27FC236}">
              <a16:creationId xmlns:a16="http://schemas.microsoft.com/office/drawing/2014/main" id="{00000000-0008-0000-08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1000"/>
    <xdr:pic>
      <xdr:nvPicPr>
        <xdr:cNvPr id="321" name="Picture 4" descr="logo alquiser1">
          <a:extLst>
            <a:ext uri="{FF2B5EF4-FFF2-40B4-BE49-F238E27FC236}">
              <a16:creationId xmlns:a16="http://schemas.microsoft.com/office/drawing/2014/main" id="{00000000-0008-0000-08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66164"/>
    <xdr:pic>
      <xdr:nvPicPr>
        <xdr:cNvPr id="322" name="Picture 4" descr="logo alquiser1">
          <a:extLst>
            <a:ext uri="{FF2B5EF4-FFF2-40B4-BE49-F238E27FC236}">
              <a16:creationId xmlns:a16="http://schemas.microsoft.com/office/drawing/2014/main" id="{00000000-0008-0000-08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09014"/>
    <xdr:pic>
      <xdr:nvPicPr>
        <xdr:cNvPr id="323" name="Picture 4" descr="logo alquiser1">
          <a:extLst>
            <a:ext uri="{FF2B5EF4-FFF2-40B4-BE49-F238E27FC236}">
              <a16:creationId xmlns:a16="http://schemas.microsoft.com/office/drawing/2014/main" id="{00000000-0008-0000-08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537322"/>
    <xdr:pic>
      <xdr:nvPicPr>
        <xdr:cNvPr id="324" name="Picture 4" descr="logo alquiser1">
          <a:extLst>
            <a:ext uri="{FF2B5EF4-FFF2-40B4-BE49-F238E27FC236}">
              <a16:creationId xmlns:a16="http://schemas.microsoft.com/office/drawing/2014/main" id="{00000000-0008-0000-08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7589"/>
    <xdr:pic>
      <xdr:nvPicPr>
        <xdr:cNvPr id="325" name="Picture 4" descr="logo alquiser1">
          <a:extLst>
            <a:ext uri="{FF2B5EF4-FFF2-40B4-BE49-F238E27FC236}">
              <a16:creationId xmlns:a16="http://schemas.microsoft.com/office/drawing/2014/main" id="{00000000-0008-0000-08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0439"/>
    <xdr:pic>
      <xdr:nvPicPr>
        <xdr:cNvPr id="326" name="Picture 4" descr="logo alquiser1">
          <a:extLst>
            <a:ext uri="{FF2B5EF4-FFF2-40B4-BE49-F238E27FC236}">
              <a16:creationId xmlns:a16="http://schemas.microsoft.com/office/drawing/2014/main" id="{00000000-0008-0000-08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8150"/>
    <xdr:pic>
      <xdr:nvPicPr>
        <xdr:cNvPr id="327" name="Picture 4" descr="logo alquiser1">
          <a:extLst>
            <a:ext uri="{FF2B5EF4-FFF2-40B4-BE49-F238E27FC236}">
              <a16:creationId xmlns:a16="http://schemas.microsoft.com/office/drawing/2014/main" id="{00000000-0008-0000-08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1000"/>
    <xdr:pic>
      <xdr:nvPicPr>
        <xdr:cNvPr id="328" name="Picture 4" descr="logo alquiser1">
          <a:extLst>
            <a:ext uri="{FF2B5EF4-FFF2-40B4-BE49-F238E27FC236}">
              <a16:creationId xmlns:a16="http://schemas.microsoft.com/office/drawing/2014/main" id="{00000000-0008-0000-08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66164"/>
    <xdr:pic>
      <xdr:nvPicPr>
        <xdr:cNvPr id="329" name="Picture 4" descr="logo alquiser1">
          <a:extLst>
            <a:ext uri="{FF2B5EF4-FFF2-40B4-BE49-F238E27FC236}">
              <a16:creationId xmlns:a16="http://schemas.microsoft.com/office/drawing/2014/main" id="{00000000-0008-0000-08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09014"/>
    <xdr:pic>
      <xdr:nvPicPr>
        <xdr:cNvPr id="330" name="Picture 4" descr="logo alquiser1">
          <a:extLst>
            <a:ext uri="{FF2B5EF4-FFF2-40B4-BE49-F238E27FC236}">
              <a16:creationId xmlns:a16="http://schemas.microsoft.com/office/drawing/2014/main" id="{00000000-0008-0000-08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537322"/>
    <xdr:pic>
      <xdr:nvPicPr>
        <xdr:cNvPr id="331" name="Picture 4" descr="logo alquiser1">
          <a:extLst>
            <a:ext uri="{FF2B5EF4-FFF2-40B4-BE49-F238E27FC236}">
              <a16:creationId xmlns:a16="http://schemas.microsoft.com/office/drawing/2014/main" id="{00000000-0008-0000-08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8150"/>
    <xdr:pic>
      <xdr:nvPicPr>
        <xdr:cNvPr id="332" name="Picture 4" descr="logo alquiser1">
          <a:extLst>
            <a:ext uri="{FF2B5EF4-FFF2-40B4-BE49-F238E27FC236}">
              <a16:creationId xmlns:a16="http://schemas.microsoft.com/office/drawing/2014/main" id="{00000000-0008-0000-08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1000"/>
    <xdr:pic>
      <xdr:nvPicPr>
        <xdr:cNvPr id="333" name="Picture 4" descr="logo alquiser1">
          <a:extLst>
            <a:ext uri="{FF2B5EF4-FFF2-40B4-BE49-F238E27FC236}">
              <a16:creationId xmlns:a16="http://schemas.microsoft.com/office/drawing/2014/main" id="{00000000-0008-0000-08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7589"/>
    <xdr:pic>
      <xdr:nvPicPr>
        <xdr:cNvPr id="334" name="Picture 4" descr="logo alquiser1">
          <a:extLst>
            <a:ext uri="{FF2B5EF4-FFF2-40B4-BE49-F238E27FC236}">
              <a16:creationId xmlns:a16="http://schemas.microsoft.com/office/drawing/2014/main" id="{00000000-0008-0000-08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66164"/>
    <xdr:pic>
      <xdr:nvPicPr>
        <xdr:cNvPr id="335" name="Picture 4" descr="logo alquiser1">
          <a:extLst>
            <a:ext uri="{FF2B5EF4-FFF2-40B4-BE49-F238E27FC236}">
              <a16:creationId xmlns:a16="http://schemas.microsoft.com/office/drawing/2014/main" id="{00000000-0008-0000-08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09014"/>
    <xdr:pic>
      <xdr:nvPicPr>
        <xdr:cNvPr id="336" name="Picture 4" descr="logo alquiser1">
          <a:extLst>
            <a:ext uri="{FF2B5EF4-FFF2-40B4-BE49-F238E27FC236}">
              <a16:creationId xmlns:a16="http://schemas.microsoft.com/office/drawing/2014/main" id="{00000000-0008-0000-08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537322"/>
    <xdr:pic>
      <xdr:nvPicPr>
        <xdr:cNvPr id="337" name="Picture 4" descr="logo alquiser1">
          <a:extLst>
            <a:ext uri="{FF2B5EF4-FFF2-40B4-BE49-F238E27FC236}">
              <a16:creationId xmlns:a16="http://schemas.microsoft.com/office/drawing/2014/main" id="{00000000-0008-0000-08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438150"/>
    <xdr:pic>
      <xdr:nvPicPr>
        <xdr:cNvPr id="338" name="Picture 4" descr="logo alquiser1">
          <a:extLst>
            <a:ext uri="{FF2B5EF4-FFF2-40B4-BE49-F238E27FC236}">
              <a16:creationId xmlns:a16="http://schemas.microsoft.com/office/drawing/2014/main" id="{00000000-0008-0000-08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0439"/>
    <xdr:pic>
      <xdr:nvPicPr>
        <xdr:cNvPr id="339" name="Picture 4" descr="logo alquiser1">
          <a:extLst>
            <a:ext uri="{FF2B5EF4-FFF2-40B4-BE49-F238E27FC236}">
              <a16:creationId xmlns:a16="http://schemas.microsoft.com/office/drawing/2014/main" id="{00000000-0008-0000-08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219075"/>
    <xdr:pic>
      <xdr:nvPicPr>
        <xdr:cNvPr id="340" name="Picture 4" descr="logo alquiser1">
          <a:extLst>
            <a:ext uri="{FF2B5EF4-FFF2-40B4-BE49-F238E27FC236}">
              <a16:creationId xmlns:a16="http://schemas.microsoft.com/office/drawing/2014/main" id="{00000000-0008-0000-08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04800"/>
    <xdr:pic>
      <xdr:nvPicPr>
        <xdr:cNvPr id="341" name="Picture 4" descr="logo alquiser1">
          <a:extLst>
            <a:ext uri="{FF2B5EF4-FFF2-40B4-BE49-F238E27FC236}">
              <a16:creationId xmlns:a16="http://schemas.microsoft.com/office/drawing/2014/main" id="{00000000-0008-0000-08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0439"/>
    <xdr:pic>
      <xdr:nvPicPr>
        <xdr:cNvPr id="342" name="Picture 4" descr="logo alquiser1">
          <a:extLst>
            <a:ext uri="{FF2B5EF4-FFF2-40B4-BE49-F238E27FC236}">
              <a16:creationId xmlns:a16="http://schemas.microsoft.com/office/drawing/2014/main" id="{00000000-0008-0000-08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1000"/>
    <xdr:pic>
      <xdr:nvPicPr>
        <xdr:cNvPr id="343" name="Picture 4" descr="logo alquiser1">
          <a:extLst>
            <a:ext uri="{FF2B5EF4-FFF2-40B4-BE49-F238E27FC236}">
              <a16:creationId xmlns:a16="http://schemas.microsoft.com/office/drawing/2014/main" id="{00000000-0008-0000-08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0439"/>
    <xdr:pic>
      <xdr:nvPicPr>
        <xdr:cNvPr id="344" name="Picture 4" descr="logo alquiser1">
          <a:extLst>
            <a:ext uri="{FF2B5EF4-FFF2-40B4-BE49-F238E27FC236}">
              <a16:creationId xmlns:a16="http://schemas.microsoft.com/office/drawing/2014/main" id="{00000000-0008-0000-08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1000"/>
    <xdr:pic>
      <xdr:nvPicPr>
        <xdr:cNvPr id="345" name="Picture 4" descr="logo alquiser1">
          <a:extLst>
            <a:ext uri="{FF2B5EF4-FFF2-40B4-BE49-F238E27FC236}">
              <a16:creationId xmlns:a16="http://schemas.microsoft.com/office/drawing/2014/main" id="{00000000-0008-0000-08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49</xdr:row>
      <xdr:rowOff>0</xdr:rowOff>
    </xdr:from>
    <xdr:ext cx="0" cy="381000"/>
    <xdr:pic>
      <xdr:nvPicPr>
        <xdr:cNvPr id="346" name="Picture 4" descr="logo alquiser1">
          <a:extLst>
            <a:ext uri="{FF2B5EF4-FFF2-40B4-BE49-F238E27FC236}">
              <a16:creationId xmlns:a16="http://schemas.microsoft.com/office/drawing/2014/main" id="{00000000-0008-0000-08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37589"/>
    <xdr:pic>
      <xdr:nvPicPr>
        <xdr:cNvPr id="347" name="Picture 4" descr="logo alquiser1">
          <a:extLst>
            <a:ext uri="{FF2B5EF4-FFF2-40B4-BE49-F238E27FC236}">
              <a16:creationId xmlns:a16="http://schemas.microsoft.com/office/drawing/2014/main" id="{00000000-0008-0000-08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380439"/>
    <xdr:pic>
      <xdr:nvPicPr>
        <xdr:cNvPr id="348" name="Picture 4" descr="logo alquiser1">
          <a:extLst>
            <a:ext uri="{FF2B5EF4-FFF2-40B4-BE49-F238E27FC236}">
              <a16:creationId xmlns:a16="http://schemas.microsoft.com/office/drawing/2014/main" id="{00000000-0008-0000-08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47955"/>
    <xdr:pic>
      <xdr:nvPicPr>
        <xdr:cNvPr id="349" name="Picture 4" descr="logo alquiser1">
          <a:extLst>
            <a:ext uri="{FF2B5EF4-FFF2-40B4-BE49-F238E27FC236}">
              <a16:creationId xmlns:a16="http://schemas.microsoft.com/office/drawing/2014/main" id="{00000000-0008-0000-08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390805"/>
    <xdr:pic>
      <xdr:nvPicPr>
        <xdr:cNvPr id="350" name="Picture 4" descr="logo alquiser1">
          <a:extLst>
            <a:ext uri="{FF2B5EF4-FFF2-40B4-BE49-F238E27FC236}">
              <a16:creationId xmlns:a16="http://schemas.microsoft.com/office/drawing/2014/main" id="{00000000-0008-0000-08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66164"/>
    <xdr:pic>
      <xdr:nvPicPr>
        <xdr:cNvPr id="351" name="Picture 4" descr="logo alquiser1">
          <a:extLst>
            <a:ext uri="{FF2B5EF4-FFF2-40B4-BE49-F238E27FC236}">
              <a16:creationId xmlns:a16="http://schemas.microsoft.com/office/drawing/2014/main" id="{00000000-0008-0000-08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09014"/>
    <xdr:pic>
      <xdr:nvPicPr>
        <xdr:cNvPr id="352" name="Picture 4" descr="logo alquiser1">
          <a:extLst>
            <a:ext uri="{FF2B5EF4-FFF2-40B4-BE49-F238E27FC236}">
              <a16:creationId xmlns:a16="http://schemas.microsoft.com/office/drawing/2014/main" id="{00000000-0008-0000-08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219075"/>
    <xdr:pic>
      <xdr:nvPicPr>
        <xdr:cNvPr id="353" name="Picture 4" descr="logo alquiser1">
          <a:extLst>
            <a:ext uri="{FF2B5EF4-FFF2-40B4-BE49-F238E27FC236}">
              <a16:creationId xmlns:a16="http://schemas.microsoft.com/office/drawing/2014/main" id="{00000000-0008-0000-08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23863"/>
    <xdr:pic>
      <xdr:nvPicPr>
        <xdr:cNvPr id="354" name="Picture 4" descr="logo alquiser1">
          <a:extLst>
            <a:ext uri="{FF2B5EF4-FFF2-40B4-BE49-F238E27FC236}">
              <a16:creationId xmlns:a16="http://schemas.microsoft.com/office/drawing/2014/main" id="{00000000-0008-0000-08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304800"/>
    <xdr:pic>
      <xdr:nvPicPr>
        <xdr:cNvPr id="355" name="Picture 4" descr="logo alquiser1">
          <a:extLst>
            <a:ext uri="{FF2B5EF4-FFF2-40B4-BE49-F238E27FC236}">
              <a16:creationId xmlns:a16="http://schemas.microsoft.com/office/drawing/2014/main" id="{00000000-0008-0000-08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37589"/>
    <xdr:pic>
      <xdr:nvPicPr>
        <xdr:cNvPr id="356" name="Picture 4" descr="logo alquiser1">
          <a:extLst>
            <a:ext uri="{FF2B5EF4-FFF2-40B4-BE49-F238E27FC236}">
              <a16:creationId xmlns:a16="http://schemas.microsoft.com/office/drawing/2014/main" id="{00000000-0008-0000-08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380439"/>
    <xdr:pic>
      <xdr:nvPicPr>
        <xdr:cNvPr id="357" name="Picture 4" descr="logo alquiser1">
          <a:extLst>
            <a:ext uri="{FF2B5EF4-FFF2-40B4-BE49-F238E27FC236}">
              <a16:creationId xmlns:a16="http://schemas.microsoft.com/office/drawing/2014/main" id="{00000000-0008-0000-08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38150"/>
    <xdr:pic>
      <xdr:nvPicPr>
        <xdr:cNvPr id="358" name="Picture 4" descr="logo alquiser1">
          <a:extLst>
            <a:ext uri="{FF2B5EF4-FFF2-40B4-BE49-F238E27FC236}">
              <a16:creationId xmlns:a16="http://schemas.microsoft.com/office/drawing/2014/main" id="{00000000-0008-0000-08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381000"/>
    <xdr:pic>
      <xdr:nvPicPr>
        <xdr:cNvPr id="359" name="Picture 4" descr="logo alquiser1">
          <a:extLst>
            <a:ext uri="{FF2B5EF4-FFF2-40B4-BE49-F238E27FC236}">
              <a16:creationId xmlns:a16="http://schemas.microsoft.com/office/drawing/2014/main" id="{00000000-0008-0000-08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66164"/>
    <xdr:pic>
      <xdr:nvPicPr>
        <xdr:cNvPr id="360" name="Picture 4" descr="logo alquiser1">
          <a:extLst>
            <a:ext uri="{FF2B5EF4-FFF2-40B4-BE49-F238E27FC236}">
              <a16:creationId xmlns:a16="http://schemas.microsoft.com/office/drawing/2014/main" id="{00000000-0008-0000-08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09014"/>
    <xdr:pic>
      <xdr:nvPicPr>
        <xdr:cNvPr id="361" name="Picture 4" descr="logo alquiser1">
          <a:extLst>
            <a:ext uri="{FF2B5EF4-FFF2-40B4-BE49-F238E27FC236}">
              <a16:creationId xmlns:a16="http://schemas.microsoft.com/office/drawing/2014/main" id="{00000000-0008-0000-08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37589"/>
    <xdr:pic>
      <xdr:nvPicPr>
        <xdr:cNvPr id="362" name="Picture 4" descr="logo alquiser1">
          <a:extLst>
            <a:ext uri="{FF2B5EF4-FFF2-40B4-BE49-F238E27FC236}">
              <a16:creationId xmlns:a16="http://schemas.microsoft.com/office/drawing/2014/main" id="{00000000-0008-0000-08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380439"/>
    <xdr:pic>
      <xdr:nvPicPr>
        <xdr:cNvPr id="363" name="Picture 4" descr="logo alquiser1">
          <a:extLst>
            <a:ext uri="{FF2B5EF4-FFF2-40B4-BE49-F238E27FC236}">
              <a16:creationId xmlns:a16="http://schemas.microsoft.com/office/drawing/2014/main" id="{00000000-0008-0000-08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38150"/>
    <xdr:pic>
      <xdr:nvPicPr>
        <xdr:cNvPr id="364" name="Picture 4" descr="logo alquiser1">
          <a:extLst>
            <a:ext uri="{FF2B5EF4-FFF2-40B4-BE49-F238E27FC236}">
              <a16:creationId xmlns:a16="http://schemas.microsoft.com/office/drawing/2014/main" id="{00000000-0008-0000-08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381000"/>
    <xdr:pic>
      <xdr:nvPicPr>
        <xdr:cNvPr id="365" name="Picture 4" descr="logo alquiser1">
          <a:extLst>
            <a:ext uri="{FF2B5EF4-FFF2-40B4-BE49-F238E27FC236}">
              <a16:creationId xmlns:a16="http://schemas.microsoft.com/office/drawing/2014/main" id="{00000000-0008-0000-08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66164"/>
    <xdr:pic>
      <xdr:nvPicPr>
        <xdr:cNvPr id="366" name="Picture 4" descr="logo alquiser1">
          <a:extLst>
            <a:ext uri="{FF2B5EF4-FFF2-40B4-BE49-F238E27FC236}">
              <a16:creationId xmlns:a16="http://schemas.microsoft.com/office/drawing/2014/main" id="{00000000-0008-0000-08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09014"/>
    <xdr:pic>
      <xdr:nvPicPr>
        <xdr:cNvPr id="367" name="Picture 4" descr="logo alquiser1">
          <a:extLst>
            <a:ext uri="{FF2B5EF4-FFF2-40B4-BE49-F238E27FC236}">
              <a16:creationId xmlns:a16="http://schemas.microsoft.com/office/drawing/2014/main" id="{00000000-0008-0000-08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38150"/>
    <xdr:pic>
      <xdr:nvPicPr>
        <xdr:cNvPr id="368" name="Picture 4" descr="logo alquiser1">
          <a:extLst>
            <a:ext uri="{FF2B5EF4-FFF2-40B4-BE49-F238E27FC236}">
              <a16:creationId xmlns:a16="http://schemas.microsoft.com/office/drawing/2014/main" id="{00000000-0008-0000-08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381000"/>
    <xdr:pic>
      <xdr:nvPicPr>
        <xdr:cNvPr id="369" name="Picture 4" descr="logo alquiser1">
          <a:extLst>
            <a:ext uri="{FF2B5EF4-FFF2-40B4-BE49-F238E27FC236}">
              <a16:creationId xmlns:a16="http://schemas.microsoft.com/office/drawing/2014/main" id="{00000000-0008-0000-08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37589"/>
    <xdr:pic>
      <xdr:nvPicPr>
        <xdr:cNvPr id="370" name="Picture 4" descr="logo alquiser1">
          <a:extLst>
            <a:ext uri="{FF2B5EF4-FFF2-40B4-BE49-F238E27FC236}">
              <a16:creationId xmlns:a16="http://schemas.microsoft.com/office/drawing/2014/main" id="{00000000-0008-0000-08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66164"/>
    <xdr:pic>
      <xdr:nvPicPr>
        <xdr:cNvPr id="371" name="Picture 4" descr="logo alquiser1">
          <a:extLst>
            <a:ext uri="{FF2B5EF4-FFF2-40B4-BE49-F238E27FC236}">
              <a16:creationId xmlns:a16="http://schemas.microsoft.com/office/drawing/2014/main" id="{00000000-0008-0000-08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09014"/>
    <xdr:pic>
      <xdr:nvPicPr>
        <xdr:cNvPr id="372" name="Picture 4" descr="logo alquiser1">
          <a:extLst>
            <a:ext uri="{FF2B5EF4-FFF2-40B4-BE49-F238E27FC236}">
              <a16:creationId xmlns:a16="http://schemas.microsoft.com/office/drawing/2014/main" id="{00000000-0008-0000-08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63</xdr:row>
      <xdr:rowOff>0</xdr:rowOff>
    </xdr:from>
    <xdr:ext cx="0" cy="438150"/>
    <xdr:pic>
      <xdr:nvPicPr>
        <xdr:cNvPr id="373" name="Picture 4" descr="logo alquiser1">
          <a:extLst>
            <a:ext uri="{FF2B5EF4-FFF2-40B4-BE49-F238E27FC236}">
              <a16:creationId xmlns:a16="http://schemas.microsoft.com/office/drawing/2014/main" id="{00000000-0008-0000-08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24872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14</xdr:col>
      <xdr:colOff>171449</xdr:colOff>
      <xdr:row>65</xdr:row>
      <xdr:rowOff>47625</xdr:rowOff>
    </xdr:from>
    <xdr:to>
      <xdr:col>27</xdr:col>
      <xdr:colOff>266699</xdr:colOff>
      <xdr:row>65</xdr:row>
      <xdr:rowOff>1724025</xdr:rowOff>
    </xdr:to>
    <xdr:graphicFrame macro="">
      <xdr:nvGraphicFramePr>
        <xdr:cNvPr id="374" name="373 Gráfico">
          <a:extLst>
            <a:ext uri="{FF2B5EF4-FFF2-40B4-BE49-F238E27FC236}">
              <a16:creationId xmlns:a16="http://schemas.microsoft.com/office/drawing/2014/main" id="{00000000-0008-0000-0800-000076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904875</xdr:colOff>
      <xdr:row>57</xdr:row>
      <xdr:rowOff>0</xdr:rowOff>
    </xdr:from>
    <xdr:ext cx="0" cy="380439"/>
    <xdr:pic>
      <xdr:nvPicPr>
        <xdr:cNvPr id="375" name="Picture 4" descr="logo alquiser1">
          <a:extLst>
            <a:ext uri="{FF2B5EF4-FFF2-40B4-BE49-F238E27FC236}">
              <a16:creationId xmlns:a16="http://schemas.microsoft.com/office/drawing/2014/main" id="{00000000-0008-0000-08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3442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219075"/>
    <xdr:pic>
      <xdr:nvPicPr>
        <xdr:cNvPr id="376" name="Picture 4" descr="logo alquiser1">
          <a:extLst>
            <a:ext uri="{FF2B5EF4-FFF2-40B4-BE49-F238E27FC236}">
              <a16:creationId xmlns:a16="http://schemas.microsoft.com/office/drawing/2014/main" id="{00000000-0008-0000-08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344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04800"/>
    <xdr:pic>
      <xdr:nvPicPr>
        <xdr:cNvPr id="377" name="Picture 4" descr="logo alquiser1">
          <a:extLst>
            <a:ext uri="{FF2B5EF4-FFF2-40B4-BE49-F238E27FC236}">
              <a16:creationId xmlns:a16="http://schemas.microsoft.com/office/drawing/2014/main" id="{00000000-0008-0000-08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344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0439"/>
    <xdr:pic>
      <xdr:nvPicPr>
        <xdr:cNvPr id="378" name="Picture 4" descr="logo alquiser1">
          <a:extLst>
            <a:ext uri="{FF2B5EF4-FFF2-40B4-BE49-F238E27FC236}">
              <a16:creationId xmlns:a16="http://schemas.microsoft.com/office/drawing/2014/main" id="{00000000-0008-0000-08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3442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1000"/>
    <xdr:pic>
      <xdr:nvPicPr>
        <xdr:cNvPr id="379" name="Picture 4" descr="logo alquiser1">
          <a:extLst>
            <a:ext uri="{FF2B5EF4-FFF2-40B4-BE49-F238E27FC236}">
              <a16:creationId xmlns:a16="http://schemas.microsoft.com/office/drawing/2014/main" id="{00000000-0008-0000-08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3442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0439"/>
    <xdr:pic>
      <xdr:nvPicPr>
        <xdr:cNvPr id="380" name="Picture 4" descr="logo alquiser1">
          <a:extLst>
            <a:ext uri="{FF2B5EF4-FFF2-40B4-BE49-F238E27FC236}">
              <a16:creationId xmlns:a16="http://schemas.microsoft.com/office/drawing/2014/main" id="{00000000-0008-0000-08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3442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1000"/>
    <xdr:pic>
      <xdr:nvPicPr>
        <xdr:cNvPr id="381" name="Picture 4" descr="logo alquiser1">
          <a:extLst>
            <a:ext uri="{FF2B5EF4-FFF2-40B4-BE49-F238E27FC236}">
              <a16:creationId xmlns:a16="http://schemas.microsoft.com/office/drawing/2014/main" id="{00000000-0008-0000-08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3442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57</xdr:row>
      <xdr:rowOff>0</xdr:rowOff>
    </xdr:from>
    <xdr:ext cx="0" cy="381000"/>
    <xdr:pic>
      <xdr:nvPicPr>
        <xdr:cNvPr id="382" name="Picture 4" descr="logo alquiser1">
          <a:extLst>
            <a:ext uri="{FF2B5EF4-FFF2-40B4-BE49-F238E27FC236}">
              <a16:creationId xmlns:a16="http://schemas.microsoft.com/office/drawing/2014/main" id="{00000000-0008-0000-08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3442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85725</xdr:colOff>
      <xdr:row>65</xdr:row>
      <xdr:rowOff>47625</xdr:rowOff>
    </xdr:from>
    <xdr:to>
      <xdr:col>14</xdr:col>
      <xdr:colOff>47624</xdr:colOff>
      <xdr:row>65</xdr:row>
      <xdr:rowOff>1714500</xdr:rowOff>
    </xdr:to>
    <xdr:graphicFrame macro="">
      <xdr:nvGraphicFramePr>
        <xdr:cNvPr id="383" name="382 Gráfico">
          <a:extLst>
            <a:ext uri="{FF2B5EF4-FFF2-40B4-BE49-F238E27FC236}">
              <a16:creationId xmlns:a16="http://schemas.microsoft.com/office/drawing/2014/main" id="{00000000-0008-0000-0800-00007F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0</xdr:colOff>
      <xdr:row>0</xdr:row>
      <xdr:rowOff>19052</xdr:rowOff>
    </xdr:from>
    <xdr:to>
      <xdr:col>2</xdr:col>
      <xdr:colOff>809625</xdr:colOff>
      <xdr:row>1</xdr:row>
      <xdr:rowOff>4162</xdr:rowOff>
    </xdr:to>
    <xdr:pic>
      <xdr:nvPicPr>
        <xdr:cNvPr id="384" name="Picture 4" descr="C:\Users\wendy.tovar\Downloads\ADR lineas.png">
          <a:extLst>
            <a:ext uri="{FF2B5EF4-FFF2-40B4-BE49-F238E27FC236}">
              <a16:creationId xmlns:a16="http://schemas.microsoft.com/office/drawing/2014/main" id="{00000000-0008-0000-0800-00008001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 y="19052"/>
          <a:ext cx="809625" cy="289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904875</xdr:colOff>
      <xdr:row>43</xdr:row>
      <xdr:rowOff>0</xdr:rowOff>
    </xdr:from>
    <xdr:ext cx="0" cy="599795"/>
    <xdr:pic>
      <xdr:nvPicPr>
        <xdr:cNvPr id="387" name="Picture 4" descr="logo alquiser1">
          <a:extLst>
            <a:ext uri="{FF2B5EF4-FFF2-40B4-BE49-F238E27FC236}">
              <a16:creationId xmlns:a16="http://schemas.microsoft.com/office/drawing/2014/main" id="{00000000-0008-0000-08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47127"/>
    <xdr:pic>
      <xdr:nvPicPr>
        <xdr:cNvPr id="388" name="Picture 4" descr="logo alquiser1">
          <a:extLst>
            <a:ext uri="{FF2B5EF4-FFF2-40B4-BE49-F238E27FC236}">
              <a16:creationId xmlns:a16="http://schemas.microsoft.com/office/drawing/2014/main" id="{00000000-0008-0000-08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9795"/>
    <xdr:pic>
      <xdr:nvPicPr>
        <xdr:cNvPr id="389" name="Picture 4" descr="logo alquiser1">
          <a:extLst>
            <a:ext uri="{FF2B5EF4-FFF2-40B4-BE49-F238E27FC236}">
              <a16:creationId xmlns:a16="http://schemas.microsoft.com/office/drawing/2014/main" id="{00000000-0008-0000-08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390" name="Picture 4" descr="logo alquiser1">
          <a:extLst>
            <a:ext uri="{FF2B5EF4-FFF2-40B4-BE49-F238E27FC236}">
              <a16:creationId xmlns:a16="http://schemas.microsoft.com/office/drawing/2014/main" id="{00000000-0008-0000-08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9795"/>
    <xdr:pic>
      <xdr:nvPicPr>
        <xdr:cNvPr id="391" name="Picture 4" descr="logo alquiser1">
          <a:extLst>
            <a:ext uri="{FF2B5EF4-FFF2-40B4-BE49-F238E27FC236}">
              <a16:creationId xmlns:a16="http://schemas.microsoft.com/office/drawing/2014/main" id="{00000000-0008-0000-08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7589"/>
    <xdr:pic>
      <xdr:nvPicPr>
        <xdr:cNvPr id="392" name="Picture 4" descr="logo alquiser1">
          <a:extLst>
            <a:ext uri="{FF2B5EF4-FFF2-40B4-BE49-F238E27FC236}">
              <a16:creationId xmlns:a16="http://schemas.microsoft.com/office/drawing/2014/main" id="{00000000-0008-0000-08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37334"/>
    <xdr:pic>
      <xdr:nvPicPr>
        <xdr:cNvPr id="393" name="Picture 4" descr="logo alquiser1">
          <a:extLst>
            <a:ext uri="{FF2B5EF4-FFF2-40B4-BE49-F238E27FC236}">
              <a16:creationId xmlns:a16="http://schemas.microsoft.com/office/drawing/2014/main" id="{00000000-0008-0000-08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0439"/>
    <xdr:pic>
      <xdr:nvPicPr>
        <xdr:cNvPr id="394" name="Picture 4" descr="logo alquiser1">
          <a:extLst>
            <a:ext uri="{FF2B5EF4-FFF2-40B4-BE49-F238E27FC236}">
              <a16:creationId xmlns:a16="http://schemas.microsoft.com/office/drawing/2014/main" id="{00000000-0008-0000-08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9795"/>
    <xdr:pic>
      <xdr:nvPicPr>
        <xdr:cNvPr id="395" name="Picture 4" descr="logo alquiser1">
          <a:extLst>
            <a:ext uri="{FF2B5EF4-FFF2-40B4-BE49-F238E27FC236}">
              <a16:creationId xmlns:a16="http://schemas.microsoft.com/office/drawing/2014/main" id="{00000000-0008-0000-08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52195"/>
    <xdr:pic>
      <xdr:nvPicPr>
        <xdr:cNvPr id="396" name="Picture 4" descr="logo alquiser1">
          <a:extLst>
            <a:ext uri="{FF2B5EF4-FFF2-40B4-BE49-F238E27FC236}">
              <a16:creationId xmlns:a16="http://schemas.microsoft.com/office/drawing/2014/main" id="{00000000-0008-0000-08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04277"/>
    <xdr:pic>
      <xdr:nvPicPr>
        <xdr:cNvPr id="397" name="Picture 4" descr="logo alquiser1">
          <a:extLst>
            <a:ext uri="{FF2B5EF4-FFF2-40B4-BE49-F238E27FC236}">
              <a16:creationId xmlns:a16="http://schemas.microsoft.com/office/drawing/2014/main" id="{00000000-0008-0000-08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52195"/>
    <xdr:pic>
      <xdr:nvPicPr>
        <xdr:cNvPr id="398" name="Picture 4" descr="logo alquiser1">
          <a:extLst>
            <a:ext uri="{FF2B5EF4-FFF2-40B4-BE49-F238E27FC236}">
              <a16:creationId xmlns:a16="http://schemas.microsoft.com/office/drawing/2014/main" id="{00000000-0008-0000-08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47955"/>
    <xdr:pic>
      <xdr:nvPicPr>
        <xdr:cNvPr id="399" name="Picture 4" descr="logo alquiser1">
          <a:extLst>
            <a:ext uri="{FF2B5EF4-FFF2-40B4-BE49-F238E27FC236}">
              <a16:creationId xmlns:a16="http://schemas.microsoft.com/office/drawing/2014/main" id="{00000000-0008-0000-08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90805"/>
    <xdr:pic>
      <xdr:nvPicPr>
        <xdr:cNvPr id="400" name="Picture 4" descr="logo alquiser1">
          <a:extLst>
            <a:ext uri="{FF2B5EF4-FFF2-40B4-BE49-F238E27FC236}">
              <a16:creationId xmlns:a16="http://schemas.microsoft.com/office/drawing/2014/main" id="{00000000-0008-0000-08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9795"/>
    <xdr:pic>
      <xdr:nvPicPr>
        <xdr:cNvPr id="401" name="Picture 4" descr="logo alquiser1">
          <a:extLst>
            <a:ext uri="{FF2B5EF4-FFF2-40B4-BE49-F238E27FC236}">
              <a16:creationId xmlns:a16="http://schemas.microsoft.com/office/drawing/2014/main" id="{00000000-0008-0000-08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18564"/>
    <xdr:pic>
      <xdr:nvPicPr>
        <xdr:cNvPr id="402" name="Picture 4" descr="logo alquiser1">
          <a:extLst>
            <a:ext uri="{FF2B5EF4-FFF2-40B4-BE49-F238E27FC236}">
              <a16:creationId xmlns:a16="http://schemas.microsoft.com/office/drawing/2014/main" id="{00000000-0008-0000-08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9795"/>
    <xdr:pic>
      <xdr:nvPicPr>
        <xdr:cNvPr id="403" name="Picture 4" descr="logo alquiser1">
          <a:extLst>
            <a:ext uri="{FF2B5EF4-FFF2-40B4-BE49-F238E27FC236}">
              <a16:creationId xmlns:a16="http://schemas.microsoft.com/office/drawing/2014/main" id="{00000000-0008-0000-08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66164"/>
    <xdr:pic>
      <xdr:nvPicPr>
        <xdr:cNvPr id="404" name="Picture 4" descr="logo alquiser1">
          <a:extLst>
            <a:ext uri="{FF2B5EF4-FFF2-40B4-BE49-F238E27FC236}">
              <a16:creationId xmlns:a16="http://schemas.microsoft.com/office/drawing/2014/main" id="{00000000-0008-0000-08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65909"/>
    <xdr:pic>
      <xdr:nvPicPr>
        <xdr:cNvPr id="405" name="Picture 4" descr="logo alquiser1">
          <a:extLst>
            <a:ext uri="{FF2B5EF4-FFF2-40B4-BE49-F238E27FC236}">
              <a16:creationId xmlns:a16="http://schemas.microsoft.com/office/drawing/2014/main" id="{00000000-0008-0000-08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09014"/>
    <xdr:pic>
      <xdr:nvPicPr>
        <xdr:cNvPr id="406" name="Picture 4" descr="logo alquiser1">
          <a:extLst>
            <a:ext uri="{FF2B5EF4-FFF2-40B4-BE49-F238E27FC236}">
              <a16:creationId xmlns:a16="http://schemas.microsoft.com/office/drawing/2014/main" id="{00000000-0008-0000-08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24028"/>
    <xdr:pic>
      <xdr:nvPicPr>
        <xdr:cNvPr id="407" name="Picture 4" descr="logo alquiser1">
          <a:extLst>
            <a:ext uri="{FF2B5EF4-FFF2-40B4-BE49-F238E27FC236}">
              <a16:creationId xmlns:a16="http://schemas.microsoft.com/office/drawing/2014/main" id="{00000000-0008-0000-08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24028"/>
    <xdr:pic>
      <xdr:nvPicPr>
        <xdr:cNvPr id="408" name="Picture 4" descr="logo alquiser1">
          <a:extLst>
            <a:ext uri="{FF2B5EF4-FFF2-40B4-BE49-F238E27FC236}">
              <a16:creationId xmlns:a16="http://schemas.microsoft.com/office/drawing/2014/main" id="{00000000-0008-0000-08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71920"/>
    <xdr:pic>
      <xdr:nvPicPr>
        <xdr:cNvPr id="409" name="Picture 4" descr="logo alquiser1">
          <a:extLst>
            <a:ext uri="{FF2B5EF4-FFF2-40B4-BE49-F238E27FC236}">
              <a16:creationId xmlns:a16="http://schemas.microsoft.com/office/drawing/2014/main" id="{00000000-0008-0000-08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71920"/>
    <xdr:pic>
      <xdr:nvPicPr>
        <xdr:cNvPr id="410" name="Picture 4" descr="logo alquiser1">
          <a:extLst>
            <a:ext uri="{FF2B5EF4-FFF2-40B4-BE49-F238E27FC236}">
              <a16:creationId xmlns:a16="http://schemas.microsoft.com/office/drawing/2014/main" id="{00000000-0008-0000-08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219075"/>
    <xdr:pic>
      <xdr:nvPicPr>
        <xdr:cNvPr id="411" name="Picture 4" descr="logo alquiser1">
          <a:extLst>
            <a:ext uri="{FF2B5EF4-FFF2-40B4-BE49-F238E27FC236}">
              <a16:creationId xmlns:a16="http://schemas.microsoft.com/office/drawing/2014/main" id="{00000000-0008-0000-08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71920"/>
    <xdr:pic>
      <xdr:nvPicPr>
        <xdr:cNvPr id="412" name="Picture 4" descr="logo alquiser1">
          <a:extLst>
            <a:ext uri="{FF2B5EF4-FFF2-40B4-BE49-F238E27FC236}">
              <a16:creationId xmlns:a16="http://schemas.microsoft.com/office/drawing/2014/main" id="{00000000-0008-0000-08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23863"/>
    <xdr:pic>
      <xdr:nvPicPr>
        <xdr:cNvPr id="413" name="Picture 4" descr="logo alquiser1">
          <a:extLst>
            <a:ext uri="{FF2B5EF4-FFF2-40B4-BE49-F238E27FC236}">
              <a16:creationId xmlns:a16="http://schemas.microsoft.com/office/drawing/2014/main" id="{00000000-0008-0000-08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71920"/>
    <xdr:pic>
      <xdr:nvPicPr>
        <xdr:cNvPr id="414" name="Picture 4" descr="logo alquiser1">
          <a:extLst>
            <a:ext uri="{FF2B5EF4-FFF2-40B4-BE49-F238E27FC236}">
              <a16:creationId xmlns:a16="http://schemas.microsoft.com/office/drawing/2014/main" id="{00000000-0008-0000-08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04800"/>
    <xdr:pic>
      <xdr:nvPicPr>
        <xdr:cNvPr id="415" name="Picture 4" descr="logo alquiser1">
          <a:extLst>
            <a:ext uri="{FF2B5EF4-FFF2-40B4-BE49-F238E27FC236}">
              <a16:creationId xmlns:a16="http://schemas.microsoft.com/office/drawing/2014/main" id="{00000000-0008-0000-08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1445"/>
    <xdr:pic>
      <xdr:nvPicPr>
        <xdr:cNvPr id="416" name="Picture 4" descr="logo alquiser1">
          <a:extLst>
            <a:ext uri="{FF2B5EF4-FFF2-40B4-BE49-F238E27FC236}">
              <a16:creationId xmlns:a16="http://schemas.microsoft.com/office/drawing/2014/main" id="{00000000-0008-0000-08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1445"/>
    <xdr:pic>
      <xdr:nvPicPr>
        <xdr:cNvPr id="417" name="Picture 4" descr="logo alquiser1">
          <a:extLst>
            <a:ext uri="{FF2B5EF4-FFF2-40B4-BE49-F238E27FC236}">
              <a16:creationId xmlns:a16="http://schemas.microsoft.com/office/drawing/2014/main" id="{00000000-0008-0000-08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71920"/>
    <xdr:pic>
      <xdr:nvPicPr>
        <xdr:cNvPr id="418" name="Picture 4" descr="logo alquiser1">
          <a:extLst>
            <a:ext uri="{FF2B5EF4-FFF2-40B4-BE49-F238E27FC236}">
              <a16:creationId xmlns:a16="http://schemas.microsoft.com/office/drawing/2014/main" id="{00000000-0008-0000-08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1445"/>
    <xdr:pic>
      <xdr:nvPicPr>
        <xdr:cNvPr id="419" name="Picture 4" descr="logo alquiser1">
          <a:extLst>
            <a:ext uri="{FF2B5EF4-FFF2-40B4-BE49-F238E27FC236}">
              <a16:creationId xmlns:a16="http://schemas.microsoft.com/office/drawing/2014/main" id="{00000000-0008-0000-08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1445"/>
    <xdr:pic>
      <xdr:nvPicPr>
        <xdr:cNvPr id="420" name="Picture 4" descr="logo alquiser1">
          <a:extLst>
            <a:ext uri="{FF2B5EF4-FFF2-40B4-BE49-F238E27FC236}">
              <a16:creationId xmlns:a16="http://schemas.microsoft.com/office/drawing/2014/main" id="{00000000-0008-0000-08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1445"/>
    <xdr:pic>
      <xdr:nvPicPr>
        <xdr:cNvPr id="421" name="Picture 4" descr="logo alquiser1">
          <a:extLst>
            <a:ext uri="{FF2B5EF4-FFF2-40B4-BE49-F238E27FC236}">
              <a16:creationId xmlns:a16="http://schemas.microsoft.com/office/drawing/2014/main" id="{00000000-0008-0000-08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422" name="Picture 4" descr="logo alquiser1">
          <a:extLst>
            <a:ext uri="{FF2B5EF4-FFF2-40B4-BE49-F238E27FC236}">
              <a16:creationId xmlns:a16="http://schemas.microsoft.com/office/drawing/2014/main" id="{00000000-0008-0000-08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423" name="Picture 4" descr="logo alquiser1">
          <a:extLst>
            <a:ext uri="{FF2B5EF4-FFF2-40B4-BE49-F238E27FC236}">
              <a16:creationId xmlns:a16="http://schemas.microsoft.com/office/drawing/2014/main" id="{00000000-0008-0000-08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424" name="Picture 4" descr="logo alquiser1">
          <a:extLst>
            <a:ext uri="{FF2B5EF4-FFF2-40B4-BE49-F238E27FC236}">
              <a16:creationId xmlns:a16="http://schemas.microsoft.com/office/drawing/2014/main" id="{00000000-0008-0000-08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425" name="Picture 4" descr="logo alquiser1">
          <a:extLst>
            <a:ext uri="{FF2B5EF4-FFF2-40B4-BE49-F238E27FC236}">
              <a16:creationId xmlns:a16="http://schemas.microsoft.com/office/drawing/2014/main" id="{00000000-0008-0000-08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26" name="Picture 4" descr="logo alquiser1">
          <a:extLst>
            <a:ext uri="{FF2B5EF4-FFF2-40B4-BE49-F238E27FC236}">
              <a16:creationId xmlns:a16="http://schemas.microsoft.com/office/drawing/2014/main" id="{00000000-0008-0000-08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6872"/>
    <xdr:pic>
      <xdr:nvPicPr>
        <xdr:cNvPr id="427" name="Picture 4" descr="logo alquiser1">
          <a:extLst>
            <a:ext uri="{FF2B5EF4-FFF2-40B4-BE49-F238E27FC236}">
              <a16:creationId xmlns:a16="http://schemas.microsoft.com/office/drawing/2014/main" id="{00000000-0008-0000-08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28" name="Picture 4" descr="logo alquiser1">
          <a:extLst>
            <a:ext uri="{FF2B5EF4-FFF2-40B4-BE49-F238E27FC236}">
              <a16:creationId xmlns:a16="http://schemas.microsoft.com/office/drawing/2014/main" id="{00000000-0008-0000-08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429" name="Picture 4" descr="logo alquiser1">
          <a:extLst>
            <a:ext uri="{FF2B5EF4-FFF2-40B4-BE49-F238E27FC236}">
              <a16:creationId xmlns:a16="http://schemas.microsoft.com/office/drawing/2014/main" id="{00000000-0008-0000-08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37322"/>
    <xdr:pic>
      <xdr:nvPicPr>
        <xdr:cNvPr id="430" name="Picture 4" descr="logo alquiser1">
          <a:extLst>
            <a:ext uri="{FF2B5EF4-FFF2-40B4-BE49-F238E27FC236}">
              <a16:creationId xmlns:a16="http://schemas.microsoft.com/office/drawing/2014/main" id="{00000000-0008-0000-08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31" name="Picture 4" descr="logo alquiser1">
          <a:extLst>
            <a:ext uri="{FF2B5EF4-FFF2-40B4-BE49-F238E27FC236}">
              <a16:creationId xmlns:a16="http://schemas.microsoft.com/office/drawing/2014/main" id="{00000000-0008-0000-08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432" name="Picture 4" descr="logo alquiser1">
          <a:extLst>
            <a:ext uri="{FF2B5EF4-FFF2-40B4-BE49-F238E27FC236}">
              <a16:creationId xmlns:a16="http://schemas.microsoft.com/office/drawing/2014/main" id="{00000000-0008-0000-08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33" name="Picture 4" descr="logo alquiser1">
          <a:extLst>
            <a:ext uri="{FF2B5EF4-FFF2-40B4-BE49-F238E27FC236}">
              <a16:creationId xmlns:a16="http://schemas.microsoft.com/office/drawing/2014/main" id="{00000000-0008-0000-08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7589"/>
    <xdr:pic>
      <xdr:nvPicPr>
        <xdr:cNvPr id="434" name="Picture 4" descr="logo alquiser1">
          <a:extLst>
            <a:ext uri="{FF2B5EF4-FFF2-40B4-BE49-F238E27FC236}">
              <a16:creationId xmlns:a16="http://schemas.microsoft.com/office/drawing/2014/main" id="{00000000-0008-0000-08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27529"/>
    <xdr:pic>
      <xdr:nvPicPr>
        <xdr:cNvPr id="435" name="Picture 4" descr="logo alquiser1">
          <a:extLst>
            <a:ext uri="{FF2B5EF4-FFF2-40B4-BE49-F238E27FC236}">
              <a16:creationId xmlns:a16="http://schemas.microsoft.com/office/drawing/2014/main" id="{00000000-0008-0000-08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0439"/>
    <xdr:pic>
      <xdr:nvPicPr>
        <xdr:cNvPr id="436" name="Picture 4" descr="logo alquiser1">
          <a:extLst>
            <a:ext uri="{FF2B5EF4-FFF2-40B4-BE49-F238E27FC236}">
              <a16:creationId xmlns:a16="http://schemas.microsoft.com/office/drawing/2014/main" id="{00000000-0008-0000-08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437" name="Picture 4" descr="logo alquiser1">
          <a:extLst>
            <a:ext uri="{FF2B5EF4-FFF2-40B4-BE49-F238E27FC236}">
              <a16:creationId xmlns:a16="http://schemas.microsoft.com/office/drawing/2014/main" id="{00000000-0008-0000-08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438" name="Picture 4" descr="logo alquiser1">
          <a:extLst>
            <a:ext uri="{FF2B5EF4-FFF2-40B4-BE49-F238E27FC236}">
              <a16:creationId xmlns:a16="http://schemas.microsoft.com/office/drawing/2014/main" id="{00000000-0008-0000-08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439" name="Picture 4" descr="logo alquiser1">
          <a:extLst>
            <a:ext uri="{FF2B5EF4-FFF2-40B4-BE49-F238E27FC236}">
              <a16:creationId xmlns:a16="http://schemas.microsoft.com/office/drawing/2014/main" id="{00000000-0008-0000-08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8150"/>
    <xdr:pic>
      <xdr:nvPicPr>
        <xdr:cNvPr id="440" name="Picture 4" descr="logo alquiser1">
          <a:extLst>
            <a:ext uri="{FF2B5EF4-FFF2-40B4-BE49-F238E27FC236}">
              <a16:creationId xmlns:a16="http://schemas.microsoft.com/office/drawing/2014/main" id="{00000000-0008-0000-08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1000"/>
    <xdr:pic>
      <xdr:nvPicPr>
        <xdr:cNvPr id="441" name="Picture 4" descr="logo alquiser1">
          <a:extLst>
            <a:ext uri="{FF2B5EF4-FFF2-40B4-BE49-F238E27FC236}">
              <a16:creationId xmlns:a16="http://schemas.microsoft.com/office/drawing/2014/main" id="{00000000-0008-0000-08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42" name="Picture 4" descr="logo alquiser1">
          <a:extLst>
            <a:ext uri="{FF2B5EF4-FFF2-40B4-BE49-F238E27FC236}">
              <a16:creationId xmlns:a16="http://schemas.microsoft.com/office/drawing/2014/main" id="{00000000-0008-0000-08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18564"/>
    <xdr:pic>
      <xdr:nvPicPr>
        <xdr:cNvPr id="443" name="Picture 4" descr="logo alquiser1">
          <a:extLst>
            <a:ext uri="{FF2B5EF4-FFF2-40B4-BE49-F238E27FC236}">
              <a16:creationId xmlns:a16="http://schemas.microsoft.com/office/drawing/2014/main" id="{00000000-0008-0000-08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44" name="Picture 4" descr="logo alquiser1">
          <a:extLst>
            <a:ext uri="{FF2B5EF4-FFF2-40B4-BE49-F238E27FC236}">
              <a16:creationId xmlns:a16="http://schemas.microsoft.com/office/drawing/2014/main" id="{00000000-0008-0000-08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66164"/>
    <xdr:pic>
      <xdr:nvPicPr>
        <xdr:cNvPr id="445" name="Picture 4" descr="logo alquiser1">
          <a:extLst>
            <a:ext uri="{FF2B5EF4-FFF2-40B4-BE49-F238E27FC236}">
              <a16:creationId xmlns:a16="http://schemas.microsoft.com/office/drawing/2014/main" id="{00000000-0008-0000-08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56104"/>
    <xdr:pic>
      <xdr:nvPicPr>
        <xdr:cNvPr id="446" name="Picture 4" descr="logo alquiser1">
          <a:extLst>
            <a:ext uri="{FF2B5EF4-FFF2-40B4-BE49-F238E27FC236}">
              <a16:creationId xmlns:a16="http://schemas.microsoft.com/office/drawing/2014/main" id="{00000000-0008-0000-08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09014"/>
    <xdr:pic>
      <xdr:nvPicPr>
        <xdr:cNvPr id="447" name="Picture 4" descr="logo alquiser1">
          <a:extLst>
            <a:ext uri="{FF2B5EF4-FFF2-40B4-BE49-F238E27FC236}">
              <a16:creationId xmlns:a16="http://schemas.microsoft.com/office/drawing/2014/main" id="{00000000-0008-0000-08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48" name="Picture 4" descr="logo alquiser1">
          <a:extLst>
            <a:ext uri="{FF2B5EF4-FFF2-40B4-BE49-F238E27FC236}">
              <a16:creationId xmlns:a16="http://schemas.microsoft.com/office/drawing/2014/main" id="{00000000-0008-0000-08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6872"/>
    <xdr:pic>
      <xdr:nvPicPr>
        <xdr:cNvPr id="449" name="Picture 4" descr="logo alquiser1">
          <a:extLst>
            <a:ext uri="{FF2B5EF4-FFF2-40B4-BE49-F238E27FC236}">
              <a16:creationId xmlns:a16="http://schemas.microsoft.com/office/drawing/2014/main" id="{00000000-0008-0000-08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50" name="Picture 4" descr="logo alquiser1">
          <a:extLst>
            <a:ext uri="{FF2B5EF4-FFF2-40B4-BE49-F238E27FC236}">
              <a16:creationId xmlns:a16="http://schemas.microsoft.com/office/drawing/2014/main" id="{00000000-0008-0000-08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451" name="Picture 4" descr="logo alquiser1">
          <a:extLst>
            <a:ext uri="{FF2B5EF4-FFF2-40B4-BE49-F238E27FC236}">
              <a16:creationId xmlns:a16="http://schemas.microsoft.com/office/drawing/2014/main" id="{00000000-0008-0000-08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37322"/>
    <xdr:pic>
      <xdr:nvPicPr>
        <xdr:cNvPr id="452" name="Picture 4" descr="logo alquiser1">
          <a:extLst>
            <a:ext uri="{FF2B5EF4-FFF2-40B4-BE49-F238E27FC236}">
              <a16:creationId xmlns:a16="http://schemas.microsoft.com/office/drawing/2014/main" id="{00000000-0008-0000-08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53" name="Picture 4" descr="logo alquiser1">
          <a:extLst>
            <a:ext uri="{FF2B5EF4-FFF2-40B4-BE49-F238E27FC236}">
              <a16:creationId xmlns:a16="http://schemas.microsoft.com/office/drawing/2014/main" id="{00000000-0008-0000-08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454" name="Picture 4" descr="logo alquiser1">
          <a:extLst>
            <a:ext uri="{FF2B5EF4-FFF2-40B4-BE49-F238E27FC236}">
              <a16:creationId xmlns:a16="http://schemas.microsoft.com/office/drawing/2014/main" id="{00000000-0008-0000-08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55" name="Picture 4" descr="logo alquiser1">
          <a:extLst>
            <a:ext uri="{FF2B5EF4-FFF2-40B4-BE49-F238E27FC236}">
              <a16:creationId xmlns:a16="http://schemas.microsoft.com/office/drawing/2014/main" id="{00000000-0008-0000-08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7589"/>
    <xdr:pic>
      <xdr:nvPicPr>
        <xdr:cNvPr id="456" name="Picture 4" descr="logo alquiser1">
          <a:extLst>
            <a:ext uri="{FF2B5EF4-FFF2-40B4-BE49-F238E27FC236}">
              <a16:creationId xmlns:a16="http://schemas.microsoft.com/office/drawing/2014/main" id="{00000000-0008-0000-08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27529"/>
    <xdr:pic>
      <xdr:nvPicPr>
        <xdr:cNvPr id="457" name="Picture 4" descr="logo alquiser1">
          <a:extLst>
            <a:ext uri="{FF2B5EF4-FFF2-40B4-BE49-F238E27FC236}">
              <a16:creationId xmlns:a16="http://schemas.microsoft.com/office/drawing/2014/main" id="{00000000-0008-0000-08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0439"/>
    <xdr:pic>
      <xdr:nvPicPr>
        <xdr:cNvPr id="458" name="Picture 4" descr="logo alquiser1">
          <a:extLst>
            <a:ext uri="{FF2B5EF4-FFF2-40B4-BE49-F238E27FC236}">
              <a16:creationId xmlns:a16="http://schemas.microsoft.com/office/drawing/2014/main" id="{00000000-0008-0000-08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459" name="Picture 4" descr="logo alquiser1">
          <a:extLst>
            <a:ext uri="{FF2B5EF4-FFF2-40B4-BE49-F238E27FC236}">
              <a16:creationId xmlns:a16="http://schemas.microsoft.com/office/drawing/2014/main" id="{00000000-0008-0000-08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460" name="Picture 4" descr="logo alquiser1">
          <a:extLst>
            <a:ext uri="{FF2B5EF4-FFF2-40B4-BE49-F238E27FC236}">
              <a16:creationId xmlns:a16="http://schemas.microsoft.com/office/drawing/2014/main" id="{00000000-0008-0000-08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461" name="Picture 4" descr="logo alquiser1">
          <a:extLst>
            <a:ext uri="{FF2B5EF4-FFF2-40B4-BE49-F238E27FC236}">
              <a16:creationId xmlns:a16="http://schemas.microsoft.com/office/drawing/2014/main" id="{00000000-0008-0000-08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8150"/>
    <xdr:pic>
      <xdr:nvPicPr>
        <xdr:cNvPr id="462" name="Picture 4" descr="logo alquiser1">
          <a:extLst>
            <a:ext uri="{FF2B5EF4-FFF2-40B4-BE49-F238E27FC236}">
              <a16:creationId xmlns:a16="http://schemas.microsoft.com/office/drawing/2014/main" id="{00000000-0008-0000-08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1000"/>
    <xdr:pic>
      <xdr:nvPicPr>
        <xdr:cNvPr id="463" name="Picture 4" descr="logo alquiser1">
          <a:extLst>
            <a:ext uri="{FF2B5EF4-FFF2-40B4-BE49-F238E27FC236}">
              <a16:creationId xmlns:a16="http://schemas.microsoft.com/office/drawing/2014/main" id="{00000000-0008-0000-08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64" name="Picture 4" descr="logo alquiser1">
          <a:extLst>
            <a:ext uri="{FF2B5EF4-FFF2-40B4-BE49-F238E27FC236}">
              <a16:creationId xmlns:a16="http://schemas.microsoft.com/office/drawing/2014/main" id="{00000000-0008-0000-08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18564"/>
    <xdr:pic>
      <xdr:nvPicPr>
        <xdr:cNvPr id="465" name="Picture 4" descr="logo alquiser1">
          <a:extLst>
            <a:ext uri="{FF2B5EF4-FFF2-40B4-BE49-F238E27FC236}">
              <a16:creationId xmlns:a16="http://schemas.microsoft.com/office/drawing/2014/main" id="{00000000-0008-0000-08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66" name="Picture 4" descr="logo alquiser1">
          <a:extLst>
            <a:ext uri="{FF2B5EF4-FFF2-40B4-BE49-F238E27FC236}">
              <a16:creationId xmlns:a16="http://schemas.microsoft.com/office/drawing/2014/main" id="{00000000-0008-0000-08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66164"/>
    <xdr:pic>
      <xdr:nvPicPr>
        <xdr:cNvPr id="467" name="Picture 4" descr="logo alquiser1">
          <a:extLst>
            <a:ext uri="{FF2B5EF4-FFF2-40B4-BE49-F238E27FC236}">
              <a16:creationId xmlns:a16="http://schemas.microsoft.com/office/drawing/2014/main" id="{00000000-0008-0000-08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56104"/>
    <xdr:pic>
      <xdr:nvPicPr>
        <xdr:cNvPr id="468" name="Picture 4" descr="logo alquiser1">
          <a:extLst>
            <a:ext uri="{FF2B5EF4-FFF2-40B4-BE49-F238E27FC236}">
              <a16:creationId xmlns:a16="http://schemas.microsoft.com/office/drawing/2014/main" id="{00000000-0008-0000-08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09014"/>
    <xdr:pic>
      <xdr:nvPicPr>
        <xdr:cNvPr id="469" name="Picture 4" descr="logo alquiser1">
          <a:extLst>
            <a:ext uri="{FF2B5EF4-FFF2-40B4-BE49-F238E27FC236}">
              <a16:creationId xmlns:a16="http://schemas.microsoft.com/office/drawing/2014/main" id="{00000000-0008-0000-08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70" name="Picture 4" descr="logo alquiser1">
          <a:extLst>
            <a:ext uri="{FF2B5EF4-FFF2-40B4-BE49-F238E27FC236}">
              <a16:creationId xmlns:a16="http://schemas.microsoft.com/office/drawing/2014/main" id="{00000000-0008-0000-08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6872"/>
    <xdr:pic>
      <xdr:nvPicPr>
        <xdr:cNvPr id="471" name="Picture 4" descr="logo alquiser1">
          <a:extLst>
            <a:ext uri="{FF2B5EF4-FFF2-40B4-BE49-F238E27FC236}">
              <a16:creationId xmlns:a16="http://schemas.microsoft.com/office/drawing/2014/main" id="{00000000-0008-0000-08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72" name="Picture 4" descr="logo alquiser1">
          <a:extLst>
            <a:ext uri="{FF2B5EF4-FFF2-40B4-BE49-F238E27FC236}">
              <a16:creationId xmlns:a16="http://schemas.microsoft.com/office/drawing/2014/main" id="{00000000-0008-0000-08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473" name="Picture 4" descr="logo alquiser1">
          <a:extLst>
            <a:ext uri="{FF2B5EF4-FFF2-40B4-BE49-F238E27FC236}">
              <a16:creationId xmlns:a16="http://schemas.microsoft.com/office/drawing/2014/main" id="{00000000-0008-0000-08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37322"/>
    <xdr:pic>
      <xdr:nvPicPr>
        <xdr:cNvPr id="474" name="Picture 4" descr="logo alquiser1">
          <a:extLst>
            <a:ext uri="{FF2B5EF4-FFF2-40B4-BE49-F238E27FC236}">
              <a16:creationId xmlns:a16="http://schemas.microsoft.com/office/drawing/2014/main" id="{00000000-0008-0000-08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75" name="Picture 4" descr="logo alquiser1">
          <a:extLst>
            <a:ext uri="{FF2B5EF4-FFF2-40B4-BE49-F238E27FC236}">
              <a16:creationId xmlns:a16="http://schemas.microsoft.com/office/drawing/2014/main" id="{00000000-0008-0000-08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76" name="Picture 4" descr="logo alquiser1">
          <a:extLst>
            <a:ext uri="{FF2B5EF4-FFF2-40B4-BE49-F238E27FC236}">
              <a16:creationId xmlns:a16="http://schemas.microsoft.com/office/drawing/2014/main" id="{00000000-0008-0000-08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27529"/>
    <xdr:pic>
      <xdr:nvPicPr>
        <xdr:cNvPr id="477" name="Picture 4" descr="logo alquiser1">
          <a:extLst>
            <a:ext uri="{FF2B5EF4-FFF2-40B4-BE49-F238E27FC236}">
              <a16:creationId xmlns:a16="http://schemas.microsoft.com/office/drawing/2014/main" id="{00000000-0008-0000-08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478" name="Picture 4" descr="logo alquiser1">
          <a:extLst>
            <a:ext uri="{FF2B5EF4-FFF2-40B4-BE49-F238E27FC236}">
              <a16:creationId xmlns:a16="http://schemas.microsoft.com/office/drawing/2014/main" id="{00000000-0008-0000-08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479" name="Picture 4" descr="logo alquiser1">
          <a:extLst>
            <a:ext uri="{FF2B5EF4-FFF2-40B4-BE49-F238E27FC236}">
              <a16:creationId xmlns:a16="http://schemas.microsoft.com/office/drawing/2014/main" id="{00000000-0008-0000-08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480" name="Picture 4" descr="logo alquiser1">
          <a:extLst>
            <a:ext uri="{FF2B5EF4-FFF2-40B4-BE49-F238E27FC236}">
              <a16:creationId xmlns:a16="http://schemas.microsoft.com/office/drawing/2014/main" id="{00000000-0008-0000-08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8150"/>
    <xdr:pic>
      <xdr:nvPicPr>
        <xdr:cNvPr id="481" name="Picture 4" descr="logo alquiser1">
          <a:extLst>
            <a:ext uri="{FF2B5EF4-FFF2-40B4-BE49-F238E27FC236}">
              <a16:creationId xmlns:a16="http://schemas.microsoft.com/office/drawing/2014/main" id="{00000000-0008-0000-08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1000"/>
    <xdr:pic>
      <xdr:nvPicPr>
        <xdr:cNvPr id="482" name="Picture 4" descr="logo alquiser1">
          <a:extLst>
            <a:ext uri="{FF2B5EF4-FFF2-40B4-BE49-F238E27FC236}">
              <a16:creationId xmlns:a16="http://schemas.microsoft.com/office/drawing/2014/main" id="{00000000-0008-0000-08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83" name="Picture 4" descr="logo alquiser1">
          <a:extLst>
            <a:ext uri="{FF2B5EF4-FFF2-40B4-BE49-F238E27FC236}">
              <a16:creationId xmlns:a16="http://schemas.microsoft.com/office/drawing/2014/main" id="{00000000-0008-0000-08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84" name="Picture 4" descr="logo alquiser1">
          <a:extLst>
            <a:ext uri="{FF2B5EF4-FFF2-40B4-BE49-F238E27FC236}">
              <a16:creationId xmlns:a16="http://schemas.microsoft.com/office/drawing/2014/main" id="{00000000-0008-0000-08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56104"/>
    <xdr:pic>
      <xdr:nvPicPr>
        <xdr:cNvPr id="485" name="Picture 4" descr="logo alquiser1">
          <a:extLst>
            <a:ext uri="{FF2B5EF4-FFF2-40B4-BE49-F238E27FC236}">
              <a16:creationId xmlns:a16="http://schemas.microsoft.com/office/drawing/2014/main" id="{00000000-0008-0000-08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486" name="Picture 4" descr="logo alquiser1">
          <a:extLst>
            <a:ext uri="{FF2B5EF4-FFF2-40B4-BE49-F238E27FC236}">
              <a16:creationId xmlns:a16="http://schemas.microsoft.com/office/drawing/2014/main" id="{00000000-0008-0000-08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487" name="Picture 4" descr="logo alquiser1">
          <a:extLst>
            <a:ext uri="{FF2B5EF4-FFF2-40B4-BE49-F238E27FC236}">
              <a16:creationId xmlns:a16="http://schemas.microsoft.com/office/drawing/2014/main" id="{00000000-0008-0000-08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488" name="Picture 4" descr="logo alquiser1">
          <a:extLst>
            <a:ext uri="{FF2B5EF4-FFF2-40B4-BE49-F238E27FC236}">
              <a16:creationId xmlns:a16="http://schemas.microsoft.com/office/drawing/2014/main" id="{00000000-0008-0000-08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7589"/>
    <xdr:pic>
      <xdr:nvPicPr>
        <xdr:cNvPr id="489" name="Picture 4" descr="logo alquiser1">
          <a:extLst>
            <a:ext uri="{FF2B5EF4-FFF2-40B4-BE49-F238E27FC236}">
              <a16:creationId xmlns:a16="http://schemas.microsoft.com/office/drawing/2014/main" id="{00000000-0008-0000-08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18564"/>
    <xdr:pic>
      <xdr:nvPicPr>
        <xdr:cNvPr id="490" name="Picture 4" descr="logo alquiser1">
          <a:extLst>
            <a:ext uri="{FF2B5EF4-FFF2-40B4-BE49-F238E27FC236}">
              <a16:creationId xmlns:a16="http://schemas.microsoft.com/office/drawing/2014/main" id="{00000000-0008-0000-08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66164"/>
    <xdr:pic>
      <xdr:nvPicPr>
        <xdr:cNvPr id="491" name="Picture 4" descr="logo alquiser1">
          <a:extLst>
            <a:ext uri="{FF2B5EF4-FFF2-40B4-BE49-F238E27FC236}">
              <a16:creationId xmlns:a16="http://schemas.microsoft.com/office/drawing/2014/main" id="{00000000-0008-0000-08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09014"/>
    <xdr:pic>
      <xdr:nvPicPr>
        <xdr:cNvPr id="492" name="Picture 4" descr="logo alquiser1">
          <a:extLst>
            <a:ext uri="{FF2B5EF4-FFF2-40B4-BE49-F238E27FC236}">
              <a16:creationId xmlns:a16="http://schemas.microsoft.com/office/drawing/2014/main" id="{00000000-0008-0000-08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93" name="Picture 4" descr="logo alquiser1">
          <a:extLst>
            <a:ext uri="{FF2B5EF4-FFF2-40B4-BE49-F238E27FC236}">
              <a16:creationId xmlns:a16="http://schemas.microsoft.com/office/drawing/2014/main" id="{00000000-0008-0000-08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6872"/>
    <xdr:pic>
      <xdr:nvPicPr>
        <xdr:cNvPr id="494" name="Picture 4" descr="logo alquiser1">
          <a:extLst>
            <a:ext uri="{FF2B5EF4-FFF2-40B4-BE49-F238E27FC236}">
              <a16:creationId xmlns:a16="http://schemas.microsoft.com/office/drawing/2014/main" id="{00000000-0008-0000-08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95" name="Picture 4" descr="logo alquiser1">
          <a:extLst>
            <a:ext uri="{FF2B5EF4-FFF2-40B4-BE49-F238E27FC236}">
              <a16:creationId xmlns:a16="http://schemas.microsoft.com/office/drawing/2014/main" id="{00000000-0008-0000-08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496" name="Picture 4" descr="logo alquiser1">
          <a:extLst>
            <a:ext uri="{FF2B5EF4-FFF2-40B4-BE49-F238E27FC236}">
              <a16:creationId xmlns:a16="http://schemas.microsoft.com/office/drawing/2014/main" id="{00000000-0008-0000-08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37322"/>
    <xdr:pic>
      <xdr:nvPicPr>
        <xdr:cNvPr id="497" name="Picture 4" descr="logo alquiser1">
          <a:extLst>
            <a:ext uri="{FF2B5EF4-FFF2-40B4-BE49-F238E27FC236}">
              <a16:creationId xmlns:a16="http://schemas.microsoft.com/office/drawing/2014/main" id="{00000000-0008-0000-08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98" name="Picture 4" descr="logo alquiser1">
          <a:extLst>
            <a:ext uri="{FF2B5EF4-FFF2-40B4-BE49-F238E27FC236}">
              <a16:creationId xmlns:a16="http://schemas.microsoft.com/office/drawing/2014/main" id="{00000000-0008-0000-08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499" name="Picture 4" descr="logo alquiser1">
          <a:extLst>
            <a:ext uri="{FF2B5EF4-FFF2-40B4-BE49-F238E27FC236}">
              <a16:creationId xmlns:a16="http://schemas.microsoft.com/office/drawing/2014/main" id="{00000000-0008-0000-08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27529"/>
    <xdr:pic>
      <xdr:nvPicPr>
        <xdr:cNvPr id="500" name="Picture 4" descr="logo alquiser1">
          <a:extLst>
            <a:ext uri="{FF2B5EF4-FFF2-40B4-BE49-F238E27FC236}">
              <a16:creationId xmlns:a16="http://schemas.microsoft.com/office/drawing/2014/main" id="{00000000-0008-0000-08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501" name="Picture 4" descr="logo alquiser1">
          <a:extLst>
            <a:ext uri="{FF2B5EF4-FFF2-40B4-BE49-F238E27FC236}">
              <a16:creationId xmlns:a16="http://schemas.microsoft.com/office/drawing/2014/main" id="{00000000-0008-0000-08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502" name="Picture 4" descr="logo alquiser1">
          <a:extLst>
            <a:ext uri="{FF2B5EF4-FFF2-40B4-BE49-F238E27FC236}">
              <a16:creationId xmlns:a16="http://schemas.microsoft.com/office/drawing/2014/main" id="{00000000-0008-0000-08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503" name="Picture 4" descr="logo alquiser1">
          <a:extLst>
            <a:ext uri="{FF2B5EF4-FFF2-40B4-BE49-F238E27FC236}">
              <a16:creationId xmlns:a16="http://schemas.microsoft.com/office/drawing/2014/main" id="{00000000-0008-0000-08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8150"/>
    <xdr:pic>
      <xdr:nvPicPr>
        <xdr:cNvPr id="504" name="Picture 4" descr="logo alquiser1">
          <a:extLst>
            <a:ext uri="{FF2B5EF4-FFF2-40B4-BE49-F238E27FC236}">
              <a16:creationId xmlns:a16="http://schemas.microsoft.com/office/drawing/2014/main" id="{00000000-0008-0000-08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505" name="Picture 4" descr="logo alquiser1">
          <a:extLst>
            <a:ext uri="{FF2B5EF4-FFF2-40B4-BE49-F238E27FC236}">
              <a16:creationId xmlns:a16="http://schemas.microsoft.com/office/drawing/2014/main" id="{00000000-0008-0000-08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506" name="Picture 4" descr="logo alquiser1">
          <a:extLst>
            <a:ext uri="{FF2B5EF4-FFF2-40B4-BE49-F238E27FC236}">
              <a16:creationId xmlns:a16="http://schemas.microsoft.com/office/drawing/2014/main" id="{00000000-0008-0000-08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56104"/>
    <xdr:pic>
      <xdr:nvPicPr>
        <xdr:cNvPr id="507" name="Picture 4" descr="logo alquiser1">
          <a:extLst>
            <a:ext uri="{FF2B5EF4-FFF2-40B4-BE49-F238E27FC236}">
              <a16:creationId xmlns:a16="http://schemas.microsoft.com/office/drawing/2014/main" id="{00000000-0008-0000-08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47127"/>
    <xdr:pic>
      <xdr:nvPicPr>
        <xdr:cNvPr id="508" name="Picture 4" descr="logo alquiser1">
          <a:extLst>
            <a:ext uri="{FF2B5EF4-FFF2-40B4-BE49-F238E27FC236}">
              <a16:creationId xmlns:a16="http://schemas.microsoft.com/office/drawing/2014/main" id="{00000000-0008-0000-08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7589"/>
    <xdr:pic>
      <xdr:nvPicPr>
        <xdr:cNvPr id="509" name="Picture 4" descr="logo alquiser1">
          <a:extLst>
            <a:ext uri="{FF2B5EF4-FFF2-40B4-BE49-F238E27FC236}">
              <a16:creationId xmlns:a16="http://schemas.microsoft.com/office/drawing/2014/main" id="{00000000-0008-0000-08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0439"/>
    <xdr:pic>
      <xdr:nvPicPr>
        <xdr:cNvPr id="510" name="Picture 4" descr="logo alquiser1">
          <a:extLst>
            <a:ext uri="{FF2B5EF4-FFF2-40B4-BE49-F238E27FC236}">
              <a16:creationId xmlns:a16="http://schemas.microsoft.com/office/drawing/2014/main" id="{00000000-0008-0000-08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47955"/>
    <xdr:pic>
      <xdr:nvPicPr>
        <xdr:cNvPr id="511" name="Picture 4" descr="logo alquiser1">
          <a:extLst>
            <a:ext uri="{FF2B5EF4-FFF2-40B4-BE49-F238E27FC236}">
              <a16:creationId xmlns:a16="http://schemas.microsoft.com/office/drawing/2014/main" id="{00000000-0008-0000-08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90805"/>
    <xdr:pic>
      <xdr:nvPicPr>
        <xdr:cNvPr id="512" name="Picture 4" descr="logo alquiser1">
          <a:extLst>
            <a:ext uri="{FF2B5EF4-FFF2-40B4-BE49-F238E27FC236}">
              <a16:creationId xmlns:a16="http://schemas.microsoft.com/office/drawing/2014/main" id="{00000000-0008-0000-08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66164"/>
    <xdr:pic>
      <xdr:nvPicPr>
        <xdr:cNvPr id="513" name="Picture 4" descr="logo alquiser1">
          <a:extLst>
            <a:ext uri="{FF2B5EF4-FFF2-40B4-BE49-F238E27FC236}">
              <a16:creationId xmlns:a16="http://schemas.microsoft.com/office/drawing/2014/main" id="{00000000-0008-0000-08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09014"/>
    <xdr:pic>
      <xdr:nvPicPr>
        <xdr:cNvPr id="514" name="Picture 4" descr="logo alquiser1">
          <a:extLst>
            <a:ext uri="{FF2B5EF4-FFF2-40B4-BE49-F238E27FC236}">
              <a16:creationId xmlns:a16="http://schemas.microsoft.com/office/drawing/2014/main" id="{00000000-0008-0000-08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219075"/>
    <xdr:pic>
      <xdr:nvPicPr>
        <xdr:cNvPr id="515" name="Picture 4" descr="logo alquiser1">
          <a:extLst>
            <a:ext uri="{FF2B5EF4-FFF2-40B4-BE49-F238E27FC236}">
              <a16:creationId xmlns:a16="http://schemas.microsoft.com/office/drawing/2014/main" id="{00000000-0008-0000-08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23863"/>
    <xdr:pic>
      <xdr:nvPicPr>
        <xdr:cNvPr id="516" name="Picture 4" descr="logo alquiser1">
          <a:extLst>
            <a:ext uri="{FF2B5EF4-FFF2-40B4-BE49-F238E27FC236}">
              <a16:creationId xmlns:a16="http://schemas.microsoft.com/office/drawing/2014/main" id="{00000000-0008-0000-08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04800"/>
    <xdr:pic>
      <xdr:nvPicPr>
        <xdr:cNvPr id="517" name="Picture 4" descr="logo alquiser1">
          <a:extLst>
            <a:ext uri="{FF2B5EF4-FFF2-40B4-BE49-F238E27FC236}">
              <a16:creationId xmlns:a16="http://schemas.microsoft.com/office/drawing/2014/main" id="{00000000-0008-0000-08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37322"/>
    <xdr:pic>
      <xdr:nvPicPr>
        <xdr:cNvPr id="518" name="Picture 4" descr="logo alquiser1">
          <a:extLst>
            <a:ext uri="{FF2B5EF4-FFF2-40B4-BE49-F238E27FC236}">
              <a16:creationId xmlns:a16="http://schemas.microsoft.com/office/drawing/2014/main" id="{00000000-0008-0000-08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7589"/>
    <xdr:pic>
      <xdr:nvPicPr>
        <xdr:cNvPr id="519" name="Picture 4" descr="logo alquiser1">
          <a:extLst>
            <a:ext uri="{FF2B5EF4-FFF2-40B4-BE49-F238E27FC236}">
              <a16:creationId xmlns:a16="http://schemas.microsoft.com/office/drawing/2014/main" id="{00000000-0008-0000-08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0439"/>
    <xdr:pic>
      <xdr:nvPicPr>
        <xdr:cNvPr id="520" name="Picture 4" descr="logo alquiser1">
          <a:extLst>
            <a:ext uri="{FF2B5EF4-FFF2-40B4-BE49-F238E27FC236}">
              <a16:creationId xmlns:a16="http://schemas.microsoft.com/office/drawing/2014/main" id="{00000000-0008-0000-08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8150"/>
    <xdr:pic>
      <xdr:nvPicPr>
        <xdr:cNvPr id="521" name="Picture 4" descr="logo alquiser1">
          <a:extLst>
            <a:ext uri="{FF2B5EF4-FFF2-40B4-BE49-F238E27FC236}">
              <a16:creationId xmlns:a16="http://schemas.microsoft.com/office/drawing/2014/main" id="{00000000-0008-0000-08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1000"/>
    <xdr:pic>
      <xdr:nvPicPr>
        <xdr:cNvPr id="522" name="Picture 4" descr="logo alquiser1">
          <a:extLst>
            <a:ext uri="{FF2B5EF4-FFF2-40B4-BE49-F238E27FC236}">
              <a16:creationId xmlns:a16="http://schemas.microsoft.com/office/drawing/2014/main" id="{00000000-0008-0000-08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66164"/>
    <xdr:pic>
      <xdr:nvPicPr>
        <xdr:cNvPr id="523" name="Picture 4" descr="logo alquiser1">
          <a:extLst>
            <a:ext uri="{FF2B5EF4-FFF2-40B4-BE49-F238E27FC236}">
              <a16:creationId xmlns:a16="http://schemas.microsoft.com/office/drawing/2014/main" id="{00000000-0008-0000-08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09014"/>
    <xdr:pic>
      <xdr:nvPicPr>
        <xdr:cNvPr id="524" name="Picture 4" descr="logo alquiser1">
          <a:extLst>
            <a:ext uri="{FF2B5EF4-FFF2-40B4-BE49-F238E27FC236}">
              <a16:creationId xmlns:a16="http://schemas.microsoft.com/office/drawing/2014/main" id="{00000000-0008-0000-08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37322"/>
    <xdr:pic>
      <xdr:nvPicPr>
        <xdr:cNvPr id="525" name="Picture 4" descr="logo alquiser1">
          <a:extLst>
            <a:ext uri="{FF2B5EF4-FFF2-40B4-BE49-F238E27FC236}">
              <a16:creationId xmlns:a16="http://schemas.microsoft.com/office/drawing/2014/main" id="{00000000-0008-0000-08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7589"/>
    <xdr:pic>
      <xdr:nvPicPr>
        <xdr:cNvPr id="526" name="Picture 4" descr="logo alquiser1">
          <a:extLst>
            <a:ext uri="{FF2B5EF4-FFF2-40B4-BE49-F238E27FC236}">
              <a16:creationId xmlns:a16="http://schemas.microsoft.com/office/drawing/2014/main" id="{00000000-0008-0000-08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0439"/>
    <xdr:pic>
      <xdr:nvPicPr>
        <xdr:cNvPr id="527" name="Picture 4" descr="logo alquiser1">
          <a:extLst>
            <a:ext uri="{FF2B5EF4-FFF2-40B4-BE49-F238E27FC236}">
              <a16:creationId xmlns:a16="http://schemas.microsoft.com/office/drawing/2014/main" id="{00000000-0008-0000-08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8150"/>
    <xdr:pic>
      <xdr:nvPicPr>
        <xdr:cNvPr id="528" name="Picture 4" descr="logo alquiser1">
          <a:extLst>
            <a:ext uri="{FF2B5EF4-FFF2-40B4-BE49-F238E27FC236}">
              <a16:creationId xmlns:a16="http://schemas.microsoft.com/office/drawing/2014/main" id="{00000000-0008-0000-08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1000"/>
    <xdr:pic>
      <xdr:nvPicPr>
        <xdr:cNvPr id="529" name="Picture 4" descr="logo alquiser1">
          <a:extLst>
            <a:ext uri="{FF2B5EF4-FFF2-40B4-BE49-F238E27FC236}">
              <a16:creationId xmlns:a16="http://schemas.microsoft.com/office/drawing/2014/main" id="{00000000-0008-0000-08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66164"/>
    <xdr:pic>
      <xdr:nvPicPr>
        <xdr:cNvPr id="530" name="Picture 4" descr="logo alquiser1">
          <a:extLst>
            <a:ext uri="{FF2B5EF4-FFF2-40B4-BE49-F238E27FC236}">
              <a16:creationId xmlns:a16="http://schemas.microsoft.com/office/drawing/2014/main" id="{00000000-0008-0000-08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09014"/>
    <xdr:pic>
      <xdr:nvPicPr>
        <xdr:cNvPr id="531" name="Picture 4" descr="logo alquiser1">
          <a:extLst>
            <a:ext uri="{FF2B5EF4-FFF2-40B4-BE49-F238E27FC236}">
              <a16:creationId xmlns:a16="http://schemas.microsoft.com/office/drawing/2014/main" id="{00000000-0008-0000-08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37322"/>
    <xdr:pic>
      <xdr:nvPicPr>
        <xdr:cNvPr id="532" name="Picture 4" descr="logo alquiser1">
          <a:extLst>
            <a:ext uri="{FF2B5EF4-FFF2-40B4-BE49-F238E27FC236}">
              <a16:creationId xmlns:a16="http://schemas.microsoft.com/office/drawing/2014/main" id="{00000000-0008-0000-08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8150"/>
    <xdr:pic>
      <xdr:nvPicPr>
        <xdr:cNvPr id="533" name="Picture 4" descr="logo alquiser1">
          <a:extLst>
            <a:ext uri="{FF2B5EF4-FFF2-40B4-BE49-F238E27FC236}">
              <a16:creationId xmlns:a16="http://schemas.microsoft.com/office/drawing/2014/main" id="{00000000-0008-0000-08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1000"/>
    <xdr:pic>
      <xdr:nvPicPr>
        <xdr:cNvPr id="534" name="Picture 4" descr="logo alquiser1">
          <a:extLst>
            <a:ext uri="{FF2B5EF4-FFF2-40B4-BE49-F238E27FC236}">
              <a16:creationId xmlns:a16="http://schemas.microsoft.com/office/drawing/2014/main" id="{00000000-0008-0000-08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7589"/>
    <xdr:pic>
      <xdr:nvPicPr>
        <xdr:cNvPr id="535" name="Picture 4" descr="logo alquiser1">
          <a:extLst>
            <a:ext uri="{FF2B5EF4-FFF2-40B4-BE49-F238E27FC236}">
              <a16:creationId xmlns:a16="http://schemas.microsoft.com/office/drawing/2014/main" id="{00000000-0008-0000-08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66164"/>
    <xdr:pic>
      <xdr:nvPicPr>
        <xdr:cNvPr id="536" name="Picture 4" descr="logo alquiser1">
          <a:extLst>
            <a:ext uri="{FF2B5EF4-FFF2-40B4-BE49-F238E27FC236}">
              <a16:creationId xmlns:a16="http://schemas.microsoft.com/office/drawing/2014/main" id="{00000000-0008-0000-08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09014"/>
    <xdr:pic>
      <xdr:nvPicPr>
        <xdr:cNvPr id="537" name="Picture 4" descr="logo alquiser1">
          <a:extLst>
            <a:ext uri="{FF2B5EF4-FFF2-40B4-BE49-F238E27FC236}">
              <a16:creationId xmlns:a16="http://schemas.microsoft.com/office/drawing/2014/main" id="{00000000-0008-0000-08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37322"/>
    <xdr:pic>
      <xdr:nvPicPr>
        <xdr:cNvPr id="538" name="Picture 4" descr="logo alquiser1">
          <a:extLst>
            <a:ext uri="{FF2B5EF4-FFF2-40B4-BE49-F238E27FC236}">
              <a16:creationId xmlns:a16="http://schemas.microsoft.com/office/drawing/2014/main" id="{00000000-0008-0000-08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8150"/>
    <xdr:pic>
      <xdr:nvPicPr>
        <xdr:cNvPr id="539" name="Picture 4" descr="logo alquiser1">
          <a:extLst>
            <a:ext uri="{FF2B5EF4-FFF2-40B4-BE49-F238E27FC236}">
              <a16:creationId xmlns:a16="http://schemas.microsoft.com/office/drawing/2014/main" id="{00000000-0008-0000-08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0439"/>
    <xdr:pic>
      <xdr:nvPicPr>
        <xdr:cNvPr id="540" name="Picture 4" descr="logo alquiser1">
          <a:extLst>
            <a:ext uri="{FF2B5EF4-FFF2-40B4-BE49-F238E27FC236}">
              <a16:creationId xmlns:a16="http://schemas.microsoft.com/office/drawing/2014/main" id="{00000000-0008-0000-08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219075"/>
    <xdr:pic>
      <xdr:nvPicPr>
        <xdr:cNvPr id="541" name="Picture 4" descr="logo alquiser1">
          <a:extLst>
            <a:ext uri="{FF2B5EF4-FFF2-40B4-BE49-F238E27FC236}">
              <a16:creationId xmlns:a16="http://schemas.microsoft.com/office/drawing/2014/main" id="{00000000-0008-0000-08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04800"/>
    <xdr:pic>
      <xdr:nvPicPr>
        <xdr:cNvPr id="542" name="Picture 4" descr="logo alquiser1">
          <a:extLst>
            <a:ext uri="{FF2B5EF4-FFF2-40B4-BE49-F238E27FC236}">
              <a16:creationId xmlns:a16="http://schemas.microsoft.com/office/drawing/2014/main" id="{00000000-0008-0000-08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0439"/>
    <xdr:pic>
      <xdr:nvPicPr>
        <xdr:cNvPr id="543" name="Picture 4" descr="logo alquiser1">
          <a:extLst>
            <a:ext uri="{FF2B5EF4-FFF2-40B4-BE49-F238E27FC236}">
              <a16:creationId xmlns:a16="http://schemas.microsoft.com/office/drawing/2014/main" id="{00000000-0008-0000-08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1000"/>
    <xdr:pic>
      <xdr:nvPicPr>
        <xdr:cNvPr id="544" name="Picture 4" descr="logo alquiser1">
          <a:extLst>
            <a:ext uri="{FF2B5EF4-FFF2-40B4-BE49-F238E27FC236}">
              <a16:creationId xmlns:a16="http://schemas.microsoft.com/office/drawing/2014/main" id="{00000000-0008-0000-08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0439"/>
    <xdr:pic>
      <xdr:nvPicPr>
        <xdr:cNvPr id="545" name="Picture 4" descr="logo alquiser1">
          <a:extLst>
            <a:ext uri="{FF2B5EF4-FFF2-40B4-BE49-F238E27FC236}">
              <a16:creationId xmlns:a16="http://schemas.microsoft.com/office/drawing/2014/main" id="{00000000-0008-0000-08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1000"/>
    <xdr:pic>
      <xdr:nvPicPr>
        <xdr:cNvPr id="546" name="Picture 4" descr="logo alquiser1">
          <a:extLst>
            <a:ext uri="{FF2B5EF4-FFF2-40B4-BE49-F238E27FC236}">
              <a16:creationId xmlns:a16="http://schemas.microsoft.com/office/drawing/2014/main" id="{00000000-0008-0000-08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1000"/>
    <xdr:pic>
      <xdr:nvPicPr>
        <xdr:cNvPr id="547" name="Picture 4" descr="logo alquiser1">
          <a:extLst>
            <a:ext uri="{FF2B5EF4-FFF2-40B4-BE49-F238E27FC236}">
              <a16:creationId xmlns:a16="http://schemas.microsoft.com/office/drawing/2014/main" id="{00000000-0008-0000-08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9795"/>
    <xdr:pic>
      <xdr:nvPicPr>
        <xdr:cNvPr id="548" name="Picture 4" descr="logo alquiser1">
          <a:extLst>
            <a:ext uri="{FF2B5EF4-FFF2-40B4-BE49-F238E27FC236}">
              <a16:creationId xmlns:a16="http://schemas.microsoft.com/office/drawing/2014/main" id="{00000000-0008-0000-08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47127"/>
    <xdr:pic>
      <xdr:nvPicPr>
        <xdr:cNvPr id="549" name="Picture 4" descr="logo alquiser1">
          <a:extLst>
            <a:ext uri="{FF2B5EF4-FFF2-40B4-BE49-F238E27FC236}">
              <a16:creationId xmlns:a16="http://schemas.microsoft.com/office/drawing/2014/main" id="{00000000-0008-0000-08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9795"/>
    <xdr:pic>
      <xdr:nvPicPr>
        <xdr:cNvPr id="550" name="Picture 4" descr="logo alquiser1">
          <a:extLst>
            <a:ext uri="{FF2B5EF4-FFF2-40B4-BE49-F238E27FC236}">
              <a16:creationId xmlns:a16="http://schemas.microsoft.com/office/drawing/2014/main" id="{00000000-0008-0000-08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551" name="Picture 4" descr="logo alquiser1">
          <a:extLst>
            <a:ext uri="{FF2B5EF4-FFF2-40B4-BE49-F238E27FC236}">
              <a16:creationId xmlns:a16="http://schemas.microsoft.com/office/drawing/2014/main" id="{00000000-0008-0000-08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9795"/>
    <xdr:pic>
      <xdr:nvPicPr>
        <xdr:cNvPr id="552" name="Picture 4" descr="logo alquiser1">
          <a:extLst>
            <a:ext uri="{FF2B5EF4-FFF2-40B4-BE49-F238E27FC236}">
              <a16:creationId xmlns:a16="http://schemas.microsoft.com/office/drawing/2014/main" id="{00000000-0008-0000-08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7589"/>
    <xdr:pic>
      <xdr:nvPicPr>
        <xdr:cNvPr id="553" name="Picture 4" descr="logo alquiser1">
          <a:extLst>
            <a:ext uri="{FF2B5EF4-FFF2-40B4-BE49-F238E27FC236}">
              <a16:creationId xmlns:a16="http://schemas.microsoft.com/office/drawing/2014/main" id="{00000000-0008-0000-08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37334"/>
    <xdr:pic>
      <xdr:nvPicPr>
        <xdr:cNvPr id="554" name="Picture 4" descr="logo alquiser1">
          <a:extLst>
            <a:ext uri="{FF2B5EF4-FFF2-40B4-BE49-F238E27FC236}">
              <a16:creationId xmlns:a16="http://schemas.microsoft.com/office/drawing/2014/main" id="{00000000-0008-0000-08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0439"/>
    <xdr:pic>
      <xdr:nvPicPr>
        <xdr:cNvPr id="555" name="Picture 4" descr="logo alquiser1">
          <a:extLst>
            <a:ext uri="{FF2B5EF4-FFF2-40B4-BE49-F238E27FC236}">
              <a16:creationId xmlns:a16="http://schemas.microsoft.com/office/drawing/2014/main" id="{00000000-0008-0000-08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9795"/>
    <xdr:pic>
      <xdr:nvPicPr>
        <xdr:cNvPr id="556" name="Picture 4" descr="logo alquiser1">
          <a:extLst>
            <a:ext uri="{FF2B5EF4-FFF2-40B4-BE49-F238E27FC236}">
              <a16:creationId xmlns:a16="http://schemas.microsoft.com/office/drawing/2014/main" id="{00000000-0008-0000-08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52195"/>
    <xdr:pic>
      <xdr:nvPicPr>
        <xdr:cNvPr id="557" name="Picture 4" descr="logo alquiser1">
          <a:extLst>
            <a:ext uri="{FF2B5EF4-FFF2-40B4-BE49-F238E27FC236}">
              <a16:creationId xmlns:a16="http://schemas.microsoft.com/office/drawing/2014/main" id="{00000000-0008-0000-08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04277"/>
    <xdr:pic>
      <xdr:nvPicPr>
        <xdr:cNvPr id="558" name="Picture 4" descr="logo alquiser1">
          <a:extLst>
            <a:ext uri="{FF2B5EF4-FFF2-40B4-BE49-F238E27FC236}">
              <a16:creationId xmlns:a16="http://schemas.microsoft.com/office/drawing/2014/main" id="{00000000-0008-0000-08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04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52195"/>
    <xdr:pic>
      <xdr:nvPicPr>
        <xdr:cNvPr id="559" name="Picture 4" descr="logo alquiser1">
          <a:extLst>
            <a:ext uri="{FF2B5EF4-FFF2-40B4-BE49-F238E27FC236}">
              <a16:creationId xmlns:a16="http://schemas.microsoft.com/office/drawing/2014/main" id="{00000000-0008-0000-08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52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47955"/>
    <xdr:pic>
      <xdr:nvPicPr>
        <xdr:cNvPr id="560" name="Picture 4" descr="logo alquiser1">
          <a:extLst>
            <a:ext uri="{FF2B5EF4-FFF2-40B4-BE49-F238E27FC236}">
              <a16:creationId xmlns:a16="http://schemas.microsoft.com/office/drawing/2014/main" id="{00000000-0008-0000-08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90805"/>
    <xdr:pic>
      <xdr:nvPicPr>
        <xdr:cNvPr id="561" name="Picture 4" descr="logo alquiser1">
          <a:extLst>
            <a:ext uri="{FF2B5EF4-FFF2-40B4-BE49-F238E27FC236}">
              <a16:creationId xmlns:a16="http://schemas.microsoft.com/office/drawing/2014/main" id="{00000000-0008-0000-08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9795"/>
    <xdr:pic>
      <xdr:nvPicPr>
        <xdr:cNvPr id="562" name="Picture 4" descr="logo alquiser1">
          <a:extLst>
            <a:ext uri="{FF2B5EF4-FFF2-40B4-BE49-F238E27FC236}">
              <a16:creationId xmlns:a16="http://schemas.microsoft.com/office/drawing/2014/main" id="{00000000-0008-0000-08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18564"/>
    <xdr:pic>
      <xdr:nvPicPr>
        <xdr:cNvPr id="563" name="Picture 4" descr="logo alquiser1">
          <a:extLst>
            <a:ext uri="{FF2B5EF4-FFF2-40B4-BE49-F238E27FC236}">
              <a16:creationId xmlns:a16="http://schemas.microsoft.com/office/drawing/2014/main" id="{00000000-0008-0000-08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9795"/>
    <xdr:pic>
      <xdr:nvPicPr>
        <xdr:cNvPr id="564" name="Picture 4" descr="logo alquiser1">
          <a:extLst>
            <a:ext uri="{FF2B5EF4-FFF2-40B4-BE49-F238E27FC236}">
              <a16:creationId xmlns:a16="http://schemas.microsoft.com/office/drawing/2014/main" id="{00000000-0008-0000-08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66164"/>
    <xdr:pic>
      <xdr:nvPicPr>
        <xdr:cNvPr id="565" name="Picture 4" descr="logo alquiser1">
          <a:extLst>
            <a:ext uri="{FF2B5EF4-FFF2-40B4-BE49-F238E27FC236}">
              <a16:creationId xmlns:a16="http://schemas.microsoft.com/office/drawing/2014/main" id="{00000000-0008-0000-08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65909"/>
    <xdr:pic>
      <xdr:nvPicPr>
        <xdr:cNvPr id="566" name="Picture 4" descr="logo alquiser1">
          <a:extLst>
            <a:ext uri="{FF2B5EF4-FFF2-40B4-BE49-F238E27FC236}">
              <a16:creationId xmlns:a16="http://schemas.microsoft.com/office/drawing/2014/main" id="{00000000-0008-0000-08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65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09014"/>
    <xdr:pic>
      <xdr:nvPicPr>
        <xdr:cNvPr id="567" name="Picture 4" descr="logo alquiser1">
          <a:extLst>
            <a:ext uri="{FF2B5EF4-FFF2-40B4-BE49-F238E27FC236}">
              <a16:creationId xmlns:a16="http://schemas.microsoft.com/office/drawing/2014/main" id="{00000000-0008-0000-08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24028"/>
    <xdr:pic>
      <xdr:nvPicPr>
        <xdr:cNvPr id="568" name="Picture 4" descr="logo alquiser1">
          <a:extLst>
            <a:ext uri="{FF2B5EF4-FFF2-40B4-BE49-F238E27FC236}">
              <a16:creationId xmlns:a16="http://schemas.microsoft.com/office/drawing/2014/main" id="{00000000-0008-0000-08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24028"/>
    <xdr:pic>
      <xdr:nvPicPr>
        <xdr:cNvPr id="569" name="Picture 4" descr="logo alquiser1">
          <a:extLst>
            <a:ext uri="{FF2B5EF4-FFF2-40B4-BE49-F238E27FC236}">
              <a16:creationId xmlns:a16="http://schemas.microsoft.com/office/drawing/2014/main" id="{00000000-0008-0000-08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2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71920"/>
    <xdr:pic>
      <xdr:nvPicPr>
        <xdr:cNvPr id="570" name="Picture 4" descr="logo alquiser1">
          <a:extLst>
            <a:ext uri="{FF2B5EF4-FFF2-40B4-BE49-F238E27FC236}">
              <a16:creationId xmlns:a16="http://schemas.microsoft.com/office/drawing/2014/main" id="{00000000-0008-0000-08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71920"/>
    <xdr:pic>
      <xdr:nvPicPr>
        <xdr:cNvPr id="571" name="Picture 4" descr="logo alquiser1">
          <a:extLst>
            <a:ext uri="{FF2B5EF4-FFF2-40B4-BE49-F238E27FC236}">
              <a16:creationId xmlns:a16="http://schemas.microsoft.com/office/drawing/2014/main" id="{00000000-0008-0000-08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219075"/>
    <xdr:pic>
      <xdr:nvPicPr>
        <xdr:cNvPr id="572" name="Picture 4" descr="logo alquiser1">
          <a:extLst>
            <a:ext uri="{FF2B5EF4-FFF2-40B4-BE49-F238E27FC236}">
              <a16:creationId xmlns:a16="http://schemas.microsoft.com/office/drawing/2014/main" id="{00000000-0008-0000-08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71920"/>
    <xdr:pic>
      <xdr:nvPicPr>
        <xdr:cNvPr id="573" name="Picture 4" descr="logo alquiser1">
          <a:extLst>
            <a:ext uri="{FF2B5EF4-FFF2-40B4-BE49-F238E27FC236}">
              <a16:creationId xmlns:a16="http://schemas.microsoft.com/office/drawing/2014/main" id="{00000000-0008-0000-08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23863"/>
    <xdr:pic>
      <xdr:nvPicPr>
        <xdr:cNvPr id="574" name="Picture 4" descr="logo alquiser1">
          <a:extLst>
            <a:ext uri="{FF2B5EF4-FFF2-40B4-BE49-F238E27FC236}">
              <a16:creationId xmlns:a16="http://schemas.microsoft.com/office/drawing/2014/main" id="{00000000-0008-0000-08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71920"/>
    <xdr:pic>
      <xdr:nvPicPr>
        <xdr:cNvPr id="575" name="Picture 4" descr="logo alquiser1">
          <a:extLst>
            <a:ext uri="{FF2B5EF4-FFF2-40B4-BE49-F238E27FC236}">
              <a16:creationId xmlns:a16="http://schemas.microsoft.com/office/drawing/2014/main" id="{00000000-0008-0000-08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04800"/>
    <xdr:pic>
      <xdr:nvPicPr>
        <xdr:cNvPr id="576" name="Picture 4" descr="logo alquiser1">
          <a:extLst>
            <a:ext uri="{FF2B5EF4-FFF2-40B4-BE49-F238E27FC236}">
              <a16:creationId xmlns:a16="http://schemas.microsoft.com/office/drawing/2014/main" id="{00000000-0008-0000-08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1445"/>
    <xdr:pic>
      <xdr:nvPicPr>
        <xdr:cNvPr id="577" name="Picture 4" descr="logo alquiser1">
          <a:extLst>
            <a:ext uri="{FF2B5EF4-FFF2-40B4-BE49-F238E27FC236}">
              <a16:creationId xmlns:a16="http://schemas.microsoft.com/office/drawing/2014/main" id="{00000000-0008-0000-08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1445"/>
    <xdr:pic>
      <xdr:nvPicPr>
        <xdr:cNvPr id="578" name="Picture 4" descr="logo alquiser1">
          <a:extLst>
            <a:ext uri="{FF2B5EF4-FFF2-40B4-BE49-F238E27FC236}">
              <a16:creationId xmlns:a16="http://schemas.microsoft.com/office/drawing/2014/main" id="{00000000-0008-0000-08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71920"/>
    <xdr:pic>
      <xdr:nvPicPr>
        <xdr:cNvPr id="579" name="Picture 4" descr="logo alquiser1">
          <a:extLst>
            <a:ext uri="{FF2B5EF4-FFF2-40B4-BE49-F238E27FC236}">
              <a16:creationId xmlns:a16="http://schemas.microsoft.com/office/drawing/2014/main" id="{00000000-0008-0000-08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7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1445"/>
    <xdr:pic>
      <xdr:nvPicPr>
        <xdr:cNvPr id="580" name="Picture 4" descr="logo alquiser1">
          <a:extLst>
            <a:ext uri="{FF2B5EF4-FFF2-40B4-BE49-F238E27FC236}">
              <a16:creationId xmlns:a16="http://schemas.microsoft.com/office/drawing/2014/main" id="{00000000-0008-0000-08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1445"/>
    <xdr:pic>
      <xdr:nvPicPr>
        <xdr:cNvPr id="581" name="Picture 4" descr="logo alquiser1">
          <a:extLst>
            <a:ext uri="{FF2B5EF4-FFF2-40B4-BE49-F238E27FC236}">
              <a16:creationId xmlns:a16="http://schemas.microsoft.com/office/drawing/2014/main" id="{00000000-0008-0000-08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1445"/>
    <xdr:pic>
      <xdr:nvPicPr>
        <xdr:cNvPr id="582" name="Picture 4" descr="logo alquiser1">
          <a:extLst>
            <a:ext uri="{FF2B5EF4-FFF2-40B4-BE49-F238E27FC236}">
              <a16:creationId xmlns:a16="http://schemas.microsoft.com/office/drawing/2014/main" id="{00000000-0008-0000-08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583" name="Picture 4" descr="logo alquiser1">
          <a:extLst>
            <a:ext uri="{FF2B5EF4-FFF2-40B4-BE49-F238E27FC236}">
              <a16:creationId xmlns:a16="http://schemas.microsoft.com/office/drawing/2014/main" id="{00000000-0008-0000-08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584" name="Picture 4" descr="logo alquiser1">
          <a:extLst>
            <a:ext uri="{FF2B5EF4-FFF2-40B4-BE49-F238E27FC236}">
              <a16:creationId xmlns:a16="http://schemas.microsoft.com/office/drawing/2014/main" id="{00000000-0008-0000-08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585" name="Picture 4" descr="logo alquiser1">
          <a:extLst>
            <a:ext uri="{FF2B5EF4-FFF2-40B4-BE49-F238E27FC236}">
              <a16:creationId xmlns:a16="http://schemas.microsoft.com/office/drawing/2014/main" id="{00000000-0008-0000-08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586" name="Picture 4" descr="logo alquiser1">
          <a:extLst>
            <a:ext uri="{FF2B5EF4-FFF2-40B4-BE49-F238E27FC236}">
              <a16:creationId xmlns:a16="http://schemas.microsoft.com/office/drawing/2014/main" id="{00000000-0008-0000-08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587" name="Picture 4" descr="logo alquiser1">
          <a:extLst>
            <a:ext uri="{FF2B5EF4-FFF2-40B4-BE49-F238E27FC236}">
              <a16:creationId xmlns:a16="http://schemas.microsoft.com/office/drawing/2014/main" id="{00000000-0008-0000-08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6872"/>
    <xdr:pic>
      <xdr:nvPicPr>
        <xdr:cNvPr id="588" name="Picture 4" descr="logo alquiser1">
          <a:extLst>
            <a:ext uri="{FF2B5EF4-FFF2-40B4-BE49-F238E27FC236}">
              <a16:creationId xmlns:a16="http://schemas.microsoft.com/office/drawing/2014/main" id="{00000000-0008-0000-08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589" name="Picture 4" descr="logo alquiser1">
          <a:extLst>
            <a:ext uri="{FF2B5EF4-FFF2-40B4-BE49-F238E27FC236}">
              <a16:creationId xmlns:a16="http://schemas.microsoft.com/office/drawing/2014/main" id="{00000000-0008-0000-08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590" name="Picture 4" descr="logo alquiser1">
          <a:extLst>
            <a:ext uri="{FF2B5EF4-FFF2-40B4-BE49-F238E27FC236}">
              <a16:creationId xmlns:a16="http://schemas.microsoft.com/office/drawing/2014/main" id="{00000000-0008-0000-08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37322"/>
    <xdr:pic>
      <xdr:nvPicPr>
        <xdr:cNvPr id="591" name="Picture 4" descr="logo alquiser1">
          <a:extLst>
            <a:ext uri="{FF2B5EF4-FFF2-40B4-BE49-F238E27FC236}">
              <a16:creationId xmlns:a16="http://schemas.microsoft.com/office/drawing/2014/main" id="{00000000-0008-0000-08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592" name="Picture 4" descr="logo alquiser1">
          <a:extLst>
            <a:ext uri="{FF2B5EF4-FFF2-40B4-BE49-F238E27FC236}">
              <a16:creationId xmlns:a16="http://schemas.microsoft.com/office/drawing/2014/main" id="{00000000-0008-0000-08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593" name="Picture 4" descr="logo alquiser1">
          <a:extLst>
            <a:ext uri="{FF2B5EF4-FFF2-40B4-BE49-F238E27FC236}">
              <a16:creationId xmlns:a16="http://schemas.microsoft.com/office/drawing/2014/main" id="{00000000-0008-0000-08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594" name="Picture 4" descr="logo alquiser1">
          <a:extLst>
            <a:ext uri="{FF2B5EF4-FFF2-40B4-BE49-F238E27FC236}">
              <a16:creationId xmlns:a16="http://schemas.microsoft.com/office/drawing/2014/main" id="{00000000-0008-0000-08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7589"/>
    <xdr:pic>
      <xdr:nvPicPr>
        <xdr:cNvPr id="595" name="Picture 4" descr="logo alquiser1">
          <a:extLst>
            <a:ext uri="{FF2B5EF4-FFF2-40B4-BE49-F238E27FC236}">
              <a16:creationId xmlns:a16="http://schemas.microsoft.com/office/drawing/2014/main" id="{00000000-0008-0000-08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27529"/>
    <xdr:pic>
      <xdr:nvPicPr>
        <xdr:cNvPr id="596" name="Picture 4" descr="logo alquiser1">
          <a:extLst>
            <a:ext uri="{FF2B5EF4-FFF2-40B4-BE49-F238E27FC236}">
              <a16:creationId xmlns:a16="http://schemas.microsoft.com/office/drawing/2014/main" id="{00000000-0008-0000-08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0439"/>
    <xdr:pic>
      <xdr:nvPicPr>
        <xdr:cNvPr id="597" name="Picture 4" descr="logo alquiser1">
          <a:extLst>
            <a:ext uri="{FF2B5EF4-FFF2-40B4-BE49-F238E27FC236}">
              <a16:creationId xmlns:a16="http://schemas.microsoft.com/office/drawing/2014/main" id="{00000000-0008-0000-08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598" name="Picture 4" descr="logo alquiser1">
          <a:extLst>
            <a:ext uri="{FF2B5EF4-FFF2-40B4-BE49-F238E27FC236}">
              <a16:creationId xmlns:a16="http://schemas.microsoft.com/office/drawing/2014/main" id="{00000000-0008-0000-08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599" name="Picture 4" descr="logo alquiser1">
          <a:extLst>
            <a:ext uri="{FF2B5EF4-FFF2-40B4-BE49-F238E27FC236}">
              <a16:creationId xmlns:a16="http://schemas.microsoft.com/office/drawing/2014/main" id="{00000000-0008-0000-08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600" name="Picture 4" descr="logo alquiser1">
          <a:extLst>
            <a:ext uri="{FF2B5EF4-FFF2-40B4-BE49-F238E27FC236}">
              <a16:creationId xmlns:a16="http://schemas.microsoft.com/office/drawing/2014/main" id="{00000000-0008-0000-08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8150"/>
    <xdr:pic>
      <xdr:nvPicPr>
        <xdr:cNvPr id="601" name="Picture 4" descr="logo alquiser1">
          <a:extLst>
            <a:ext uri="{FF2B5EF4-FFF2-40B4-BE49-F238E27FC236}">
              <a16:creationId xmlns:a16="http://schemas.microsoft.com/office/drawing/2014/main" id="{00000000-0008-0000-08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1000"/>
    <xdr:pic>
      <xdr:nvPicPr>
        <xdr:cNvPr id="602" name="Picture 4" descr="logo alquiser1">
          <a:extLst>
            <a:ext uri="{FF2B5EF4-FFF2-40B4-BE49-F238E27FC236}">
              <a16:creationId xmlns:a16="http://schemas.microsoft.com/office/drawing/2014/main" id="{00000000-0008-0000-08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03" name="Picture 4" descr="logo alquiser1">
          <a:extLst>
            <a:ext uri="{FF2B5EF4-FFF2-40B4-BE49-F238E27FC236}">
              <a16:creationId xmlns:a16="http://schemas.microsoft.com/office/drawing/2014/main" id="{00000000-0008-0000-08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18564"/>
    <xdr:pic>
      <xdr:nvPicPr>
        <xdr:cNvPr id="604" name="Picture 4" descr="logo alquiser1">
          <a:extLst>
            <a:ext uri="{FF2B5EF4-FFF2-40B4-BE49-F238E27FC236}">
              <a16:creationId xmlns:a16="http://schemas.microsoft.com/office/drawing/2014/main" id="{00000000-0008-0000-08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05" name="Picture 4" descr="logo alquiser1">
          <a:extLst>
            <a:ext uri="{FF2B5EF4-FFF2-40B4-BE49-F238E27FC236}">
              <a16:creationId xmlns:a16="http://schemas.microsoft.com/office/drawing/2014/main" id="{00000000-0008-0000-08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66164"/>
    <xdr:pic>
      <xdr:nvPicPr>
        <xdr:cNvPr id="606" name="Picture 4" descr="logo alquiser1">
          <a:extLst>
            <a:ext uri="{FF2B5EF4-FFF2-40B4-BE49-F238E27FC236}">
              <a16:creationId xmlns:a16="http://schemas.microsoft.com/office/drawing/2014/main" id="{00000000-0008-0000-08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56104"/>
    <xdr:pic>
      <xdr:nvPicPr>
        <xdr:cNvPr id="607" name="Picture 4" descr="logo alquiser1">
          <a:extLst>
            <a:ext uri="{FF2B5EF4-FFF2-40B4-BE49-F238E27FC236}">
              <a16:creationId xmlns:a16="http://schemas.microsoft.com/office/drawing/2014/main" id="{00000000-0008-0000-08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09014"/>
    <xdr:pic>
      <xdr:nvPicPr>
        <xdr:cNvPr id="608" name="Picture 4" descr="logo alquiser1">
          <a:extLst>
            <a:ext uri="{FF2B5EF4-FFF2-40B4-BE49-F238E27FC236}">
              <a16:creationId xmlns:a16="http://schemas.microsoft.com/office/drawing/2014/main" id="{00000000-0008-0000-08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09" name="Picture 4" descr="logo alquiser1">
          <a:extLst>
            <a:ext uri="{FF2B5EF4-FFF2-40B4-BE49-F238E27FC236}">
              <a16:creationId xmlns:a16="http://schemas.microsoft.com/office/drawing/2014/main" id="{00000000-0008-0000-08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6872"/>
    <xdr:pic>
      <xdr:nvPicPr>
        <xdr:cNvPr id="610" name="Picture 4" descr="logo alquiser1">
          <a:extLst>
            <a:ext uri="{FF2B5EF4-FFF2-40B4-BE49-F238E27FC236}">
              <a16:creationId xmlns:a16="http://schemas.microsoft.com/office/drawing/2014/main" id="{00000000-0008-0000-08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11" name="Picture 4" descr="logo alquiser1">
          <a:extLst>
            <a:ext uri="{FF2B5EF4-FFF2-40B4-BE49-F238E27FC236}">
              <a16:creationId xmlns:a16="http://schemas.microsoft.com/office/drawing/2014/main" id="{00000000-0008-0000-08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612" name="Picture 4" descr="logo alquiser1">
          <a:extLst>
            <a:ext uri="{FF2B5EF4-FFF2-40B4-BE49-F238E27FC236}">
              <a16:creationId xmlns:a16="http://schemas.microsoft.com/office/drawing/2014/main" id="{00000000-0008-0000-08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37322"/>
    <xdr:pic>
      <xdr:nvPicPr>
        <xdr:cNvPr id="613" name="Picture 4" descr="logo alquiser1">
          <a:extLst>
            <a:ext uri="{FF2B5EF4-FFF2-40B4-BE49-F238E27FC236}">
              <a16:creationId xmlns:a16="http://schemas.microsoft.com/office/drawing/2014/main" id="{00000000-0008-0000-08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14" name="Picture 4" descr="logo alquiser1">
          <a:extLst>
            <a:ext uri="{FF2B5EF4-FFF2-40B4-BE49-F238E27FC236}">
              <a16:creationId xmlns:a16="http://schemas.microsoft.com/office/drawing/2014/main" id="{00000000-0008-0000-08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615" name="Picture 4" descr="logo alquiser1">
          <a:extLst>
            <a:ext uri="{FF2B5EF4-FFF2-40B4-BE49-F238E27FC236}">
              <a16:creationId xmlns:a16="http://schemas.microsoft.com/office/drawing/2014/main" id="{00000000-0008-0000-08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16" name="Picture 4" descr="logo alquiser1">
          <a:extLst>
            <a:ext uri="{FF2B5EF4-FFF2-40B4-BE49-F238E27FC236}">
              <a16:creationId xmlns:a16="http://schemas.microsoft.com/office/drawing/2014/main" id="{00000000-0008-0000-08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7589"/>
    <xdr:pic>
      <xdr:nvPicPr>
        <xdr:cNvPr id="617" name="Picture 4" descr="logo alquiser1">
          <a:extLst>
            <a:ext uri="{FF2B5EF4-FFF2-40B4-BE49-F238E27FC236}">
              <a16:creationId xmlns:a16="http://schemas.microsoft.com/office/drawing/2014/main" id="{00000000-0008-0000-08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27529"/>
    <xdr:pic>
      <xdr:nvPicPr>
        <xdr:cNvPr id="618" name="Picture 4" descr="logo alquiser1">
          <a:extLst>
            <a:ext uri="{FF2B5EF4-FFF2-40B4-BE49-F238E27FC236}">
              <a16:creationId xmlns:a16="http://schemas.microsoft.com/office/drawing/2014/main" id="{00000000-0008-0000-08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0439"/>
    <xdr:pic>
      <xdr:nvPicPr>
        <xdr:cNvPr id="619" name="Picture 4" descr="logo alquiser1">
          <a:extLst>
            <a:ext uri="{FF2B5EF4-FFF2-40B4-BE49-F238E27FC236}">
              <a16:creationId xmlns:a16="http://schemas.microsoft.com/office/drawing/2014/main" id="{00000000-0008-0000-08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620" name="Picture 4" descr="logo alquiser1">
          <a:extLst>
            <a:ext uri="{FF2B5EF4-FFF2-40B4-BE49-F238E27FC236}">
              <a16:creationId xmlns:a16="http://schemas.microsoft.com/office/drawing/2014/main" id="{00000000-0008-0000-08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621" name="Picture 4" descr="logo alquiser1">
          <a:extLst>
            <a:ext uri="{FF2B5EF4-FFF2-40B4-BE49-F238E27FC236}">
              <a16:creationId xmlns:a16="http://schemas.microsoft.com/office/drawing/2014/main" id="{00000000-0008-0000-08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622" name="Picture 4" descr="logo alquiser1">
          <a:extLst>
            <a:ext uri="{FF2B5EF4-FFF2-40B4-BE49-F238E27FC236}">
              <a16:creationId xmlns:a16="http://schemas.microsoft.com/office/drawing/2014/main" id="{00000000-0008-0000-08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8150"/>
    <xdr:pic>
      <xdr:nvPicPr>
        <xdr:cNvPr id="623" name="Picture 4" descr="logo alquiser1">
          <a:extLst>
            <a:ext uri="{FF2B5EF4-FFF2-40B4-BE49-F238E27FC236}">
              <a16:creationId xmlns:a16="http://schemas.microsoft.com/office/drawing/2014/main" id="{00000000-0008-0000-08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1000"/>
    <xdr:pic>
      <xdr:nvPicPr>
        <xdr:cNvPr id="624" name="Picture 4" descr="logo alquiser1">
          <a:extLst>
            <a:ext uri="{FF2B5EF4-FFF2-40B4-BE49-F238E27FC236}">
              <a16:creationId xmlns:a16="http://schemas.microsoft.com/office/drawing/2014/main" id="{00000000-0008-0000-08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25" name="Picture 4" descr="logo alquiser1">
          <a:extLst>
            <a:ext uri="{FF2B5EF4-FFF2-40B4-BE49-F238E27FC236}">
              <a16:creationId xmlns:a16="http://schemas.microsoft.com/office/drawing/2014/main" id="{00000000-0008-0000-0800-00007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18564"/>
    <xdr:pic>
      <xdr:nvPicPr>
        <xdr:cNvPr id="626" name="Picture 4" descr="logo alquiser1">
          <a:extLst>
            <a:ext uri="{FF2B5EF4-FFF2-40B4-BE49-F238E27FC236}">
              <a16:creationId xmlns:a16="http://schemas.microsoft.com/office/drawing/2014/main" id="{00000000-0008-0000-08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27" name="Picture 4" descr="logo alquiser1">
          <a:extLst>
            <a:ext uri="{FF2B5EF4-FFF2-40B4-BE49-F238E27FC236}">
              <a16:creationId xmlns:a16="http://schemas.microsoft.com/office/drawing/2014/main" id="{00000000-0008-0000-08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66164"/>
    <xdr:pic>
      <xdr:nvPicPr>
        <xdr:cNvPr id="628" name="Picture 4" descr="logo alquiser1">
          <a:extLst>
            <a:ext uri="{FF2B5EF4-FFF2-40B4-BE49-F238E27FC236}">
              <a16:creationId xmlns:a16="http://schemas.microsoft.com/office/drawing/2014/main" id="{00000000-0008-0000-08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56104"/>
    <xdr:pic>
      <xdr:nvPicPr>
        <xdr:cNvPr id="629" name="Picture 4" descr="logo alquiser1">
          <a:extLst>
            <a:ext uri="{FF2B5EF4-FFF2-40B4-BE49-F238E27FC236}">
              <a16:creationId xmlns:a16="http://schemas.microsoft.com/office/drawing/2014/main" id="{00000000-0008-0000-08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09014"/>
    <xdr:pic>
      <xdr:nvPicPr>
        <xdr:cNvPr id="630" name="Picture 4" descr="logo alquiser1">
          <a:extLst>
            <a:ext uri="{FF2B5EF4-FFF2-40B4-BE49-F238E27FC236}">
              <a16:creationId xmlns:a16="http://schemas.microsoft.com/office/drawing/2014/main" id="{00000000-0008-0000-08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31" name="Picture 4" descr="logo alquiser1">
          <a:extLst>
            <a:ext uri="{FF2B5EF4-FFF2-40B4-BE49-F238E27FC236}">
              <a16:creationId xmlns:a16="http://schemas.microsoft.com/office/drawing/2014/main" id="{00000000-0008-0000-08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6872"/>
    <xdr:pic>
      <xdr:nvPicPr>
        <xdr:cNvPr id="632" name="Picture 4" descr="logo alquiser1">
          <a:extLst>
            <a:ext uri="{FF2B5EF4-FFF2-40B4-BE49-F238E27FC236}">
              <a16:creationId xmlns:a16="http://schemas.microsoft.com/office/drawing/2014/main" id="{00000000-0008-0000-08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33" name="Picture 4" descr="logo alquiser1">
          <a:extLst>
            <a:ext uri="{FF2B5EF4-FFF2-40B4-BE49-F238E27FC236}">
              <a16:creationId xmlns:a16="http://schemas.microsoft.com/office/drawing/2014/main" id="{00000000-0008-0000-08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634" name="Picture 4" descr="logo alquiser1">
          <a:extLst>
            <a:ext uri="{FF2B5EF4-FFF2-40B4-BE49-F238E27FC236}">
              <a16:creationId xmlns:a16="http://schemas.microsoft.com/office/drawing/2014/main" id="{00000000-0008-0000-08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37322"/>
    <xdr:pic>
      <xdr:nvPicPr>
        <xdr:cNvPr id="635" name="Picture 4" descr="logo alquiser1">
          <a:extLst>
            <a:ext uri="{FF2B5EF4-FFF2-40B4-BE49-F238E27FC236}">
              <a16:creationId xmlns:a16="http://schemas.microsoft.com/office/drawing/2014/main" id="{00000000-0008-0000-08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36" name="Picture 4" descr="logo alquiser1">
          <a:extLst>
            <a:ext uri="{FF2B5EF4-FFF2-40B4-BE49-F238E27FC236}">
              <a16:creationId xmlns:a16="http://schemas.microsoft.com/office/drawing/2014/main" id="{00000000-0008-0000-08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37" name="Picture 4" descr="logo alquiser1">
          <a:extLst>
            <a:ext uri="{FF2B5EF4-FFF2-40B4-BE49-F238E27FC236}">
              <a16:creationId xmlns:a16="http://schemas.microsoft.com/office/drawing/2014/main" id="{00000000-0008-0000-08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27529"/>
    <xdr:pic>
      <xdr:nvPicPr>
        <xdr:cNvPr id="638" name="Picture 4" descr="logo alquiser1">
          <a:extLst>
            <a:ext uri="{FF2B5EF4-FFF2-40B4-BE49-F238E27FC236}">
              <a16:creationId xmlns:a16="http://schemas.microsoft.com/office/drawing/2014/main" id="{00000000-0008-0000-08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639" name="Picture 4" descr="logo alquiser1">
          <a:extLst>
            <a:ext uri="{FF2B5EF4-FFF2-40B4-BE49-F238E27FC236}">
              <a16:creationId xmlns:a16="http://schemas.microsoft.com/office/drawing/2014/main" id="{00000000-0008-0000-08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640" name="Picture 4" descr="logo alquiser1">
          <a:extLst>
            <a:ext uri="{FF2B5EF4-FFF2-40B4-BE49-F238E27FC236}">
              <a16:creationId xmlns:a16="http://schemas.microsoft.com/office/drawing/2014/main" id="{00000000-0008-0000-08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641" name="Picture 4" descr="logo alquiser1">
          <a:extLst>
            <a:ext uri="{FF2B5EF4-FFF2-40B4-BE49-F238E27FC236}">
              <a16:creationId xmlns:a16="http://schemas.microsoft.com/office/drawing/2014/main" id="{00000000-0008-0000-08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8150"/>
    <xdr:pic>
      <xdr:nvPicPr>
        <xdr:cNvPr id="642" name="Picture 4" descr="logo alquiser1">
          <a:extLst>
            <a:ext uri="{FF2B5EF4-FFF2-40B4-BE49-F238E27FC236}">
              <a16:creationId xmlns:a16="http://schemas.microsoft.com/office/drawing/2014/main" id="{00000000-0008-0000-08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381000"/>
    <xdr:pic>
      <xdr:nvPicPr>
        <xdr:cNvPr id="643" name="Picture 4" descr="logo alquiser1">
          <a:extLst>
            <a:ext uri="{FF2B5EF4-FFF2-40B4-BE49-F238E27FC236}">
              <a16:creationId xmlns:a16="http://schemas.microsoft.com/office/drawing/2014/main" id="{00000000-0008-0000-08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44" name="Picture 4" descr="logo alquiser1">
          <a:extLst>
            <a:ext uri="{FF2B5EF4-FFF2-40B4-BE49-F238E27FC236}">
              <a16:creationId xmlns:a16="http://schemas.microsoft.com/office/drawing/2014/main" id="{00000000-0008-0000-08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45" name="Picture 4" descr="logo alquiser1">
          <a:extLst>
            <a:ext uri="{FF2B5EF4-FFF2-40B4-BE49-F238E27FC236}">
              <a16:creationId xmlns:a16="http://schemas.microsoft.com/office/drawing/2014/main" id="{00000000-0008-0000-08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56104"/>
    <xdr:pic>
      <xdr:nvPicPr>
        <xdr:cNvPr id="646" name="Picture 4" descr="logo alquiser1">
          <a:extLst>
            <a:ext uri="{FF2B5EF4-FFF2-40B4-BE49-F238E27FC236}">
              <a16:creationId xmlns:a16="http://schemas.microsoft.com/office/drawing/2014/main" id="{00000000-0008-0000-08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647" name="Picture 4" descr="logo alquiser1">
          <a:extLst>
            <a:ext uri="{FF2B5EF4-FFF2-40B4-BE49-F238E27FC236}">
              <a16:creationId xmlns:a16="http://schemas.microsoft.com/office/drawing/2014/main" id="{00000000-0008-0000-08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648" name="Picture 4" descr="logo alquiser1">
          <a:extLst>
            <a:ext uri="{FF2B5EF4-FFF2-40B4-BE49-F238E27FC236}">
              <a16:creationId xmlns:a16="http://schemas.microsoft.com/office/drawing/2014/main" id="{00000000-0008-0000-08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89"/>
    <xdr:pic>
      <xdr:nvPicPr>
        <xdr:cNvPr id="649" name="Picture 4" descr="logo alquiser1">
          <a:extLst>
            <a:ext uri="{FF2B5EF4-FFF2-40B4-BE49-F238E27FC236}">
              <a16:creationId xmlns:a16="http://schemas.microsoft.com/office/drawing/2014/main" id="{00000000-0008-0000-08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7589"/>
    <xdr:pic>
      <xdr:nvPicPr>
        <xdr:cNvPr id="650" name="Picture 4" descr="logo alquiser1">
          <a:extLst>
            <a:ext uri="{FF2B5EF4-FFF2-40B4-BE49-F238E27FC236}">
              <a16:creationId xmlns:a16="http://schemas.microsoft.com/office/drawing/2014/main" id="{00000000-0008-0000-08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18564"/>
    <xdr:pic>
      <xdr:nvPicPr>
        <xdr:cNvPr id="651" name="Picture 4" descr="logo alquiser1">
          <a:extLst>
            <a:ext uri="{FF2B5EF4-FFF2-40B4-BE49-F238E27FC236}">
              <a16:creationId xmlns:a16="http://schemas.microsoft.com/office/drawing/2014/main" id="{00000000-0008-0000-08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66164"/>
    <xdr:pic>
      <xdr:nvPicPr>
        <xdr:cNvPr id="652" name="Picture 4" descr="logo alquiser1">
          <a:extLst>
            <a:ext uri="{FF2B5EF4-FFF2-40B4-BE49-F238E27FC236}">
              <a16:creationId xmlns:a16="http://schemas.microsoft.com/office/drawing/2014/main" id="{00000000-0008-0000-08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09014"/>
    <xdr:pic>
      <xdr:nvPicPr>
        <xdr:cNvPr id="653" name="Picture 4" descr="logo alquiser1">
          <a:extLst>
            <a:ext uri="{FF2B5EF4-FFF2-40B4-BE49-F238E27FC236}">
              <a16:creationId xmlns:a16="http://schemas.microsoft.com/office/drawing/2014/main" id="{00000000-0008-0000-08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54" name="Picture 4" descr="logo alquiser1">
          <a:extLst>
            <a:ext uri="{FF2B5EF4-FFF2-40B4-BE49-F238E27FC236}">
              <a16:creationId xmlns:a16="http://schemas.microsoft.com/office/drawing/2014/main" id="{00000000-0008-0000-08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6872"/>
    <xdr:pic>
      <xdr:nvPicPr>
        <xdr:cNvPr id="655" name="Picture 4" descr="logo alquiser1">
          <a:extLst>
            <a:ext uri="{FF2B5EF4-FFF2-40B4-BE49-F238E27FC236}">
              <a16:creationId xmlns:a16="http://schemas.microsoft.com/office/drawing/2014/main" id="{00000000-0008-0000-08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56" name="Picture 4" descr="logo alquiser1">
          <a:extLst>
            <a:ext uri="{FF2B5EF4-FFF2-40B4-BE49-F238E27FC236}">
              <a16:creationId xmlns:a16="http://schemas.microsoft.com/office/drawing/2014/main" id="{00000000-0008-0000-08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657" name="Picture 4" descr="logo alquiser1">
          <a:extLst>
            <a:ext uri="{FF2B5EF4-FFF2-40B4-BE49-F238E27FC236}">
              <a16:creationId xmlns:a16="http://schemas.microsoft.com/office/drawing/2014/main" id="{00000000-0008-0000-08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537322"/>
    <xdr:pic>
      <xdr:nvPicPr>
        <xdr:cNvPr id="658" name="Picture 4" descr="logo alquiser1">
          <a:extLst>
            <a:ext uri="{FF2B5EF4-FFF2-40B4-BE49-F238E27FC236}">
              <a16:creationId xmlns:a16="http://schemas.microsoft.com/office/drawing/2014/main" id="{00000000-0008-0000-08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59" name="Picture 4" descr="logo alquiser1">
          <a:extLst>
            <a:ext uri="{FF2B5EF4-FFF2-40B4-BE49-F238E27FC236}">
              <a16:creationId xmlns:a16="http://schemas.microsoft.com/office/drawing/2014/main" id="{00000000-0008-0000-08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60" name="Picture 4" descr="logo alquiser1">
          <a:extLst>
            <a:ext uri="{FF2B5EF4-FFF2-40B4-BE49-F238E27FC236}">
              <a16:creationId xmlns:a16="http://schemas.microsoft.com/office/drawing/2014/main" id="{00000000-0008-0000-08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27529"/>
    <xdr:pic>
      <xdr:nvPicPr>
        <xdr:cNvPr id="661" name="Picture 4" descr="logo alquiser1">
          <a:extLst>
            <a:ext uri="{FF2B5EF4-FFF2-40B4-BE49-F238E27FC236}">
              <a16:creationId xmlns:a16="http://schemas.microsoft.com/office/drawing/2014/main" id="{00000000-0008-0000-08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662" name="Picture 4" descr="logo alquiser1">
          <a:extLst>
            <a:ext uri="{FF2B5EF4-FFF2-40B4-BE49-F238E27FC236}">
              <a16:creationId xmlns:a16="http://schemas.microsoft.com/office/drawing/2014/main" id="{00000000-0008-0000-08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94472"/>
    <xdr:pic>
      <xdr:nvPicPr>
        <xdr:cNvPr id="663" name="Picture 4" descr="logo alquiser1">
          <a:extLst>
            <a:ext uri="{FF2B5EF4-FFF2-40B4-BE49-F238E27FC236}">
              <a16:creationId xmlns:a16="http://schemas.microsoft.com/office/drawing/2014/main" id="{00000000-0008-0000-08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94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742390"/>
    <xdr:pic>
      <xdr:nvPicPr>
        <xdr:cNvPr id="664" name="Picture 4" descr="logo alquiser1">
          <a:extLst>
            <a:ext uri="{FF2B5EF4-FFF2-40B4-BE49-F238E27FC236}">
              <a16:creationId xmlns:a16="http://schemas.microsoft.com/office/drawing/2014/main" id="{00000000-0008-0000-08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74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43</xdr:row>
      <xdr:rowOff>0</xdr:rowOff>
    </xdr:from>
    <xdr:ext cx="0" cy="438150"/>
    <xdr:pic>
      <xdr:nvPicPr>
        <xdr:cNvPr id="665" name="Picture 4" descr="logo alquiser1">
          <a:extLst>
            <a:ext uri="{FF2B5EF4-FFF2-40B4-BE49-F238E27FC236}">
              <a16:creationId xmlns:a16="http://schemas.microsoft.com/office/drawing/2014/main" id="{00000000-0008-0000-08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30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66" name="Picture 4" descr="logo alquiser1">
          <a:extLst>
            <a:ext uri="{FF2B5EF4-FFF2-40B4-BE49-F238E27FC236}">
              <a16:creationId xmlns:a16="http://schemas.microsoft.com/office/drawing/2014/main" id="{00000000-0008-0000-08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589990"/>
    <xdr:pic>
      <xdr:nvPicPr>
        <xdr:cNvPr id="667" name="Picture 4" descr="logo alquiser1">
          <a:extLst>
            <a:ext uri="{FF2B5EF4-FFF2-40B4-BE49-F238E27FC236}">
              <a16:creationId xmlns:a16="http://schemas.microsoft.com/office/drawing/2014/main" id="{00000000-0008-0000-08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904875</xdr:colOff>
      <xdr:row>43</xdr:row>
      <xdr:rowOff>0</xdr:rowOff>
    </xdr:from>
    <xdr:ext cx="0" cy="656104"/>
    <xdr:pic>
      <xdr:nvPicPr>
        <xdr:cNvPr id="668" name="Picture 4" descr="logo alquiser1">
          <a:extLst>
            <a:ext uri="{FF2B5EF4-FFF2-40B4-BE49-F238E27FC236}">
              <a16:creationId xmlns:a16="http://schemas.microsoft.com/office/drawing/2014/main" id="{00000000-0008-0000-08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7305675"/>
          <a:ext cx="0" cy="656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547127"/>
    <xdr:pic>
      <xdr:nvPicPr>
        <xdr:cNvPr id="669" name="Picture 4" descr="logo alquiser1">
          <a:extLst>
            <a:ext uri="{FF2B5EF4-FFF2-40B4-BE49-F238E27FC236}">
              <a16:creationId xmlns:a16="http://schemas.microsoft.com/office/drawing/2014/main" id="{00000000-0008-0000-08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547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37589"/>
    <xdr:pic>
      <xdr:nvPicPr>
        <xdr:cNvPr id="670" name="Picture 4" descr="logo alquiser1">
          <a:extLst>
            <a:ext uri="{FF2B5EF4-FFF2-40B4-BE49-F238E27FC236}">
              <a16:creationId xmlns:a16="http://schemas.microsoft.com/office/drawing/2014/main" id="{00000000-0008-0000-08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380439"/>
    <xdr:pic>
      <xdr:nvPicPr>
        <xdr:cNvPr id="671" name="Picture 4" descr="logo alquiser1">
          <a:extLst>
            <a:ext uri="{FF2B5EF4-FFF2-40B4-BE49-F238E27FC236}">
              <a16:creationId xmlns:a16="http://schemas.microsoft.com/office/drawing/2014/main" id="{00000000-0008-0000-08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47955"/>
    <xdr:pic>
      <xdr:nvPicPr>
        <xdr:cNvPr id="672" name="Picture 4" descr="logo alquiser1">
          <a:extLst>
            <a:ext uri="{FF2B5EF4-FFF2-40B4-BE49-F238E27FC236}">
              <a16:creationId xmlns:a16="http://schemas.microsoft.com/office/drawing/2014/main" id="{00000000-0008-0000-08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390805"/>
    <xdr:pic>
      <xdr:nvPicPr>
        <xdr:cNvPr id="673" name="Picture 4" descr="logo alquiser1">
          <a:extLst>
            <a:ext uri="{FF2B5EF4-FFF2-40B4-BE49-F238E27FC236}">
              <a16:creationId xmlns:a16="http://schemas.microsoft.com/office/drawing/2014/main" id="{00000000-0008-0000-08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66164"/>
    <xdr:pic>
      <xdr:nvPicPr>
        <xdr:cNvPr id="674" name="Picture 4" descr="logo alquiser1">
          <a:extLst>
            <a:ext uri="{FF2B5EF4-FFF2-40B4-BE49-F238E27FC236}">
              <a16:creationId xmlns:a16="http://schemas.microsoft.com/office/drawing/2014/main" id="{00000000-0008-0000-08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09014"/>
    <xdr:pic>
      <xdr:nvPicPr>
        <xdr:cNvPr id="675" name="Picture 4" descr="logo alquiser1">
          <a:extLst>
            <a:ext uri="{FF2B5EF4-FFF2-40B4-BE49-F238E27FC236}">
              <a16:creationId xmlns:a16="http://schemas.microsoft.com/office/drawing/2014/main" id="{00000000-0008-0000-08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219075"/>
    <xdr:pic>
      <xdr:nvPicPr>
        <xdr:cNvPr id="676" name="Picture 4" descr="logo alquiser1">
          <a:extLst>
            <a:ext uri="{FF2B5EF4-FFF2-40B4-BE49-F238E27FC236}">
              <a16:creationId xmlns:a16="http://schemas.microsoft.com/office/drawing/2014/main" id="{00000000-0008-0000-08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23863"/>
    <xdr:pic>
      <xdr:nvPicPr>
        <xdr:cNvPr id="677" name="Picture 4" descr="logo alquiser1">
          <a:extLst>
            <a:ext uri="{FF2B5EF4-FFF2-40B4-BE49-F238E27FC236}">
              <a16:creationId xmlns:a16="http://schemas.microsoft.com/office/drawing/2014/main" id="{00000000-0008-0000-08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304800"/>
    <xdr:pic>
      <xdr:nvPicPr>
        <xdr:cNvPr id="678" name="Picture 4" descr="logo alquiser1">
          <a:extLst>
            <a:ext uri="{FF2B5EF4-FFF2-40B4-BE49-F238E27FC236}">
              <a16:creationId xmlns:a16="http://schemas.microsoft.com/office/drawing/2014/main" id="{00000000-0008-0000-08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537322"/>
    <xdr:pic>
      <xdr:nvPicPr>
        <xdr:cNvPr id="679" name="Picture 4" descr="logo alquiser1">
          <a:extLst>
            <a:ext uri="{FF2B5EF4-FFF2-40B4-BE49-F238E27FC236}">
              <a16:creationId xmlns:a16="http://schemas.microsoft.com/office/drawing/2014/main" id="{00000000-0008-0000-08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37589"/>
    <xdr:pic>
      <xdr:nvPicPr>
        <xdr:cNvPr id="680" name="Picture 4" descr="logo alquiser1">
          <a:extLst>
            <a:ext uri="{FF2B5EF4-FFF2-40B4-BE49-F238E27FC236}">
              <a16:creationId xmlns:a16="http://schemas.microsoft.com/office/drawing/2014/main" id="{00000000-0008-0000-08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380439"/>
    <xdr:pic>
      <xdr:nvPicPr>
        <xdr:cNvPr id="681" name="Picture 4" descr="logo alquiser1">
          <a:extLst>
            <a:ext uri="{FF2B5EF4-FFF2-40B4-BE49-F238E27FC236}">
              <a16:creationId xmlns:a16="http://schemas.microsoft.com/office/drawing/2014/main" id="{00000000-0008-0000-08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38150"/>
    <xdr:pic>
      <xdr:nvPicPr>
        <xdr:cNvPr id="682" name="Picture 4" descr="logo alquiser1">
          <a:extLst>
            <a:ext uri="{FF2B5EF4-FFF2-40B4-BE49-F238E27FC236}">
              <a16:creationId xmlns:a16="http://schemas.microsoft.com/office/drawing/2014/main" id="{00000000-0008-0000-08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381000"/>
    <xdr:pic>
      <xdr:nvPicPr>
        <xdr:cNvPr id="683" name="Picture 4" descr="logo alquiser1">
          <a:extLst>
            <a:ext uri="{FF2B5EF4-FFF2-40B4-BE49-F238E27FC236}">
              <a16:creationId xmlns:a16="http://schemas.microsoft.com/office/drawing/2014/main" id="{00000000-0008-0000-08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66164"/>
    <xdr:pic>
      <xdr:nvPicPr>
        <xdr:cNvPr id="684" name="Picture 4" descr="logo alquiser1">
          <a:extLst>
            <a:ext uri="{FF2B5EF4-FFF2-40B4-BE49-F238E27FC236}">
              <a16:creationId xmlns:a16="http://schemas.microsoft.com/office/drawing/2014/main" id="{00000000-0008-0000-08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09014"/>
    <xdr:pic>
      <xdr:nvPicPr>
        <xdr:cNvPr id="685" name="Picture 4" descr="logo alquiser1">
          <a:extLst>
            <a:ext uri="{FF2B5EF4-FFF2-40B4-BE49-F238E27FC236}">
              <a16:creationId xmlns:a16="http://schemas.microsoft.com/office/drawing/2014/main" id="{00000000-0008-0000-0800-0000A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537322"/>
    <xdr:pic>
      <xdr:nvPicPr>
        <xdr:cNvPr id="686" name="Picture 4" descr="logo alquiser1">
          <a:extLst>
            <a:ext uri="{FF2B5EF4-FFF2-40B4-BE49-F238E27FC236}">
              <a16:creationId xmlns:a16="http://schemas.microsoft.com/office/drawing/2014/main" id="{00000000-0008-0000-08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37589"/>
    <xdr:pic>
      <xdr:nvPicPr>
        <xdr:cNvPr id="687" name="Picture 4" descr="logo alquiser1">
          <a:extLst>
            <a:ext uri="{FF2B5EF4-FFF2-40B4-BE49-F238E27FC236}">
              <a16:creationId xmlns:a16="http://schemas.microsoft.com/office/drawing/2014/main" id="{00000000-0008-0000-0800-0000A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380439"/>
    <xdr:pic>
      <xdr:nvPicPr>
        <xdr:cNvPr id="688" name="Picture 4" descr="logo alquiser1">
          <a:extLst>
            <a:ext uri="{FF2B5EF4-FFF2-40B4-BE49-F238E27FC236}">
              <a16:creationId xmlns:a16="http://schemas.microsoft.com/office/drawing/2014/main" id="{00000000-0008-0000-08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38150"/>
    <xdr:pic>
      <xdr:nvPicPr>
        <xdr:cNvPr id="689" name="Picture 4" descr="logo alquiser1">
          <a:extLst>
            <a:ext uri="{FF2B5EF4-FFF2-40B4-BE49-F238E27FC236}">
              <a16:creationId xmlns:a16="http://schemas.microsoft.com/office/drawing/2014/main" id="{00000000-0008-0000-0800-0000B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381000"/>
    <xdr:pic>
      <xdr:nvPicPr>
        <xdr:cNvPr id="690" name="Picture 4" descr="logo alquiser1">
          <a:extLst>
            <a:ext uri="{FF2B5EF4-FFF2-40B4-BE49-F238E27FC236}">
              <a16:creationId xmlns:a16="http://schemas.microsoft.com/office/drawing/2014/main" id="{00000000-0008-0000-08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66164"/>
    <xdr:pic>
      <xdr:nvPicPr>
        <xdr:cNvPr id="691" name="Picture 4" descr="logo alquiser1">
          <a:extLst>
            <a:ext uri="{FF2B5EF4-FFF2-40B4-BE49-F238E27FC236}">
              <a16:creationId xmlns:a16="http://schemas.microsoft.com/office/drawing/2014/main" id="{00000000-0008-0000-0800-0000B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09014"/>
    <xdr:pic>
      <xdr:nvPicPr>
        <xdr:cNvPr id="692" name="Picture 4" descr="logo alquiser1">
          <a:extLst>
            <a:ext uri="{FF2B5EF4-FFF2-40B4-BE49-F238E27FC236}">
              <a16:creationId xmlns:a16="http://schemas.microsoft.com/office/drawing/2014/main" id="{00000000-0008-0000-08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537322"/>
    <xdr:pic>
      <xdr:nvPicPr>
        <xdr:cNvPr id="693" name="Picture 4" descr="logo alquiser1">
          <a:extLst>
            <a:ext uri="{FF2B5EF4-FFF2-40B4-BE49-F238E27FC236}">
              <a16:creationId xmlns:a16="http://schemas.microsoft.com/office/drawing/2014/main" id="{00000000-0008-0000-08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38150"/>
    <xdr:pic>
      <xdr:nvPicPr>
        <xdr:cNvPr id="694" name="Picture 4" descr="logo alquiser1">
          <a:extLst>
            <a:ext uri="{FF2B5EF4-FFF2-40B4-BE49-F238E27FC236}">
              <a16:creationId xmlns:a16="http://schemas.microsoft.com/office/drawing/2014/main" id="{00000000-0008-0000-08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381000"/>
    <xdr:pic>
      <xdr:nvPicPr>
        <xdr:cNvPr id="695" name="Picture 4" descr="logo alquiser1">
          <a:extLst>
            <a:ext uri="{FF2B5EF4-FFF2-40B4-BE49-F238E27FC236}">
              <a16:creationId xmlns:a16="http://schemas.microsoft.com/office/drawing/2014/main" id="{00000000-0008-0000-0800-0000B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37589"/>
    <xdr:pic>
      <xdr:nvPicPr>
        <xdr:cNvPr id="696" name="Picture 4" descr="logo alquiser1">
          <a:extLst>
            <a:ext uri="{FF2B5EF4-FFF2-40B4-BE49-F238E27FC236}">
              <a16:creationId xmlns:a16="http://schemas.microsoft.com/office/drawing/2014/main" id="{00000000-0008-0000-08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66164"/>
    <xdr:pic>
      <xdr:nvPicPr>
        <xdr:cNvPr id="697" name="Picture 4" descr="logo alquiser1">
          <a:extLst>
            <a:ext uri="{FF2B5EF4-FFF2-40B4-BE49-F238E27FC236}">
              <a16:creationId xmlns:a16="http://schemas.microsoft.com/office/drawing/2014/main" id="{00000000-0008-0000-0800-0000B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09014"/>
    <xdr:pic>
      <xdr:nvPicPr>
        <xdr:cNvPr id="698" name="Picture 4" descr="logo alquiser1">
          <a:extLst>
            <a:ext uri="{FF2B5EF4-FFF2-40B4-BE49-F238E27FC236}">
              <a16:creationId xmlns:a16="http://schemas.microsoft.com/office/drawing/2014/main" id="{00000000-0008-0000-08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537322"/>
    <xdr:pic>
      <xdr:nvPicPr>
        <xdr:cNvPr id="699" name="Picture 4" descr="logo alquiser1">
          <a:extLst>
            <a:ext uri="{FF2B5EF4-FFF2-40B4-BE49-F238E27FC236}">
              <a16:creationId xmlns:a16="http://schemas.microsoft.com/office/drawing/2014/main" id="{00000000-0008-0000-08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5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44</xdr:row>
      <xdr:rowOff>0</xdr:rowOff>
    </xdr:from>
    <xdr:ext cx="0" cy="438150"/>
    <xdr:pic>
      <xdr:nvPicPr>
        <xdr:cNvPr id="700" name="Picture 4" descr="logo alquiser1">
          <a:extLst>
            <a:ext uri="{FF2B5EF4-FFF2-40B4-BE49-F238E27FC236}">
              <a16:creationId xmlns:a16="http://schemas.microsoft.com/office/drawing/2014/main" id="{00000000-0008-0000-08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74961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37589"/>
    <xdr:pic>
      <xdr:nvPicPr>
        <xdr:cNvPr id="701" name="Picture 4" descr="logo alquiser1">
          <a:extLst>
            <a:ext uri="{FF2B5EF4-FFF2-40B4-BE49-F238E27FC236}">
              <a16:creationId xmlns:a16="http://schemas.microsoft.com/office/drawing/2014/main" id="{00000000-0008-0000-0800-0000B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380439"/>
    <xdr:pic>
      <xdr:nvPicPr>
        <xdr:cNvPr id="702" name="Picture 4" descr="logo alquiser1">
          <a:extLst>
            <a:ext uri="{FF2B5EF4-FFF2-40B4-BE49-F238E27FC236}">
              <a16:creationId xmlns:a16="http://schemas.microsoft.com/office/drawing/2014/main" id="{00000000-0008-0000-08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47955"/>
    <xdr:pic>
      <xdr:nvPicPr>
        <xdr:cNvPr id="703" name="Picture 4" descr="logo alquiser1">
          <a:extLst>
            <a:ext uri="{FF2B5EF4-FFF2-40B4-BE49-F238E27FC236}">
              <a16:creationId xmlns:a16="http://schemas.microsoft.com/office/drawing/2014/main" id="{00000000-0008-0000-0800-0000B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4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390805"/>
    <xdr:pic>
      <xdr:nvPicPr>
        <xdr:cNvPr id="704" name="Picture 4" descr="logo alquiser1">
          <a:extLst>
            <a:ext uri="{FF2B5EF4-FFF2-40B4-BE49-F238E27FC236}">
              <a16:creationId xmlns:a16="http://schemas.microsoft.com/office/drawing/2014/main" id="{00000000-0008-0000-08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39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66164"/>
    <xdr:pic>
      <xdr:nvPicPr>
        <xdr:cNvPr id="705" name="Picture 4" descr="logo alquiser1">
          <a:extLst>
            <a:ext uri="{FF2B5EF4-FFF2-40B4-BE49-F238E27FC236}">
              <a16:creationId xmlns:a16="http://schemas.microsoft.com/office/drawing/2014/main" id="{00000000-0008-0000-08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09014"/>
    <xdr:pic>
      <xdr:nvPicPr>
        <xdr:cNvPr id="706" name="Picture 4" descr="logo alquiser1">
          <a:extLst>
            <a:ext uri="{FF2B5EF4-FFF2-40B4-BE49-F238E27FC236}">
              <a16:creationId xmlns:a16="http://schemas.microsoft.com/office/drawing/2014/main" id="{00000000-0008-0000-08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219075"/>
    <xdr:pic>
      <xdr:nvPicPr>
        <xdr:cNvPr id="707" name="Picture 4" descr="logo alquiser1">
          <a:extLst>
            <a:ext uri="{FF2B5EF4-FFF2-40B4-BE49-F238E27FC236}">
              <a16:creationId xmlns:a16="http://schemas.microsoft.com/office/drawing/2014/main" id="{00000000-0008-0000-0800-0000C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23863"/>
    <xdr:pic>
      <xdr:nvPicPr>
        <xdr:cNvPr id="708" name="Picture 4" descr="logo alquiser1">
          <a:extLst>
            <a:ext uri="{FF2B5EF4-FFF2-40B4-BE49-F238E27FC236}">
              <a16:creationId xmlns:a16="http://schemas.microsoft.com/office/drawing/2014/main" id="{00000000-0008-0000-08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2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304800"/>
    <xdr:pic>
      <xdr:nvPicPr>
        <xdr:cNvPr id="709" name="Picture 4" descr="logo alquiser1">
          <a:extLst>
            <a:ext uri="{FF2B5EF4-FFF2-40B4-BE49-F238E27FC236}">
              <a16:creationId xmlns:a16="http://schemas.microsoft.com/office/drawing/2014/main" id="{00000000-0008-0000-0800-0000C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37589"/>
    <xdr:pic>
      <xdr:nvPicPr>
        <xdr:cNvPr id="710" name="Picture 4" descr="logo alquiser1">
          <a:extLst>
            <a:ext uri="{FF2B5EF4-FFF2-40B4-BE49-F238E27FC236}">
              <a16:creationId xmlns:a16="http://schemas.microsoft.com/office/drawing/2014/main" id="{00000000-0008-0000-08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380439"/>
    <xdr:pic>
      <xdr:nvPicPr>
        <xdr:cNvPr id="711" name="Picture 4" descr="logo alquiser1">
          <a:extLst>
            <a:ext uri="{FF2B5EF4-FFF2-40B4-BE49-F238E27FC236}">
              <a16:creationId xmlns:a16="http://schemas.microsoft.com/office/drawing/2014/main" id="{00000000-0008-0000-0800-0000C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38150"/>
    <xdr:pic>
      <xdr:nvPicPr>
        <xdr:cNvPr id="712" name="Picture 4" descr="logo alquiser1">
          <a:extLst>
            <a:ext uri="{FF2B5EF4-FFF2-40B4-BE49-F238E27FC236}">
              <a16:creationId xmlns:a16="http://schemas.microsoft.com/office/drawing/2014/main" id="{00000000-0008-0000-08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381000"/>
    <xdr:pic>
      <xdr:nvPicPr>
        <xdr:cNvPr id="713" name="Picture 4" descr="logo alquiser1">
          <a:extLst>
            <a:ext uri="{FF2B5EF4-FFF2-40B4-BE49-F238E27FC236}">
              <a16:creationId xmlns:a16="http://schemas.microsoft.com/office/drawing/2014/main" id="{00000000-0008-0000-0800-0000C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66164"/>
    <xdr:pic>
      <xdr:nvPicPr>
        <xdr:cNvPr id="714" name="Picture 4" descr="logo alquiser1">
          <a:extLst>
            <a:ext uri="{FF2B5EF4-FFF2-40B4-BE49-F238E27FC236}">
              <a16:creationId xmlns:a16="http://schemas.microsoft.com/office/drawing/2014/main" id="{00000000-0008-0000-08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09014"/>
    <xdr:pic>
      <xdr:nvPicPr>
        <xdr:cNvPr id="715" name="Picture 4" descr="logo alquiser1">
          <a:extLst>
            <a:ext uri="{FF2B5EF4-FFF2-40B4-BE49-F238E27FC236}">
              <a16:creationId xmlns:a16="http://schemas.microsoft.com/office/drawing/2014/main" id="{00000000-0008-0000-0800-0000C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37589"/>
    <xdr:pic>
      <xdr:nvPicPr>
        <xdr:cNvPr id="716" name="Picture 4" descr="logo alquiser1">
          <a:extLst>
            <a:ext uri="{FF2B5EF4-FFF2-40B4-BE49-F238E27FC236}">
              <a16:creationId xmlns:a16="http://schemas.microsoft.com/office/drawing/2014/main" id="{00000000-0008-0000-08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380439"/>
    <xdr:pic>
      <xdr:nvPicPr>
        <xdr:cNvPr id="717" name="Picture 4" descr="logo alquiser1">
          <a:extLst>
            <a:ext uri="{FF2B5EF4-FFF2-40B4-BE49-F238E27FC236}">
              <a16:creationId xmlns:a16="http://schemas.microsoft.com/office/drawing/2014/main" id="{00000000-0008-0000-08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38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38150"/>
    <xdr:pic>
      <xdr:nvPicPr>
        <xdr:cNvPr id="718" name="Picture 4" descr="logo alquiser1">
          <a:extLst>
            <a:ext uri="{FF2B5EF4-FFF2-40B4-BE49-F238E27FC236}">
              <a16:creationId xmlns:a16="http://schemas.microsoft.com/office/drawing/2014/main" id="{00000000-0008-0000-08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381000"/>
    <xdr:pic>
      <xdr:nvPicPr>
        <xdr:cNvPr id="719" name="Picture 4" descr="logo alquiser1">
          <a:extLst>
            <a:ext uri="{FF2B5EF4-FFF2-40B4-BE49-F238E27FC236}">
              <a16:creationId xmlns:a16="http://schemas.microsoft.com/office/drawing/2014/main" id="{00000000-0008-0000-0800-0000C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66164"/>
    <xdr:pic>
      <xdr:nvPicPr>
        <xdr:cNvPr id="720" name="Picture 4" descr="logo alquiser1">
          <a:extLst>
            <a:ext uri="{FF2B5EF4-FFF2-40B4-BE49-F238E27FC236}">
              <a16:creationId xmlns:a16="http://schemas.microsoft.com/office/drawing/2014/main" id="{00000000-0008-0000-08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09014"/>
    <xdr:pic>
      <xdr:nvPicPr>
        <xdr:cNvPr id="721" name="Picture 4" descr="logo alquiser1">
          <a:extLst>
            <a:ext uri="{FF2B5EF4-FFF2-40B4-BE49-F238E27FC236}">
              <a16:creationId xmlns:a16="http://schemas.microsoft.com/office/drawing/2014/main" id="{00000000-0008-0000-0800-0000D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38150"/>
    <xdr:pic>
      <xdr:nvPicPr>
        <xdr:cNvPr id="722" name="Picture 4" descr="logo alquiser1">
          <a:extLst>
            <a:ext uri="{FF2B5EF4-FFF2-40B4-BE49-F238E27FC236}">
              <a16:creationId xmlns:a16="http://schemas.microsoft.com/office/drawing/2014/main" id="{00000000-0008-0000-08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381000"/>
    <xdr:pic>
      <xdr:nvPicPr>
        <xdr:cNvPr id="723" name="Picture 4" descr="logo alquiser1">
          <a:extLst>
            <a:ext uri="{FF2B5EF4-FFF2-40B4-BE49-F238E27FC236}">
              <a16:creationId xmlns:a16="http://schemas.microsoft.com/office/drawing/2014/main" id="{00000000-0008-0000-0800-0000D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37589"/>
    <xdr:pic>
      <xdr:nvPicPr>
        <xdr:cNvPr id="724" name="Picture 4" descr="logo alquiser1">
          <a:extLst>
            <a:ext uri="{FF2B5EF4-FFF2-40B4-BE49-F238E27FC236}">
              <a16:creationId xmlns:a16="http://schemas.microsoft.com/office/drawing/2014/main" id="{00000000-0008-0000-08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3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66164"/>
    <xdr:pic>
      <xdr:nvPicPr>
        <xdr:cNvPr id="725" name="Picture 4" descr="logo alquiser1">
          <a:extLst>
            <a:ext uri="{FF2B5EF4-FFF2-40B4-BE49-F238E27FC236}">
              <a16:creationId xmlns:a16="http://schemas.microsoft.com/office/drawing/2014/main" id="{00000000-0008-0000-0800-0000D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6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09014"/>
    <xdr:pic>
      <xdr:nvPicPr>
        <xdr:cNvPr id="726" name="Picture 4" descr="logo alquiser1">
          <a:extLst>
            <a:ext uri="{FF2B5EF4-FFF2-40B4-BE49-F238E27FC236}">
              <a16:creationId xmlns:a16="http://schemas.microsoft.com/office/drawing/2014/main" id="{00000000-0008-0000-08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0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904875</xdr:colOff>
      <xdr:row>72</xdr:row>
      <xdr:rowOff>0</xdr:rowOff>
    </xdr:from>
    <xdr:ext cx="0" cy="438150"/>
    <xdr:pic>
      <xdr:nvPicPr>
        <xdr:cNvPr id="727" name="Picture 4" descr="logo alquiser1">
          <a:extLst>
            <a:ext uri="{FF2B5EF4-FFF2-40B4-BE49-F238E27FC236}">
              <a16:creationId xmlns:a16="http://schemas.microsoft.com/office/drawing/2014/main" id="{00000000-0008-0000-0800-0000D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58972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57151</xdr:colOff>
      <xdr:row>74</xdr:row>
      <xdr:rowOff>38100</xdr:rowOff>
    </xdr:from>
    <xdr:to>
      <xdr:col>14</xdr:col>
      <xdr:colOff>66675</xdr:colOff>
      <xdr:row>74</xdr:row>
      <xdr:rowOff>1704975</xdr:rowOff>
    </xdr:to>
    <xdr:graphicFrame macro="">
      <xdr:nvGraphicFramePr>
        <xdr:cNvPr id="728" name="727 Gráfico">
          <a:extLst>
            <a:ext uri="{FF2B5EF4-FFF2-40B4-BE49-F238E27FC236}">
              <a16:creationId xmlns:a16="http://schemas.microsoft.com/office/drawing/2014/main" id="{00000000-0008-0000-0800-0000D8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171449</xdr:colOff>
      <xdr:row>74</xdr:row>
      <xdr:rowOff>47625</xdr:rowOff>
    </xdr:from>
    <xdr:to>
      <xdr:col>27</xdr:col>
      <xdr:colOff>266699</xdr:colOff>
      <xdr:row>74</xdr:row>
      <xdr:rowOff>1724025</xdr:rowOff>
    </xdr:to>
    <xdr:graphicFrame macro="">
      <xdr:nvGraphicFramePr>
        <xdr:cNvPr id="729" name="728 Gráfico">
          <a:extLst>
            <a:ext uri="{FF2B5EF4-FFF2-40B4-BE49-F238E27FC236}">
              <a16:creationId xmlns:a16="http://schemas.microsoft.com/office/drawing/2014/main" id="{00000000-0008-0000-0800-0000D9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25</xdr:col>
      <xdr:colOff>85725</xdr:colOff>
      <xdr:row>0</xdr:row>
      <xdr:rowOff>38100</xdr:rowOff>
    </xdr:from>
    <xdr:to>
      <xdr:col>28</xdr:col>
      <xdr:colOff>304800</xdr:colOff>
      <xdr:row>0</xdr:row>
      <xdr:rowOff>281869</xdr:rowOff>
    </xdr:to>
    <xdr:pic>
      <xdr:nvPicPr>
        <xdr:cNvPr id="731" name="Imagen 1">
          <a:extLst>
            <a:ext uri="{FF2B5EF4-FFF2-40B4-BE49-F238E27FC236}">
              <a16:creationId xmlns:a16="http://schemas.microsoft.com/office/drawing/2014/main" id="{00000000-0008-0000-0800-0000DB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534900" y="38100"/>
          <a:ext cx="1276350" cy="2437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2667000</xdr:colOff>
          <xdr:row>4</xdr:row>
          <xdr:rowOff>0</xdr:rowOff>
        </xdr:from>
        <xdr:to>
          <xdr:col>2</xdr:col>
          <xdr:colOff>2990850</xdr:colOff>
          <xdr:row>6</xdr:row>
          <xdr:rowOff>9525</xdr:rowOff>
        </xdr:to>
        <xdr:sp macro="" textlink="">
          <xdr:nvSpPr>
            <xdr:cNvPr id="111617" name="Check Box 2" hidden="1">
              <a:extLst>
                <a:ext uri="{63B3BB69-23CF-44E3-9099-C40C66FF867C}">
                  <a14:compatExt spid="_x0000_s111617"/>
                </a:ext>
                <a:ext uri="{FF2B5EF4-FFF2-40B4-BE49-F238E27FC236}">
                  <a16:creationId xmlns:a16="http://schemas.microsoft.com/office/drawing/2014/main" id="{00000000-0008-0000-08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4</xdr:row>
          <xdr:rowOff>0</xdr:rowOff>
        </xdr:from>
        <xdr:to>
          <xdr:col>2</xdr:col>
          <xdr:colOff>2066925</xdr:colOff>
          <xdr:row>6</xdr:row>
          <xdr:rowOff>9525</xdr:rowOff>
        </xdr:to>
        <xdr:sp macro="" textlink="">
          <xdr:nvSpPr>
            <xdr:cNvPr id="111618" name="Check Box 2" hidden="1">
              <a:extLst>
                <a:ext uri="{63B3BB69-23CF-44E3-9099-C40C66FF867C}">
                  <a14:compatExt spid="_x0000_s111618"/>
                </a:ext>
                <a:ext uri="{FF2B5EF4-FFF2-40B4-BE49-F238E27FC236}">
                  <a16:creationId xmlns:a16="http://schemas.microsoft.com/office/drawing/2014/main" id="{00000000-0008-0000-0800-00000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2.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62"/>
  <sheetViews>
    <sheetView tabSelected="1" zoomScaleNormal="100" workbookViewId="0">
      <selection activeCell="D9" sqref="D9:Y9"/>
    </sheetView>
  </sheetViews>
  <sheetFormatPr baseColWidth="10" defaultRowHeight="15" x14ac:dyDescent="0.25"/>
  <cols>
    <col min="1" max="1" width="2.28515625" style="49" customWidth="1"/>
    <col min="2" max="2" width="3.140625" customWidth="1"/>
    <col min="3" max="3" width="48.42578125" customWidth="1"/>
    <col min="4" max="4" width="11.7109375" style="76" customWidth="1"/>
    <col min="5" max="5" width="12.7109375" style="76" customWidth="1"/>
    <col min="6" max="6" width="13.7109375" style="76" customWidth="1"/>
    <col min="7" max="30" width="5.28515625" customWidth="1"/>
    <col min="31" max="55" width="11.42578125" style="49"/>
  </cols>
  <sheetData>
    <row r="1" spans="2:30" s="49" customFormat="1" ht="24" customHeight="1" x14ac:dyDescent="0.25">
      <c r="D1" s="50"/>
      <c r="E1" s="50"/>
      <c r="F1" s="50"/>
    </row>
    <row r="2" spans="2:30" s="49" customFormat="1" ht="24.75" customHeight="1" x14ac:dyDescent="0.25">
      <c r="B2" s="185" t="s">
        <v>391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row>
    <row r="3" spans="2:30" s="49" customFormat="1" ht="13.5" customHeight="1" x14ac:dyDescent="0.25">
      <c r="B3" s="186" t="s">
        <v>87</v>
      </c>
      <c r="C3" s="187"/>
      <c r="D3" s="187"/>
      <c r="E3" s="104"/>
      <c r="F3" s="188" t="s">
        <v>85</v>
      </c>
      <c r="G3" s="188"/>
      <c r="H3" s="188"/>
      <c r="I3" s="188"/>
      <c r="J3" s="188"/>
      <c r="K3" s="188"/>
      <c r="L3" s="188"/>
      <c r="M3" s="188"/>
      <c r="N3" s="188"/>
      <c r="O3" s="188"/>
      <c r="P3" s="188"/>
      <c r="Q3" s="188"/>
      <c r="R3" s="188"/>
      <c r="S3" s="188"/>
      <c r="T3" s="188"/>
      <c r="U3" s="187" t="s">
        <v>49</v>
      </c>
      <c r="V3" s="187"/>
      <c r="W3" s="187"/>
      <c r="X3" s="187"/>
      <c r="Y3" s="187"/>
      <c r="Z3" s="187"/>
      <c r="AA3" s="187"/>
      <c r="AB3" s="187"/>
      <c r="AC3" s="187"/>
      <c r="AD3" s="189"/>
    </row>
    <row r="4" spans="2:30" s="49" customFormat="1" ht="5.25" customHeight="1" x14ac:dyDescent="0.25">
      <c r="D4" s="50"/>
      <c r="E4" s="50"/>
      <c r="F4" s="50"/>
    </row>
    <row r="5" spans="2:30" s="54" customFormat="1" ht="17.25" customHeight="1" x14ac:dyDescent="0.2">
      <c r="B5" s="190" t="s">
        <v>88</v>
      </c>
      <c r="C5" s="190"/>
      <c r="D5" s="191" t="s">
        <v>89</v>
      </c>
      <c r="E5" s="191"/>
      <c r="F5" s="191"/>
      <c r="G5" s="191"/>
      <c r="H5" s="191"/>
      <c r="I5" s="192" t="s">
        <v>90</v>
      </c>
      <c r="J5" s="192"/>
      <c r="K5" s="51"/>
      <c r="L5" s="80" t="s">
        <v>91</v>
      </c>
      <c r="M5" s="51"/>
      <c r="N5" s="51" t="s">
        <v>92</v>
      </c>
      <c r="O5" s="193"/>
      <c r="P5" s="193"/>
      <c r="Q5" s="53"/>
    </row>
    <row r="6" spans="2:30" s="54" customFormat="1" ht="4.5" customHeight="1" x14ac:dyDescent="0.2">
      <c r="D6" s="79"/>
      <c r="E6" s="105"/>
      <c r="F6" s="79"/>
    </row>
    <row r="7" spans="2:30" s="54" customFormat="1" ht="11.25" x14ac:dyDescent="0.2">
      <c r="B7" s="200" t="s">
        <v>24</v>
      </c>
      <c r="C7" s="200"/>
      <c r="D7" s="201" t="s">
        <v>176</v>
      </c>
      <c r="E7" s="202"/>
      <c r="F7" s="202"/>
      <c r="G7" s="202"/>
      <c r="H7" s="202"/>
      <c r="I7" s="202"/>
      <c r="J7" s="202"/>
      <c r="K7" s="202"/>
      <c r="L7" s="202"/>
      <c r="M7" s="202"/>
      <c r="N7" s="202"/>
      <c r="O7" s="202"/>
      <c r="P7" s="202"/>
      <c r="Q7" s="202"/>
      <c r="R7" s="202"/>
      <c r="S7" s="202"/>
      <c r="T7" s="202"/>
      <c r="U7" s="202"/>
      <c r="V7" s="202"/>
      <c r="W7" s="202"/>
      <c r="X7" s="202"/>
      <c r="Y7" s="203"/>
    </row>
    <row r="8" spans="2:30" s="54" customFormat="1" ht="3.75" customHeight="1" x14ac:dyDescent="0.2">
      <c r="B8" s="56"/>
      <c r="C8" s="56"/>
      <c r="D8" s="79"/>
      <c r="E8" s="105"/>
      <c r="F8" s="79"/>
    </row>
    <row r="9" spans="2:30" s="54" customFormat="1" ht="11.25" x14ac:dyDescent="0.2">
      <c r="B9" s="200" t="s">
        <v>94</v>
      </c>
      <c r="C9" s="200"/>
      <c r="D9" s="201" t="s">
        <v>517</v>
      </c>
      <c r="E9" s="202"/>
      <c r="F9" s="202"/>
      <c r="G9" s="202"/>
      <c r="H9" s="202"/>
      <c r="I9" s="202"/>
      <c r="J9" s="202"/>
      <c r="K9" s="202"/>
      <c r="L9" s="202"/>
      <c r="M9" s="202"/>
      <c r="N9" s="202"/>
      <c r="O9" s="202"/>
      <c r="P9" s="202"/>
      <c r="Q9" s="202"/>
      <c r="R9" s="202"/>
      <c r="S9" s="202"/>
      <c r="T9" s="202"/>
      <c r="U9" s="202"/>
      <c r="V9" s="202"/>
      <c r="W9" s="202"/>
      <c r="X9" s="202"/>
      <c r="Y9" s="203"/>
    </row>
    <row r="10" spans="2:30" s="54" customFormat="1" ht="3.75" customHeight="1" x14ac:dyDescent="0.2">
      <c r="B10" s="78"/>
      <c r="C10" s="78"/>
      <c r="D10" s="58"/>
      <c r="E10" s="58"/>
      <c r="F10" s="58"/>
      <c r="G10" s="58"/>
      <c r="H10" s="58"/>
      <c r="I10" s="58"/>
      <c r="J10" s="58"/>
      <c r="K10" s="58"/>
      <c r="L10" s="58"/>
      <c r="M10" s="58"/>
      <c r="N10" s="58"/>
      <c r="O10" s="58"/>
      <c r="P10" s="58"/>
      <c r="Q10" s="58"/>
      <c r="R10" s="58"/>
      <c r="S10" s="58"/>
      <c r="T10" s="58"/>
      <c r="U10" s="58"/>
      <c r="V10" s="58"/>
      <c r="W10" s="58"/>
      <c r="X10" s="58"/>
      <c r="Y10" s="58"/>
    </row>
    <row r="11" spans="2:30" s="54" customFormat="1" ht="11.25" x14ac:dyDescent="0.2">
      <c r="B11" s="200" t="s">
        <v>95</v>
      </c>
      <c r="C11" s="200"/>
      <c r="D11" s="204" t="s">
        <v>290</v>
      </c>
      <c r="E11" s="205"/>
      <c r="F11" s="205"/>
      <c r="G11" s="205"/>
      <c r="H11" s="205"/>
      <c r="I11" s="205"/>
      <c r="J11" s="205"/>
      <c r="K11" s="205"/>
      <c r="L11" s="205"/>
      <c r="M11" s="205"/>
      <c r="N11" s="205"/>
      <c r="O11" s="205"/>
      <c r="P11" s="205"/>
      <c r="Q11" s="205"/>
      <c r="R11" s="205"/>
      <c r="S11" s="205"/>
      <c r="T11" s="205"/>
      <c r="U11" s="205"/>
      <c r="V11" s="205"/>
      <c r="W11" s="205"/>
      <c r="X11" s="205"/>
      <c r="Y11" s="206"/>
    </row>
    <row r="12" spans="2:30" s="54" customFormat="1" ht="3.75" customHeight="1" x14ac:dyDescent="0.2">
      <c r="B12" s="59"/>
      <c r="C12" s="59"/>
      <c r="D12" s="58"/>
      <c r="E12" s="58"/>
      <c r="F12" s="58"/>
      <c r="G12" s="58"/>
      <c r="H12" s="58"/>
      <c r="I12" s="58"/>
      <c r="J12" s="58"/>
      <c r="K12" s="58"/>
      <c r="L12" s="58"/>
      <c r="M12" s="58"/>
      <c r="N12" s="58"/>
      <c r="O12" s="58"/>
      <c r="P12" s="58"/>
      <c r="Q12" s="58"/>
      <c r="R12" s="58"/>
      <c r="S12" s="58"/>
      <c r="T12" s="58"/>
      <c r="U12" s="58"/>
      <c r="V12" s="58"/>
      <c r="W12" s="58"/>
      <c r="X12" s="58"/>
      <c r="Y12" s="58"/>
    </row>
    <row r="13" spans="2:30" s="54" customFormat="1" ht="11.25" x14ac:dyDescent="0.2">
      <c r="B13" s="59"/>
      <c r="C13" s="81" t="s">
        <v>96</v>
      </c>
      <c r="D13" s="194" t="s">
        <v>97</v>
      </c>
      <c r="E13" s="194"/>
      <c r="F13" s="194"/>
      <c r="G13" s="194"/>
      <c r="H13" s="194"/>
      <c r="I13" s="194"/>
      <c r="J13" s="194"/>
      <c r="K13" s="194"/>
      <c r="L13" s="194"/>
      <c r="M13" s="194"/>
      <c r="N13" s="194"/>
      <c r="O13" s="194"/>
      <c r="P13" s="194"/>
      <c r="Q13" s="194"/>
      <c r="R13" s="194"/>
      <c r="S13" s="194"/>
      <c r="T13" s="194" t="s">
        <v>18</v>
      </c>
      <c r="U13" s="194"/>
      <c r="V13" s="194"/>
      <c r="W13" s="194"/>
      <c r="X13" s="194"/>
      <c r="Y13" s="194"/>
    </row>
    <row r="14" spans="2:30" s="54" customFormat="1" ht="11.25" x14ac:dyDescent="0.2">
      <c r="B14" s="59"/>
      <c r="C14" s="61" t="s">
        <v>36</v>
      </c>
      <c r="D14" s="195" t="s">
        <v>98</v>
      </c>
      <c r="E14" s="195"/>
      <c r="F14" s="195"/>
      <c r="G14" s="195"/>
      <c r="H14" s="195"/>
      <c r="I14" s="195"/>
      <c r="J14" s="195"/>
      <c r="K14" s="195"/>
      <c r="L14" s="195"/>
      <c r="M14" s="195"/>
      <c r="N14" s="195"/>
      <c r="O14" s="195"/>
      <c r="P14" s="195"/>
      <c r="Q14" s="195"/>
      <c r="R14" s="195"/>
      <c r="S14" s="195"/>
      <c r="T14" s="196" t="s">
        <v>99</v>
      </c>
      <c r="U14" s="197"/>
      <c r="V14" s="197"/>
      <c r="W14" s="197"/>
      <c r="X14" s="197"/>
      <c r="Y14" s="198"/>
    </row>
    <row r="15" spans="2:30" s="54" customFormat="1" ht="11.25" x14ac:dyDescent="0.2">
      <c r="B15" s="59"/>
      <c r="C15" s="61" t="s">
        <v>37</v>
      </c>
      <c r="D15" s="195" t="s">
        <v>77</v>
      </c>
      <c r="E15" s="195"/>
      <c r="F15" s="195"/>
      <c r="G15" s="195"/>
      <c r="H15" s="195"/>
      <c r="I15" s="195"/>
      <c r="J15" s="195"/>
      <c r="K15" s="195"/>
      <c r="L15" s="195"/>
      <c r="M15" s="195"/>
      <c r="N15" s="195"/>
      <c r="O15" s="195"/>
      <c r="P15" s="195"/>
      <c r="Q15" s="195"/>
      <c r="R15" s="195"/>
      <c r="S15" s="195"/>
      <c r="T15" s="199" t="s">
        <v>77</v>
      </c>
      <c r="U15" s="188"/>
      <c r="V15" s="188"/>
      <c r="W15" s="188"/>
      <c r="X15" s="188"/>
      <c r="Y15" s="188"/>
    </row>
    <row r="16" spans="2:30" s="54" customFormat="1" ht="11.25" x14ac:dyDescent="0.2">
      <c r="C16" s="61" t="s">
        <v>38</v>
      </c>
      <c r="D16" s="195" t="s">
        <v>77</v>
      </c>
      <c r="E16" s="195"/>
      <c r="F16" s="195"/>
      <c r="G16" s="195"/>
      <c r="H16" s="195"/>
      <c r="I16" s="195"/>
      <c r="J16" s="195"/>
      <c r="K16" s="195"/>
      <c r="L16" s="195"/>
      <c r="M16" s="195"/>
      <c r="N16" s="195"/>
      <c r="O16" s="195"/>
      <c r="P16" s="195"/>
      <c r="Q16" s="195"/>
      <c r="R16" s="195"/>
      <c r="S16" s="195"/>
      <c r="T16" s="188" t="s">
        <v>77</v>
      </c>
      <c r="U16" s="188"/>
      <c r="V16" s="188"/>
      <c r="W16" s="188"/>
      <c r="X16" s="188"/>
      <c r="Y16" s="188"/>
    </row>
    <row r="17" spans="2:30" s="54" customFormat="1" ht="12.75" customHeight="1" x14ac:dyDescent="0.2">
      <c r="B17" s="54" t="s">
        <v>100</v>
      </c>
      <c r="C17" s="62"/>
      <c r="D17" s="79"/>
      <c r="E17" s="105"/>
      <c r="F17" s="79"/>
    </row>
    <row r="18" spans="2:30" ht="15" customHeight="1" x14ac:dyDescent="0.25">
      <c r="B18" s="209" t="s">
        <v>101</v>
      </c>
      <c r="C18" s="212" t="s">
        <v>44</v>
      </c>
      <c r="D18" s="215" t="s">
        <v>45</v>
      </c>
      <c r="E18" s="215" t="s">
        <v>252</v>
      </c>
      <c r="F18" s="215" t="s">
        <v>496</v>
      </c>
      <c r="G18" s="218" t="s">
        <v>102</v>
      </c>
      <c r="H18" s="219"/>
      <c r="I18" s="219"/>
      <c r="J18" s="219"/>
      <c r="K18" s="219"/>
      <c r="L18" s="219"/>
      <c r="M18" s="219"/>
      <c r="N18" s="219"/>
      <c r="O18" s="219"/>
      <c r="P18" s="219"/>
      <c r="Q18" s="219"/>
      <c r="R18" s="219"/>
      <c r="S18" s="219"/>
      <c r="T18" s="219"/>
      <c r="U18" s="219"/>
      <c r="V18" s="219"/>
      <c r="W18" s="219"/>
      <c r="X18" s="219"/>
      <c r="Y18" s="219"/>
      <c r="Z18" s="219"/>
      <c r="AA18" s="219"/>
      <c r="AB18" s="219"/>
      <c r="AC18" s="219"/>
      <c r="AD18" s="220"/>
    </row>
    <row r="19" spans="2:30" x14ac:dyDescent="0.25">
      <c r="B19" s="210"/>
      <c r="C19" s="213"/>
      <c r="D19" s="216"/>
      <c r="E19" s="216"/>
      <c r="F19" s="216"/>
      <c r="G19" s="221" t="s">
        <v>103</v>
      </c>
      <c r="H19" s="221"/>
      <c r="I19" s="222" t="s">
        <v>104</v>
      </c>
      <c r="J19" s="222"/>
      <c r="K19" s="221" t="s">
        <v>105</v>
      </c>
      <c r="L19" s="221"/>
      <c r="M19" s="222" t="s">
        <v>106</v>
      </c>
      <c r="N19" s="222"/>
      <c r="O19" s="221" t="s">
        <v>107</v>
      </c>
      <c r="P19" s="221"/>
      <c r="Q19" s="222" t="s">
        <v>108</v>
      </c>
      <c r="R19" s="222"/>
      <c r="S19" s="221" t="s">
        <v>109</v>
      </c>
      <c r="T19" s="221"/>
      <c r="U19" s="222" t="s">
        <v>110</v>
      </c>
      <c r="V19" s="222"/>
      <c r="W19" s="221" t="s">
        <v>111</v>
      </c>
      <c r="X19" s="221"/>
      <c r="Y19" s="222" t="s">
        <v>112</v>
      </c>
      <c r="Z19" s="222"/>
      <c r="AA19" s="221" t="s">
        <v>113</v>
      </c>
      <c r="AB19" s="221"/>
      <c r="AC19" s="222" t="s">
        <v>114</v>
      </c>
      <c r="AD19" s="222"/>
    </row>
    <row r="20" spans="2:30" x14ac:dyDescent="0.25">
      <c r="B20" s="211"/>
      <c r="C20" s="214"/>
      <c r="D20" s="217"/>
      <c r="E20" s="217"/>
      <c r="F20" s="217"/>
      <c r="G20" s="63" t="s">
        <v>22</v>
      </c>
      <c r="H20" s="64" t="s">
        <v>23</v>
      </c>
      <c r="I20" s="63" t="s">
        <v>22</v>
      </c>
      <c r="J20" s="64" t="s">
        <v>23</v>
      </c>
      <c r="K20" s="63" t="s">
        <v>22</v>
      </c>
      <c r="L20" s="64" t="s">
        <v>23</v>
      </c>
      <c r="M20" s="63" t="s">
        <v>22</v>
      </c>
      <c r="N20" s="64" t="s">
        <v>23</v>
      </c>
      <c r="O20" s="63" t="s">
        <v>22</v>
      </c>
      <c r="P20" s="64" t="s">
        <v>23</v>
      </c>
      <c r="Q20" s="63" t="s">
        <v>22</v>
      </c>
      <c r="R20" s="64" t="s">
        <v>23</v>
      </c>
      <c r="S20" s="63" t="s">
        <v>22</v>
      </c>
      <c r="T20" s="64" t="s">
        <v>23</v>
      </c>
      <c r="U20" s="63" t="s">
        <v>22</v>
      </c>
      <c r="V20" s="64" t="s">
        <v>23</v>
      </c>
      <c r="W20" s="63" t="s">
        <v>22</v>
      </c>
      <c r="X20" s="64" t="s">
        <v>23</v>
      </c>
      <c r="Y20" s="63" t="s">
        <v>22</v>
      </c>
      <c r="Z20" s="64" t="s">
        <v>23</v>
      </c>
      <c r="AA20" s="63" t="s">
        <v>22</v>
      </c>
      <c r="AB20" s="64" t="s">
        <v>23</v>
      </c>
      <c r="AC20" s="63" t="s">
        <v>22</v>
      </c>
      <c r="AD20" s="64" t="s">
        <v>23</v>
      </c>
    </row>
    <row r="21" spans="2:30" s="49" customFormat="1" ht="11.25" customHeight="1" x14ac:dyDescent="0.25">
      <c r="B21" s="245" t="s">
        <v>170</v>
      </c>
      <c r="C21" s="223" t="s">
        <v>153</v>
      </c>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5"/>
    </row>
    <row r="22" spans="2:30" s="108" customFormat="1" ht="24" customHeight="1" x14ac:dyDescent="0.25">
      <c r="B22" s="246"/>
      <c r="C22" s="65" t="s">
        <v>393</v>
      </c>
      <c r="D22" s="65" t="s">
        <v>394</v>
      </c>
      <c r="E22" s="65" t="s">
        <v>395</v>
      </c>
      <c r="F22" s="113" t="s">
        <v>497</v>
      </c>
      <c r="G22" s="109">
        <v>1</v>
      </c>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row>
    <row r="23" spans="2:30" s="108" customFormat="1" ht="24" customHeight="1" x14ac:dyDescent="0.25">
      <c r="B23" s="246"/>
      <c r="C23" s="65" t="s">
        <v>178</v>
      </c>
      <c r="D23" s="65" t="s">
        <v>235</v>
      </c>
      <c r="E23" s="65" t="s">
        <v>235</v>
      </c>
      <c r="F23" s="113" t="s">
        <v>498</v>
      </c>
      <c r="G23" s="109"/>
      <c r="H23" s="109"/>
      <c r="I23" s="109">
        <v>1</v>
      </c>
      <c r="J23" s="109"/>
      <c r="K23" s="109"/>
      <c r="L23" s="109"/>
      <c r="M23" s="109"/>
      <c r="N23" s="109"/>
      <c r="O23" s="109"/>
      <c r="P23" s="109"/>
      <c r="Q23" s="109"/>
      <c r="R23" s="109"/>
      <c r="S23" s="109"/>
      <c r="T23" s="109"/>
      <c r="U23" s="109"/>
      <c r="V23" s="109"/>
      <c r="W23" s="109">
        <v>1</v>
      </c>
      <c r="X23" s="109"/>
      <c r="Y23" s="109"/>
      <c r="Z23" s="109"/>
      <c r="AA23" s="109"/>
      <c r="AB23" s="109"/>
      <c r="AC23" s="109"/>
      <c r="AD23" s="109"/>
    </row>
    <row r="24" spans="2:30" s="108" customFormat="1" ht="25.5" customHeight="1" x14ac:dyDescent="0.25">
      <c r="B24" s="246"/>
      <c r="C24" s="65" t="s">
        <v>172</v>
      </c>
      <c r="D24" s="65" t="s">
        <v>235</v>
      </c>
      <c r="E24" s="65" t="s">
        <v>235</v>
      </c>
      <c r="F24" s="113" t="s">
        <v>497</v>
      </c>
      <c r="G24" s="109">
        <v>1</v>
      </c>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row>
    <row r="25" spans="2:30" s="108" customFormat="1" ht="33.75" x14ac:dyDescent="0.25">
      <c r="B25" s="246"/>
      <c r="C25" s="111" t="s">
        <v>291</v>
      </c>
      <c r="D25" s="65" t="s">
        <v>233</v>
      </c>
      <c r="E25" s="65" t="s">
        <v>233</v>
      </c>
      <c r="F25" s="113" t="s">
        <v>497</v>
      </c>
      <c r="G25" s="109"/>
      <c r="H25" s="109"/>
      <c r="I25" s="109"/>
      <c r="J25" s="109"/>
      <c r="K25" s="109"/>
      <c r="L25" s="109"/>
      <c r="M25" s="109"/>
      <c r="N25" s="109"/>
      <c r="O25" s="109"/>
      <c r="P25" s="109"/>
      <c r="Q25" s="109">
        <v>1</v>
      </c>
      <c r="R25" s="109"/>
      <c r="S25" s="109"/>
      <c r="T25" s="109"/>
      <c r="U25" s="109"/>
      <c r="V25" s="109"/>
      <c r="W25" s="109"/>
      <c r="X25" s="109"/>
      <c r="Y25" s="109"/>
      <c r="Z25" s="109"/>
      <c r="AA25" s="109"/>
      <c r="AB25" s="109"/>
      <c r="AC25" s="109"/>
      <c r="AD25" s="109"/>
    </row>
    <row r="26" spans="2:30" s="108" customFormat="1" ht="23.25" customHeight="1" x14ac:dyDescent="0.25">
      <c r="B26" s="246"/>
      <c r="C26" s="65" t="s">
        <v>400</v>
      </c>
      <c r="D26" s="65" t="s">
        <v>235</v>
      </c>
      <c r="E26" s="65" t="s">
        <v>233</v>
      </c>
      <c r="F26" s="113" t="s">
        <v>498</v>
      </c>
      <c r="G26" s="109"/>
      <c r="H26" s="109"/>
      <c r="I26" s="109">
        <v>1</v>
      </c>
      <c r="J26" s="109"/>
      <c r="K26" s="109"/>
      <c r="L26" s="109"/>
      <c r="M26" s="109"/>
      <c r="N26" s="109"/>
      <c r="O26" s="109"/>
      <c r="P26" s="109"/>
      <c r="Q26" s="109">
        <v>1</v>
      </c>
      <c r="R26" s="109"/>
      <c r="S26" s="109"/>
      <c r="T26" s="109"/>
      <c r="U26" s="109"/>
      <c r="V26" s="109"/>
      <c r="W26" s="109"/>
      <c r="X26" s="109"/>
      <c r="Y26" s="109">
        <v>1</v>
      </c>
      <c r="Z26" s="109"/>
      <c r="AA26" s="109"/>
      <c r="AB26" s="109"/>
      <c r="AC26" s="109"/>
      <c r="AD26" s="109"/>
    </row>
    <row r="27" spans="2:30" s="108" customFormat="1" ht="25.5" customHeight="1" x14ac:dyDescent="0.25">
      <c r="B27" s="246"/>
      <c r="C27" s="65" t="s">
        <v>171</v>
      </c>
      <c r="D27" s="65" t="s">
        <v>235</v>
      </c>
      <c r="E27" s="65" t="s">
        <v>235</v>
      </c>
      <c r="F27" s="113" t="s">
        <v>497</v>
      </c>
      <c r="G27" s="109">
        <v>1</v>
      </c>
      <c r="H27" s="109"/>
      <c r="I27" s="109"/>
      <c r="J27" s="109"/>
      <c r="K27" s="109"/>
      <c r="L27" s="109"/>
      <c r="M27" s="141"/>
      <c r="N27" s="109"/>
      <c r="O27" s="109"/>
      <c r="P27" s="109"/>
      <c r="Q27" s="109"/>
      <c r="R27" s="109"/>
      <c r="S27" s="109"/>
      <c r="T27" s="109"/>
      <c r="U27" s="109"/>
      <c r="V27" s="109"/>
      <c r="W27" s="109"/>
      <c r="X27" s="109"/>
      <c r="Y27" s="109"/>
      <c r="Z27" s="109"/>
      <c r="AA27" s="109"/>
      <c r="AB27" s="109"/>
      <c r="AC27" s="109"/>
      <c r="AD27" s="109"/>
    </row>
    <row r="28" spans="2:30" s="108" customFormat="1" ht="25.5" customHeight="1" x14ac:dyDescent="0.25">
      <c r="B28" s="246"/>
      <c r="C28" s="65" t="s">
        <v>245</v>
      </c>
      <c r="D28" s="65" t="s">
        <v>235</v>
      </c>
      <c r="E28" s="65" t="s">
        <v>233</v>
      </c>
      <c r="F28" s="113" t="s">
        <v>497</v>
      </c>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v>1</v>
      </c>
      <c r="AD28" s="109"/>
    </row>
    <row r="29" spans="2:30" s="108" customFormat="1" ht="25.5" customHeight="1" x14ac:dyDescent="0.25">
      <c r="B29" s="246"/>
      <c r="C29" s="65" t="s">
        <v>177</v>
      </c>
      <c r="D29" s="65" t="s">
        <v>233</v>
      </c>
      <c r="E29" s="65" t="s">
        <v>233</v>
      </c>
      <c r="F29" s="113" t="s">
        <v>497</v>
      </c>
      <c r="G29" s="109">
        <v>1</v>
      </c>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row>
    <row r="30" spans="2:30" s="108" customFormat="1" ht="25.5" customHeight="1" x14ac:dyDescent="0.25">
      <c r="B30" s="246"/>
      <c r="C30" s="65" t="s">
        <v>292</v>
      </c>
      <c r="D30" s="65" t="s">
        <v>233</v>
      </c>
      <c r="E30" s="65" t="s">
        <v>233</v>
      </c>
      <c r="F30" s="113" t="s">
        <v>497</v>
      </c>
      <c r="G30" s="109"/>
      <c r="H30" s="109"/>
      <c r="I30" s="109">
        <v>1</v>
      </c>
      <c r="J30" s="109"/>
      <c r="K30" s="109"/>
      <c r="L30" s="109"/>
      <c r="M30" s="109"/>
      <c r="N30" s="109"/>
      <c r="O30" s="109"/>
      <c r="P30" s="109"/>
      <c r="Q30" s="109"/>
      <c r="R30" s="109"/>
      <c r="S30" s="109"/>
      <c r="T30" s="109"/>
      <c r="U30" s="109"/>
      <c r="V30" s="109"/>
      <c r="W30" s="109"/>
      <c r="X30" s="109"/>
      <c r="Y30" s="109"/>
      <c r="Z30" s="109"/>
      <c r="AA30" s="109"/>
      <c r="AB30" s="109"/>
      <c r="AC30" s="109"/>
      <c r="AD30" s="109"/>
    </row>
    <row r="31" spans="2:30" s="108" customFormat="1" ht="25.5" customHeight="1" x14ac:dyDescent="0.25">
      <c r="B31" s="246"/>
      <c r="C31" s="65" t="s">
        <v>246</v>
      </c>
      <c r="D31" s="65" t="s">
        <v>235</v>
      </c>
      <c r="E31" s="65" t="s">
        <v>235</v>
      </c>
      <c r="F31" s="113" t="s">
        <v>497</v>
      </c>
      <c r="G31" s="109"/>
      <c r="H31" s="109"/>
      <c r="I31" s="109"/>
      <c r="J31" s="109"/>
      <c r="K31" s="109"/>
      <c r="L31" s="109"/>
      <c r="M31" s="109"/>
      <c r="N31" s="109"/>
      <c r="O31" s="109"/>
      <c r="P31" s="109"/>
      <c r="Q31" s="109">
        <v>1</v>
      </c>
      <c r="R31" s="109"/>
      <c r="S31" s="109"/>
      <c r="T31" s="109"/>
      <c r="U31" s="109"/>
      <c r="V31" s="109"/>
      <c r="W31" s="109"/>
      <c r="X31" s="109"/>
      <c r="Y31" s="109"/>
      <c r="Z31" s="109"/>
      <c r="AA31" s="109"/>
      <c r="AB31" s="109"/>
      <c r="AC31" s="109"/>
      <c r="AD31" s="109"/>
    </row>
    <row r="32" spans="2:30" s="108" customFormat="1" ht="24" customHeight="1" x14ac:dyDescent="0.25">
      <c r="B32" s="246"/>
      <c r="C32" s="103" t="s">
        <v>293</v>
      </c>
      <c r="D32" s="65" t="s">
        <v>235</v>
      </c>
      <c r="E32" s="65" t="s">
        <v>235</v>
      </c>
      <c r="F32" s="113" t="s">
        <v>497</v>
      </c>
      <c r="G32" s="109"/>
      <c r="H32" s="109"/>
      <c r="I32" s="109"/>
      <c r="J32" s="109"/>
      <c r="K32" s="109"/>
      <c r="L32" s="109"/>
      <c r="M32" s="109"/>
      <c r="N32" s="109"/>
      <c r="O32" s="109">
        <v>1</v>
      </c>
      <c r="P32" s="109"/>
      <c r="Q32" s="109">
        <v>1</v>
      </c>
      <c r="R32" s="109"/>
      <c r="S32" s="109"/>
      <c r="T32" s="109"/>
      <c r="U32" s="109"/>
      <c r="V32" s="109"/>
      <c r="W32" s="109"/>
      <c r="X32" s="109"/>
      <c r="Y32" s="109"/>
      <c r="Z32" s="109"/>
      <c r="AA32" s="109"/>
      <c r="AB32" s="109"/>
      <c r="AC32" s="109"/>
      <c r="AD32" s="109"/>
    </row>
    <row r="33" spans="2:32" s="108" customFormat="1" ht="24" customHeight="1" x14ac:dyDescent="0.25">
      <c r="B33" s="246"/>
      <c r="C33" s="103" t="s">
        <v>294</v>
      </c>
      <c r="D33" s="65" t="s">
        <v>235</v>
      </c>
      <c r="E33" s="65" t="s">
        <v>235</v>
      </c>
      <c r="F33" s="113" t="s">
        <v>497</v>
      </c>
      <c r="G33" s="109"/>
      <c r="H33" s="109"/>
      <c r="I33" s="109"/>
      <c r="J33" s="109"/>
      <c r="K33" s="109"/>
      <c r="L33" s="109"/>
      <c r="M33" s="109"/>
      <c r="N33" s="109"/>
      <c r="O33" s="109">
        <v>1</v>
      </c>
      <c r="P33" s="109"/>
      <c r="Q33" s="109">
        <v>1</v>
      </c>
      <c r="R33" s="109"/>
      <c r="S33" s="109"/>
      <c r="T33" s="109"/>
      <c r="U33" s="109"/>
      <c r="V33" s="109"/>
      <c r="W33" s="109"/>
      <c r="X33" s="109"/>
      <c r="Y33" s="109"/>
      <c r="Z33" s="109"/>
      <c r="AA33" s="109"/>
      <c r="AB33" s="109"/>
      <c r="AC33" s="109"/>
      <c r="AD33" s="109"/>
    </row>
    <row r="34" spans="2:32" s="108" customFormat="1" ht="30.75" customHeight="1" x14ac:dyDescent="0.25">
      <c r="B34" s="229" t="s">
        <v>174</v>
      </c>
      <c r="C34" s="65" t="s">
        <v>173</v>
      </c>
      <c r="D34" s="65" t="s">
        <v>235</v>
      </c>
      <c r="E34" s="65" t="s">
        <v>235</v>
      </c>
      <c r="F34" s="113" t="s">
        <v>497</v>
      </c>
      <c r="G34" s="109">
        <v>1</v>
      </c>
      <c r="H34" s="109"/>
      <c r="I34" s="109">
        <v>1</v>
      </c>
      <c r="J34" s="109"/>
      <c r="K34" s="109">
        <v>1</v>
      </c>
      <c r="L34" s="109"/>
      <c r="M34" s="109">
        <v>1</v>
      </c>
      <c r="N34" s="109"/>
      <c r="O34" s="109">
        <v>1</v>
      </c>
      <c r="P34" s="109"/>
      <c r="Q34" s="109">
        <v>1</v>
      </c>
      <c r="R34" s="109"/>
      <c r="S34" s="109">
        <v>1</v>
      </c>
      <c r="T34" s="109"/>
      <c r="U34" s="109">
        <v>1</v>
      </c>
      <c r="V34" s="109"/>
      <c r="W34" s="109">
        <v>1</v>
      </c>
      <c r="X34" s="109"/>
      <c r="Y34" s="109">
        <v>1</v>
      </c>
      <c r="Z34" s="109"/>
      <c r="AA34" s="109">
        <v>1</v>
      </c>
      <c r="AB34" s="109"/>
      <c r="AC34" s="109">
        <v>1</v>
      </c>
      <c r="AD34" s="109"/>
    </row>
    <row r="35" spans="2:32" s="108" customFormat="1" ht="30.75" customHeight="1" x14ac:dyDescent="0.25">
      <c r="B35" s="230"/>
      <c r="C35" s="65" t="s">
        <v>175</v>
      </c>
      <c r="D35" s="65" t="s">
        <v>235</v>
      </c>
      <c r="E35" s="65" t="s">
        <v>235</v>
      </c>
      <c r="F35" s="113" t="s">
        <v>497</v>
      </c>
      <c r="G35" s="109">
        <v>1</v>
      </c>
      <c r="H35" s="109"/>
      <c r="I35" s="109">
        <v>1</v>
      </c>
      <c r="J35" s="109"/>
      <c r="K35" s="109">
        <v>1</v>
      </c>
      <c r="L35" s="109"/>
      <c r="M35" s="109">
        <v>1</v>
      </c>
      <c r="N35" s="109"/>
      <c r="O35" s="109">
        <v>1</v>
      </c>
      <c r="P35" s="109"/>
      <c r="Q35" s="109">
        <v>1</v>
      </c>
      <c r="R35" s="109"/>
      <c r="S35" s="109">
        <v>1</v>
      </c>
      <c r="T35" s="109"/>
      <c r="U35" s="109">
        <v>1</v>
      </c>
      <c r="V35" s="109"/>
      <c r="W35" s="109">
        <v>1</v>
      </c>
      <c r="X35" s="109"/>
      <c r="Y35" s="109">
        <v>1</v>
      </c>
      <c r="Z35" s="109"/>
      <c r="AA35" s="109">
        <v>1</v>
      </c>
      <c r="AB35" s="109"/>
      <c r="AC35" s="109">
        <v>1</v>
      </c>
      <c r="AD35" s="109"/>
    </row>
    <row r="36" spans="2:32" s="108" customFormat="1" ht="42.75" customHeight="1" x14ac:dyDescent="0.25">
      <c r="B36" s="230"/>
      <c r="C36" s="103" t="s">
        <v>340</v>
      </c>
      <c r="D36" s="65" t="s">
        <v>235</v>
      </c>
      <c r="E36" s="65" t="s">
        <v>235</v>
      </c>
      <c r="F36" s="113" t="s">
        <v>497</v>
      </c>
      <c r="G36" s="109"/>
      <c r="H36" s="109"/>
      <c r="I36" s="109"/>
      <c r="J36" s="109"/>
      <c r="K36" s="109"/>
      <c r="L36" s="109"/>
      <c r="M36" s="109"/>
      <c r="N36" s="109"/>
      <c r="O36" s="109"/>
      <c r="P36" s="109"/>
      <c r="Q36" s="109"/>
      <c r="R36" s="109"/>
      <c r="S36" s="109">
        <v>1</v>
      </c>
      <c r="T36" s="109"/>
      <c r="U36" s="109"/>
      <c r="V36" s="109"/>
      <c r="W36" s="109"/>
      <c r="X36" s="109"/>
      <c r="Y36" s="109"/>
      <c r="Z36" s="109"/>
      <c r="AA36" s="109"/>
      <c r="AB36" s="109"/>
      <c r="AC36" s="109"/>
      <c r="AD36" s="109"/>
    </row>
    <row r="37" spans="2:32" s="108" customFormat="1" ht="36" customHeight="1" x14ac:dyDescent="0.25">
      <c r="B37" s="230"/>
      <c r="C37" s="65" t="s">
        <v>296</v>
      </c>
      <c r="D37" s="65" t="s">
        <v>341</v>
      </c>
      <c r="E37" s="65" t="s">
        <v>236</v>
      </c>
      <c r="F37" s="113" t="s">
        <v>497</v>
      </c>
      <c r="G37" s="109"/>
      <c r="H37" s="109"/>
      <c r="I37" s="109"/>
      <c r="J37" s="109"/>
      <c r="K37" s="109"/>
      <c r="L37" s="109"/>
      <c r="M37" s="109"/>
      <c r="N37" s="109"/>
      <c r="O37" s="109"/>
      <c r="P37" s="109"/>
      <c r="Q37" s="109">
        <v>1</v>
      </c>
      <c r="R37" s="109"/>
      <c r="S37" s="109"/>
      <c r="T37" s="109"/>
      <c r="U37" s="109"/>
      <c r="V37" s="109"/>
      <c r="W37" s="109"/>
      <c r="X37" s="109"/>
      <c r="Y37" s="109"/>
      <c r="Z37" s="109"/>
      <c r="AA37" s="109"/>
      <c r="AB37" s="109"/>
      <c r="AC37" s="109"/>
      <c r="AD37" s="109"/>
    </row>
    <row r="38" spans="2:32" s="108" customFormat="1" ht="44.25" customHeight="1" x14ac:dyDescent="0.25">
      <c r="B38" s="230"/>
      <c r="C38" s="65" t="s">
        <v>396</v>
      </c>
      <c r="D38" s="65" t="s">
        <v>295</v>
      </c>
      <c r="E38" s="65" t="s">
        <v>255</v>
      </c>
      <c r="F38" s="113" t="s">
        <v>497</v>
      </c>
      <c r="G38" s="109"/>
      <c r="H38" s="109"/>
      <c r="I38" s="109"/>
      <c r="J38" s="109"/>
      <c r="K38" s="109">
        <v>1</v>
      </c>
      <c r="L38" s="109"/>
      <c r="M38" s="109"/>
      <c r="N38" s="109"/>
      <c r="O38" s="109"/>
      <c r="P38" s="109"/>
      <c r="Q38" s="109"/>
      <c r="R38" s="109"/>
      <c r="S38" s="109"/>
      <c r="T38" s="109"/>
      <c r="U38" s="109"/>
      <c r="V38" s="109"/>
      <c r="W38" s="109"/>
      <c r="X38" s="109"/>
      <c r="Y38" s="109"/>
      <c r="Z38" s="109"/>
      <c r="AA38" s="109"/>
      <c r="AB38" s="109"/>
      <c r="AC38" s="109"/>
      <c r="AD38" s="109"/>
    </row>
    <row r="39" spans="2:32" s="108" customFormat="1" ht="42" customHeight="1" x14ac:dyDescent="0.25">
      <c r="B39" s="230"/>
      <c r="C39" s="103" t="s">
        <v>298</v>
      </c>
      <c r="D39" s="65" t="s">
        <v>254</v>
      </c>
      <c r="E39" s="65" t="s">
        <v>255</v>
      </c>
      <c r="F39" s="113" t="s">
        <v>497</v>
      </c>
      <c r="G39" s="109"/>
      <c r="H39" s="109"/>
      <c r="I39" s="109"/>
      <c r="J39" s="109"/>
      <c r="K39" s="109"/>
      <c r="L39" s="109"/>
      <c r="M39" s="109">
        <v>1</v>
      </c>
      <c r="N39" s="109"/>
      <c r="O39" s="109"/>
      <c r="P39" s="109"/>
      <c r="Q39" s="109"/>
      <c r="R39" s="109"/>
      <c r="S39" s="109"/>
      <c r="T39" s="109"/>
      <c r="U39" s="109"/>
      <c r="V39" s="109"/>
      <c r="W39" s="109"/>
      <c r="X39" s="109"/>
      <c r="Y39" s="109"/>
      <c r="Z39" s="109"/>
      <c r="AA39" s="109"/>
      <c r="AB39" s="138"/>
      <c r="AC39" s="109"/>
      <c r="AD39" s="109"/>
    </row>
    <row r="40" spans="2:32" s="108" customFormat="1" ht="32.25" customHeight="1" x14ac:dyDescent="0.25">
      <c r="B40" s="247"/>
      <c r="C40" s="103" t="s">
        <v>460</v>
      </c>
      <c r="D40" s="65" t="s">
        <v>235</v>
      </c>
      <c r="E40" s="65" t="s">
        <v>256</v>
      </c>
      <c r="F40" s="113" t="s">
        <v>497</v>
      </c>
      <c r="G40" s="109">
        <v>1</v>
      </c>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row>
    <row r="41" spans="2:32" s="108" customFormat="1" x14ac:dyDescent="0.25">
      <c r="B41" s="229" t="s">
        <v>161</v>
      </c>
      <c r="C41" s="65" t="s">
        <v>388</v>
      </c>
      <c r="D41" s="65" t="s">
        <v>235</v>
      </c>
      <c r="E41" s="65" t="s">
        <v>235</v>
      </c>
      <c r="F41" s="113" t="s">
        <v>497</v>
      </c>
      <c r="G41" s="109">
        <v>1</v>
      </c>
      <c r="H41" s="109"/>
      <c r="I41" s="109">
        <v>1</v>
      </c>
      <c r="J41" s="109"/>
      <c r="K41" s="109">
        <v>1</v>
      </c>
      <c r="L41" s="109"/>
      <c r="M41" s="109">
        <v>1</v>
      </c>
      <c r="N41" s="109"/>
      <c r="O41" s="109">
        <v>1</v>
      </c>
      <c r="P41" s="109"/>
      <c r="Q41" s="109">
        <v>1</v>
      </c>
      <c r="R41" s="109"/>
      <c r="S41" s="109">
        <v>1</v>
      </c>
      <c r="T41" s="109"/>
      <c r="U41" s="109">
        <v>1</v>
      </c>
      <c r="V41" s="109"/>
      <c r="W41" s="109">
        <v>1</v>
      </c>
      <c r="X41" s="109"/>
      <c r="Y41" s="109">
        <v>1</v>
      </c>
      <c r="Z41" s="109"/>
      <c r="AA41" s="109">
        <v>1</v>
      </c>
      <c r="AB41" s="109"/>
      <c r="AC41" s="109">
        <v>1</v>
      </c>
      <c r="AD41" s="109"/>
    </row>
    <row r="42" spans="2:32" s="108" customFormat="1" ht="22.5" x14ac:dyDescent="0.25">
      <c r="B42" s="230"/>
      <c r="C42" s="65" t="s">
        <v>398</v>
      </c>
      <c r="D42" s="65" t="s">
        <v>397</v>
      </c>
      <c r="E42" s="65" t="s">
        <v>394</v>
      </c>
      <c r="F42" s="113" t="s">
        <v>497</v>
      </c>
      <c r="G42" s="109"/>
      <c r="H42" s="109"/>
      <c r="I42" s="109"/>
      <c r="J42" s="109"/>
      <c r="K42" s="109"/>
      <c r="L42" s="109"/>
      <c r="M42" s="109"/>
      <c r="N42" s="109"/>
      <c r="O42" s="109"/>
      <c r="P42" s="109"/>
      <c r="Q42" s="109">
        <v>1</v>
      </c>
      <c r="R42" s="109"/>
      <c r="S42" s="109"/>
      <c r="T42" s="109"/>
      <c r="U42" s="109"/>
      <c r="V42" s="109"/>
      <c r="W42" s="109"/>
      <c r="X42" s="109"/>
      <c r="Y42" s="109"/>
      <c r="Z42" s="109"/>
      <c r="AA42" s="109"/>
      <c r="AB42" s="109"/>
      <c r="AC42" s="109"/>
      <c r="AD42" s="109"/>
    </row>
    <row r="43" spans="2:32" s="108" customFormat="1" ht="22.5" x14ac:dyDescent="0.25">
      <c r="B43" s="230"/>
      <c r="C43" s="65" t="s">
        <v>399</v>
      </c>
      <c r="D43" s="65" t="s">
        <v>397</v>
      </c>
      <c r="E43" s="65" t="s">
        <v>394</v>
      </c>
      <c r="F43" s="113" t="s">
        <v>497</v>
      </c>
      <c r="G43" s="109"/>
      <c r="H43" s="109"/>
      <c r="I43" s="109"/>
      <c r="J43" s="109"/>
      <c r="K43" s="109"/>
      <c r="L43" s="109"/>
      <c r="M43" s="109"/>
      <c r="N43" s="109"/>
      <c r="O43" s="109"/>
      <c r="P43" s="109"/>
      <c r="Q43" s="109"/>
      <c r="R43" s="109"/>
      <c r="S43" s="109">
        <v>1</v>
      </c>
      <c r="T43" s="109"/>
      <c r="U43" s="109"/>
      <c r="V43" s="109"/>
      <c r="W43" s="109"/>
      <c r="X43" s="109"/>
      <c r="Y43" s="109"/>
      <c r="Z43" s="109"/>
      <c r="AA43" s="109"/>
      <c r="AB43" s="109"/>
      <c r="AC43" s="109"/>
      <c r="AD43" s="109"/>
    </row>
    <row r="44" spans="2:32" s="49" customFormat="1" ht="15" customHeight="1" x14ac:dyDescent="0.25">
      <c r="B44" s="226" t="s">
        <v>119</v>
      </c>
      <c r="C44" s="227"/>
      <c r="D44" s="227"/>
      <c r="E44" s="227"/>
      <c r="F44" s="228"/>
      <c r="G44" s="207">
        <f>SUM(G22:G43)</f>
        <v>8</v>
      </c>
      <c r="H44" s="208"/>
      <c r="I44" s="207">
        <f>SUM(I22:I43)</f>
        <v>6</v>
      </c>
      <c r="J44" s="208"/>
      <c r="K44" s="207">
        <f>SUM(K22:K43)</f>
        <v>4</v>
      </c>
      <c r="L44" s="208"/>
      <c r="M44" s="207">
        <f>SUM(M22:M43)</f>
        <v>4</v>
      </c>
      <c r="N44" s="208"/>
      <c r="O44" s="207">
        <f>SUM(O22:O43)</f>
        <v>5</v>
      </c>
      <c r="P44" s="208"/>
      <c r="Q44" s="207">
        <f>SUM(Q22:Q43)</f>
        <v>10</v>
      </c>
      <c r="R44" s="208"/>
      <c r="S44" s="207">
        <f>SUM(S22:S43)</f>
        <v>5</v>
      </c>
      <c r="T44" s="208"/>
      <c r="U44" s="207">
        <f>SUM(U22:U43)</f>
        <v>3</v>
      </c>
      <c r="V44" s="208"/>
      <c r="W44" s="207">
        <f>SUM(W22:W43)</f>
        <v>4</v>
      </c>
      <c r="X44" s="208"/>
      <c r="Y44" s="207">
        <f>SUM(Y22:Y43)</f>
        <v>4</v>
      </c>
      <c r="Z44" s="208"/>
      <c r="AA44" s="207">
        <f>SUM(AA22:AA43)</f>
        <v>3</v>
      </c>
      <c r="AB44" s="208"/>
      <c r="AC44" s="207">
        <f>SUM(AC22:AC43)</f>
        <v>4</v>
      </c>
      <c r="AD44" s="208"/>
      <c r="AE44" s="67"/>
      <c r="AF44" s="67"/>
    </row>
    <row r="45" spans="2:32" s="49" customFormat="1" ht="15" customHeight="1" x14ac:dyDescent="0.25">
      <c r="B45" s="168"/>
      <c r="C45" s="169"/>
      <c r="D45" s="169"/>
      <c r="E45" s="169"/>
      <c r="F45" s="170"/>
      <c r="G45" s="171">
        <f>SUM(G22,G24,G25,G27,G28,G29,G30,G31,G32,G33,G34,G35,G36,G37,G38,G39,G40,G41,G42,G43)</f>
        <v>8</v>
      </c>
      <c r="H45" s="172">
        <f>SUM(G23,G26)</f>
        <v>0</v>
      </c>
      <c r="I45" s="171">
        <f>SUM(I22,I24,I25,I27,I28,I29,I30,I31,I32,I33,I34,I35,I36,I37,I38,I39,I40,I41,I42,I43)</f>
        <v>4</v>
      </c>
      <c r="J45" s="172">
        <f>SUM(I23,I26)</f>
        <v>2</v>
      </c>
      <c r="K45" s="171">
        <f>SUM(K22,K24,K25,K27,K28,K29,K30,K31,K32,K33,K34,K35,K36,K37,K38,K39,K40,K41,K42,K43)</f>
        <v>4</v>
      </c>
      <c r="L45" s="172">
        <f>SUM(K23,K26)</f>
        <v>0</v>
      </c>
      <c r="M45" s="171">
        <f>SUM(M22,M24,M25,M27,M28,M29,M30,M31,M32,M33,M34,M35,M36,M37,M38,M39,M40,M41,M42,M43)</f>
        <v>4</v>
      </c>
      <c r="N45" s="172">
        <f>SUM(M23,M26)</f>
        <v>0</v>
      </c>
      <c r="O45" s="171">
        <f>SUM(O22,O24,O25,O27,O28,O29,O30,O31,O32,O33,O34,O35,O36,O37,O38,O39,O40,O41,O42,O43)</f>
        <v>5</v>
      </c>
      <c r="P45" s="172">
        <f>SUM(O23,O26)</f>
        <v>0</v>
      </c>
      <c r="Q45" s="171">
        <f>SUM(Q22,Q24,Q25,Q27,Q28,Q29,Q30,Q31,Q32,Q33,Q34,Q35,Q36,Q37,Q38,Q39,Q40,Q41,Q42,Q43)</f>
        <v>9</v>
      </c>
      <c r="R45" s="172">
        <f>SUM(Q23,Q26)</f>
        <v>1</v>
      </c>
      <c r="S45" s="171">
        <f>SUM(S22,S24,S25,S27,S28,S29,S30,S31,S32,S33,S34,S35,S36,S37,S38,S39,S40,S41,S42,S43)</f>
        <v>5</v>
      </c>
      <c r="T45" s="172">
        <f>SUM(S23,S26)</f>
        <v>0</v>
      </c>
      <c r="U45" s="171">
        <f>SUM(U22,U24,U25,U27,U28,U29,U30,U31,U32,U33,U34,U35,U36,U37,U38,U39,U40,U41,U42,U43)</f>
        <v>3</v>
      </c>
      <c r="V45" s="172">
        <f>SUM(U23,U26)</f>
        <v>0</v>
      </c>
      <c r="W45" s="171">
        <f>SUM(W22,W24,W25,W27,W28,W29,W30,W31,W32,W33,W34,W35,W36,W37,W38,W39,W40,W41,W42,W43)</f>
        <v>3</v>
      </c>
      <c r="X45" s="172">
        <f>SUM(W23,W26)</f>
        <v>1</v>
      </c>
      <c r="Y45" s="171">
        <f>SUM(Y22,Y24,Y25,Y27,Y28,Y29,Y30,Y31,Y32,Y33,Y34,Y35,Y36,Y37,Y38,Y39,Y40,Y41,Y42,Y43)</f>
        <v>3</v>
      </c>
      <c r="Z45" s="172">
        <f>SUM(Y23,Y26)</f>
        <v>1</v>
      </c>
      <c r="AA45" s="171">
        <f>SUM(AA22,AA24,AA25,AA27,AA28,AA29,AA30,AA31,AA32,AA33,AA34,AA35,AA36,AA37,AA38,AA39,AA40,AA41,AA42,AA43)</f>
        <v>3</v>
      </c>
      <c r="AB45" s="172">
        <f>SUM(AA23,AA26)</f>
        <v>0</v>
      </c>
      <c r="AC45" s="171">
        <f>SUM(AC22,AC24,AC25,AC27,AC28,AC29,AC30,AC31,AC32,AC33,AC34,AC35,AC36,AC37,AC38,AC39,AC40,AC41,AC42,AC43)</f>
        <v>4</v>
      </c>
      <c r="AD45" s="172">
        <f>SUM(AC23,AC26)</f>
        <v>0</v>
      </c>
      <c r="AE45" s="67"/>
      <c r="AF45" s="67"/>
    </row>
    <row r="46" spans="2:32" s="49" customFormat="1" ht="15" customHeight="1" x14ac:dyDescent="0.25">
      <c r="B46" s="226" t="s">
        <v>120</v>
      </c>
      <c r="C46" s="227"/>
      <c r="D46" s="227"/>
      <c r="E46" s="227"/>
      <c r="F46" s="228"/>
      <c r="G46" s="238">
        <f>SUM(H22:H43)</f>
        <v>0</v>
      </c>
      <c r="H46" s="239"/>
      <c r="I46" s="238">
        <f>SUM(J22:J43)</f>
        <v>0</v>
      </c>
      <c r="J46" s="239"/>
      <c r="K46" s="238">
        <f>SUM(L22:L43)</f>
        <v>0</v>
      </c>
      <c r="L46" s="239"/>
      <c r="M46" s="238">
        <f>SUM(N22:N43)</f>
        <v>0</v>
      </c>
      <c r="N46" s="239"/>
      <c r="O46" s="238">
        <f>SUM(P22:P43)</f>
        <v>0</v>
      </c>
      <c r="P46" s="239"/>
      <c r="Q46" s="238">
        <f>SUM(R22:R43)</f>
        <v>0</v>
      </c>
      <c r="R46" s="239"/>
      <c r="S46" s="238">
        <f>SUM(T22:T43)</f>
        <v>0</v>
      </c>
      <c r="T46" s="239"/>
      <c r="U46" s="238">
        <f>SUM(V22:V43)</f>
        <v>0</v>
      </c>
      <c r="V46" s="239"/>
      <c r="W46" s="238">
        <f>SUM(X22:X43)</f>
        <v>0</v>
      </c>
      <c r="X46" s="239"/>
      <c r="Y46" s="238">
        <f>SUM(Z22:Z43)</f>
        <v>0</v>
      </c>
      <c r="Z46" s="239"/>
      <c r="AA46" s="238">
        <f>SUM(AB22:AB43)</f>
        <v>0</v>
      </c>
      <c r="AB46" s="239"/>
      <c r="AC46" s="238">
        <f t="shared" ref="AC46" si="0">SUM(AD22:AD43)</f>
        <v>0</v>
      </c>
      <c r="AD46" s="239"/>
      <c r="AE46" s="67"/>
      <c r="AF46" s="67"/>
    </row>
    <row r="47" spans="2:32" s="49" customFormat="1" ht="15" customHeight="1" x14ac:dyDescent="0.25">
      <c r="B47" s="231" t="s">
        <v>39</v>
      </c>
      <c r="C47" s="232"/>
      <c r="D47" s="232"/>
      <c r="E47" s="232"/>
      <c r="F47" s="233"/>
      <c r="G47" s="234">
        <f>(G46/G44)</f>
        <v>0</v>
      </c>
      <c r="H47" s="235"/>
      <c r="I47" s="236">
        <f>(I46/I44)</f>
        <v>0</v>
      </c>
      <c r="J47" s="237"/>
      <c r="K47" s="236">
        <f>(K46/K44)</f>
        <v>0</v>
      </c>
      <c r="L47" s="237"/>
      <c r="M47" s="236">
        <f>(M46/M44)</f>
        <v>0</v>
      </c>
      <c r="N47" s="237"/>
      <c r="O47" s="236">
        <f>(O46/O44)</f>
        <v>0</v>
      </c>
      <c r="P47" s="237"/>
      <c r="Q47" s="234">
        <f>(Q46/Q44)</f>
        <v>0</v>
      </c>
      <c r="R47" s="235"/>
      <c r="S47" s="234">
        <f>(S46/S44)</f>
        <v>0</v>
      </c>
      <c r="T47" s="235"/>
      <c r="U47" s="234">
        <f>(U46/U44)</f>
        <v>0</v>
      </c>
      <c r="V47" s="235"/>
      <c r="W47" s="241">
        <f>(W46/W44)</f>
        <v>0</v>
      </c>
      <c r="X47" s="242"/>
      <c r="Y47" s="236">
        <f>(Y46/Y44)</f>
        <v>0</v>
      </c>
      <c r="Z47" s="237"/>
      <c r="AA47" s="236">
        <f>(AA46/AA44)</f>
        <v>0</v>
      </c>
      <c r="AB47" s="237"/>
      <c r="AC47" s="236">
        <f>(AC46/AC44)</f>
        <v>0</v>
      </c>
      <c r="AD47" s="237"/>
      <c r="AE47" s="67"/>
      <c r="AF47" s="67"/>
    </row>
    <row r="48" spans="2:32" s="49" customFormat="1" x14ac:dyDescent="0.25">
      <c r="B48" s="68"/>
      <c r="C48" s="68"/>
      <c r="D48" s="68"/>
      <c r="E48" s="68"/>
      <c r="F48" s="68"/>
      <c r="G48" s="240">
        <f>AVERAGE(G47:L47)</f>
        <v>0</v>
      </c>
      <c r="H48" s="240"/>
      <c r="I48" s="240"/>
      <c r="J48" s="240"/>
      <c r="K48" s="240"/>
      <c r="L48" s="240"/>
      <c r="M48" s="240">
        <f>AVERAGE(M47:R47)</f>
        <v>0</v>
      </c>
      <c r="N48" s="240"/>
      <c r="O48" s="240"/>
      <c r="P48" s="240"/>
      <c r="Q48" s="240"/>
      <c r="R48" s="240"/>
      <c r="S48" s="240">
        <f>AVERAGE(S47:X47)</f>
        <v>0</v>
      </c>
      <c r="T48" s="240"/>
      <c r="U48" s="240"/>
      <c r="V48" s="240"/>
      <c r="W48" s="240"/>
      <c r="X48" s="240"/>
      <c r="Y48" s="240">
        <f>AVERAGE(Y47:AD47)</f>
        <v>0</v>
      </c>
      <c r="Z48" s="240"/>
      <c r="AA48" s="240"/>
      <c r="AB48" s="240"/>
      <c r="AC48" s="240"/>
      <c r="AD48" s="240"/>
      <c r="AE48" s="67"/>
      <c r="AF48" s="67"/>
    </row>
    <row r="49" spans="2:32" s="49" customFormat="1" x14ac:dyDescent="0.25">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7"/>
      <c r="AF49" s="67"/>
    </row>
    <row r="50" spans="2:32" s="49" customFormat="1" ht="12" customHeight="1" x14ac:dyDescent="0.25">
      <c r="B50" s="243" t="s">
        <v>124</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71"/>
    </row>
    <row r="51" spans="2:32" s="49" customFormat="1" ht="15" customHeight="1" x14ac:dyDescent="0.25">
      <c r="B51" s="248" t="s">
        <v>19</v>
      </c>
      <c r="C51" s="248"/>
      <c r="D51" s="77" t="s">
        <v>34</v>
      </c>
      <c r="E51" s="107"/>
      <c r="F51" s="77" t="s">
        <v>18</v>
      </c>
      <c r="G51" s="249" t="s">
        <v>35</v>
      </c>
      <c r="H51" s="249"/>
      <c r="I51" s="249"/>
      <c r="J51" s="249"/>
      <c r="K51" s="249"/>
      <c r="L51" s="249"/>
      <c r="M51" s="249"/>
      <c r="N51" s="249"/>
      <c r="O51" s="249"/>
      <c r="P51" s="249"/>
      <c r="Q51" s="249"/>
      <c r="R51" s="249"/>
      <c r="S51" s="249"/>
      <c r="T51" s="249" t="s">
        <v>125</v>
      </c>
      <c r="U51" s="249"/>
      <c r="V51" s="249"/>
      <c r="W51" s="249"/>
      <c r="X51" s="249"/>
      <c r="Y51" s="249"/>
      <c r="Z51" s="249"/>
      <c r="AA51" s="249"/>
      <c r="AB51" s="249"/>
      <c r="AC51" s="249"/>
      <c r="AD51" s="249"/>
      <c r="AE51" s="73"/>
    </row>
    <row r="52" spans="2:32" s="49" customFormat="1" x14ac:dyDescent="0.25">
      <c r="B52" s="188" t="s">
        <v>126</v>
      </c>
      <c r="C52" s="188"/>
      <c r="D52" s="74">
        <f>G48</f>
        <v>0</v>
      </c>
      <c r="E52" s="74"/>
      <c r="F52" s="75">
        <v>0.8</v>
      </c>
      <c r="G52" s="186"/>
      <c r="H52" s="187"/>
      <c r="I52" s="187"/>
      <c r="J52" s="187"/>
      <c r="K52" s="187"/>
      <c r="L52" s="187"/>
      <c r="M52" s="187"/>
      <c r="N52" s="187"/>
      <c r="O52" s="187"/>
      <c r="P52" s="187"/>
      <c r="Q52" s="187"/>
      <c r="R52" s="187"/>
      <c r="S52" s="189"/>
      <c r="T52" s="186"/>
      <c r="U52" s="187"/>
      <c r="V52" s="187"/>
      <c r="W52" s="187"/>
      <c r="X52" s="187"/>
      <c r="Y52" s="187"/>
      <c r="Z52" s="187"/>
      <c r="AA52" s="187"/>
      <c r="AB52" s="187"/>
      <c r="AC52" s="187"/>
      <c r="AD52" s="189"/>
    </row>
    <row r="53" spans="2:32" s="49" customFormat="1" x14ac:dyDescent="0.25">
      <c r="B53" s="188" t="s">
        <v>127</v>
      </c>
      <c r="C53" s="188"/>
      <c r="D53" s="74">
        <f>M48</f>
        <v>0</v>
      </c>
      <c r="E53" s="74"/>
      <c r="F53" s="75">
        <v>0.8</v>
      </c>
      <c r="G53" s="186"/>
      <c r="H53" s="187"/>
      <c r="I53" s="187"/>
      <c r="J53" s="187"/>
      <c r="K53" s="187"/>
      <c r="L53" s="187"/>
      <c r="M53" s="187"/>
      <c r="N53" s="187"/>
      <c r="O53" s="187"/>
      <c r="P53" s="187"/>
      <c r="Q53" s="187"/>
      <c r="R53" s="187"/>
      <c r="S53" s="189"/>
      <c r="T53" s="186"/>
      <c r="U53" s="187"/>
      <c r="V53" s="187"/>
      <c r="W53" s="187"/>
      <c r="X53" s="187"/>
      <c r="Y53" s="187"/>
      <c r="Z53" s="187"/>
      <c r="AA53" s="187"/>
      <c r="AB53" s="187"/>
      <c r="AC53" s="187"/>
      <c r="AD53" s="189"/>
    </row>
    <row r="54" spans="2:32" s="49" customFormat="1" x14ac:dyDescent="0.25">
      <c r="B54" s="188" t="s">
        <v>128</v>
      </c>
      <c r="C54" s="188"/>
      <c r="D54" s="74">
        <f>S48</f>
        <v>0</v>
      </c>
      <c r="E54" s="74"/>
      <c r="F54" s="75">
        <v>0.8</v>
      </c>
      <c r="G54" s="186"/>
      <c r="H54" s="187"/>
      <c r="I54" s="187"/>
      <c r="J54" s="187"/>
      <c r="K54" s="187"/>
      <c r="L54" s="187"/>
      <c r="M54" s="187"/>
      <c r="N54" s="187"/>
      <c r="O54" s="187"/>
      <c r="P54" s="187"/>
      <c r="Q54" s="187"/>
      <c r="R54" s="187"/>
      <c r="S54" s="189"/>
      <c r="T54" s="186"/>
      <c r="U54" s="187"/>
      <c r="V54" s="187"/>
      <c r="W54" s="187"/>
      <c r="X54" s="187"/>
      <c r="Y54" s="187"/>
      <c r="Z54" s="187"/>
      <c r="AA54" s="187"/>
      <c r="AB54" s="187"/>
      <c r="AC54" s="187"/>
      <c r="AD54" s="189"/>
    </row>
    <row r="55" spans="2:32" s="49" customFormat="1" x14ac:dyDescent="0.25">
      <c r="B55" s="188" t="s">
        <v>129</v>
      </c>
      <c r="C55" s="188"/>
      <c r="D55" s="74">
        <f>Y48</f>
        <v>0</v>
      </c>
      <c r="E55" s="74"/>
      <c r="F55" s="75">
        <v>0.8</v>
      </c>
      <c r="G55" s="186"/>
      <c r="H55" s="187"/>
      <c r="I55" s="187"/>
      <c r="J55" s="187"/>
      <c r="K55" s="187"/>
      <c r="L55" s="187"/>
      <c r="M55" s="187"/>
      <c r="N55" s="187"/>
      <c r="O55" s="187"/>
      <c r="P55" s="187"/>
      <c r="Q55" s="187"/>
      <c r="R55" s="187"/>
      <c r="S55" s="189"/>
      <c r="T55" s="186"/>
      <c r="U55" s="187"/>
      <c r="V55" s="187"/>
      <c r="W55" s="187"/>
      <c r="X55" s="187"/>
      <c r="Y55" s="187"/>
      <c r="Z55" s="187"/>
      <c r="AA55" s="187"/>
      <c r="AB55" s="187"/>
      <c r="AC55" s="187"/>
      <c r="AD55" s="189"/>
    </row>
    <row r="56" spans="2:32" s="49" customFormat="1" x14ac:dyDescent="0.25">
      <c r="B56" s="243" t="s">
        <v>130</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row>
    <row r="57" spans="2:32" s="49" customFormat="1" ht="138.75" customHeight="1" x14ac:dyDescent="0.25">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row>
    <row r="58" spans="2:32" s="49" customFormat="1" x14ac:dyDescent="0.25">
      <c r="D58" s="50"/>
      <c r="E58" s="50"/>
      <c r="F58" s="50"/>
    </row>
    <row r="60" spans="2:32" x14ac:dyDescent="0.25">
      <c r="D60" s="76" t="s">
        <v>497</v>
      </c>
      <c r="E60" s="76">
        <f>G45+I45+K45+M45+O45+Q45+S45+U45+W45+Y45+AA45+AC45</f>
        <v>55</v>
      </c>
      <c r="I60">
        <f>SUM(G44:AD44)</f>
        <v>60</v>
      </c>
      <c r="K60">
        <f>SUM(G46:AD46)</f>
        <v>0</v>
      </c>
    </row>
    <row r="61" spans="2:32" x14ac:dyDescent="0.25">
      <c r="D61" s="76" t="s">
        <v>498</v>
      </c>
      <c r="E61" s="76">
        <f>H45+J45+L45+N45+P45+R45+T45+V45+X45+Z45+AB45+AD45</f>
        <v>5</v>
      </c>
    </row>
    <row r="62" spans="2:32" x14ac:dyDescent="0.25">
      <c r="J62">
        <f>+K60/I60</f>
        <v>0</v>
      </c>
    </row>
  </sheetData>
  <mergeCells count="105">
    <mergeCell ref="B55:C55"/>
    <mergeCell ref="G55:S55"/>
    <mergeCell ref="T55:AD55"/>
    <mergeCell ref="B56:AD56"/>
    <mergeCell ref="B57:AD57"/>
    <mergeCell ref="B21:B33"/>
    <mergeCell ref="B34:B40"/>
    <mergeCell ref="B53:C53"/>
    <mergeCell ref="G53:S53"/>
    <mergeCell ref="T53:AD53"/>
    <mergeCell ref="B54:C54"/>
    <mergeCell ref="G54:S54"/>
    <mergeCell ref="T54:AD54"/>
    <mergeCell ref="B50:AD50"/>
    <mergeCell ref="B51:C51"/>
    <mergeCell ref="G51:S51"/>
    <mergeCell ref="T51:AD51"/>
    <mergeCell ref="B52:C52"/>
    <mergeCell ref="G52:S52"/>
    <mergeCell ref="T52:AD52"/>
    <mergeCell ref="AA47:AB47"/>
    <mergeCell ref="AC47:AD47"/>
    <mergeCell ref="G48:L48"/>
    <mergeCell ref="M48:R48"/>
    <mergeCell ref="S48:X48"/>
    <mergeCell ref="Y48:AD48"/>
    <mergeCell ref="O47:P47"/>
    <mergeCell ref="Q47:R47"/>
    <mergeCell ref="S47:T47"/>
    <mergeCell ref="U47:V47"/>
    <mergeCell ref="W47:X47"/>
    <mergeCell ref="Y47:Z47"/>
    <mergeCell ref="U46:V46"/>
    <mergeCell ref="W46:X46"/>
    <mergeCell ref="Y46:Z46"/>
    <mergeCell ref="AA46:AB46"/>
    <mergeCell ref="AC46:AD46"/>
    <mergeCell ref="O46:P46"/>
    <mergeCell ref="Q46:R46"/>
    <mergeCell ref="S46:T46"/>
    <mergeCell ref="B47:F47"/>
    <mergeCell ref="G47:H47"/>
    <mergeCell ref="I47:J47"/>
    <mergeCell ref="K47:L47"/>
    <mergeCell ref="M47:N47"/>
    <mergeCell ref="B46:F46"/>
    <mergeCell ref="G46:H46"/>
    <mergeCell ref="I46:J46"/>
    <mergeCell ref="K46:L46"/>
    <mergeCell ref="M46:N46"/>
    <mergeCell ref="W19:X19"/>
    <mergeCell ref="O44:P44"/>
    <mergeCell ref="Q44:R44"/>
    <mergeCell ref="S44:T44"/>
    <mergeCell ref="B44:F44"/>
    <mergeCell ref="G44:H44"/>
    <mergeCell ref="I44:J44"/>
    <mergeCell ref="K44:L44"/>
    <mergeCell ref="M44:N44"/>
    <mergeCell ref="E18:E20"/>
    <mergeCell ref="B41:B43"/>
    <mergeCell ref="AA44:AB44"/>
    <mergeCell ref="AC44:AD44"/>
    <mergeCell ref="U44:V44"/>
    <mergeCell ref="W44:X44"/>
    <mergeCell ref="Y44:Z44"/>
    <mergeCell ref="D16:S16"/>
    <mergeCell ref="T16:Y16"/>
    <mergeCell ref="B18:B20"/>
    <mergeCell ref="C18:C20"/>
    <mergeCell ref="D18:D20"/>
    <mergeCell ref="F18:F20"/>
    <mergeCell ref="G18:AD18"/>
    <mergeCell ref="G19:H19"/>
    <mergeCell ref="I19:J19"/>
    <mergeCell ref="K19:L19"/>
    <mergeCell ref="Y19:Z19"/>
    <mergeCell ref="AA19:AB19"/>
    <mergeCell ref="AC19:AD19"/>
    <mergeCell ref="C21:AD21"/>
    <mergeCell ref="M19:N19"/>
    <mergeCell ref="O19:P19"/>
    <mergeCell ref="Q19:R19"/>
    <mergeCell ref="S19:T19"/>
    <mergeCell ref="U19:V19"/>
    <mergeCell ref="D14:S14"/>
    <mergeCell ref="T14:Y14"/>
    <mergeCell ref="D15:S15"/>
    <mergeCell ref="T15:Y15"/>
    <mergeCell ref="B7:C7"/>
    <mergeCell ref="D7:Y7"/>
    <mergeCell ref="B9:C9"/>
    <mergeCell ref="D9:Y9"/>
    <mergeCell ref="B11:C11"/>
    <mergeCell ref="D11:Y11"/>
    <mergeCell ref="B2:AD2"/>
    <mergeCell ref="B3:D3"/>
    <mergeCell ref="F3:T3"/>
    <mergeCell ref="U3:AD3"/>
    <mergeCell ref="B5:C5"/>
    <mergeCell ref="D5:H5"/>
    <mergeCell ref="I5:J5"/>
    <mergeCell ref="O5:P5"/>
    <mergeCell ref="D13:S13"/>
    <mergeCell ref="T13:Y13"/>
  </mergeCells>
  <conditionalFormatting sqref="G47:AD48">
    <cfRule type="cellIs" dxfId="401" priority="19" operator="between">
      <formula>0</formula>
      <formula>0.79</formula>
    </cfRule>
    <cfRule type="cellIs" dxfId="400" priority="20" operator="between">
      <formula>0.8</formula>
      <formula>1</formula>
    </cfRule>
  </conditionalFormatting>
  <conditionalFormatting sqref="D52:E55">
    <cfRule type="cellIs" dxfId="399" priority="17" operator="between">
      <formula>0.79</formula>
      <formula>0</formula>
    </cfRule>
    <cfRule type="cellIs" dxfId="398" priority="18" operator="between">
      <formula>0.8</formula>
      <formula>1</formula>
    </cfRule>
  </conditionalFormatting>
  <conditionalFormatting sqref="U27:U31 S27:S31 G38:G43 AC38:AC43 M38:M43 K38:K43 I38:I43 S38:S43 Q38:Q43 O38:O43 AA38:AA43 Y38:Y43 W38:W43 U38:U43 W27:W36 Y27:Y36 AA27:AA36 O27:O36 Q27:Q31 I27:I36 K27:K36 M28:M36 AC27:AC36 G27:G36 S34:S36 U34:U36 Q34:Q36 G22:G25 AC22:AC25 M22:M25 K22:K25 I22:I25 S22:S25 Q22:Q25 O22:O25 AA22:AA25 Y22:Y25 W22:W25 U22:U25">
    <cfRule type="cellIs" dxfId="397" priority="16" operator="equal">
      <formula>1</formula>
    </cfRule>
  </conditionalFormatting>
  <conditionalFormatting sqref="T27:T31 H38:H43 AD38:AD43 AB38:AB43 N38:N43 L38:L43 J38:J43 T38:T43 R38:R43 P38:P43 Z38:Z43 X38:X43 V38:V43 V27:V36 X27:X36 Z27:Z36 P27:P36 R27:R31 J27:J36 L27:L36 N27:N36 AB27:AB36 AD27:AD36 H27:H36 T34:T36 R34:R36 H22:H25 AD22:AD25 AB22:AB25 N22:N25 L22:L25 J22:J25 T22:T25 R22:R25 P22:P25 Z22:Z25 X22:X25 V22:V25">
    <cfRule type="cellIs" dxfId="396" priority="15" operator="equal">
      <formula>1</formula>
    </cfRule>
  </conditionalFormatting>
  <conditionalFormatting sqref="G26 AC26 M26 K26 I26 S26 Q26 O26 AA26 Y26 W26 U26">
    <cfRule type="cellIs" dxfId="395" priority="10" operator="equal">
      <formula>1</formula>
    </cfRule>
  </conditionalFormatting>
  <conditionalFormatting sqref="H26 AD26 AB26 N26 L26 J26 T26 R26 P26 Z26 X26 V26">
    <cfRule type="cellIs" dxfId="394" priority="9" operator="equal">
      <formula>1</formula>
    </cfRule>
  </conditionalFormatting>
  <conditionalFormatting sqref="G37 AC37 M37 K37 I37 S37 Q37 O37 AA37 Y37 W37 U37">
    <cfRule type="cellIs" dxfId="393" priority="6" operator="equal">
      <formula>1</formula>
    </cfRule>
  </conditionalFormatting>
  <conditionalFormatting sqref="H37 AD37 AB37 N37 L37 J37 T37 R37 P37 Z37 X37 V37">
    <cfRule type="cellIs" dxfId="392" priority="5" operator="equal">
      <formula>1</formula>
    </cfRule>
  </conditionalFormatting>
  <conditionalFormatting sqref="U32:U33">
    <cfRule type="cellIs" dxfId="391" priority="4" operator="equal">
      <formula>1</formula>
    </cfRule>
  </conditionalFormatting>
  <conditionalFormatting sqref="T32:T33">
    <cfRule type="cellIs" dxfId="390" priority="3" operator="equal">
      <formula>1</formula>
    </cfRule>
  </conditionalFormatting>
  <conditionalFormatting sqref="Q32:Q33 S32:S33">
    <cfRule type="cellIs" dxfId="389" priority="2" operator="equal">
      <formula>1</formula>
    </cfRule>
  </conditionalFormatting>
  <conditionalFormatting sqref="R32:R33">
    <cfRule type="cellIs" dxfId="388" priority="1" operator="equal">
      <formula>1</formula>
    </cfRule>
  </conditionalFormatting>
  <pageMargins left="0.70866141732283472" right="0.70866141732283472" top="0.74803149606299213" bottom="0.74803149606299213" header="0.31496062992125984" footer="0.31496062992125984"/>
  <pageSetup scale="52"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2">
              <controlPr defaultSize="0" autoFill="0" autoLine="0" autoPict="0">
                <anchor moveWithCells="1">
                  <from>
                    <xdr:col>2</xdr:col>
                    <xdr:colOff>2590800</xdr:colOff>
                    <xdr:row>4</xdr:row>
                    <xdr:rowOff>28575</xdr:rowOff>
                  </from>
                  <to>
                    <xdr:col>2</xdr:col>
                    <xdr:colOff>2914650</xdr:colOff>
                    <xdr:row>5</xdr:row>
                    <xdr:rowOff>28575</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2</xdr:col>
                    <xdr:colOff>1666875</xdr:colOff>
                    <xdr:row>4</xdr:row>
                    <xdr:rowOff>28575</xdr:rowOff>
                  </from>
                  <to>
                    <xdr:col>2</xdr:col>
                    <xdr:colOff>1990725</xdr:colOff>
                    <xdr:row>5</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B75"/>
  <sheetViews>
    <sheetView zoomScaleNormal="100" workbookViewId="0">
      <selection activeCell="D73" sqref="D73"/>
    </sheetView>
  </sheetViews>
  <sheetFormatPr baseColWidth="10" defaultRowHeight="15" customHeight="1" x14ac:dyDescent="0.25"/>
  <cols>
    <col min="1" max="1" width="2.28515625" style="49" customWidth="1"/>
    <col min="2" max="2" width="3.140625" style="49" customWidth="1"/>
    <col min="3" max="3" width="48.42578125" style="49" customWidth="1"/>
    <col min="4" max="4" width="15" style="50" customWidth="1"/>
    <col min="5" max="5" width="14.85546875" style="50" customWidth="1"/>
    <col min="6" max="29" width="5.28515625" style="49" customWidth="1"/>
    <col min="30" max="16384" width="11.42578125" style="49"/>
  </cols>
  <sheetData>
    <row r="1" spans="2:29" ht="24" customHeight="1" x14ac:dyDescent="0.25"/>
    <row r="2" spans="2:29" ht="24.75" customHeight="1" x14ac:dyDescent="0.25">
      <c r="B2" s="185" t="s">
        <v>391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row>
    <row r="3" spans="2:29" ht="13.5" customHeight="1" x14ac:dyDescent="0.25">
      <c r="B3" s="186" t="s">
        <v>87</v>
      </c>
      <c r="C3" s="187"/>
      <c r="D3" s="187"/>
      <c r="E3" s="188" t="s">
        <v>85</v>
      </c>
      <c r="F3" s="188"/>
      <c r="G3" s="188"/>
      <c r="H3" s="188"/>
      <c r="I3" s="188"/>
      <c r="J3" s="188"/>
      <c r="K3" s="188"/>
      <c r="L3" s="188"/>
      <c r="M3" s="188"/>
      <c r="N3" s="188"/>
      <c r="O3" s="188"/>
      <c r="P3" s="188"/>
      <c r="Q3" s="188"/>
      <c r="R3" s="188"/>
      <c r="S3" s="188"/>
      <c r="T3" s="187" t="s">
        <v>49</v>
      </c>
      <c r="U3" s="187"/>
      <c r="V3" s="187"/>
      <c r="W3" s="187"/>
      <c r="X3" s="187"/>
      <c r="Y3" s="187"/>
      <c r="Z3" s="187"/>
      <c r="AA3" s="187"/>
      <c r="AB3" s="187"/>
      <c r="AC3" s="189"/>
    </row>
    <row r="4" spans="2:29" ht="5.25" customHeight="1" x14ac:dyDescent="0.25"/>
    <row r="5" spans="2:29" s="54" customFormat="1" ht="12" customHeight="1" x14ac:dyDescent="0.2">
      <c r="B5" s="190" t="s">
        <v>88</v>
      </c>
      <c r="C5" s="190"/>
      <c r="D5" s="191" t="s">
        <v>89</v>
      </c>
      <c r="E5" s="191"/>
      <c r="F5" s="191"/>
      <c r="G5" s="191"/>
      <c r="H5" s="192" t="s">
        <v>90</v>
      </c>
      <c r="I5" s="192"/>
      <c r="J5" s="51"/>
      <c r="K5" s="119" t="s">
        <v>91</v>
      </c>
      <c r="L5" s="51"/>
      <c r="M5" s="51" t="s">
        <v>92</v>
      </c>
      <c r="N5" s="193"/>
      <c r="O5" s="193"/>
      <c r="P5" s="53"/>
    </row>
    <row r="6" spans="2:29" s="54" customFormat="1" ht="4.5" customHeight="1" x14ac:dyDescent="0.2">
      <c r="D6" s="118"/>
      <c r="E6" s="118"/>
    </row>
    <row r="7" spans="2:29" s="54" customFormat="1" ht="11.25" x14ac:dyDescent="0.2">
      <c r="B7" s="200" t="s">
        <v>24</v>
      </c>
      <c r="C7" s="200"/>
      <c r="D7" s="253" t="s">
        <v>228</v>
      </c>
      <c r="E7" s="254"/>
      <c r="F7" s="254"/>
      <c r="G7" s="254"/>
      <c r="H7" s="254"/>
      <c r="I7" s="254"/>
      <c r="J7" s="254"/>
      <c r="K7" s="254"/>
      <c r="L7" s="254"/>
      <c r="M7" s="254"/>
      <c r="N7" s="254"/>
      <c r="O7" s="254"/>
      <c r="P7" s="254"/>
      <c r="Q7" s="254"/>
      <c r="R7" s="254"/>
      <c r="S7" s="254"/>
      <c r="T7" s="254"/>
      <c r="U7" s="254"/>
      <c r="V7" s="254"/>
      <c r="W7" s="254"/>
      <c r="X7" s="255"/>
    </row>
    <row r="8" spans="2:29" s="54" customFormat="1" ht="3.75" customHeight="1" x14ac:dyDescent="0.2">
      <c r="B8" s="56"/>
      <c r="C8" s="56"/>
      <c r="D8" s="118"/>
      <c r="E8" s="118"/>
    </row>
    <row r="9" spans="2:29" s="54" customFormat="1" ht="23.25" customHeight="1" x14ac:dyDescent="0.2">
      <c r="B9" s="200" t="s">
        <v>94</v>
      </c>
      <c r="C9" s="200"/>
      <c r="D9" s="257" t="s">
        <v>229</v>
      </c>
      <c r="E9" s="258"/>
      <c r="F9" s="258"/>
      <c r="G9" s="258"/>
      <c r="H9" s="258"/>
      <c r="I9" s="258"/>
      <c r="J9" s="258"/>
      <c r="K9" s="258"/>
      <c r="L9" s="258"/>
      <c r="M9" s="258"/>
      <c r="N9" s="258"/>
      <c r="O9" s="258"/>
      <c r="P9" s="258"/>
      <c r="Q9" s="258"/>
      <c r="R9" s="258"/>
      <c r="S9" s="258"/>
      <c r="T9" s="258"/>
      <c r="U9" s="258"/>
      <c r="V9" s="258"/>
      <c r="W9" s="258"/>
      <c r="X9" s="259"/>
    </row>
    <row r="10" spans="2:29" s="54" customFormat="1" ht="3.75" customHeight="1" x14ac:dyDescent="0.2">
      <c r="B10" s="117"/>
      <c r="C10" s="117"/>
      <c r="D10" s="58"/>
      <c r="E10" s="58"/>
      <c r="F10" s="58"/>
      <c r="G10" s="58"/>
      <c r="H10" s="58"/>
      <c r="I10" s="58"/>
      <c r="J10" s="58"/>
      <c r="K10" s="58"/>
      <c r="L10" s="58"/>
      <c r="M10" s="58"/>
      <c r="N10" s="58"/>
      <c r="O10" s="58"/>
      <c r="P10" s="58"/>
      <c r="Q10" s="58"/>
      <c r="R10" s="58"/>
      <c r="S10" s="58"/>
      <c r="T10" s="58"/>
      <c r="U10" s="58"/>
      <c r="V10" s="58"/>
      <c r="W10" s="58"/>
      <c r="X10" s="58"/>
    </row>
    <row r="11" spans="2:29" s="54" customFormat="1" ht="11.25" x14ac:dyDescent="0.2">
      <c r="B11" s="200" t="s">
        <v>95</v>
      </c>
      <c r="C11" s="200"/>
      <c r="D11" s="253" t="s">
        <v>362</v>
      </c>
      <c r="E11" s="254"/>
      <c r="F11" s="254"/>
      <c r="G11" s="254"/>
      <c r="H11" s="254"/>
      <c r="I11" s="254"/>
      <c r="J11" s="254"/>
      <c r="K11" s="254"/>
      <c r="L11" s="254"/>
      <c r="M11" s="254"/>
      <c r="N11" s="254"/>
      <c r="O11" s="254"/>
      <c r="P11" s="254"/>
      <c r="Q11" s="254"/>
      <c r="R11" s="254"/>
      <c r="S11" s="254"/>
      <c r="T11" s="254"/>
      <c r="U11" s="254"/>
      <c r="V11" s="254"/>
      <c r="W11" s="254"/>
      <c r="X11" s="255"/>
    </row>
    <row r="12" spans="2:29" s="54" customFormat="1" ht="3.75" customHeight="1" x14ac:dyDescent="0.2">
      <c r="B12" s="59"/>
      <c r="C12" s="59"/>
      <c r="D12" s="58"/>
      <c r="E12" s="58"/>
      <c r="F12" s="58"/>
      <c r="G12" s="58"/>
      <c r="H12" s="58"/>
      <c r="I12" s="58"/>
      <c r="J12" s="58"/>
      <c r="K12" s="58"/>
      <c r="L12" s="58"/>
      <c r="M12" s="58"/>
      <c r="N12" s="58"/>
      <c r="O12" s="58"/>
      <c r="P12" s="58"/>
      <c r="Q12" s="58"/>
      <c r="R12" s="58"/>
      <c r="S12" s="58"/>
      <c r="T12" s="58"/>
      <c r="U12" s="58"/>
      <c r="V12" s="58"/>
      <c r="W12" s="58"/>
      <c r="X12" s="58"/>
    </row>
    <row r="13" spans="2:29" s="54" customFormat="1" ht="11.25" x14ac:dyDescent="0.2">
      <c r="B13" s="59"/>
      <c r="C13" s="120" t="s">
        <v>96</v>
      </c>
      <c r="D13" s="194" t="s">
        <v>97</v>
      </c>
      <c r="E13" s="194"/>
      <c r="F13" s="194"/>
      <c r="G13" s="194"/>
      <c r="H13" s="194"/>
      <c r="I13" s="194"/>
      <c r="J13" s="194"/>
      <c r="K13" s="194"/>
      <c r="L13" s="194"/>
      <c r="M13" s="194"/>
      <c r="N13" s="194"/>
      <c r="O13" s="194"/>
      <c r="P13" s="194"/>
      <c r="Q13" s="194"/>
      <c r="R13" s="194"/>
      <c r="S13" s="194" t="s">
        <v>18</v>
      </c>
      <c r="T13" s="194"/>
      <c r="U13" s="194"/>
      <c r="V13" s="194"/>
      <c r="W13" s="194"/>
      <c r="X13" s="194"/>
    </row>
    <row r="14" spans="2:29" s="54" customFormat="1" ht="11.25" x14ac:dyDescent="0.2">
      <c r="B14" s="59"/>
      <c r="C14" s="61" t="s">
        <v>36</v>
      </c>
      <c r="D14" s="195" t="s">
        <v>230</v>
      </c>
      <c r="E14" s="195"/>
      <c r="F14" s="195"/>
      <c r="G14" s="195"/>
      <c r="H14" s="195"/>
      <c r="I14" s="195"/>
      <c r="J14" s="195"/>
      <c r="K14" s="195"/>
      <c r="L14" s="195"/>
      <c r="M14" s="195"/>
      <c r="N14" s="195"/>
      <c r="O14" s="195"/>
      <c r="P14" s="195"/>
      <c r="Q14" s="195"/>
      <c r="R14" s="195"/>
      <c r="S14" s="196" t="s">
        <v>99</v>
      </c>
      <c r="T14" s="197"/>
      <c r="U14" s="197"/>
      <c r="V14" s="197"/>
      <c r="W14" s="197"/>
      <c r="X14" s="198"/>
    </row>
    <row r="15" spans="2:29" s="54" customFormat="1" ht="11.25" x14ac:dyDescent="0.2">
      <c r="B15" s="59"/>
      <c r="C15" s="61" t="s">
        <v>37</v>
      </c>
      <c r="D15" s="195" t="s">
        <v>357</v>
      </c>
      <c r="E15" s="195"/>
      <c r="F15" s="195"/>
      <c r="G15" s="195"/>
      <c r="H15" s="195"/>
      <c r="I15" s="195"/>
      <c r="J15" s="195"/>
      <c r="K15" s="195"/>
      <c r="L15" s="195"/>
      <c r="M15" s="195"/>
      <c r="N15" s="195"/>
      <c r="O15" s="195"/>
      <c r="P15" s="195"/>
      <c r="Q15" s="195"/>
      <c r="R15" s="195"/>
      <c r="S15" s="196" t="s">
        <v>99</v>
      </c>
      <c r="T15" s="197"/>
      <c r="U15" s="197"/>
      <c r="V15" s="197"/>
      <c r="W15" s="197"/>
      <c r="X15" s="198"/>
    </row>
    <row r="16" spans="2:29" s="54" customFormat="1" ht="11.25" x14ac:dyDescent="0.2">
      <c r="C16" s="61" t="s">
        <v>38</v>
      </c>
      <c r="D16" s="195" t="s">
        <v>358</v>
      </c>
      <c r="E16" s="195"/>
      <c r="F16" s="195"/>
      <c r="G16" s="195"/>
      <c r="H16" s="195"/>
      <c r="I16" s="195"/>
      <c r="J16" s="195"/>
      <c r="K16" s="195"/>
      <c r="L16" s="195"/>
      <c r="M16" s="195"/>
      <c r="N16" s="195"/>
      <c r="O16" s="195"/>
      <c r="P16" s="195"/>
      <c r="Q16" s="195"/>
      <c r="R16" s="195"/>
      <c r="S16" s="196" t="s">
        <v>99</v>
      </c>
      <c r="T16" s="197"/>
      <c r="U16" s="197"/>
      <c r="V16" s="197"/>
      <c r="W16" s="197"/>
      <c r="X16" s="198"/>
    </row>
    <row r="17" spans="1:54" s="54" customFormat="1" ht="12.75" customHeight="1" x14ac:dyDescent="0.2">
      <c r="B17" s="54" t="s">
        <v>100</v>
      </c>
      <c r="C17" s="62"/>
      <c r="D17" s="118"/>
      <c r="E17" s="118"/>
    </row>
    <row r="18" spans="1:54" customFormat="1" ht="12.75" customHeight="1" x14ac:dyDescent="0.25">
      <c r="A18" s="49"/>
      <c r="B18" s="260" t="s">
        <v>101</v>
      </c>
      <c r="C18" s="212" t="s">
        <v>44</v>
      </c>
      <c r="D18" s="215" t="s">
        <v>45</v>
      </c>
      <c r="E18" s="215" t="s">
        <v>496</v>
      </c>
      <c r="F18" s="218" t="s">
        <v>102</v>
      </c>
      <c r="G18" s="219"/>
      <c r="H18" s="219"/>
      <c r="I18" s="219"/>
      <c r="J18" s="219"/>
      <c r="K18" s="219"/>
      <c r="L18" s="219"/>
      <c r="M18" s="219"/>
      <c r="N18" s="219"/>
      <c r="O18" s="219"/>
      <c r="P18" s="219"/>
      <c r="Q18" s="219"/>
      <c r="R18" s="219"/>
      <c r="S18" s="219"/>
      <c r="T18" s="219"/>
      <c r="U18" s="219"/>
      <c r="V18" s="219"/>
      <c r="W18" s="219"/>
      <c r="X18" s="219"/>
      <c r="Y18" s="219"/>
      <c r="Z18" s="219"/>
      <c r="AA18" s="219"/>
      <c r="AB18" s="219"/>
      <c r="AC18" s="220"/>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row>
    <row r="19" spans="1:54" customFormat="1" ht="9.75" customHeight="1" x14ac:dyDescent="0.25">
      <c r="A19" s="49"/>
      <c r="B19" s="261"/>
      <c r="C19" s="213"/>
      <c r="D19" s="216"/>
      <c r="E19" s="216"/>
      <c r="F19" s="221" t="s">
        <v>103</v>
      </c>
      <c r="G19" s="221"/>
      <c r="H19" s="222" t="s">
        <v>104</v>
      </c>
      <c r="I19" s="222"/>
      <c r="J19" s="221" t="s">
        <v>105</v>
      </c>
      <c r="K19" s="221"/>
      <c r="L19" s="222" t="s">
        <v>106</v>
      </c>
      <c r="M19" s="222"/>
      <c r="N19" s="221" t="s">
        <v>107</v>
      </c>
      <c r="O19" s="221"/>
      <c r="P19" s="222" t="s">
        <v>108</v>
      </c>
      <c r="Q19" s="222"/>
      <c r="R19" s="221" t="s">
        <v>109</v>
      </c>
      <c r="S19" s="221"/>
      <c r="T19" s="222" t="s">
        <v>110</v>
      </c>
      <c r="U19" s="222"/>
      <c r="V19" s="221" t="s">
        <v>111</v>
      </c>
      <c r="W19" s="221"/>
      <c r="X19" s="222" t="s">
        <v>112</v>
      </c>
      <c r="Y19" s="222"/>
      <c r="Z19" s="221" t="s">
        <v>113</v>
      </c>
      <c r="AA19" s="221"/>
      <c r="AB19" s="222" t="s">
        <v>114</v>
      </c>
      <c r="AC19" s="222"/>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row>
    <row r="20" spans="1:54" customFormat="1" ht="9" customHeight="1" x14ac:dyDescent="0.25">
      <c r="A20" s="49"/>
      <c r="B20" s="262"/>
      <c r="C20" s="214"/>
      <c r="D20" s="217"/>
      <c r="E20" s="217"/>
      <c r="F20" s="63" t="s">
        <v>22</v>
      </c>
      <c r="G20" s="64" t="s">
        <v>23</v>
      </c>
      <c r="H20" s="63" t="s">
        <v>22</v>
      </c>
      <c r="I20" s="64" t="s">
        <v>23</v>
      </c>
      <c r="J20" s="63" t="s">
        <v>22</v>
      </c>
      <c r="K20" s="64" t="s">
        <v>23</v>
      </c>
      <c r="L20" s="63" t="s">
        <v>22</v>
      </c>
      <c r="M20" s="64" t="s">
        <v>23</v>
      </c>
      <c r="N20" s="63" t="s">
        <v>22</v>
      </c>
      <c r="O20" s="64" t="s">
        <v>23</v>
      </c>
      <c r="P20" s="63" t="s">
        <v>22</v>
      </c>
      <c r="Q20" s="64" t="s">
        <v>23</v>
      </c>
      <c r="R20" s="63" t="s">
        <v>22</v>
      </c>
      <c r="S20" s="64" t="s">
        <v>23</v>
      </c>
      <c r="T20" s="63" t="s">
        <v>22</v>
      </c>
      <c r="U20" s="64" t="s">
        <v>23</v>
      </c>
      <c r="V20" s="63" t="s">
        <v>22</v>
      </c>
      <c r="W20" s="64" t="s">
        <v>23</v>
      </c>
      <c r="X20" s="63" t="s">
        <v>22</v>
      </c>
      <c r="Y20" s="64" t="s">
        <v>23</v>
      </c>
      <c r="Z20" s="63" t="s">
        <v>22</v>
      </c>
      <c r="AA20" s="64" t="s">
        <v>23</v>
      </c>
      <c r="AB20" s="63" t="s">
        <v>22</v>
      </c>
      <c r="AC20" s="64" t="s">
        <v>23</v>
      </c>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row>
    <row r="21" spans="1:54" ht="21" customHeight="1" x14ac:dyDescent="0.25">
      <c r="A21" s="98"/>
      <c r="B21" s="102"/>
      <c r="C21" s="65" t="s">
        <v>482</v>
      </c>
      <c r="D21" s="65" t="s">
        <v>214</v>
      </c>
      <c r="E21" s="137" t="s">
        <v>498</v>
      </c>
      <c r="F21" s="66"/>
      <c r="G21" s="66"/>
      <c r="H21" s="66"/>
      <c r="I21" s="66"/>
      <c r="J21" s="66"/>
      <c r="K21" s="66"/>
      <c r="L21" s="66">
        <v>1</v>
      </c>
      <c r="M21" s="66"/>
      <c r="N21" s="66"/>
      <c r="O21" s="66"/>
      <c r="P21" s="66"/>
      <c r="Q21" s="66"/>
      <c r="R21" s="66"/>
      <c r="S21" s="66"/>
      <c r="T21" s="66"/>
      <c r="U21" s="66"/>
      <c r="V21" s="66"/>
      <c r="W21" s="66"/>
      <c r="X21" s="66"/>
      <c r="Y21" s="66"/>
      <c r="Z21" s="66"/>
      <c r="AA21" s="66"/>
      <c r="AB21" s="66"/>
      <c r="AC21" s="66"/>
    </row>
    <row r="22" spans="1:54" ht="21" customHeight="1" x14ac:dyDescent="0.25">
      <c r="A22" s="98"/>
      <c r="B22" s="246" t="s">
        <v>155</v>
      </c>
      <c r="C22" s="65" t="s">
        <v>359</v>
      </c>
      <c r="D22" s="65" t="s">
        <v>214</v>
      </c>
      <c r="E22" s="137" t="s">
        <v>498</v>
      </c>
      <c r="F22" s="66"/>
      <c r="G22" s="66"/>
      <c r="H22" s="66"/>
      <c r="I22" s="66"/>
      <c r="J22" s="66"/>
      <c r="K22" s="66"/>
      <c r="L22" s="66"/>
      <c r="M22" s="66"/>
      <c r="N22" s="66">
        <v>1</v>
      </c>
      <c r="O22" s="66"/>
      <c r="P22" s="66">
        <v>1</v>
      </c>
      <c r="Q22" s="66"/>
      <c r="R22" s="66">
        <v>1</v>
      </c>
      <c r="S22" s="66"/>
      <c r="T22" s="66"/>
      <c r="U22" s="66"/>
      <c r="V22" s="66"/>
      <c r="W22" s="66"/>
      <c r="X22" s="66"/>
      <c r="Y22" s="66"/>
      <c r="Z22" s="66"/>
      <c r="AA22" s="66"/>
      <c r="AB22" s="66"/>
      <c r="AC22" s="66"/>
    </row>
    <row r="23" spans="1:54" ht="21" customHeight="1" x14ac:dyDescent="0.25">
      <c r="A23" s="98"/>
      <c r="B23" s="246"/>
      <c r="C23" s="65" t="s">
        <v>415</v>
      </c>
      <c r="D23" s="65" t="s">
        <v>214</v>
      </c>
      <c r="E23" s="137" t="s">
        <v>499</v>
      </c>
      <c r="F23" s="66">
        <v>1</v>
      </c>
      <c r="G23" s="66"/>
      <c r="H23" s="66">
        <v>1</v>
      </c>
      <c r="I23" s="66"/>
      <c r="J23" s="66">
        <v>1</v>
      </c>
      <c r="K23" s="66"/>
      <c r="L23" s="66">
        <v>1</v>
      </c>
      <c r="M23" s="66"/>
      <c r="N23" s="66">
        <v>1</v>
      </c>
      <c r="O23" s="66"/>
      <c r="P23" s="66">
        <v>1</v>
      </c>
      <c r="Q23" s="66"/>
      <c r="R23" s="66">
        <v>1</v>
      </c>
      <c r="S23" s="66"/>
      <c r="T23" s="66">
        <v>1</v>
      </c>
      <c r="U23" s="66"/>
      <c r="V23" s="66">
        <v>1</v>
      </c>
      <c r="W23" s="66"/>
      <c r="X23" s="66">
        <v>1</v>
      </c>
      <c r="Y23" s="66"/>
      <c r="Z23" s="66">
        <v>1</v>
      </c>
      <c r="AA23" s="66"/>
      <c r="AB23" s="66">
        <v>1</v>
      </c>
      <c r="AC23" s="66"/>
    </row>
    <row r="24" spans="1:54" ht="21" customHeight="1" x14ac:dyDescent="0.25">
      <c r="A24" s="98"/>
      <c r="B24" s="246"/>
      <c r="C24" s="65" t="s">
        <v>318</v>
      </c>
      <c r="D24" s="65" t="s">
        <v>214</v>
      </c>
      <c r="E24" s="137" t="s">
        <v>499</v>
      </c>
      <c r="F24" s="66"/>
      <c r="G24" s="66"/>
      <c r="H24" s="66"/>
      <c r="I24" s="66"/>
      <c r="J24" s="66">
        <v>1</v>
      </c>
      <c r="K24" s="66"/>
      <c r="L24" s="66"/>
      <c r="M24" s="66"/>
      <c r="N24" s="66"/>
      <c r="O24" s="66"/>
      <c r="P24" s="66"/>
      <c r="Q24" s="66"/>
      <c r="R24" s="66"/>
      <c r="S24" s="66"/>
      <c r="T24" s="66"/>
      <c r="U24" s="66"/>
      <c r="V24" s="66"/>
      <c r="W24" s="66"/>
      <c r="X24" s="66"/>
      <c r="Y24" s="66"/>
      <c r="Z24" s="66"/>
      <c r="AA24" s="66"/>
      <c r="AB24" s="66"/>
      <c r="AC24" s="66"/>
    </row>
    <row r="25" spans="1:54" ht="21" customHeight="1" x14ac:dyDescent="0.25">
      <c r="A25" s="98"/>
      <c r="B25" s="246"/>
      <c r="C25" s="65" t="s">
        <v>416</v>
      </c>
      <c r="D25" s="65" t="s">
        <v>214</v>
      </c>
      <c r="E25" s="137" t="s">
        <v>498</v>
      </c>
      <c r="F25" s="66"/>
      <c r="G25" s="66"/>
      <c r="H25" s="66"/>
      <c r="I25" s="66"/>
      <c r="J25" s="66"/>
      <c r="K25" s="66"/>
      <c r="L25" s="66"/>
      <c r="M25" s="66"/>
      <c r="N25" s="66">
        <v>1</v>
      </c>
      <c r="O25" s="66"/>
      <c r="P25" s="66">
        <v>1</v>
      </c>
      <c r="Q25" s="66"/>
      <c r="R25" s="66"/>
      <c r="S25" s="66"/>
      <c r="T25" s="66"/>
      <c r="U25" s="66"/>
      <c r="V25" s="66"/>
      <c r="W25" s="66"/>
      <c r="X25" s="66"/>
      <c r="Y25" s="66"/>
      <c r="Z25" s="66"/>
      <c r="AA25" s="66"/>
      <c r="AB25" s="66"/>
      <c r="AC25" s="66"/>
    </row>
    <row r="26" spans="1:54" ht="21" customHeight="1" x14ac:dyDescent="0.25">
      <c r="A26" s="98"/>
      <c r="B26" s="246"/>
      <c r="C26" s="65" t="s">
        <v>417</v>
      </c>
      <c r="D26" s="65" t="s">
        <v>214</v>
      </c>
      <c r="E26" s="137" t="s">
        <v>499</v>
      </c>
      <c r="F26" s="66"/>
      <c r="G26" s="66"/>
      <c r="H26" s="66"/>
      <c r="I26" s="66"/>
      <c r="J26" s="66"/>
      <c r="K26" s="66"/>
      <c r="L26" s="66"/>
      <c r="M26" s="66"/>
      <c r="N26" s="66"/>
      <c r="O26" s="66"/>
      <c r="P26" s="66"/>
      <c r="Q26" s="66"/>
      <c r="R26" s="66">
        <v>1</v>
      </c>
      <c r="S26" s="66"/>
      <c r="T26" s="66"/>
      <c r="U26" s="66"/>
      <c r="V26" s="66"/>
      <c r="W26" s="66"/>
      <c r="X26" s="66"/>
      <c r="Y26" s="66"/>
      <c r="Z26" s="66"/>
      <c r="AA26" s="66"/>
      <c r="AB26" s="66"/>
      <c r="AC26" s="66"/>
    </row>
    <row r="27" spans="1:54" ht="21" customHeight="1" x14ac:dyDescent="0.25">
      <c r="A27" s="98"/>
      <c r="B27" s="246"/>
      <c r="C27" s="65" t="s">
        <v>418</v>
      </c>
      <c r="D27" s="65" t="s">
        <v>214</v>
      </c>
      <c r="E27" s="137" t="s">
        <v>498</v>
      </c>
      <c r="F27" s="66"/>
      <c r="G27" s="66"/>
      <c r="H27" s="66"/>
      <c r="I27" s="66"/>
      <c r="J27" s="66"/>
      <c r="K27" s="66"/>
      <c r="L27" s="66"/>
      <c r="M27" s="66"/>
      <c r="N27" s="66">
        <v>1</v>
      </c>
      <c r="O27" s="66"/>
      <c r="P27" s="66">
        <v>1</v>
      </c>
      <c r="Q27" s="66"/>
      <c r="R27" s="66">
        <v>1</v>
      </c>
      <c r="S27" s="66"/>
      <c r="T27" s="66">
        <v>1</v>
      </c>
      <c r="U27" s="66"/>
      <c r="V27" s="66">
        <v>1</v>
      </c>
      <c r="W27" s="66"/>
      <c r="X27" s="66">
        <v>1</v>
      </c>
      <c r="Y27" s="66"/>
      <c r="Z27" s="66">
        <v>1</v>
      </c>
      <c r="AA27" s="66"/>
      <c r="AB27" s="66"/>
      <c r="AC27" s="66"/>
    </row>
    <row r="28" spans="1:54" ht="21" customHeight="1" x14ac:dyDescent="0.25">
      <c r="A28" s="98"/>
      <c r="B28" s="246"/>
      <c r="C28" s="65" t="s">
        <v>478</v>
      </c>
      <c r="D28" s="65" t="s">
        <v>214</v>
      </c>
      <c r="E28" s="137" t="s">
        <v>499</v>
      </c>
      <c r="F28" s="66"/>
      <c r="G28" s="66"/>
      <c r="H28" s="66">
        <v>1</v>
      </c>
      <c r="I28" s="66"/>
      <c r="J28" s="66"/>
      <c r="K28" s="66"/>
      <c r="L28" s="66"/>
      <c r="M28" s="66"/>
      <c r="N28" s="66"/>
      <c r="O28" s="66"/>
      <c r="P28" s="66"/>
      <c r="Q28" s="66"/>
      <c r="R28" s="66">
        <v>1</v>
      </c>
      <c r="S28" s="66"/>
      <c r="T28" s="66"/>
      <c r="U28" s="66"/>
      <c r="V28" s="66"/>
      <c r="W28" s="66"/>
      <c r="X28" s="66"/>
      <c r="Y28" s="66"/>
      <c r="Z28" s="66"/>
      <c r="AA28" s="66"/>
      <c r="AB28" s="66"/>
      <c r="AC28" s="66"/>
    </row>
    <row r="29" spans="1:54" ht="21" customHeight="1" x14ac:dyDescent="0.25">
      <c r="A29" s="98"/>
      <c r="B29" s="246"/>
      <c r="C29" s="65" t="s">
        <v>419</v>
      </c>
      <c r="D29" s="65" t="s">
        <v>214</v>
      </c>
      <c r="E29" s="137" t="s">
        <v>499</v>
      </c>
      <c r="F29" s="66"/>
      <c r="G29" s="66"/>
      <c r="H29" s="66">
        <v>1</v>
      </c>
      <c r="I29" s="66"/>
      <c r="J29" s="66">
        <v>1</v>
      </c>
      <c r="K29" s="66"/>
      <c r="L29" s="66">
        <v>1</v>
      </c>
      <c r="M29" s="66"/>
      <c r="N29" s="66"/>
      <c r="O29" s="66"/>
      <c r="P29" s="66"/>
      <c r="Q29" s="66"/>
      <c r="R29" s="66">
        <v>1</v>
      </c>
      <c r="S29" s="66"/>
      <c r="T29" s="66">
        <v>1</v>
      </c>
      <c r="U29" s="66"/>
      <c r="V29" s="66">
        <v>1</v>
      </c>
      <c r="W29" s="66"/>
      <c r="X29" s="66"/>
      <c r="Y29" s="66"/>
      <c r="Z29" s="66"/>
      <c r="AA29" s="66"/>
      <c r="AB29" s="66"/>
      <c r="AC29" s="66"/>
    </row>
    <row r="30" spans="1:54" ht="15" customHeight="1" x14ac:dyDescent="0.25">
      <c r="B30" s="226" t="s">
        <v>119</v>
      </c>
      <c r="C30" s="227"/>
      <c r="D30" s="227"/>
      <c r="E30" s="228"/>
      <c r="F30" s="367">
        <f>SUM(F21:F29)</f>
        <v>1</v>
      </c>
      <c r="G30" s="368"/>
      <c r="H30" s="367">
        <f>SUM(H21:H29)</f>
        <v>3</v>
      </c>
      <c r="I30" s="368"/>
      <c r="J30" s="367">
        <f>SUM(J21:J29)</f>
        <v>3</v>
      </c>
      <c r="K30" s="368"/>
      <c r="L30" s="367">
        <f>SUM(L21:L29)</f>
        <v>3</v>
      </c>
      <c r="M30" s="368"/>
      <c r="N30" s="367">
        <f>SUM(N21:N29)</f>
        <v>4</v>
      </c>
      <c r="O30" s="368"/>
      <c r="P30" s="367">
        <f>SUM(P21:P29)</f>
        <v>4</v>
      </c>
      <c r="Q30" s="368"/>
      <c r="R30" s="367">
        <f>SUM(R21:R29)</f>
        <v>6</v>
      </c>
      <c r="S30" s="368"/>
      <c r="T30" s="367">
        <f>SUM(T21:T29)</f>
        <v>3</v>
      </c>
      <c r="U30" s="368"/>
      <c r="V30" s="367">
        <f>SUM(V21:V29)</f>
        <v>3</v>
      </c>
      <c r="W30" s="368"/>
      <c r="X30" s="367">
        <f>SUM(X21:X29)</f>
        <v>2</v>
      </c>
      <c r="Y30" s="368"/>
      <c r="Z30" s="367">
        <f>SUM(Z21:Z29)</f>
        <v>2</v>
      </c>
      <c r="AA30" s="368"/>
      <c r="AB30" s="367">
        <f>SUM(AB21:AB29)</f>
        <v>1</v>
      </c>
      <c r="AC30" s="368"/>
      <c r="AD30" s="67"/>
      <c r="AE30" s="67"/>
    </row>
    <row r="31" spans="1:54" ht="15" customHeight="1" x14ac:dyDescent="0.25">
      <c r="B31" s="168"/>
      <c r="C31" s="169"/>
      <c r="D31" s="169"/>
      <c r="E31" s="170"/>
      <c r="F31" s="176">
        <f>SUM(F23,F24,F26,F28,F29)</f>
        <v>1</v>
      </c>
      <c r="G31" s="177">
        <f>SUM(F21:F22,F25,F27)</f>
        <v>0</v>
      </c>
      <c r="H31" s="176">
        <f>SUM(H23,H24,H26,H28,H29)</f>
        <v>3</v>
      </c>
      <c r="I31" s="177">
        <f>SUM(H21:H22,H25,H27)</f>
        <v>0</v>
      </c>
      <c r="J31" s="176">
        <f>SUM(J23,J24,J26,J28,J29)</f>
        <v>3</v>
      </c>
      <c r="K31" s="177">
        <f>SUM(J21:J22,J25,J27)</f>
        <v>0</v>
      </c>
      <c r="L31" s="176">
        <f>SUM(L23,L24,L26,L28,L29)</f>
        <v>2</v>
      </c>
      <c r="M31" s="177">
        <f>SUM(L21:L22,L25,L27)</f>
        <v>1</v>
      </c>
      <c r="N31" s="176">
        <f>SUM(N23,N24,N26,N28,N29)</f>
        <v>1</v>
      </c>
      <c r="O31" s="177">
        <f>SUM(N21:N22,N25,N27)</f>
        <v>3</v>
      </c>
      <c r="P31" s="176">
        <f>SUM(P23,P24,P26,P28,P29)</f>
        <v>1</v>
      </c>
      <c r="Q31" s="177">
        <f>SUM(P21:P22,P25,P27)</f>
        <v>3</v>
      </c>
      <c r="R31" s="176">
        <f>SUM(R23,R24,R26,R28,R29)</f>
        <v>4</v>
      </c>
      <c r="S31" s="177">
        <f>SUM(R21:R22,R25,R27)</f>
        <v>2</v>
      </c>
      <c r="T31" s="176">
        <f>SUM(T23,T24,T26,T28,T29)</f>
        <v>2</v>
      </c>
      <c r="U31" s="177">
        <f>SUM(T21:T22,T25,T27)</f>
        <v>1</v>
      </c>
      <c r="V31" s="176">
        <f>SUM(V23,V24,V26,V28,V29)</f>
        <v>2</v>
      </c>
      <c r="W31" s="177">
        <f>SUM(V21:V22,V25,V27)</f>
        <v>1</v>
      </c>
      <c r="X31" s="176">
        <f>SUM(X23,X24,X26,X28,X29)</f>
        <v>1</v>
      </c>
      <c r="Y31" s="177">
        <f>SUM(X21:X22,X25,X27)</f>
        <v>1</v>
      </c>
      <c r="Z31" s="176">
        <f>SUM(Z23,Z24,Z26,Z28,Z29)</f>
        <v>1</v>
      </c>
      <c r="AA31" s="177">
        <f>SUM(Z21:Z22,Z25,Z27)</f>
        <v>1</v>
      </c>
      <c r="AB31" s="176">
        <f>SUM(AB23,AB24,AB26,AB28,AB29)</f>
        <v>1</v>
      </c>
      <c r="AC31" s="177">
        <f>SUM(AB21:AB22,AB25,AB27)</f>
        <v>0</v>
      </c>
      <c r="AD31" s="67"/>
      <c r="AE31" s="67"/>
    </row>
    <row r="32" spans="1:54" ht="15" customHeight="1" x14ac:dyDescent="0.25">
      <c r="B32" s="226" t="s">
        <v>120</v>
      </c>
      <c r="C32" s="227"/>
      <c r="D32" s="227"/>
      <c r="E32" s="228"/>
      <c r="F32" s="238">
        <f>SUM(G21:G29)</f>
        <v>0</v>
      </c>
      <c r="G32" s="239"/>
      <c r="H32" s="238">
        <f>SUM(I21:I29)</f>
        <v>0</v>
      </c>
      <c r="I32" s="239"/>
      <c r="J32" s="238">
        <f>SUM(K21:K29)</f>
        <v>0</v>
      </c>
      <c r="K32" s="239"/>
      <c r="L32" s="238">
        <f>SUM(M21:M29)</f>
        <v>0</v>
      </c>
      <c r="M32" s="239"/>
      <c r="N32" s="238">
        <f>SUM(O21:O29)</f>
        <v>0</v>
      </c>
      <c r="O32" s="239"/>
      <c r="P32" s="238">
        <f>SUM(Q21:Q29)</f>
        <v>0</v>
      </c>
      <c r="Q32" s="239"/>
      <c r="R32" s="238">
        <f>SUM(S21:S29)</f>
        <v>0</v>
      </c>
      <c r="S32" s="239"/>
      <c r="T32" s="238">
        <f>SUM(U21:U29)</f>
        <v>0</v>
      </c>
      <c r="U32" s="239"/>
      <c r="V32" s="238">
        <f>SUM(W21:W29)</f>
        <v>0</v>
      </c>
      <c r="W32" s="239"/>
      <c r="X32" s="238">
        <f>SUM(Y21:Y29)</f>
        <v>0</v>
      </c>
      <c r="Y32" s="239"/>
      <c r="Z32" s="238">
        <f>SUM(AA21:AA29)</f>
        <v>0</v>
      </c>
      <c r="AA32" s="239"/>
      <c r="AB32" s="238">
        <f>SUM(AC21:AC29)</f>
        <v>0</v>
      </c>
      <c r="AC32" s="239"/>
      <c r="AD32" s="67"/>
      <c r="AE32" s="67"/>
    </row>
    <row r="33" spans="2:31" ht="15" customHeight="1" x14ac:dyDescent="0.25">
      <c r="B33" s="231" t="s">
        <v>39</v>
      </c>
      <c r="C33" s="232"/>
      <c r="D33" s="232"/>
      <c r="E33" s="233"/>
      <c r="F33" s="234">
        <f>IFERROR(F32/F30,0)</f>
        <v>0</v>
      </c>
      <c r="G33" s="235"/>
      <c r="H33" s="234">
        <f>IFERROR(H32/H30,0)</f>
        <v>0</v>
      </c>
      <c r="I33" s="235"/>
      <c r="J33" s="234">
        <f>IFERROR(J32/J30,0)</f>
        <v>0</v>
      </c>
      <c r="K33" s="235"/>
      <c r="L33" s="234">
        <f>IFERROR(L32/L30,0)</f>
        <v>0</v>
      </c>
      <c r="M33" s="235"/>
      <c r="N33" s="234">
        <f>IFERROR(N32/N30,0)</f>
        <v>0</v>
      </c>
      <c r="O33" s="235"/>
      <c r="P33" s="234">
        <f>IFERROR(P32/P30,0)</f>
        <v>0</v>
      </c>
      <c r="Q33" s="235"/>
      <c r="R33" s="234">
        <f>IFERROR(R32/R30,0)</f>
        <v>0</v>
      </c>
      <c r="S33" s="235"/>
      <c r="T33" s="234">
        <f>IFERROR(T32/T30,0)</f>
        <v>0</v>
      </c>
      <c r="U33" s="235"/>
      <c r="V33" s="234">
        <f>IFERROR(V32/V30,0)</f>
        <v>0</v>
      </c>
      <c r="W33" s="235"/>
      <c r="X33" s="234">
        <f>IFERROR(X32/X30,0)</f>
        <v>0</v>
      </c>
      <c r="Y33" s="235"/>
      <c r="Z33" s="234">
        <f>IFERROR(Z32/Z30,0)</f>
        <v>0</v>
      </c>
      <c r="AA33" s="235"/>
      <c r="AB33" s="234">
        <f>IFERROR(AB32/AB30,0)</f>
        <v>0</v>
      </c>
      <c r="AC33" s="235"/>
      <c r="AD33" s="67"/>
      <c r="AE33" s="67"/>
    </row>
    <row r="34" spans="2:31" x14ac:dyDescent="0.25">
      <c r="B34" s="68"/>
      <c r="C34" s="68"/>
      <c r="D34" s="68"/>
      <c r="E34" s="68"/>
      <c r="F34" s="240">
        <f>AVERAGE(F33:K33)</f>
        <v>0</v>
      </c>
      <c r="G34" s="240"/>
      <c r="H34" s="240"/>
      <c r="I34" s="240"/>
      <c r="J34" s="240"/>
      <c r="K34" s="240"/>
      <c r="L34" s="240">
        <f>AVERAGE(L33:Q33)</f>
        <v>0</v>
      </c>
      <c r="M34" s="240"/>
      <c r="N34" s="240"/>
      <c r="O34" s="240"/>
      <c r="P34" s="240"/>
      <c r="Q34" s="240"/>
      <c r="R34" s="240">
        <f>AVERAGE(R33:W33)</f>
        <v>0</v>
      </c>
      <c r="S34" s="240"/>
      <c r="T34" s="240"/>
      <c r="U34" s="240"/>
      <c r="V34" s="240"/>
      <c r="W34" s="240"/>
      <c r="X34" s="240">
        <f>AVERAGE(X33:AC33)</f>
        <v>0</v>
      </c>
      <c r="Y34" s="240"/>
      <c r="Z34" s="240"/>
      <c r="AA34" s="240"/>
      <c r="AB34" s="240"/>
      <c r="AC34" s="240"/>
      <c r="AD34" s="67"/>
      <c r="AE34" s="67"/>
    </row>
    <row r="35" spans="2:31" x14ac:dyDescent="0.25">
      <c r="B35" s="67"/>
      <c r="C35" s="67"/>
      <c r="D35" s="69"/>
      <c r="E35" s="69"/>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row>
    <row r="36" spans="2:31" ht="15" hidden="1" customHeight="1" x14ac:dyDescent="0.25">
      <c r="B36" s="267" t="s">
        <v>182</v>
      </c>
      <c r="C36" s="267"/>
      <c r="D36" s="267"/>
      <c r="E36" s="267"/>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67"/>
      <c r="AE36" s="67"/>
    </row>
    <row r="37" spans="2:31" ht="15" hidden="1" customHeight="1" x14ac:dyDescent="0.25">
      <c r="B37" s="267" t="s">
        <v>360</v>
      </c>
      <c r="C37" s="267"/>
      <c r="D37" s="267"/>
      <c r="E37" s="267"/>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67"/>
      <c r="AE37" s="67"/>
    </row>
    <row r="38" spans="2:31" ht="15" hidden="1" customHeight="1" x14ac:dyDescent="0.25">
      <c r="B38" s="231" t="s">
        <v>123</v>
      </c>
      <c r="C38" s="232"/>
      <c r="D38" s="232"/>
      <c r="E38" s="233"/>
      <c r="F38" s="234">
        <f>IFERROR(F37/F36,0)</f>
        <v>0</v>
      </c>
      <c r="G38" s="235"/>
      <c r="H38" s="234">
        <f>IFERROR(H37/H36,0)</f>
        <v>0</v>
      </c>
      <c r="I38" s="235"/>
      <c r="J38" s="234">
        <f>IFERROR(J37/J36,0)</f>
        <v>0</v>
      </c>
      <c r="K38" s="235"/>
      <c r="L38" s="234">
        <f>IFERROR(L37/L36,0)</f>
        <v>0</v>
      </c>
      <c r="M38" s="235"/>
      <c r="N38" s="234">
        <f>IFERROR(N37/N36,0)</f>
        <v>0</v>
      </c>
      <c r="O38" s="235"/>
      <c r="P38" s="234">
        <f>IFERROR(P37/P36,0)</f>
        <v>0</v>
      </c>
      <c r="Q38" s="235"/>
      <c r="R38" s="234">
        <f>IFERROR(R37/R36,0)</f>
        <v>0</v>
      </c>
      <c r="S38" s="235"/>
      <c r="T38" s="234">
        <f>IFERROR(T37/T36,0)</f>
        <v>0</v>
      </c>
      <c r="U38" s="235"/>
      <c r="V38" s="234">
        <f>IFERROR(V37/V36,0)</f>
        <v>0</v>
      </c>
      <c r="W38" s="235"/>
      <c r="X38" s="234">
        <f>IFERROR(X37/X36,0)</f>
        <v>0</v>
      </c>
      <c r="Y38" s="235"/>
      <c r="Z38" s="234">
        <f>IFERROR(Z37/Z36,0)</f>
        <v>0</v>
      </c>
      <c r="AA38" s="235"/>
      <c r="AB38" s="234">
        <f>IFERROR(AB37/AB36,0)</f>
        <v>0</v>
      </c>
      <c r="AC38" s="235"/>
      <c r="AD38" s="67"/>
      <c r="AE38" s="67"/>
    </row>
    <row r="39" spans="2:31" hidden="1" x14ac:dyDescent="0.25">
      <c r="B39" s="68"/>
      <c r="C39" s="68"/>
      <c r="D39" s="68"/>
      <c r="E39" s="68"/>
      <c r="F39" s="240">
        <f>AVERAGE(F38:K38)</f>
        <v>0</v>
      </c>
      <c r="G39" s="240"/>
      <c r="H39" s="240"/>
      <c r="I39" s="240"/>
      <c r="J39" s="240"/>
      <c r="K39" s="240"/>
      <c r="L39" s="240">
        <f>AVERAGE(L38:Q38)</f>
        <v>0</v>
      </c>
      <c r="M39" s="240"/>
      <c r="N39" s="240"/>
      <c r="O39" s="240"/>
      <c r="P39" s="240"/>
      <c r="Q39" s="240"/>
      <c r="R39" s="240">
        <f>AVERAGE(R38:W38)</f>
        <v>0</v>
      </c>
      <c r="S39" s="240"/>
      <c r="T39" s="240"/>
      <c r="U39" s="240"/>
      <c r="V39" s="240"/>
      <c r="W39" s="240"/>
      <c r="X39" s="240">
        <f>AVERAGE(X38:AC38)</f>
        <v>0</v>
      </c>
      <c r="Y39" s="240"/>
      <c r="Z39" s="240"/>
      <c r="AA39" s="240"/>
      <c r="AB39" s="240"/>
      <c r="AC39" s="240"/>
      <c r="AD39" s="67"/>
      <c r="AE39" s="67"/>
    </row>
    <row r="40" spans="2:31" hidden="1" x14ac:dyDescent="0.25">
      <c r="B40" s="68"/>
      <c r="C40" s="68"/>
      <c r="D40" s="68"/>
      <c r="E40" s="68"/>
      <c r="F40" s="70"/>
      <c r="G40" s="70"/>
      <c r="H40" s="70"/>
      <c r="I40" s="70"/>
      <c r="J40" s="70"/>
      <c r="K40" s="70"/>
      <c r="L40" s="70"/>
      <c r="M40" s="70"/>
      <c r="N40" s="70"/>
      <c r="O40" s="70"/>
      <c r="P40" s="70"/>
      <c r="Q40" s="70"/>
      <c r="R40" s="70"/>
      <c r="S40" s="70"/>
      <c r="T40" s="70"/>
      <c r="U40" s="70"/>
      <c r="V40" s="70"/>
      <c r="W40" s="70"/>
      <c r="X40" s="70"/>
      <c r="Y40" s="70"/>
      <c r="Z40" s="70"/>
      <c r="AA40" s="70"/>
      <c r="AB40" s="70"/>
      <c r="AC40" s="70"/>
      <c r="AD40" s="67"/>
      <c r="AE40" s="67"/>
    </row>
    <row r="41" spans="2:31" ht="15" hidden="1" customHeight="1" x14ac:dyDescent="0.25">
      <c r="B41" s="267" t="s">
        <v>361</v>
      </c>
      <c r="C41" s="267"/>
      <c r="D41" s="267"/>
      <c r="E41" s="267"/>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67"/>
      <c r="AE41" s="67"/>
    </row>
    <row r="42" spans="2:31" ht="15" hidden="1" customHeight="1" x14ac:dyDescent="0.25">
      <c r="B42" s="267" t="s">
        <v>183</v>
      </c>
      <c r="C42" s="267"/>
      <c r="D42" s="267"/>
      <c r="E42" s="267"/>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67"/>
      <c r="AE42" s="67"/>
    </row>
    <row r="43" spans="2:31" ht="15" hidden="1" customHeight="1" x14ac:dyDescent="0.25">
      <c r="B43" s="231" t="s">
        <v>133</v>
      </c>
      <c r="C43" s="232"/>
      <c r="D43" s="232"/>
      <c r="E43" s="233"/>
      <c r="F43" s="234">
        <f>IFERROR(F42/F41,0)</f>
        <v>0</v>
      </c>
      <c r="G43" s="235"/>
      <c r="H43" s="234">
        <f>IFERROR(H42/H41,0)</f>
        <v>0</v>
      </c>
      <c r="I43" s="235"/>
      <c r="J43" s="234">
        <f>IFERROR(J42/J41,0)</f>
        <v>0</v>
      </c>
      <c r="K43" s="235"/>
      <c r="L43" s="234">
        <f>IFERROR(L42/L41,0)</f>
        <v>0</v>
      </c>
      <c r="M43" s="235"/>
      <c r="N43" s="234">
        <f>IFERROR(N42/N41,0)</f>
        <v>0</v>
      </c>
      <c r="O43" s="235"/>
      <c r="P43" s="234">
        <f>IFERROR(P42/P41,0)</f>
        <v>0</v>
      </c>
      <c r="Q43" s="235"/>
      <c r="R43" s="234">
        <f>IFERROR(R42/R41,0)</f>
        <v>0</v>
      </c>
      <c r="S43" s="235"/>
      <c r="T43" s="234">
        <f>IFERROR(T42/T41,0)</f>
        <v>0</v>
      </c>
      <c r="U43" s="235"/>
      <c r="V43" s="234">
        <f>IFERROR(V42/V41,0)</f>
        <v>0</v>
      </c>
      <c r="W43" s="235"/>
      <c r="X43" s="234">
        <f>IFERROR(X42/X41,0)</f>
        <v>0</v>
      </c>
      <c r="Y43" s="235"/>
      <c r="Z43" s="234">
        <f>IFERROR(Z42/Z41,0)</f>
        <v>0</v>
      </c>
      <c r="AA43" s="235"/>
      <c r="AB43" s="234">
        <f>IFERROR(AB42/AB41,0)</f>
        <v>0</v>
      </c>
      <c r="AC43" s="235"/>
      <c r="AD43" s="67"/>
      <c r="AE43" s="67"/>
    </row>
    <row r="44" spans="2:31" hidden="1" x14ac:dyDescent="0.25">
      <c r="B44" s="68"/>
      <c r="C44" s="68"/>
      <c r="D44" s="68"/>
      <c r="E44" s="68"/>
      <c r="F44" s="240">
        <f>AVERAGE(F43:K43)</f>
        <v>0</v>
      </c>
      <c r="G44" s="240"/>
      <c r="H44" s="240"/>
      <c r="I44" s="240"/>
      <c r="J44" s="240"/>
      <c r="K44" s="240"/>
      <c r="L44" s="240">
        <f>AVERAGE(L43:Q43)</f>
        <v>0</v>
      </c>
      <c r="M44" s="240"/>
      <c r="N44" s="240"/>
      <c r="O44" s="240"/>
      <c r="P44" s="240"/>
      <c r="Q44" s="240"/>
      <c r="R44" s="240">
        <f>AVERAGE(R43:W43)</f>
        <v>0</v>
      </c>
      <c r="S44" s="240"/>
      <c r="T44" s="240"/>
      <c r="U44" s="240"/>
      <c r="V44" s="240"/>
      <c r="W44" s="240"/>
      <c r="X44" s="240">
        <f>AVERAGE(X43:AC43)</f>
        <v>0</v>
      </c>
      <c r="Y44" s="240"/>
      <c r="Z44" s="240"/>
      <c r="AA44" s="240"/>
      <c r="AB44" s="240"/>
      <c r="AC44" s="240"/>
      <c r="AD44" s="67"/>
      <c r="AE44" s="67"/>
    </row>
    <row r="45" spans="2:31" x14ac:dyDescent="0.25">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7"/>
      <c r="AE45" s="67"/>
    </row>
    <row r="46" spans="2:31" ht="12" customHeight="1" x14ac:dyDescent="0.25">
      <c r="B46" s="243" t="s">
        <v>124</v>
      </c>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71"/>
    </row>
    <row r="47" spans="2:31" ht="15" customHeight="1" x14ac:dyDescent="0.25">
      <c r="B47" s="248" t="s">
        <v>19</v>
      </c>
      <c r="C47" s="248"/>
      <c r="D47" s="116" t="s">
        <v>34</v>
      </c>
      <c r="E47" s="116" t="s">
        <v>18</v>
      </c>
      <c r="F47" s="249" t="s">
        <v>35</v>
      </c>
      <c r="G47" s="249"/>
      <c r="H47" s="249"/>
      <c r="I47" s="249"/>
      <c r="J47" s="249"/>
      <c r="K47" s="249"/>
      <c r="L47" s="249"/>
      <c r="M47" s="249"/>
      <c r="N47" s="249"/>
      <c r="O47" s="249"/>
      <c r="P47" s="249"/>
      <c r="Q47" s="249"/>
      <c r="R47" s="249"/>
      <c r="S47" s="249" t="s">
        <v>125</v>
      </c>
      <c r="T47" s="249"/>
      <c r="U47" s="249"/>
      <c r="V47" s="249"/>
      <c r="W47" s="249"/>
      <c r="X47" s="249"/>
      <c r="Y47" s="249"/>
      <c r="Z47" s="249"/>
      <c r="AA47" s="249"/>
      <c r="AB47" s="249"/>
      <c r="AC47" s="249"/>
      <c r="AD47" s="73"/>
    </row>
    <row r="48" spans="2:31" x14ac:dyDescent="0.25">
      <c r="B48" s="188" t="s">
        <v>126</v>
      </c>
      <c r="C48" s="188"/>
      <c r="D48" s="74">
        <f>F34</f>
        <v>0</v>
      </c>
      <c r="E48" s="75">
        <v>0.8</v>
      </c>
      <c r="F48" s="186"/>
      <c r="G48" s="187"/>
      <c r="H48" s="187"/>
      <c r="I48" s="187"/>
      <c r="J48" s="187"/>
      <c r="K48" s="187"/>
      <c r="L48" s="187"/>
      <c r="M48" s="187"/>
      <c r="N48" s="187"/>
      <c r="O48" s="187"/>
      <c r="P48" s="187"/>
      <c r="Q48" s="187"/>
      <c r="R48" s="189"/>
      <c r="S48" s="186"/>
      <c r="T48" s="187"/>
      <c r="U48" s="187"/>
      <c r="V48" s="187"/>
      <c r="W48" s="187"/>
      <c r="X48" s="187"/>
      <c r="Y48" s="187"/>
      <c r="Z48" s="187"/>
      <c r="AA48" s="187"/>
      <c r="AB48" s="187"/>
      <c r="AC48" s="189"/>
    </row>
    <row r="49" spans="2:30" x14ac:dyDescent="0.25">
      <c r="B49" s="188" t="s">
        <v>127</v>
      </c>
      <c r="C49" s="188"/>
      <c r="D49" s="74">
        <f>L34</f>
        <v>0</v>
      </c>
      <c r="E49" s="75">
        <v>0.8</v>
      </c>
      <c r="F49" s="186"/>
      <c r="G49" s="187"/>
      <c r="H49" s="187"/>
      <c r="I49" s="187"/>
      <c r="J49" s="187"/>
      <c r="K49" s="187"/>
      <c r="L49" s="187"/>
      <c r="M49" s="187"/>
      <c r="N49" s="187"/>
      <c r="O49" s="187"/>
      <c r="P49" s="187"/>
      <c r="Q49" s="187"/>
      <c r="R49" s="189"/>
      <c r="S49" s="186"/>
      <c r="T49" s="187"/>
      <c r="U49" s="187"/>
      <c r="V49" s="187"/>
      <c r="W49" s="187"/>
      <c r="X49" s="187"/>
      <c r="Y49" s="187"/>
      <c r="Z49" s="187"/>
      <c r="AA49" s="187"/>
      <c r="AB49" s="187"/>
      <c r="AC49" s="189"/>
    </row>
    <row r="50" spans="2:30" x14ac:dyDescent="0.25">
      <c r="B50" s="188" t="s">
        <v>128</v>
      </c>
      <c r="C50" s="188"/>
      <c r="D50" s="74">
        <f>R34</f>
        <v>0</v>
      </c>
      <c r="E50" s="75">
        <v>0.8</v>
      </c>
      <c r="F50" s="186"/>
      <c r="G50" s="187"/>
      <c r="H50" s="187"/>
      <c r="I50" s="187"/>
      <c r="J50" s="187"/>
      <c r="K50" s="187"/>
      <c r="L50" s="187"/>
      <c r="M50" s="187"/>
      <c r="N50" s="187"/>
      <c r="O50" s="187"/>
      <c r="P50" s="187"/>
      <c r="Q50" s="187"/>
      <c r="R50" s="189"/>
      <c r="S50" s="186"/>
      <c r="T50" s="187"/>
      <c r="U50" s="187"/>
      <c r="V50" s="187"/>
      <c r="W50" s="187"/>
      <c r="X50" s="187"/>
      <c r="Y50" s="187"/>
      <c r="Z50" s="187"/>
      <c r="AA50" s="187"/>
      <c r="AB50" s="187"/>
      <c r="AC50" s="189"/>
    </row>
    <row r="51" spans="2:30" x14ac:dyDescent="0.25">
      <c r="B51" s="188" t="s">
        <v>129</v>
      </c>
      <c r="C51" s="188"/>
      <c r="D51" s="74">
        <f>X34</f>
        <v>0</v>
      </c>
      <c r="E51" s="75">
        <v>0.8</v>
      </c>
      <c r="F51" s="186"/>
      <c r="G51" s="187"/>
      <c r="H51" s="187"/>
      <c r="I51" s="187"/>
      <c r="J51" s="187"/>
      <c r="K51" s="187"/>
      <c r="L51" s="187"/>
      <c r="M51" s="187"/>
      <c r="N51" s="187"/>
      <c r="O51" s="187"/>
      <c r="P51" s="187"/>
      <c r="Q51" s="187"/>
      <c r="R51" s="189"/>
      <c r="S51" s="186"/>
      <c r="T51" s="187"/>
      <c r="U51" s="187"/>
      <c r="V51" s="187"/>
      <c r="W51" s="187"/>
      <c r="X51" s="187"/>
      <c r="Y51" s="187"/>
      <c r="Z51" s="187"/>
      <c r="AA51" s="187"/>
      <c r="AB51" s="187"/>
      <c r="AC51" s="189"/>
    </row>
    <row r="52" spans="2:30" x14ac:dyDescent="0.25">
      <c r="B52" s="243" t="s">
        <v>130</v>
      </c>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row>
    <row r="53" spans="2:30" ht="138.75" customHeight="1" x14ac:dyDescent="0.25">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row>
    <row r="55" spans="2:30" hidden="1" x14ac:dyDescent="0.25">
      <c r="B55" s="243" t="s">
        <v>131</v>
      </c>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row>
    <row r="56" spans="2:30" hidden="1" x14ac:dyDescent="0.25">
      <c r="B56" s="248" t="s">
        <v>19</v>
      </c>
      <c r="C56" s="248"/>
      <c r="D56" s="116" t="s">
        <v>34</v>
      </c>
      <c r="E56" s="116" t="s">
        <v>18</v>
      </c>
      <c r="F56" s="249" t="s">
        <v>35</v>
      </c>
      <c r="G56" s="249"/>
      <c r="H56" s="249"/>
      <c r="I56" s="249"/>
      <c r="J56" s="249"/>
      <c r="K56" s="249"/>
      <c r="L56" s="249"/>
      <c r="M56" s="249"/>
      <c r="N56" s="249"/>
      <c r="O56" s="249"/>
      <c r="P56" s="249"/>
      <c r="Q56" s="249"/>
      <c r="R56" s="249"/>
      <c r="S56" s="249" t="s">
        <v>125</v>
      </c>
      <c r="T56" s="249"/>
      <c r="U56" s="249"/>
      <c r="V56" s="249"/>
      <c r="W56" s="249"/>
      <c r="X56" s="249"/>
      <c r="Y56" s="249"/>
      <c r="Z56" s="249"/>
      <c r="AA56" s="249"/>
      <c r="AB56" s="249"/>
      <c r="AC56" s="249"/>
    </row>
    <row r="57" spans="2:30" hidden="1" x14ac:dyDescent="0.25">
      <c r="B57" s="188" t="s">
        <v>126</v>
      </c>
      <c r="C57" s="188"/>
      <c r="D57" s="74">
        <f>F39</f>
        <v>0</v>
      </c>
      <c r="E57" s="75">
        <v>0.8</v>
      </c>
      <c r="F57" s="186"/>
      <c r="G57" s="187"/>
      <c r="H57" s="187"/>
      <c r="I57" s="187"/>
      <c r="J57" s="187"/>
      <c r="K57" s="187"/>
      <c r="L57" s="187"/>
      <c r="M57" s="187"/>
      <c r="N57" s="187"/>
      <c r="O57" s="187"/>
      <c r="P57" s="187"/>
      <c r="Q57" s="187"/>
      <c r="R57" s="189"/>
      <c r="S57" s="186"/>
      <c r="T57" s="187"/>
      <c r="U57" s="187"/>
      <c r="V57" s="187"/>
      <c r="W57" s="187"/>
      <c r="X57" s="187"/>
      <c r="Y57" s="187"/>
      <c r="Z57" s="187"/>
      <c r="AA57" s="187"/>
      <c r="AB57" s="187"/>
      <c r="AC57" s="189"/>
    </row>
    <row r="58" spans="2:30" hidden="1" x14ac:dyDescent="0.25">
      <c r="B58" s="188" t="s">
        <v>127</v>
      </c>
      <c r="C58" s="188"/>
      <c r="D58" s="74">
        <f>L39</f>
        <v>0</v>
      </c>
      <c r="E58" s="75">
        <v>0.8</v>
      </c>
      <c r="F58" s="186"/>
      <c r="G58" s="187"/>
      <c r="H58" s="187"/>
      <c r="I58" s="187"/>
      <c r="J58" s="187"/>
      <c r="K58" s="187"/>
      <c r="L58" s="187"/>
      <c r="M58" s="187"/>
      <c r="N58" s="187"/>
      <c r="O58" s="187"/>
      <c r="P58" s="187"/>
      <c r="Q58" s="187"/>
      <c r="R58" s="189"/>
      <c r="S58" s="186"/>
      <c r="T58" s="187"/>
      <c r="U58" s="187"/>
      <c r="V58" s="187"/>
      <c r="W58" s="187"/>
      <c r="X58" s="187"/>
      <c r="Y58" s="187"/>
      <c r="Z58" s="187"/>
      <c r="AA58" s="187"/>
      <c r="AB58" s="187"/>
      <c r="AC58" s="189"/>
    </row>
    <row r="59" spans="2:30" hidden="1" x14ac:dyDescent="0.25">
      <c r="B59" s="188" t="s">
        <v>128</v>
      </c>
      <c r="C59" s="188"/>
      <c r="D59" s="74">
        <f>R39</f>
        <v>0</v>
      </c>
      <c r="E59" s="75">
        <v>0.8</v>
      </c>
      <c r="F59" s="186"/>
      <c r="G59" s="187"/>
      <c r="H59" s="187"/>
      <c r="I59" s="187"/>
      <c r="J59" s="187"/>
      <c r="K59" s="187"/>
      <c r="L59" s="187"/>
      <c r="M59" s="187"/>
      <c r="N59" s="187"/>
      <c r="O59" s="187"/>
      <c r="P59" s="187"/>
      <c r="Q59" s="187"/>
      <c r="R59" s="189"/>
      <c r="S59" s="186"/>
      <c r="T59" s="187"/>
      <c r="U59" s="187"/>
      <c r="V59" s="187"/>
      <c r="W59" s="187"/>
      <c r="X59" s="187"/>
      <c r="Y59" s="187"/>
      <c r="Z59" s="187"/>
      <c r="AA59" s="187"/>
      <c r="AB59" s="187"/>
      <c r="AC59" s="189"/>
    </row>
    <row r="60" spans="2:30" hidden="1" x14ac:dyDescent="0.25">
      <c r="B60" s="188" t="s">
        <v>129</v>
      </c>
      <c r="C60" s="188"/>
      <c r="D60" s="74">
        <f>X39</f>
        <v>0</v>
      </c>
      <c r="E60" s="75">
        <v>0.8</v>
      </c>
      <c r="F60" s="186"/>
      <c r="G60" s="187"/>
      <c r="H60" s="187"/>
      <c r="I60" s="187"/>
      <c r="J60" s="187"/>
      <c r="K60" s="187"/>
      <c r="L60" s="187"/>
      <c r="M60" s="187"/>
      <c r="N60" s="187"/>
      <c r="O60" s="187"/>
      <c r="P60" s="187"/>
      <c r="Q60" s="187"/>
      <c r="R60" s="189"/>
      <c r="S60" s="186"/>
      <c r="T60" s="187"/>
      <c r="U60" s="187"/>
      <c r="V60" s="187"/>
      <c r="W60" s="187"/>
      <c r="X60" s="187"/>
      <c r="Y60" s="187"/>
      <c r="Z60" s="187"/>
      <c r="AA60" s="187"/>
      <c r="AB60" s="187"/>
      <c r="AC60" s="189"/>
    </row>
    <row r="61" spans="2:30" hidden="1" x14ac:dyDescent="0.25">
      <c r="B61" s="243" t="s">
        <v>130</v>
      </c>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row>
    <row r="62" spans="2:30" ht="138.75" hidden="1" customHeight="1" x14ac:dyDescent="0.25">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row>
    <row r="63" spans="2:30" ht="15" hidden="1" customHeight="1" x14ac:dyDescent="0.25"/>
    <row r="64" spans="2:30" ht="12" hidden="1" customHeight="1" x14ac:dyDescent="0.25">
      <c r="B64" s="243" t="s">
        <v>136</v>
      </c>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71"/>
    </row>
    <row r="65" spans="2:30" ht="15" hidden="1" customHeight="1" x14ac:dyDescent="0.25">
      <c r="B65" s="248" t="s">
        <v>19</v>
      </c>
      <c r="C65" s="248"/>
      <c r="D65" s="116" t="s">
        <v>34</v>
      </c>
      <c r="E65" s="116" t="s">
        <v>18</v>
      </c>
      <c r="F65" s="249" t="s">
        <v>35</v>
      </c>
      <c r="G65" s="249"/>
      <c r="H65" s="249"/>
      <c r="I65" s="249"/>
      <c r="J65" s="249"/>
      <c r="K65" s="249"/>
      <c r="L65" s="249"/>
      <c r="M65" s="249"/>
      <c r="N65" s="249"/>
      <c r="O65" s="249"/>
      <c r="P65" s="249"/>
      <c r="Q65" s="249"/>
      <c r="R65" s="249"/>
      <c r="S65" s="249" t="s">
        <v>125</v>
      </c>
      <c r="T65" s="249"/>
      <c r="U65" s="249"/>
      <c r="V65" s="249"/>
      <c r="W65" s="249"/>
      <c r="X65" s="249"/>
      <c r="Y65" s="249"/>
      <c r="Z65" s="249"/>
      <c r="AA65" s="249"/>
      <c r="AB65" s="249"/>
      <c r="AC65" s="249"/>
      <c r="AD65" s="73"/>
    </row>
    <row r="66" spans="2:30" hidden="1" x14ac:dyDescent="0.25">
      <c r="B66" s="188" t="s">
        <v>126</v>
      </c>
      <c r="C66" s="188"/>
      <c r="D66" s="74">
        <f>F44</f>
        <v>0</v>
      </c>
      <c r="E66" s="75">
        <v>0.8</v>
      </c>
      <c r="F66" s="186"/>
      <c r="G66" s="187"/>
      <c r="H66" s="187"/>
      <c r="I66" s="187"/>
      <c r="J66" s="187"/>
      <c r="K66" s="187"/>
      <c r="L66" s="187"/>
      <c r="M66" s="187"/>
      <c r="N66" s="187"/>
      <c r="O66" s="187"/>
      <c r="P66" s="187"/>
      <c r="Q66" s="187"/>
      <c r="R66" s="189"/>
      <c r="S66" s="186"/>
      <c r="T66" s="187"/>
      <c r="U66" s="187"/>
      <c r="V66" s="187"/>
      <c r="W66" s="187"/>
      <c r="X66" s="187"/>
      <c r="Y66" s="187"/>
      <c r="Z66" s="187"/>
      <c r="AA66" s="187"/>
      <c r="AB66" s="187"/>
      <c r="AC66" s="189"/>
    </row>
    <row r="67" spans="2:30" hidden="1" x14ac:dyDescent="0.25">
      <c r="B67" s="188" t="s">
        <v>127</v>
      </c>
      <c r="C67" s="188"/>
      <c r="D67" s="74">
        <f>L44</f>
        <v>0</v>
      </c>
      <c r="E67" s="75">
        <v>0.8</v>
      </c>
      <c r="F67" s="186"/>
      <c r="G67" s="187"/>
      <c r="H67" s="187"/>
      <c r="I67" s="187"/>
      <c r="J67" s="187"/>
      <c r="K67" s="187"/>
      <c r="L67" s="187"/>
      <c r="M67" s="187"/>
      <c r="N67" s="187"/>
      <c r="O67" s="187"/>
      <c r="P67" s="187"/>
      <c r="Q67" s="187"/>
      <c r="R67" s="189"/>
      <c r="S67" s="186"/>
      <c r="T67" s="187"/>
      <c r="U67" s="187"/>
      <c r="V67" s="187"/>
      <c r="W67" s="187"/>
      <c r="X67" s="187"/>
      <c r="Y67" s="187"/>
      <c r="Z67" s="187"/>
      <c r="AA67" s="187"/>
      <c r="AB67" s="187"/>
      <c r="AC67" s="189"/>
    </row>
    <row r="68" spans="2:30" hidden="1" x14ac:dyDescent="0.25">
      <c r="B68" s="188" t="s">
        <v>128</v>
      </c>
      <c r="C68" s="188"/>
      <c r="D68" s="74">
        <f>R44</f>
        <v>0</v>
      </c>
      <c r="E68" s="75">
        <v>0.8</v>
      </c>
      <c r="F68" s="186"/>
      <c r="G68" s="187"/>
      <c r="H68" s="187"/>
      <c r="I68" s="187"/>
      <c r="J68" s="187"/>
      <c r="K68" s="187"/>
      <c r="L68" s="187"/>
      <c r="M68" s="187"/>
      <c r="N68" s="187"/>
      <c r="O68" s="187"/>
      <c r="P68" s="187"/>
      <c r="Q68" s="187"/>
      <c r="R68" s="189"/>
      <c r="S68" s="186"/>
      <c r="T68" s="187"/>
      <c r="U68" s="187"/>
      <c r="V68" s="187"/>
      <c r="W68" s="187"/>
      <c r="X68" s="187"/>
      <c r="Y68" s="187"/>
      <c r="Z68" s="187"/>
      <c r="AA68" s="187"/>
      <c r="AB68" s="187"/>
      <c r="AC68" s="189"/>
    </row>
    <row r="69" spans="2:30" hidden="1" x14ac:dyDescent="0.25">
      <c r="B69" s="188" t="s">
        <v>129</v>
      </c>
      <c r="C69" s="188"/>
      <c r="D69" s="74">
        <f>X44</f>
        <v>0</v>
      </c>
      <c r="E69" s="75">
        <v>0.8</v>
      </c>
      <c r="F69" s="186"/>
      <c r="G69" s="187"/>
      <c r="H69" s="187"/>
      <c r="I69" s="187"/>
      <c r="J69" s="187"/>
      <c r="K69" s="187"/>
      <c r="L69" s="187"/>
      <c r="M69" s="187"/>
      <c r="N69" s="187"/>
      <c r="O69" s="187"/>
      <c r="P69" s="187"/>
      <c r="Q69" s="187"/>
      <c r="R69" s="189"/>
      <c r="S69" s="186"/>
      <c r="T69" s="187"/>
      <c r="U69" s="187"/>
      <c r="V69" s="187"/>
      <c r="W69" s="187"/>
      <c r="X69" s="187"/>
      <c r="Y69" s="187"/>
      <c r="Z69" s="187"/>
      <c r="AA69" s="187"/>
      <c r="AB69" s="187"/>
      <c r="AC69" s="189"/>
    </row>
    <row r="70" spans="2:30" hidden="1" x14ac:dyDescent="0.25">
      <c r="B70" s="243" t="s">
        <v>130</v>
      </c>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row>
    <row r="71" spans="2:30" ht="138.75" hidden="1" customHeight="1" x14ac:dyDescent="0.25">
      <c r="B71" s="244"/>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row>
    <row r="73" spans="2:30" x14ac:dyDescent="0.25">
      <c r="D73" s="50" t="s">
        <v>497</v>
      </c>
      <c r="E73" s="76">
        <f>SUM(F31,H31,J31,L31,N31,P31,R31,T31,V31,X31,Z31,AB31)</f>
        <v>22</v>
      </c>
      <c r="G73" s="49">
        <f>SUM(F30:AC30)</f>
        <v>35</v>
      </c>
      <c r="J73" s="49">
        <f>SUM(F32:AC32)</f>
        <v>0</v>
      </c>
    </row>
    <row r="74" spans="2:30" ht="15" customHeight="1" x14ac:dyDescent="0.25">
      <c r="D74" s="50" t="s">
        <v>498</v>
      </c>
      <c r="E74" s="76">
        <f>SUM(G31,I31,K31,M31,O31,Q31,S31,U31,W31,Y31,AA31,AC31)</f>
        <v>13</v>
      </c>
    </row>
    <row r="75" spans="2:30" x14ac:dyDescent="0.25">
      <c r="H75" s="49">
        <f>+J73/G73</f>
        <v>0</v>
      </c>
    </row>
  </sheetData>
  <mergeCells count="223">
    <mergeCell ref="B69:C69"/>
    <mergeCell ref="F69:R69"/>
    <mergeCell ref="S69:AC69"/>
    <mergeCell ref="B70:AC70"/>
    <mergeCell ref="B71:AC71"/>
    <mergeCell ref="B67:C67"/>
    <mergeCell ref="F67:R67"/>
    <mergeCell ref="S67:AC67"/>
    <mergeCell ref="B68:C68"/>
    <mergeCell ref="F68:R68"/>
    <mergeCell ref="S68:AC68"/>
    <mergeCell ref="B65:C65"/>
    <mergeCell ref="F65:R65"/>
    <mergeCell ref="S65:AC65"/>
    <mergeCell ref="B66:C66"/>
    <mergeCell ref="F66:R66"/>
    <mergeCell ref="S66:AC66"/>
    <mergeCell ref="B60:C60"/>
    <mergeCell ref="F60:R60"/>
    <mergeCell ref="S60:AC60"/>
    <mergeCell ref="B61:AC61"/>
    <mergeCell ref="B62:AC62"/>
    <mergeCell ref="B64:AC64"/>
    <mergeCell ref="B58:C58"/>
    <mergeCell ref="F58:R58"/>
    <mergeCell ref="S58:AC58"/>
    <mergeCell ref="B59:C59"/>
    <mergeCell ref="F59:R59"/>
    <mergeCell ref="S59:AC59"/>
    <mergeCell ref="B56:C56"/>
    <mergeCell ref="F56:R56"/>
    <mergeCell ref="S56:AC56"/>
    <mergeCell ref="B57:C57"/>
    <mergeCell ref="F57:R57"/>
    <mergeCell ref="S57:AC57"/>
    <mergeCell ref="B51:C51"/>
    <mergeCell ref="F51:R51"/>
    <mergeCell ref="S51:AC51"/>
    <mergeCell ref="B52:AC52"/>
    <mergeCell ref="B53:AC53"/>
    <mergeCell ref="B55:AC55"/>
    <mergeCell ref="B49:C49"/>
    <mergeCell ref="F49:R49"/>
    <mergeCell ref="S49:AC49"/>
    <mergeCell ref="B50:C50"/>
    <mergeCell ref="F50:R50"/>
    <mergeCell ref="S50:AC50"/>
    <mergeCell ref="B48:C48"/>
    <mergeCell ref="F48:R48"/>
    <mergeCell ref="S48:AC48"/>
    <mergeCell ref="AB43:AC43"/>
    <mergeCell ref="F44:K44"/>
    <mergeCell ref="L44:Q44"/>
    <mergeCell ref="R44:W44"/>
    <mergeCell ref="X44:AC44"/>
    <mergeCell ref="B46:AC46"/>
    <mergeCell ref="P43:Q43"/>
    <mergeCell ref="R43:S43"/>
    <mergeCell ref="T43:U43"/>
    <mergeCell ref="V43:W43"/>
    <mergeCell ref="X43:Y43"/>
    <mergeCell ref="Z43:AA43"/>
    <mergeCell ref="Z42:AA42"/>
    <mergeCell ref="AB42:AC42"/>
    <mergeCell ref="B43:E43"/>
    <mergeCell ref="F43:G43"/>
    <mergeCell ref="H43:I43"/>
    <mergeCell ref="J43:K43"/>
    <mergeCell ref="L43:M43"/>
    <mergeCell ref="N43:O43"/>
    <mergeCell ref="B47:C47"/>
    <mergeCell ref="F47:R47"/>
    <mergeCell ref="S47:AC47"/>
    <mergeCell ref="AB41:AC41"/>
    <mergeCell ref="B42:E42"/>
    <mergeCell ref="F42:G42"/>
    <mergeCell ref="H42:I42"/>
    <mergeCell ref="J42:K42"/>
    <mergeCell ref="L42:M42"/>
    <mergeCell ref="N42:O42"/>
    <mergeCell ref="P42:Q42"/>
    <mergeCell ref="R42:S42"/>
    <mergeCell ref="T42:U42"/>
    <mergeCell ref="P41:Q41"/>
    <mergeCell ref="R41:S41"/>
    <mergeCell ref="T41:U41"/>
    <mergeCell ref="V41:W41"/>
    <mergeCell ref="X41:Y41"/>
    <mergeCell ref="Z41:AA41"/>
    <mergeCell ref="B41:E41"/>
    <mergeCell ref="F41:G41"/>
    <mergeCell ref="H41:I41"/>
    <mergeCell ref="J41:K41"/>
    <mergeCell ref="L41:M41"/>
    <mergeCell ref="N41:O41"/>
    <mergeCell ref="V42:W42"/>
    <mergeCell ref="X42:Y42"/>
    <mergeCell ref="B38:E38"/>
    <mergeCell ref="F38:G38"/>
    <mergeCell ref="H38:I38"/>
    <mergeCell ref="J38:K38"/>
    <mergeCell ref="L38:M38"/>
    <mergeCell ref="Z38:AA38"/>
    <mergeCell ref="AB38:AC38"/>
    <mergeCell ref="F39:K39"/>
    <mergeCell ref="L39:Q39"/>
    <mergeCell ref="R39:W39"/>
    <mergeCell ref="X39:AC39"/>
    <mergeCell ref="N38:O38"/>
    <mergeCell ref="P38:Q38"/>
    <mergeCell ref="R38:S38"/>
    <mergeCell ref="T38:U38"/>
    <mergeCell ref="V38:W38"/>
    <mergeCell ref="X38:Y38"/>
    <mergeCell ref="Z36:AA36"/>
    <mergeCell ref="AB36:AC36"/>
    <mergeCell ref="B37:E37"/>
    <mergeCell ref="F37:G37"/>
    <mergeCell ref="H37:I37"/>
    <mergeCell ref="J37:K37"/>
    <mergeCell ref="L37:M37"/>
    <mergeCell ref="N37:O37"/>
    <mergeCell ref="P37:Q37"/>
    <mergeCell ref="R37:S37"/>
    <mergeCell ref="N36:O36"/>
    <mergeCell ref="P36:Q36"/>
    <mergeCell ref="R36:S36"/>
    <mergeCell ref="T36:U36"/>
    <mergeCell ref="V36:W36"/>
    <mergeCell ref="X36:Y36"/>
    <mergeCell ref="T37:U37"/>
    <mergeCell ref="V37:W37"/>
    <mergeCell ref="X37:Y37"/>
    <mergeCell ref="Z37:AA37"/>
    <mergeCell ref="AB37:AC37"/>
    <mergeCell ref="B36:E36"/>
    <mergeCell ref="F36:G36"/>
    <mergeCell ref="H36:I36"/>
    <mergeCell ref="J36:K36"/>
    <mergeCell ref="L36:M36"/>
    <mergeCell ref="P33:Q33"/>
    <mergeCell ref="R33:S33"/>
    <mergeCell ref="T33:U33"/>
    <mergeCell ref="V33:W33"/>
    <mergeCell ref="B33:E33"/>
    <mergeCell ref="F33:G33"/>
    <mergeCell ref="H33:I33"/>
    <mergeCell ref="J33:K33"/>
    <mergeCell ref="L33:M33"/>
    <mergeCell ref="N33:O33"/>
    <mergeCell ref="AB33:AC33"/>
    <mergeCell ref="F34:K34"/>
    <mergeCell ref="L34:Q34"/>
    <mergeCell ref="R34:W34"/>
    <mergeCell ref="X34:AC34"/>
    <mergeCell ref="X33:Y33"/>
    <mergeCell ref="Z33:AA33"/>
    <mergeCell ref="AB30:AC30"/>
    <mergeCell ref="B32:E32"/>
    <mergeCell ref="F32:G32"/>
    <mergeCell ref="H32:I32"/>
    <mergeCell ref="J32:K32"/>
    <mergeCell ref="L32:M32"/>
    <mergeCell ref="N32:O32"/>
    <mergeCell ref="P32:Q32"/>
    <mergeCell ref="R32:S32"/>
    <mergeCell ref="T32:U32"/>
    <mergeCell ref="P30:Q30"/>
    <mergeCell ref="R30:S30"/>
    <mergeCell ref="T30:U30"/>
    <mergeCell ref="V30:W30"/>
    <mergeCell ref="X30:Y30"/>
    <mergeCell ref="Z30:AA30"/>
    <mergeCell ref="V32:W32"/>
    <mergeCell ref="X32:Y32"/>
    <mergeCell ref="Z32:AA32"/>
    <mergeCell ref="AB32:AC32"/>
    <mergeCell ref="B30:E30"/>
    <mergeCell ref="F30:G30"/>
    <mergeCell ref="H30:I30"/>
    <mergeCell ref="J30:K30"/>
    <mergeCell ref="L30:M30"/>
    <mergeCell ref="N30:O30"/>
    <mergeCell ref="D16:R16"/>
    <mergeCell ref="S16:X16"/>
    <mergeCell ref="B18:B20"/>
    <mergeCell ref="C18:C20"/>
    <mergeCell ref="D18:D20"/>
    <mergeCell ref="E18:E20"/>
    <mergeCell ref="F18:AC18"/>
    <mergeCell ref="F19:G19"/>
    <mergeCell ref="H19:I19"/>
    <mergeCell ref="J19:K19"/>
    <mergeCell ref="X19:Y19"/>
    <mergeCell ref="Z19:AA19"/>
    <mergeCell ref="AB19:AC19"/>
    <mergeCell ref="R19:S19"/>
    <mergeCell ref="T19:U19"/>
    <mergeCell ref="V19:W19"/>
    <mergeCell ref="B22:B29"/>
    <mergeCell ref="B2:AC2"/>
    <mergeCell ref="B3:D3"/>
    <mergeCell ref="E3:S3"/>
    <mergeCell ref="T3:AC3"/>
    <mergeCell ref="B5:C5"/>
    <mergeCell ref="D5:G5"/>
    <mergeCell ref="H5:I5"/>
    <mergeCell ref="N5:O5"/>
    <mergeCell ref="D13:R13"/>
    <mergeCell ref="S13:X13"/>
    <mergeCell ref="D14:R14"/>
    <mergeCell ref="S14:X14"/>
    <mergeCell ref="D15:R15"/>
    <mergeCell ref="S15:X15"/>
    <mergeCell ref="B7:C7"/>
    <mergeCell ref="D7:X7"/>
    <mergeCell ref="B9:C9"/>
    <mergeCell ref="D9:X9"/>
    <mergeCell ref="B11:C11"/>
    <mergeCell ref="D11:X11"/>
    <mergeCell ref="L19:M19"/>
    <mergeCell ref="N19:O19"/>
    <mergeCell ref="P19:Q19"/>
  </mergeCells>
  <conditionalFormatting sqref="F33:AC34">
    <cfRule type="cellIs" dxfId="100" priority="50" operator="between">
      <formula>0</formula>
      <formula>0.79</formula>
    </cfRule>
    <cfRule type="cellIs" dxfId="99" priority="51" operator="between">
      <formula>0.8</formula>
      <formula>1</formula>
    </cfRule>
  </conditionalFormatting>
  <conditionalFormatting sqref="D48:D51">
    <cfRule type="cellIs" dxfId="98" priority="48" operator="between">
      <formula>0.79</formula>
      <formula>0</formula>
    </cfRule>
    <cfRule type="cellIs" dxfId="97" priority="49" operator="between">
      <formula>0.8</formula>
      <formula>1</formula>
    </cfRule>
  </conditionalFormatting>
  <conditionalFormatting sqref="D57:D60">
    <cfRule type="cellIs" dxfId="96" priority="44" operator="between">
      <formula>0.79</formula>
      <formula>0</formula>
    </cfRule>
    <cfRule type="cellIs" dxfId="95" priority="45" operator="between">
      <formula>0.8</formula>
      <formula>1</formula>
    </cfRule>
  </conditionalFormatting>
  <conditionalFormatting sqref="F38:AC39">
    <cfRule type="cellIs" dxfId="94" priority="42" operator="between">
      <formula>0</formula>
      <formula>0.79</formula>
    </cfRule>
    <cfRule type="cellIs" dxfId="93" priority="43" operator="between">
      <formula>0.8</formula>
      <formula>1</formula>
    </cfRule>
  </conditionalFormatting>
  <conditionalFormatting sqref="F44:AC44">
    <cfRule type="cellIs" dxfId="92" priority="40" operator="between">
      <formula>0</formula>
      <formula>0.79</formula>
    </cfRule>
    <cfRule type="cellIs" dxfId="91" priority="41" operator="between">
      <formula>0.8</formula>
      <formula>1</formula>
    </cfRule>
  </conditionalFormatting>
  <conditionalFormatting sqref="D66:D69">
    <cfRule type="cellIs" dxfId="90" priority="38" operator="between">
      <formula>0.79</formula>
      <formula>0</formula>
    </cfRule>
    <cfRule type="cellIs" dxfId="89" priority="39" operator="between">
      <formula>0.8</formula>
      <formula>1</formula>
    </cfRule>
  </conditionalFormatting>
  <conditionalFormatting sqref="F43:AC43">
    <cfRule type="cellIs" dxfId="88" priority="36" operator="between">
      <formula>0</formula>
      <formula>0.79</formula>
    </cfRule>
    <cfRule type="cellIs" dxfId="87" priority="37" operator="between">
      <formula>0.8</formula>
      <formula>1</formula>
    </cfRule>
  </conditionalFormatting>
  <conditionalFormatting sqref="AC21:AC26 AA21:AA26 Y21:Y26 W21:W26 U21:U26 S21:S26 Q21:Q26 O21:O26 M21:M26 K21:K26 G21:G26 I21:I26 I28 G28 M28 O28 Q28 S28 U28 W28 Y28 AA28 AC28">
    <cfRule type="cellIs" dxfId="86" priority="35" operator="equal">
      <formula>1</formula>
    </cfRule>
  </conditionalFormatting>
  <conditionalFormatting sqref="AB21:AB26 Z21:Z26 X21:X26 V21:V26 R21:R26 P21:P26 N21:N26 L21:L26 J21:J26 F21:F22 H21:H26 T21:T26 T28 H28 F28 J28 L28 N28 P28 R28 V28 X28 Z28 AB28 F24:F26">
    <cfRule type="cellIs" dxfId="85" priority="34" operator="equal">
      <formula>1</formula>
    </cfRule>
  </conditionalFormatting>
  <conditionalFormatting sqref="G27 I27">
    <cfRule type="cellIs" dxfId="84" priority="33" operator="equal">
      <formula>1</formula>
    </cfRule>
  </conditionalFormatting>
  <conditionalFormatting sqref="F27 H27 T27">
    <cfRule type="cellIs" dxfId="83" priority="32" operator="equal">
      <formula>1</formula>
    </cfRule>
  </conditionalFormatting>
  <conditionalFormatting sqref="S27 U27 W27 Y27 AA27 AC27">
    <cfRule type="cellIs" dxfId="82" priority="30" operator="equal">
      <formula>1</formula>
    </cfRule>
  </conditionalFormatting>
  <conditionalFormatting sqref="J27 L27 N27 P27 R27 V27 X27 Z27 AB27">
    <cfRule type="cellIs" dxfId="81" priority="31" operator="equal">
      <formula>1</formula>
    </cfRule>
  </conditionalFormatting>
  <conditionalFormatting sqref="G29 I29">
    <cfRule type="cellIs" dxfId="80" priority="25" operator="equal">
      <formula>1</formula>
    </cfRule>
  </conditionalFormatting>
  <conditionalFormatting sqref="F29 H29 T29">
    <cfRule type="cellIs" dxfId="79" priority="24" operator="equal">
      <formula>1</formula>
    </cfRule>
  </conditionalFormatting>
  <conditionalFormatting sqref="K29 Q29 S29 U29 W29 Y29 AA29 AC29">
    <cfRule type="cellIs" dxfId="78" priority="22" operator="equal">
      <formula>1</formula>
    </cfRule>
  </conditionalFormatting>
  <conditionalFormatting sqref="J29 L29 N29 P29 R29 V29 X29 Z29 AB29">
    <cfRule type="cellIs" dxfId="77" priority="23" operator="equal">
      <formula>1</formula>
    </cfRule>
  </conditionalFormatting>
  <conditionalFormatting sqref="K28">
    <cfRule type="cellIs" dxfId="76" priority="13" operator="equal">
      <formula>1</formula>
    </cfRule>
  </conditionalFormatting>
  <conditionalFormatting sqref="M27">
    <cfRule type="cellIs" dxfId="75" priority="10" operator="equal">
      <formula>1</formula>
    </cfRule>
  </conditionalFormatting>
  <conditionalFormatting sqref="O27">
    <cfRule type="cellIs" dxfId="74" priority="7" operator="equal">
      <formula>1</formula>
    </cfRule>
  </conditionalFormatting>
  <conditionalFormatting sqref="M29">
    <cfRule type="cellIs" dxfId="73" priority="6" operator="equal">
      <formula>1</formula>
    </cfRule>
  </conditionalFormatting>
  <conditionalFormatting sqref="O29">
    <cfRule type="cellIs" dxfId="72" priority="5" operator="equal">
      <formula>1</formula>
    </cfRule>
  </conditionalFormatting>
  <conditionalFormatting sqref="K27">
    <cfRule type="cellIs" dxfId="71" priority="3" operator="equal">
      <formula>1</formula>
    </cfRule>
  </conditionalFormatting>
  <conditionalFormatting sqref="Q27">
    <cfRule type="cellIs" dxfId="70" priority="2" operator="equal">
      <formula>1</formula>
    </cfRule>
  </conditionalFormatting>
  <conditionalFormatting sqref="F23">
    <cfRule type="cellIs" dxfId="69" priority="1" operator="equal">
      <formula>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4385" r:id="rId4" name="Check Box 2">
              <controlPr defaultSize="0" autoFill="0" autoLine="0" autoPict="0">
                <anchor moveWithCells="1">
                  <from>
                    <xdr:col>2</xdr:col>
                    <xdr:colOff>2667000</xdr:colOff>
                    <xdr:row>3</xdr:row>
                    <xdr:rowOff>38100</xdr:rowOff>
                  </from>
                  <to>
                    <xdr:col>2</xdr:col>
                    <xdr:colOff>2990850</xdr:colOff>
                    <xdr:row>5</xdr:row>
                    <xdr:rowOff>38100</xdr:rowOff>
                  </to>
                </anchor>
              </controlPr>
            </control>
          </mc:Choice>
        </mc:AlternateContent>
        <mc:AlternateContent xmlns:mc="http://schemas.openxmlformats.org/markup-compatibility/2006">
          <mc:Choice Requires="x14">
            <control shapeId="144386" r:id="rId5" name="Check Box 2">
              <controlPr defaultSize="0" autoFill="0" autoLine="0" autoPict="0">
                <anchor moveWithCells="1">
                  <from>
                    <xdr:col>2</xdr:col>
                    <xdr:colOff>1743075</xdr:colOff>
                    <xdr:row>3</xdr:row>
                    <xdr:rowOff>38100</xdr:rowOff>
                  </from>
                  <to>
                    <xdr:col>2</xdr:col>
                    <xdr:colOff>2066925</xdr:colOff>
                    <xdr:row>5</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169"/>
  <sheetViews>
    <sheetView zoomScaleNormal="100" workbookViewId="0">
      <selection activeCell="E85" sqref="E85:E86"/>
    </sheetView>
  </sheetViews>
  <sheetFormatPr baseColWidth="10" defaultRowHeight="15" customHeight="1" zeroHeight="1" x14ac:dyDescent="0.25"/>
  <cols>
    <col min="1" max="1" width="2.28515625" style="49" customWidth="1"/>
    <col min="2" max="2" width="3.140625" style="49" customWidth="1"/>
    <col min="3" max="3" width="48.42578125" style="49" customWidth="1"/>
    <col min="4" max="4" width="15" style="50" customWidth="1"/>
    <col min="5" max="5" width="14.140625" style="50" customWidth="1"/>
    <col min="6" max="29" width="5.28515625" style="49" customWidth="1"/>
    <col min="30" max="16384" width="11.42578125" style="49"/>
  </cols>
  <sheetData>
    <row r="1" spans="2:29" ht="24" customHeight="1" x14ac:dyDescent="0.25"/>
    <row r="2" spans="2:29" ht="24.75" customHeight="1" x14ac:dyDescent="0.25">
      <c r="B2" s="185" t="s">
        <v>391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row>
    <row r="3" spans="2:29" ht="13.5" customHeight="1" x14ac:dyDescent="0.25">
      <c r="B3" s="186" t="s">
        <v>87</v>
      </c>
      <c r="C3" s="187"/>
      <c r="D3" s="187"/>
      <c r="E3" s="188" t="s">
        <v>85</v>
      </c>
      <c r="F3" s="188"/>
      <c r="G3" s="188"/>
      <c r="H3" s="188"/>
      <c r="I3" s="188"/>
      <c r="J3" s="188"/>
      <c r="K3" s="188"/>
      <c r="L3" s="188"/>
      <c r="M3" s="188"/>
      <c r="N3" s="188"/>
      <c r="O3" s="188"/>
      <c r="P3" s="188"/>
      <c r="Q3" s="188"/>
      <c r="R3" s="188"/>
      <c r="S3" s="188"/>
      <c r="T3" s="187" t="s">
        <v>49</v>
      </c>
      <c r="U3" s="187"/>
      <c r="V3" s="187"/>
      <c r="W3" s="187"/>
      <c r="X3" s="187"/>
      <c r="Y3" s="187"/>
      <c r="Z3" s="187"/>
      <c r="AA3" s="187"/>
      <c r="AB3" s="187"/>
      <c r="AC3" s="189"/>
    </row>
    <row r="4" spans="2:29" ht="5.25" customHeight="1" x14ac:dyDescent="0.25"/>
    <row r="5" spans="2:29" s="54" customFormat="1" ht="12" customHeight="1" x14ac:dyDescent="0.2">
      <c r="B5" s="190" t="s">
        <v>88</v>
      </c>
      <c r="C5" s="190"/>
      <c r="D5" s="191" t="s">
        <v>89</v>
      </c>
      <c r="E5" s="191"/>
      <c r="F5" s="191"/>
      <c r="G5" s="191"/>
      <c r="H5" s="192" t="s">
        <v>90</v>
      </c>
      <c r="I5" s="192"/>
      <c r="J5" s="51"/>
      <c r="K5" s="119" t="s">
        <v>91</v>
      </c>
      <c r="L5" s="51"/>
      <c r="M5" s="51" t="s">
        <v>92</v>
      </c>
      <c r="N5" s="193"/>
      <c r="O5" s="193"/>
      <c r="P5" s="53"/>
    </row>
    <row r="6" spans="2:29" s="54" customFormat="1" ht="4.5" customHeight="1" x14ac:dyDescent="0.2">
      <c r="D6" s="118"/>
      <c r="E6" s="118"/>
    </row>
    <row r="7" spans="2:29" s="54" customFormat="1" ht="11.25" x14ac:dyDescent="0.2">
      <c r="B7" s="200" t="s">
        <v>24</v>
      </c>
      <c r="C7" s="200"/>
      <c r="D7" s="253" t="s">
        <v>179</v>
      </c>
      <c r="E7" s="254"/>
      <c r="F7" s="254"/>
      <c r="G7" s="254"/>
      <c r="H7" s="254"/>
      <c r="I7" s="254"/>
      <c r="J7" s="254"/>
      <c r="K7" s="254"/>
      <c r="L7" s="254"/>
      <c r="M7" s="254"/>
      <c r="N7" s="254"/>
      <c r="O7" s="254"/>
      <c r="P7" s="254"/>
      <c r="Q7" s="254"/>
      <c r="R7" s="254"/>
      <c r="S7" s="254"/>
      <c r="T7" s="254"/>
      <c r="U7" s="254"/>
      <c r="V7" s="254"/>
      <c r="W7" s="254"/>
      <c r="X7" s="255"/>
    </row>
    <row r="8" spans="2:29" s="54" customFormat="1" ht="3.75" customHeight="1" x14ac:dyDescent="0.2">
      <c r="B8" s="56"/>
      <c r="C8" s="56"/>
      <c r="D8" s="118"/>
      <c r="E8" s="118"/>
    </row>
    <row r="9" spans="2:29" s="54" customFormat="1" ht="23.25" customHeight="1" x14ac:dyDescent="0.2">
      <c r="B9" s="200" t="s">
        <v>94</v>
      </c>
      <c r="C9" s="200"/>
      <c r="D9" s="257" t="s">
        <v>363</v>
      </c>
      <c r="E9" s="258"/>
      <c r="F9" s="258"/>
      <c r="G9" s="258"/>
      <c r="H9" s="258"/>
      <c r="I9" s="258"/>
      <c r="J9" s="258"/>
      <c r="K9" s="258"/>
      <c r="L9" s="258"/>
      <c r="M9" s="258"/>
      <c r="N9" s="258"/>
      <c r="O9" s="258"/>
      <c r="P9" s="258"/>
      <c r="Q9" s="258"/>
      <c r="R9" s="258"/>
      <c r="S9" s="258"/>
      <c r="T9" s="258"/>
      <c r="U9" s="258"/>
      <c r="V9" s="258"/>
      <c r="W9" s="258"/>
      <c r="X9" s="259"/>
    </row>
    <row r="10" spans="2:29" s="54" customFormat="1" ht="3.75" customHeight="1" x14ac:dyDescent="0.2">
      <c r="B10" s="117"/>
      <c r="C10" s="117"/>
      <c r="D10" s="58"/>
      <c r="E10" s="58"/>
      <c r="F10" s="58"/>
      <c r="G10" s="58"/>
      <c r="H10" s="58"/>
      <c r="I10" s="58"/>
      <c r="J10" s="58"/>
      <c r="K10" s="58"/>
      <c r="L10" s="58"/>
      <c r="M10" s="58"/>
      <c r="N10" s="58"/>
      <c r="O10" s="58"/>
      <c r="P10" s="58"/>
      <c r="Q10" s="58"/>
      <c r="R10" s="58"/>
      <c r="S10" s="58"/>
      <c r="T10" s="58"/>
      <c r="U10" s="58"/>
      <c r="V10" s="58"/>
      <c r="W10" s="58"/>
      <c r="X10" s="58"/>
    </row>
    <row r="11" spans="2:29" s="54" customFormat="1" ht="11.25" x14ac:dyDescent="0.2">
      <c r="B11" s="200" t="s">
        <v>95</v>
      </c>
      <c r="C11" s="200"/>
      <c r="D11" s="253" t="s">
        <v>362</v>
      </c>
      <c r="E11" s="254"/>
      <c r="F11" s="254"/>
      <c r="G11" s="254"/>
      <c r="H11" s="254"/>
      <c r="I11" s="254"/>
      <c r="J11" s="254"/>
      <c r="K11" s="254"/>
      <c r="L11" s="254"/>
      <c r="M11" s="254"/>
      <c r="N11" s="254"/>
      <c r="O11" s="254"/>
      <c r="P11" s="254"/>
      <c r="Q11" s="254"/>
      <c r="R11" s="254"/>
      <c r="S11" s="254"/>
      <c r="T11" s="254"/>
      <c r="U11" s="254"/>
      <c r="V11" s="254"/>
      <c r="W11" s="254"/>
      <c r="X11" s="255"/>
    </row>
    <row r="12" spans="2:29" s="54" customFormat="1" ht="3.75" customHeight="1" x14ac:dyDescent="0.2">
      <c r="B12" s="59"/>
      <c r="C12" s="59"/>
      <c r="D12" s="58"/>
      <c r="E12" s="58"/>
      <c r="F12" s="58"/>
      <c r="G12" s="58"/>
      <c r="H12" s="58"/>
      <c r="I12" s="58"/>
      <c r="J12" s="58"/>
      <c r="K12" s="58"/>
      <c r="L12" s="58"/>
      <c r="M12" s="58"/>
      <c r="N12" s="58"/>
      <c r="O12" s="58"/>
      <c r="P12" s="58"/>
      <c r="Q12" s="58"/>
      <c r="R12" s="58"/>
      <c r="S12" s="58"/>
      <c r="T12" s="58"/>
      <c r="U12" s="58"/>
      <c r="V12" s="58"/>
      <c r="W12" s="58"/>
      <c r="X12" s="58"/>
    </row>
    <row r="13" spans="2:29" s="54" customFormat="1" ht="11.25" x14ac:dyDescent="0.2">
      <c r="B13" s="59"/>
      <c r="C13" s="120" t="s">
        <v>96</v>
      </c>
      <c r="D13" s="194" t="s">
        <v>97</v>
      </c>
      <c r="E13" s="194"/>
      <c r="F13" s="194"/>
      <c r="G13" s="194"/>
      <c r="H13" s="194"/>
      <c r="I13" s="194"/>
      <c r="J13" s="194"/>
      <c r="K13" s="194"/>
      <c r="L13" s="194"/>
      <c r="M13" s="194"/>
      <c r="N13" s="194"/>
      <c r="O13" s="194"/>
      <c r="P13" s="194"/>
      <c r="Q13" s="194"/>
      <c r="R13" s="194"/>
      <c r="S13" s="194" t="s">
        <v>18</v>
      </c>
      <c r="T13" s="194"/>
      <c r="U13" s="194"/>
      <c r="V13" s="194"/>
      <c r="W13" s="194"/>
      <c r="X13" s="194"/>
    </row>
    <row r="14" spans="2:29" s="54" customFormat="1" ht="11.25" x14ac:dyDescent="0.2">
      <c r="B14" s="59"/>
      <c r="C14" s="61" t="s">
        <v>36</v>
      </c>
      <c r="D14" s="195" t="s">
        <v>180</v>
      </c>
      <c r="E14" s="195"/>
      <c r="F14" s="195"/>
      <c r="G14" s="195"/>
      <c r="H14" s="195"/>
      <c r="I14" s="195"/>
      <c r="J14" s="195"/>
      <c r="K14" s="195"/>
      <c r="L14" s="195"/>
      <c r="M14" s="195"/>
      <c r="N14" s="195"/>
      <c r="O14" s="195"/>
      <c r="P14" s="195"/>
      <c r="Q14" s="195"/>
      <c r="R14" s="195"/>
      <c r="S14" s="196" t="s">
        <v>99</v>
      </c>
      <c r="T14" s="197"/>
      <c r="U14" s="197"/>
      <c r="V14" s="197"/>
      <c r="W14" s="197"/>
      <c r="X14" s="198"/>
    </row>
    <row r="15" spans="2:29" s="54" customFormat="1" ht="11.25" x14ac:dyDescent="0.2">
      <c r="B15" s="59"/>
      <c r="C15" s="61" t="s">
        <v>37</v>
      </c>
      <c r="D15" s="195" t="s">
        <v>357</v>
      </c>
      <c r="E15" s="195"/>
      <c r="F15" s="195"/>
      <c r="G15" s="195"/>
      <c r="H15" s="195"/>
      <c r="I15" s="195"/>
      <c r="J15" s="195"/>
      <c r="K15" s="195"/>
      <c r="L15" s="195"/>
      <c r="M15" s="195"/>
      <c r="N15" s="195"/>
      <c r="O15" s="195"/>
      <c r="P15" s="195"/>
      <c r="Q15" s="195"/>
      <c r="R15" s="195"/>
      <c r="S15" s="196" t="s">
        <v>99</v>
      </c>
      <c r="T15" s="197"/>
      <c r="U15" s="197"/>
      <c r="V15" s="197"/>
      <c r="W15" s="197"/>
      <c r="X15" s="198"/>
    </row>
    <row r="16" spans="2:29" s="54" customFormat="1" ht="11.25" x14ac:dyDescent="0.2">
      <c r="C16" s="61" t="s">
        <v>38</v>
      </c>
      <c r="D16" s="195" t="s">
        <v>358</v>
      </c>
      <c r="E16" s="195"/>
      <c r="F16" s="195"/>
      <c r="G16" s="195"/>
      <c r="H16" s="195"/>
      <c r="I16" s="195"/>
      <c r="J16" s="195"/>
      <c r="K16" s="195"/>
      <c r="L16" s="195"/>
      <c r="M16" s="195"/>
      <c r="N16" s="195"/>
      <c r="O16" s="195"/>
      <c r="P16" s="195"/>
      <c r="Q16" s="195"/>
      <c r="R16" s="195"/>
      <c r="S16" s="196" t="s">
        <v>99</v>
      </c>
      <c r="T16" s="197"/>
      <c r="U16" s="197"/>
      <c r="V16" s="197"/>
      <c r="W16" s="197"/>
      <c r="X16" s="198"/>
    </row>
    <row r="17" spans="1:54" s="54" customFormat="1" ht="12.75" customHeight="1" x14ac:dyDescent="0.2">
      <c r="B17" s="54" t="s">
        <v>100</v>
      </c>
      <c r="C17" s="62"/>
      <c r="D17" s="118"/>
      <c r="E17" s="118"/>
    </row>
    <row r="18" spans="1:54" customFormat="1" ht="12.75" customHeight="1" x14ac:dyDescent="0.25">
      <c r="A18" s="49"/>
      <c r="B18" s="260" t="s">
        <v>101</v>
      </c>
      <c r="C18" s="212" t="s">
        <v>44</v>
      </c>
      <c r="D18" s="215" t="s">
        <v>45</v>
      </c>
      <c r="E18" s="215" t="s">
        <v>496</v>
      </c>
      <c r="F18" s="218" t="s">
        <v>102</v>
      </c>
      <c r="G18" s="219"/>
      <c r="H18" s="219"/>
      <c r="I18" s="219"/>
      <c r="J18" s="219"/>
      <c r="K18" s="219"/>
      <c r="L18" s="219"/>
      <c r="M18" s="219"/>
      <c r="N18" s="219"/>
      <c r="O18" s="219"/>
      <c r="P18" s="219"/>
      <c r="Q18" s="219"/>
      <c r="R18" s="219"/>
      <c r="S18" s="219"/>
      <c r="T18" s="219"/>
      <c r="U18" s="219"/>
      <c r="V18" s="219"/>
      <c r="W18" s="219"/>
      <c r="X18" s="219"/>
      <c r="Y18" s="219"/>
      <c r="Z18" s="219"/>
      <c r="AA18" s="219"/>
      <c r="AB18" s="219"/>
      <c r="AC18" s="220"/>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row>
    <row r="19" spans="1:54" customFormat="1" ht="9.75" customHeight="1" x14ac:dyDescent="0.25">
      <c r="A19" s="49"/>
      <c r="B19" s="261"/>
      <c r="C19" s="213"/>
      <c r="D19" s="216"/>
      <c r="E19" s="216"/>
      <c r="F19" s="221" t="s">
        <v>103</v>
      </c>
      <c r="G19" s="221"/>
      <c r="H19" s="222" t="s">
        <v>104</v>
      </c>
      <c r="I19" s="222"/>
      <c r="J19" s="221" t="s">
        <v>105</v>
      </c>
      <c r="K19" s="221"/>
      <c r="L19" s="222" t="s">
        <v>106</v>
      </c>
      <c r="M19" s="222"/>
      <c r="N19" s="221" t="s">
        <v>107</v>
      </c>
      <c r="O19" s="221"/>
      <c r="P19" s="222" t="s">
        <v>108</v>
      </c>
      <c r="Q19" s="222"/>
      <c r="R19" s="221" t="s">
        <v>109</v>
      </c>
      <c r="S19" s="221"/>
      <c r="T19" s="222" t="s">
        <v>110</v>
      </c>
      <c r="U19" s="222"/>
      <c r="V19" s="221" t="s">
        <v>111</v>
      </c>
      <c r="W19" s="221"/>
      <c r="X19" s="222" t="s">
        <v>112</v>
      </c>
      <c r="Y19" s="222"/>
      <c r="Z19" s="221" t="s">
        <v>113</v>
      </c>
      <c r="AA19" s="221"/>
      <c r="AB19" s="222" t="s">
        <v>114</v>
      </c>
      <c r="AC19" s="222"/>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row>
    <row r="20" spans="1:54" customFormat="1" ht="9" customHeight="1" x14ac:dyDescent="0.25">
      <c r="A20" s="49"/>
      <c r="B20" s="262"/>
      <c r="C20" s="214"/>
      <c r="D20" s="217"/>
      <c r="E20" s="217"/>
      <c r="F20" s="63" t="s">
        <v>22</v>
      </c>
      <c r="G20" s="64" t="s">
        <v>23</v>
      </c>
      <c r="H20" s="63" t="s">
        <v>22</v>
      </c>
      <c r="I20" s="64" t="s">
        <v>23</v>
      </c>
      <c r="J20" s="63" t="s">
        <v>22</v>
      </c>
      <c r="K20" s="64" t="s">
        <v>23</v>
      </c>
      <c r="L20" s="63" t="s">
        <v>22</v>
      </c>
      <c r="M20" s="64" t="s">
        <v>23</v>
      </c>
      <c r="N20" s="63" t="s">
        <v>22</v>
      </c>
      <c r="O20" s="64" t="s">
        <v>23</v>
      </c>
      <c r="P20" s="63" t="s">
        <v>22</v>
      </c>
      <c r="Q20" s="64" t="s">
        <v>23</v>
      </c>
      <c r="R20" s="63" t="s">
        <v>22</v>
      </c>
      <c r="S20" s="64" t="s">
        <v>23</v>
      </c>
      <c r="T20" s="63" t="s">
        <v>22</v>
      </c>
      <c r="U20" s="64" t="s">
        <v>23</v>
      </c>
      <c r="V20" s="63" t="s">
        <v>22</v>
      </c>
      <c r="W20" s="64" t="s">
        <v>23</v>
      </c>
      <c r="X20" s="63" t="s">
        <v>22</v>
      </c>
      <c r="Y20" s="64" t="s">
        <v>23</v>
      </c>
      <c r="Z20" s="63" t="s">
        <v>22</v>
      </c>
      <c r="AA20" s="64" t="s">
        <v>23</v>
      </c>
      <c r="AB20" s="63" t="s">
        <v>22</v>
      </c>
      <c r="AC20" s="64" t="s">
        <v>23</v>
      </c>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row>
    <row r="21" spans="1:54" s="108" customFormat="1" ht="30" customHeight="1" x14ac:dyDescent="0.25">
      <c r="A21" s="121"/>
      <c r="B21" s="154"/>
      <c r="C21" s="101" t="s">
        <v>364</v>
      </c>
      <c r="D21" s="65" t="s">
        <v>214</v>
      </c>
      <c r="E21" s="97" t="s">
        <v>499</v>
      </c>
      <c r="F21" s="109"/>
      <c r="G21" s="109"/>
      <c r="H21" s="109">
        <v>1</v>
      </c>
      <c r="I21" s="109"/>
      <c r="J21" s="109"/>
      <c r="K21" s="109"/>
      <c r="L21" s="109"/>
      <c r="M21" s="109"/>
      <c r="N21" s="109"/>
      <c r="O21" s="109"/>
      <c r="P21" s="109"/>
      <c r="Q21" s="109"/>
      <c r="R21" s="109"/>
      <c r="S21" s="109"/>
      <c r="T21" s="109"/>
      <c r="U21" s="109"/>
      <c r="V21" s="109"/>
      <c r="W21" s="109"/>
      <c r="X21" s="109"/>
      <c r="Y21" s="109"/>
      <c r="Z21" s="109"/>
      <c r="AA21" s="109"/>
      <c r="AB21" s="109"/>
      <c r="AC21" s="109"/>
    </row>
    <row r="22" spans="1:54" s="108" customFormat="1" ht="21" customHeight="1" x14ac:dyDescent="0.25">
      <c r="A22" s="121"/>
      <c r="B22" s="154"/>
      <c r="C22" s="101" t="s">
        <v>319</v>
      </c>
      <c r="D22" s="65" t="s">
        <v>214</v>
      </c>
      <c r="E22" s="97" t="s">
        <v>499</v>
      </c>
      <c r="F22" s="109"/>
      <c r="G22" s="109"/>
      <c r="H22" s="109"/>
      <c r="I22" s="109"/>
      <c r="J22" s="109">
        <v>1</v>
      </c>
      <c r="K22" s="109"/>
      <c r="L22" s="109"/>
      <c r="M22" s="109"/>
      <c r="N22" s="109"/>
      <c r="O22" s="109"/>
      <c r="P22" s="109"/>
      <c r="Q22" s="109"/>
      <c r="R22" s="109"/>
      <c r="S22" s="109"/>
      <c r="T22" s="109"/>
      <c r="U22" s="109"/>
      <c r="V22" s="109"/>
      <c r="W22" s="109"/>
      <c r="X22" s="109"/>
      <c r="Y22" s="109"/>
      <c r="Z22" s="109"/>
      <c r="AA22" s="109"/>
      <c r="AB22" s="109"/>
      <c r="AC22" s="109"/>
    </row>
    <row r="23" spans="1:54" s="108" customFormat="1" ht="27" customHeight="1" x14ac:dyDescent="0.25">
      <c r="A23" s="121"/>
      <c r="B23" s="154"/>
      <c r="C23" s="101" t="s">
        <v>483</v>
      </c>
      <c r="D23" s="65" t="s">
        <v>214</v>
      </c>
      <c r="E23" s="97" t="s">
        <v>499</v>
      </c>
      <c r="F23" s="109"/>
      <c r="G23" s="109"/>
      <c r="H23" s="109"/>
      <c r="I23" s="109"/>
      <c r="J23" s="109">
        <v>1</v>
      </c>
      <c r="K23" s="109"/>
      <c r="L23" s="109"/>
      <c r="M23" s="109"/>
      <c r="N23" s="109"/>
      <c r="O23" s="109"/>
      <c r="P23" s="109"/>
      <c r="Q23" s="109"/>
      <c r="R23" s="109"/>
      <c r="S23" s="109"/>
      <c r="T23" s="109"/>
      <c r="U23" s="109"/>
      <c r="V23" s="109"/>
      <c r="W23" s="109"/>
      <c r="X23" s="109"/>
      <c r="Y23" s="109"/>
      <c r="Z23" s="109"/>
      <c r="AA23" s="109"/>
      <c r="AB23" s="109"/>
      <c r="AC23" s="109"/>
    </row>
    <row r="24" spans="1:54" s="108" customFormat="1" ht="30" customHeight="1" x14ac:dyDescent="0.25">
      <c r="A24" s="121"/>
      <c r="B24" s="154"/>
      <c r="C24" s="101" t="s">
        <v>420</v>
      </c>
      <c r="D24" s="65" t="s">
        <v>322</v>
      </c>
      <c r="E24" s="97" t="s">
        <v>499</v>
      </c>
      <c r="F24" s="109"/>
      <c r="G24" s="109"/>
      <c r="H24" s="109"/>
      <c r="I24" s="109"/>
      <c r="J24" s="109"/>
      <c r="K24" s="109"/>
      <c r="L24" s="109">
        <v>1</v>
      </c>
      <c r="M24" s="109"/>
      <c r="N24" s="109"/>
      <c r="O24" s="109"/>
      <c r="P24" s="109"/>
      <c r="Q24" s="109"/>
      <c r="R24" s="109"/>
      <c r="S24" s="109"/>
      <c r="T24" s="109"/>
      <c r="U24" s="109"/>
      <c r="V24" s="109"/>
      <c r="W24" s="109"/>
      <c r="X24" s="109"/>
      <c r="Y24" s="109"/>
      <c r="Z24" s="109"/>
      <c r="AA24" s="109"/>
      <c r="AB24" s="109"/>
      <c r="AC24" s="109"/>
    </row>
    <row r="25" spans="1:54" s="108" customFormat="1" ht="21" customHeight="1" x14ac:dyDescent="0.25">
      <c r="A25" s="121"/>
      <c r="B25" s="154"/>
      <c r="C25" s="101" t="s">
        <v>365</v>
      </c>
      <c r="D25" s="65" t="s">
        <v>214</v>
      </c>
      <c r="E25" s="97" t="s">
        <v>498</v>
      </c>
      <c r="F25" s="109">
        <v>1</v>
      </c>
      <c r="G25" s="109"/>
      <c r="H25" s="109">
        <v>1</v>
      </c>
      <c r="I25" s="109"/>
      <c r="J25" s="109">
        <v>1</v>
      </c>
      <c r="K25" s="109"/>
      <c r="L25" s="109">
        <v>1</v>
      </c>
      <c r="M25" s="109"/>
      <c r="N25" s="109">
        <v>1</v>
      </c>
      <c r="O25" s="109"/>
      <c r="P25" s="109">
        <v>1</v>
      </c>
      <c r="Q25" s="109"/>
      <c r="R25" s="109">
        <v>1</v>
      </c>
      <c r="S25" s="109"/>
      <c r="T25" s="109">
        <v>1</v>
      </c>
      <c r="U25" s="109"/>
      <c r="V25" s="109">
        <v>1</v>
      </c>
      <c r="W25" s="109"/>
      <c r="X25" s="109">
        <v>1</v>
      </c>
      <c r="Y25" s="109"/>
      <c r="Z25" s="109">
        <v>1</v>
      </c>
      <c r="AA25" s="109"/>
      <c r="AB25" s="109">
        <v>1</v>
      </c>
      <c r="AC25" s="109"/>
    </row>
    <row r="26" spans="1:54" s="108" customFormat="1" ht="25.5" customHeight="1" x14ac:dyDescent="0.25">
      <c r="A26" s="121"/>
      <c r="B26" s="154"/>
      <c r="C26" s="101" t="s">
        <v>366</v>
      </c>
      <c r="D26" s="65" t="s">
        <v>214</v>
      </c>
      <c r="E26" s="97" t="s">
        <v>498</v>
      </c>
      <c r="F26" s="109"/>
      <c r="G26" s="109"/>
      <c r="H26" s="109"/>
      <c r="I26" s="109"/>
      <c r="J26" s="109"/>
      <c r="K26" s="109"/>
      <c r="L26" s="109"/>
      <c r="M26" s="109"/>
      <c r="N26" s="109"/>
      <c r="O26" s="109"/>
      <c r="P26" s="109"/>
      <c r="Q26" s="109"/>
      <c r="R26" s="109"/>
      <c r="S26" s="109"/>
      <c r="T26" s="109"/>
      <c r="U26" s="109"/>
      <c r="V26" s="109">
        <v>1</v>
      </c>
      <c r="W26" s="109"/>
      <c r="X26" s="109">
        <v>1</v>
      </c>
      <c r="Y26" s="109"/>
      <c r="Z26" s="109">
        <v>1</v>
      </c>
      <c r="AA26" s="109"/>
      <c r="AB26" s="109"/>
      <c r="AC26" s="109"/>
    </row>
    <row r="27" spans="1:54" s="108" customFormat="1" ht="25.5" customHeight="1" x14ac:dyDescent="0.25">
      <c r="A27" s="121"/>
      <c r="B27" s="154"/>
      <c r="C27" s="166" t="s">
        <v>484</v>
      </c>
      <c r="D27" s="65"/>
      <c r="E27" s="97" t="s">
        <v>498</v>
      </c>
      <c r="F27" s="109"/>
      <c r="G27" s="109"/>
      <c r="H27" s="109"/>
      <c r="I27" s="109"/>
      <c r="J27" s="109">
        <v>1</v>
      </c>
      <c r="K27" s="109"/>
      <c r="L27" s="109">
        <v>1</v>
      </c>
      <c r="M27" s="109"/>
      <c r="N27" s="109">
        <v>1</v>
      </c>
      <c r="O27" s="109"/>
      <c r="P27" s="109">
        <v>1</v>
      </c>
      <c r="Q27" s="109"/>
      <c r="R27" s="109">
        <v>1</v>
      </c>
      <c r="S27" s="109"/>
      <c r="T27" s="109">
        <v>1</v>
      </c>
      <c r="U27" s="109"/>
      <c r="V27" s="109">
        <v>1</v>
      </c>
      <c r="W27" s="109"/>
      <c r="X27" s="109">
        <v>1</v>
      </c>
      <c r="Y27" s="109"/>
      <c r="Z27" s="109">
        <v>1</v>
      </c>
      <c r="AA27" s="109"/>
      <c r="AB27" s="109">
        <v>1</v>
      </c>
      <c r="AC27" s="109"/>
    </row>
    <row r="28" spans="1:54" s="108" customFormat="1" ht="30" customHeight="1" x14ac:dyDescent="0.25">
      <c r="A28" s="121"/>
      <c r="B28" s="154"/>
      <c r="C28" s="101" t="s">
        <v>421</v>
      </c>
      <c r="D28" s="65" t="s">
        <v>367</v>
      </c>
      <c r="E28" s="97" t="s">
        <v>499</v>
      </c>
      <c r="F28" s="109"/>
      <c r="G28" s="109"/>
      <c r="H28" s="109"/>
      <c r="I28" s="109"/>
      <c r="J28" s="109"/>
      <c r="K28" s="109"/>
      <c r="L28" s="109">
        <v>1</v>
      </c>
      <c r="M28" s="109"/>
      <c r="N28" s="109"/>
      <c r="O28" s="109"/>
      <c r="P28" s="109"/>
      <c r="Q28" s="109"/>
      <c r="R28" s="109"/>
      <c r="S28" s="109"/>
      <c r="T28" s="109"/>
      <c r="U28" s="109"/>
      <c r="V28" s="109"/>
      <c r="W28" s="109"/>
      <c r="X28" s="109"/>
      <c r="Y28" s="109"/>
      <c r="Z28" s="109"/>
      <c r="AA28" s="109"/>
      <c r="AB28" s="109"/>
      <c r="AC28" s="109"/>
    </row>
    <row r="29" spans="1:54" s="108" customFormat="1" ht="37.5" customHeight="1" x14ac:dyDescent="0.25">
      <c r="A29" s="121"/>
      <c r="B29" s="154"/>
      <c r="C29" s="101" t="s">
        <v>422</v>
      </c>
      <c r="D29" s="65" t="s">
        <v>367</v>
      </c>
      <c r="E29" s="97" t="s">
        <v>498</v>
      </c>
      <c r="F29" s="109"/>
      <c r="G29" s="109"/>
      <c r="H29" s="109"/>
      <c r="I29" s="109"/>
      <c r="J29" s="109"/>
      <c r="K29" s="109"/>
      <c r="L29" s="109"/>
      <c r="M29" s="109"/>
      <c r="N29" s="109">
        <v>1</v>
      </c>
      <c r="O29" s="109"/>
      <c r="P29" s="109">
        <v>1</v>
      </c>
      <c r="Q29" s="109"/>
      <c r="R29" s="109">
        <v>1</v>
      </c>
      <c r="S29" s="109"/>
      <c r="T29" s="109">
        <v>1</v>
      </c>
      <c r="U29" s="109"/>
      <c r="V29" s="109">
        <v>1</v>
      </c>
      <c r="W29" s="109"/>
      <c r="X29" s="109">
        <v>1</v>
      </c>
      <c r="Y29" s="109"/>
      <c r="Z29" s="109">
        <v>1</v>
      </c>
      <c r="AA29" s="109"/>
      <c r="AB29" s="109">
        <v>1</v>
      </c>
      <c r="AC29" s="109"/>
    </row>
    <row r="30" spans="1:54" s="108" customFormat="1" ht="22.5" customHeight="1" x14ac:dyDescent="0.25">
      <c r="A30" s="121"/>
      <c r="B30" s="154"/>
      <c r="C30" s="101" t="s">
        <v>181</v>
      </c>
      <c r="D30" s="65" t="s">
        <v>214</v>
      </c>
      <c r="E30" s="97" t="s">
        <v>499</v>
      </c>
      <c r="F30" s="109">
        <v>1</v>
      </c>
      <c r="G30" s="109"/>
      <c r="H30" s="109">
        <v>1</v>
      </c>
      <c r="I30" s="109"/>
      <c r="J30" s="109">
        <v>1</v>
      </c>
      <c r="K30" s="109"/>
      <c r="L30" s="109">
        <v>1</v>
      </c>
      <c r="M30" s="109"/>
      <c r="N30" s="109">
        <v>1</v>
      </c>
      <c r="O30" s="109"/>
      <c r="P30" s="109">
        <v>1</v>
      </c>
      <c r="Q30" s="109"/>
      <c r="R30" s="109">
        <v>1</v>
      </c>
      <c r="S30" s="109"/>
      <c r="T30" s="109">
        <v>1</v>
      </c>
      <c r="U30" s="109"/>
      <c r="V30" s="109">
        <v>1</v>
      </c>
      <c r="W30" s="109"/>
      <c r="X30" s="109">
        <v>1</v>
      </c>
      <c r="Y30" s="109"/>
      <c r="Z30" s="109">
        <v>1</v>
      </c>
      <c r="AA30" s="109"/>
      <c r="AB30" s="109">
        <v>1</v>
      </c>
      <c r="AC30" s="109"/>
    </row>
    <row r="31" spans="1:54" s="108" customFormat="1" ht="30.75" customHeight="1" x14ac:dyDescent="0.25">
      <c r="A31" s="121"/>
      <c r="B31" s="154"/>
      <c r="C31" s="101" t="s">
        <v>368</v>
      </c>
      <c r="D31" s="65" t="s">
        <v>214</v>
      </c>
      <c r="E31" s="97" t="s">
        <v>499</v>
      </c>
      <c r="F31" s="109">
        <v>1</v>
      </c>
      <c r="G31" s="109"/>
      <c r="H31" s="109">
        <v>1</v>
      </c>
      <c r="I31" s="109"/>
      <c r="J31" s="109">
        <v>1</v>
      </c>
      <c r="K31" s="109"/>
      <c r="L31" s="109">
        <v>1</v>
      </c>
      <c r="M31" s="109"/>
      <c r="N31" s="109">
        <v>1</v>
      </c>
      <c r="O31" s="109"/>
      <c r="P31" s="109">
        <v>1</v>
      </c>
      <c r="Q31" s="109"/>
      <c r="R31" s="109">
        <v>1</v>
      </c>
      <c r="S31" s="109"/>
      <c r="T31" s="109">
        <v>1</v>
      </c>
      <c r="U31" s="109"/>
      <c r="V31" s="109">
        <v>1</v>
      </c>
      <c r="W31" s="109"/>
      <c r="X31" s="109">
        <v>1</v>
      </c>
      <c r="Y31" s="109"/>
      <c r="Z31" s="109">
        <v>1</v>
      </c>
      <c r="AA31" s="109"/>
      <c r="AB31" s="109">
        <v>1</v>
      </c>
      <c r="AC31" s="109"/>
    </row>
    <row r="32" spans="1:54" s="108" customFormat="1" ht="21" customHeight="1" x14ac:dyDescent="0.25">
      <c r="A32" s="121"/>
      <c r="B32" s="154"/>
      <c r="C32" s="101" t="s">
        <v>503</v>
      </c>
      <c r="D32" s="65" t="s">
        <v>214</v>
      </c>
      <c r="E32" s="97" t="s">
        <v>498</v>
      </c>
      <c r="F32" s="109"/>
      <c r="G32" s="109"/>
      <c r="H32" s="109">
        <v>1</v>
      </c>
      <c r="I32" s="109"/>
      <c r="J32" s="109"/>
      <c r="K32" s="109"/>
      <c r="L32" s="109"/>
      <c r="M32" s="109"/>
      <c r="N32" s="109"/>
      <c r="O32" s="109"/>
      <c r="P32" s="109"/>
      <c r="Q32" s="109"/>
      <c r="R32" s="109"/>
      <c r="S32" s="109"/>
      <c r="T32" s="109"/>
      <c r="U32" s="109"/>
      <c r="V32" s="109"/>
      <c r="W32" s="109"/>
      <c r="X32" s="109"/>
      <c r="Y32" s="109"/>
      <c r="Z32" s="109"/>
      <c r="AA32" s="109"/>
      <c r="AB32" s="109"/>
      <c r="AC32" s="109"/>
    </row>
    <row r="33" spans="1:31" s="108" customFormat="1" ht="21" customHeight="1" x14ac:dyDescent="0.25">
      <c r="A33" s="121"/>
      <c r="B33" s="154"/>
      <c r="C33" s="101" t="s">
        <v>369</v>
      </c>
      <c r="D33" s="65" t="s">
        <v>214</v>
      </c>
      <c r="E33" s="97" t="s">
        <v>499</v>
      </c>
      <c r="F33" s="109">
        <v>1</v>
      </c>
      <c r="G33" s="109"/>
      <c r="H33" s="109">
        <v>1</v>
      </c>
      <c r="I33" s="109"/>
      <c r="J33" s="109">
        <v>1</v>
      </c>
      <c r="K33" s="109"/>
      <c r="L33" s="109">
        <v>1</v>
      </c>
      <c r="M33" s="109"/>
      <c r="N33" s="109">
        <v>1</v>
      </c>
      <c r="O33" s="109"/>
      <c r="P33" s="109">
        <v>1</v>
      </c>
      <c r="Q33" s="109"/>
      <c r="R33" s="109">
        <v>1</v>
      </c>
      <c r="S33" s="109"/>
      <c r="T33" s="109">
        <v>1</v>
      </c>
      <c r="U33" s="109"/>
      <c r="V33" s="109">
        <v>1</v>
      </c>
      <c r="W33" s="109"/>
      <c r="X33" s="109">
        <v>1</v>
      </c>
      <c r="Y33" s="109"/>
      <c r="Z33" s="109">
        <v>1</v>
      </c>
      <c r="AA33" s="109"/>
      <c r="AB33" s="109">
        <v>1</v>
      </c>
      <c r="AC33" s="109"/>
    </row>
    <row r="34" spans="1:31" s="108" customFormat="1" ht="39" customHeight="1" x14ac:dyDescent="0.25">
      <c r="A34" s="121"/>
      <c r="B34" s="154"/>
      <c r="C34" s="166" t="s">
        <v>485</v>
      </c>
      <c r="D34" s="65"/>
      <c r="E34" s="97" t="s">
        <v>499</v>
      </c>
      <c r="F34" s="109"/>
      <c r="G34" s="109"/>
      <c r="H34" s="109"/>
      <c r="I34" s="109"/>
      <c r="J34" s="109">
        <v>1</v>
      </c>
      <c r="K34" s="109"/>
      <c r="L34" s="109"/>
      <c r="M34" s="109"/>
      <c r="N34" s="109"/>
      <c r="O34" s="109"/>
      <c r="P34" s="109"/>
      <c r="Q34" s="109"/>
      <c r="R34" s="109"/>
      <c r="S34" s="109"/>
      <c r="T34" s="109"/>
      <c r="U34" s="109"/>
      <c r="V34" s="109"/>
      <c r="W34" s="109"/>
      <c r="X34" s="109"/>
      <c r="Y34" s="109"/>
      <c r="Z34" s="109"/>
      <c r="AA34" s="109"/>
      <c r="AB34" s="109"/>
      <c r="AC34" s="109"/>
    </row>
    <row r="35" spans="1:31" s="108" customFormat="1" ht="21" customHeight="1" x14ac:dyDescent="0.25">
      <c r="A35" s="121"/>
      <c r="B35" s="154"/>
      <c r="C35" s="101" t="s">
        <v>423</v>
      </c>
      <c r="D35" s="65" t="s">
        <v>320</v>
      </c>
      <c r="E35" s="97" t="s">
        <v>499</v>
      </c>
      <c r="F35" s="109"/>
      <c r="G35" s="109"/>
      <c r="H35" s="109"/>
      <c r="I35" s="109"/>
      <c r="J35" s="109">
        <v>1</v>
      </c>
      <c r="K35" s="109"/>
      <c r="L35" s="109"/>
      <c r="M35" s="109"/>
      <c r="N35" s="109"/>
      <c r="O35" s="109"/>
      <c r="P35" s="109"/>
      <c r="Q35" s="109"/>
      <c r="R35" s="109"/>
      <c r="S35" s="109"/>
      <c r="T35" s="109"/>
      <c r="U35" s="109"/>
      <c r="V35" s="109"/>
      <c r="W35" s="109"/>
      <c r="X35" s="109"/>
      <c r="Y35" s="109"/>
      <c r="Z35" s="109"/>
      <c r="AA35" s="109"/>
      <c r="AB35" s="109"/>
      <c r="AC35" s="109"/>
    </row>
    <row r="36" spans="1:31" s="108" customFormat="1" ht="21" customHeight="1" x14ac:dyDescent="0.25">
      <c r="A36" s="121"/>
      <c r="B36" s="154"/>
      <c r="C36" s="101" t="s">
        <v>323</v>
      </c>
      <c r="D36" s="65" t="s">
        <v>214</v>
      </c>
      <c r="E36" s="97" t="s">
        <v>499</v>
      </c>
      <c r="F36" s="109">
        <v>1</v>
      </c>
      <c r="G36" s="109"/>
      <c r="H36" s="109">
        <v>1</v>
      </c>
      <c r="I36" s="109"/>
      <c r="J36" s="109">
        <v>1</v>
      </c>
      <c r="K36" s="109"/>
      <c r="L36" s="109">
        <v>1</v>
      </c>
      <c r="M36" s="109"/>
      <c r="N36" s="109">
        <v>1</v>
      </c>
      <c r="O36" s="109"/>
      <c r="P36" s="109">
        <v>1</v>
      </c>
      <c r="Q36" s="109"/>
      <c r="R36" s="109">
        <v>1</v>
      </c>
      <c r="S36" s="109"/>
      <c r="T36" s="109">
        <v>1</v>
      </c>
      <c r="U36" s="109"/>
      <c r="V36" s="109">
        <v>1</v>
      </c>
      <c r="W36" s="109"/>
      <c r="X36" s="109">
        <v>1</v>
      </c>
      <c r="Y36" s="109"/>
      <c r="Z36" s="109">
        <v>1</v>
      </c>
      <c r="AA36" s="109"/>
      <c r="AB36" s="109">
        <v>1</v>
      </c>
      <c r="AC36" s="109"/>
    </row>
    <row r="37" spans="1:31" ht="21" customHeight="1" x14ac:dyDescent="0.25">
      <c r="A37" s="98"/>
      <c r="B37" s="154"/>
      <c r="C37" s="101" t="s">
        <v>321</v>
      </c>
      <c r="D37" s="65" t="s">
        <v>214</v>
      </c>
      <c r="E37" s="97" t="s">
        <v>499</v>
      </c>
      <c r="F37" s="109">
        <v>1</v>
      </c>
      <c r="G37" s="109"/>
      <c r="H37" s="109">
        <v>1</v>
      </c>
      <c r="I37" s="109"/>
      <c r="J37" s="109">
        <v>1</v>
      </c>
      <c r="K37" s="109"/>
      <c r="L37" s="109">
        <v>1</v>
      </c>
      <c r="M37" s="109"/>
      <c r="N37" s="109">
        <v>1</v>
      </c>
      <c r="O37" s="109"/>
      <c r="P37" s="109">
        <v>1</v>
      </c>
      <c r="Q37" s="109"/>
      <c r="R37" s="109">
        <v>1</v>
      </c>
      <c r="S37" s="109"/>
      <c r="T37" s="109">
        <v>1</v>
      </c>
      <c r="U37" s="109"/>
      <c r="V37" s="109">
        <v>1</v>
      </c>
      <c r="W37" s="109"/>
      <c r="X37" s="109">
        <v>1</v>
      </c>
      <c r="Y37" s="109"/>
      <c r="Z37" s="109">
        <v>1</v>
      </c>
      <c r="AA37" s="109"/>
      <c r="AB37" s="109">
        <v>1</v>
      </c>
      <c r="AC37" s="109"/>
    </row>
    <row r="38" spans="1:31" s="108" customFormat="1" ht="21" customHeight="1" x14ac:dyDescent="0.25">
      <c r="A38" s="121"/>
      <c r="B38" s="154"/>
      <c r="C38" s="101" t="s">
        <v>370</v>
      </c>
      <c r="D38" s="65" t="s">
        <v>233</v>
      </c>
      <c r="E38" s="97" t="s">
        <v>499</v>
      </c>
      <c r="F38" s="109"/>
      <c r="G38" s="109"/>
      <c r="H38" s="109"/>
      <c r="I38" s="109"/>
      <c r="J38" s="109"/>
      <c r="K38" s="109"/>
      <c r="L38" s="109"/>
      <c r="M38" s="109"/>
      <c r="N38" s="109"/>
      <c r="O38" s="109"/>
      <c r="P38" s="109"/>
      <c r="Q38" s="109"/>
      <c r="R38" s="109"/>
      <c r="S38" s="109"/>
      <c r="T38" s="109">
        <v>1</v>
      </c>
      <c r="U38" s="109"/>
      <c r="V38" s="109">
        <v>1</v>
      </c>
      <c r="W38" s="109"/>
      <c r="X38" s="109"/>
      <c r="Y38" s="109"/>
      <c r="Z38" s="109"/>
      <c r="AA38" s="109"/>
      <c r="AB38" s="109"/>
      <c r="AC38" s="109"/>
    </row>
    <row r="39" spans="1:31" s="108" customFormat="1" ht="21" customHeight="1" x14ac:dyDescent="0.25">
      <c r="A39" s="121"/>
      <c r="B39" s="154"/>
      <c r="C39" s="101" t="s">
        <v>424</v>
      </c>
      <c r="D39" s="65" t="s">
        <v>214</v>
      </c>
      <c r="E39" s="97" t="s">
        <v>499</v>
      </c>
      <c r="F39" s="109"/>
      <c r="G39" s="109"/>
      <c r="H39" s="109">
        <v>1</v>
      </c>
      <c r="I39" s="109"/>
      <c r="J39" s="109"/>
      <c r="K39" s="109"/>
      <c r="L39" s="109"/>
      <c r="M39" s="109"/>
      <c r="N39" s="109"/>
      <c r="O39" s="109"/>
      <c r="P39" s="109"/>
      <c r="Q39" s="109"/>
      <c r="R39" s="109"/>
      <c r="S39" s="109"/>
      <c r="T39" s="109"/>
      <c r="U39" s="109"/>
      <c r="V39" s="109"/>
      <c r="W39" s="109"/>
      <c r="X39" s="109"/>
      <c r="Y39" s="109"/>
      <c r="Z39" s="109"/>
      <c r="AA39" s="109"/>
      <c r="AB39" s="109"/>
      <c r="AC39" s="109"/>
    </row>
    <row r="40" spans="1:31" s="108" customFormat="1" ht="21" customHeight="1" x14ac:dyDescent="0.25">
      <c r="A40" s="121"/>
      <c r="B40" s="154"/>
      <c r="C40" s="101" t="s">
        <v>425</v>
      </c>
      <c r="D40" s="65" t="s">
        <v>214</v>
      </c>
      <c r="E40" s="97" t="s">
        <v>499</v>
      </c>
      <c r="F40" s="109">
        <v>1</v>
      </c>
      <c r="G40" s="109"/>
      <c r="H40" s="109">
        <v>1</v>
      </c>
      <c r="I40" s="109"/>
      <c r="J40" s="109">
        <v>1</v>
      </c>
      <c r="K40" s="109"/>
      <c r="L40" s="109">
        <v>1</v>
      </c>
      <c r="M40" s="109"/>
      <c r="N40" s="109">
        <v>1</v>
      </c>
      <c r="O40" s="109"/>
      <c r="P40" s="109">
        <v>1</v>
      </c>
      <c r="Q40" s="109"/>
      <c r="R40" s="109">
        <v>1</v>
      </c>
      <c r="S40" s="109"/>
      <c r="T40" s="109">
        <v>1</v>
      </c>
      <c r="U40" s="109"/>
      <c r="V40" s="109">
        <v>1</v>
      </c>
      <c r="W40" s="109"/>
      <c r="X40" s="109">
        <v>1</v>
      </c>
      <c r="Y40" s="109"/>
      <c r="Z40" s="109">
        <v>1</v>
      </c>
      <c r="AA40" s="109"/>
      <c r="AB40" s="109">
        <v>1</v>
      </c>
      <c r="AC40" s="109"/>
    </row>
    <row r="41" spans="1:31" ht="21" customHeight="1" x14ac:dyDescent="0.25">
      <c r="A41" s="98"/>
      <c r="B41" s="154"/>
      <c r="C41" s="101" t="s">
        <v>324</v>
      </c>
      <c r="D41" s="65" t="s">
        <v>223</v>
      </c>
      <c r="E41" s="97" t="s">
        <v>498</v>
      </c>
      <c r="F41" s="109">
        <v>1</v>
      </c>
      <c r="G41" s="109"/>
      <c r="H41" s="109">
        <v>1</v>
      </c>
      <c r="I41" s="109"/>
      <c r="J41" s="109">
        <v>1</v>
      </c>
      <c r="K41" s="109"/>
      <c r="L41" s="109">
        <v>1</v>
      </c>
      <c r="M41" s="109"/>
      <c r="N41" s="109">
        <v>1</v>
      </c>
      <c r="O41" s="109"/>
      <c r="P41" s="109">
        <v>1</v>
      </c>
      <c r="Q41" s="109"/>
      <c r="R41" s="109">
        <v>1</v>
      </c>
      <c r="S41" s="109"/>
      <c r="T41" s="109">
        <v>1</v>
      </c>
      <c r="U41" s="109"/>
      <c r="V41" s="109">
        <v>1</v>
      </c>
      <c r="W41" s="109"/>
      <c r="X41" s="109">
        <v>1</v>
      </c>
      <c r="Y41" s="109"/>
      <c r="Z41" s="109">
        <v>1</v>
      </c>
      <c r="AA41" s="109"/>
      <c r="AB41" s="109">
        <v>1</v>
      </c>
      <c r="AC41" s="109"/>
    </row>
    <row r="42" spans="1:31" ht="15" customHeight="1" x14ac:dyDescent="0.25">
      <c r="B42" s="226" t="s">
        <v>119</v>
      </c>
      <c r="C42" s="227"/>
      <c r="D42" s="227"/>
      <c r="E42" s="228"/>
      <c r="F42" s="367">
        <f>SUM(F21:F41)</f>
        <v>8</v>
      </c>
      <c r="G42" s="368"/>
      <c r="H42" s="367">
        <f>SUM(H21:H41)</f>
        <v>11</v>
      </c>
      <c r="I42" s="368"/>
      <c r="J42" s="367">
        <f>SUM(J21:J41)</f>
        <v>13</v>
      </c>
      <c r="K42" s="368"/>
      <c r="L42" s="367">
        <f>SUM(L21:L41)</f>
        <v>11</v>
      </c>
      <c r="M42" s="368"/>
      <c r="N42" s="367">
        <f>SUM(N21:N41)</f>
        <v>10</v>
      </c>
      <c r="O42" s="368"/>
      <c r="P42" s="367">
        <f>SUM(P21:P41)</f>
        <v>10</v>
      </c>
      <c r="Q42" s="368"/>
      <c r="R42" s="367">
        <f>SUM(R21:R41)</f>
        <v>10</v>
      </c>
      <c r="S42" s="368"/>
      <c r="T42" s="367">
        <f>SUM(T21:T41)</f>
        <v>11</v>
      </c>
      <c r="U42" s="368"/>
      <c r="V42" s="367">
        <f>SUM(V21:V41)</f>
        <v>12</v>
      </c>
      <c r="W42" s="368"/>
      <c r="X42" s="367">
        <f>SUM(X21:X41)</f>
        <v>11</v>
      </c>
      <c r="Y42" s="368"/>
      <c r="Z42" s="367">
        <f>SUM(Z21:Z41)</f>
        <v>11</v>
      </c>
      <c r="AA42" s="368"/>
      <c r="AB42" s="367">
        <f>SUM(AB21:AB41)</f>
        <v>10</v>
      </c>
      <c r="AC42" s="368"/>
      <c r="AD42" s="67"/>
      <c r="AE42" s="67"/>
    </row>
    <row r="43" spans="1:31" ht="15" customHeight="1" x14ac:dyDescent="0.25">
      <c r="B43" s="168"/>
      <c r="C43" s="169"/>
      <c r="D43" s="169"/>
      <c r="E43" s="170"/>
      <c r="F43" s="176">
        <f>SUM(F21:F24,F28,F30:F31,F33:F40)</f>
        <v>6</v>
      </c>
      <c r="G43" s="177">
        <f>SUM(F25:F27,F29,F32,F41)</f>
        <v>2</v>
      </c>
      <c r="H43" s="176">
        <f>SUM(H21:H24,H28,H30:H31,H33:H40)</f>
        <v>8</v>
      </c>
      <c r="I43" s="177">
        <f>SUM(H25:H27,H29,H32,H41)</f>
        <v>3</v>
      </c>
      <c r="J43" s="176">
        <f>SUM(J21:J24,J28,J30:J31,J33:J40)</f>
        <v>10</v>
      </c>
      <c r="K43" s="177">
        <f>SUM(J25:J27,J29,J32,J41)</f>
        <v>3</v>
      </c>
      <c r="L43" s="176">
        <f>SUM(L21:L24,L28,L30:L31,L33:L40)</f>
        <v>8</v>
      </c>
      <c r="M43" s="177">
        <f>SUM(L25:L27,L29,L32,L41)</f>
        <v>3</v>
      </c>
      <c r="N43" s="176">
        <f>SUM(N21:N24,N28,N30:N31,N33:N40)</f>
        <v>6</v>
      </c>
      <c r="O43" s="177">
        <f>SUM(N25:N27,N29,N32,N41)</f>
        <v>4</v>
      </c>
      <c r="P43" s="176">
        <f>SUM(P21:P24,P28,P30:P31,P33:P40)</f>
        <v>6</v>
      </c>
      <c r="Q43" s="177">
        <f>SUM(P25:P27,P29,P32,P41)</f>
        <v>4</v>
      </c>
      <c r="R43" s="176">
        <f>SUM(R21:R24,R28,R30:R31,R33:R40)</f>
        <v>6</v>
      </c>
      <c r="S43" s="177">
        <f>SUM(R25:R27,R29,R32,R41)</f>
        <v>4</v>
      </c>
      <c r="T43" s="176">
        <f>SUM(T21:T24,T28,T30:T31,T33:T40)</f>
        <v>7</v>
      </c>
      <c r="U43" s="177">
        <f>SUM(T25:T27,T29,T32,T41)</f>
        <v>4</v>
      </c>
      <c r="V43" s="176">
        <f>SUM(V21:V24,V28,V30:V31,V33:V40)</f>
        <v>7</v>
      </c>
      <c r="W43" s="177">
        <f>SUM(V25:V27,V29,V32,V41)</f>
        <v>5</v>
      </c>
      <c r="X43" s="176">
        <f>SUM(X21:X24,X28,X30:X31,X33:X40)</f>
        <v>6</v>
      </c>
      <c r="Y43" s="177">
        <f>SUM(X25:X27,X29,X32,X41)</f>
        <v>5</v>
      </c>
      <c r="Z43" s="176">
        <f>SUM(Z21:Z24,Z28,Z30:Z31,Z33:Z40)</f>
        <v>6</v>
      </c>
      <c r="AA43" s="177">
        <f>SUM(Z25:Z27,Z29,Z32,Z41)</f>
        <v>5</v>
      </c>
      <c r="AB43" s="176">
        <f>SUM(AB21:AB24,AB28,AB30:AB31,AB33:AB40)</f>
        <v>6</v>
      </c>
      <c r="AC43" s="177">
        <f>SUM(AB25:AB27,AB29,AB32,AB41)</f>
        <v>4</v>
      </c>
      <c r="AD43" s="67"/>
      <c r="AE43" s="67"/>
    </row>
    <row r="44" spans="1:31" ht="15" customHeight="1" x14ac:dyDescent="0.25">
      <c r="B44" s="226" t="s">
        <v>120</v>
      </c>
      <c r="C44" s="227"/>
      <c r="D44" s="227"/>
      <c r="E44" s="228"/>
      <c r="F44" s="238">
        <f>SUM(G21:G41)</f>
        <v>0</v>
      </c>
      <c r="G44" s="239"/>
      <c r="H44" s="238">
        <f>SUM(I21:I41)</f>
        <v>0</v>
      </c>
      <c r="I44" s="239"/>
      <c r="J44" s="238">
        <f>SUM(K21:K41)</f>
        <v>0</v>
      </c>
      <c r="K44" s="239"/>
      <c r="L44" s="238">
        <f>SUM(M21:M41)</f>
        <v>0</v>
      </c>
      <c r="M44" s="239"/>
      <c r="N44" s="238">
        <f>SUM(O21:O41)</f>
        <v>0</v>
      </c>
      <c r="O44" s="239"/>
      <c r="P44" s="238">
        <f>SUM(Q21:Q41)</f>
        <v>0</v>
      </c>
      <c r="Q44" s="239"/>
      <c r="R44" s="238">
        <f>SUM(S21:S41)</f>
        <v>0</v>
      </c>
      <c r="S44" s="239"/>
      <c r="T44" s="238">
        <f>SUM(U21:U41)</f>
        <v>0</v>
      </c>
      <c r="U44" s="239"/>
      <c r="V44" s="238">
        <f>SUM(W21:W41)</f>
        <v>0</v>
      </c>
      <c r="W44" s="239"/>
      <c r="X44" s="238">
        <f>SUM(Y21:Y41)</f>
        <v>0</v>
      </c>
      <c r="Y44" s="239"/>
      <c r="Z44" s="238">
        <f>SUM(AA21:AA41)</f>
        <v>0</v>
      </c>
      <c r="AA44" s="239"/>
      <c r="AB44" s="238">
        <f>SUM(AC21:AC41)</f>
        <v>0</v>
      </c>
      <c r="AC44" s="239"/>
      <c r="AD44" s="67"/>
      <c r="AE44" s="67"/>
    </row>
    <row r="45" spans="1:31" ht="15" customHeight="1" x14ac:dyDescent="0.25">
      <c r="B45" s="231" t="s">
        <v>39</v>
      </c>
      <c r="C45" s="232"/>
      <c r="D45" s="232"/>
      <c r="E45" s="233"/>
      <c r="F45" s="234">
        <f>IFERROR(F44/F42,0)</f>
        <v>0</v>
      </c>
      <c r="G45" s="235"/>
      <c r="H45" s="234">
        <f>IFERROR(H44/H42,0)</f>
        <v>0</v>
      </c>
      <c r="I45" s="235"/>
      <c r="J45" s="234">
        <f>IFERROR(J44/J42,0)</f>
        <v>0</v>
      </c>
      <c r="K45" s="235"/>
      <c r="L45" s="234">
        <f>IFERROR(L44/L42,0)</f>
        <v>0</v>
      </c>
      <c r="M45" s="235"/>
      <c r="N45" s="234">
        <f>IFERROR(N44/N42,0)</f>
        <v>0</v>
      </c>
      <c r="O45" s="235"/>
      <c r="P45" s="234">
        <f>IFERROR(P44/P42,0)</f>
        <v>0</v>
      </c>
      <c r="Q45" s="235"/>
      <c r="R45" s="234">
        <f>IFERROR(R44/R42,0)</f>
        <v>0</v>
      </c>
      <c r="S45" s="235"/>
      <c r="T45" s="234">
        <f>IFERROR(T44/T42,0)</f>
        <v>0</v>
      </c>
      <c r="U45" s="235"/>
      <c r="V45" s="234">
        <f>IFERROR(V44/V42,0)</f>
        <v>0</v>
      </c>
      <c r="W45" s="235"/>
      <c r="X45" s="234">
        <f>IFERROR(X44/X42,0)</f>
        <v>0</v>
      </c>
      <c r="Y45" s="235"/>
      <c r="Z45" s="234">
        <f>IFERROR(Z44/Z42,0)</f>
        <v>0</v>
      </c>
      <c r="AA45" s="235"/>
      <c r="AB45" s="234">
        <f>IFERROR(AB44/AB42,0)</f>
        <v>0</v>
      </c>
      <c r="AC45" s="235"/>
      <c r="AD45" s="67"/>
      <c r="AE45" s="67"/>
    </row>
    <row r="46" spans="1:31" x14ac:dyDescent="0.25">
      <c r="B46" s="68"/>
      <c r="C46" s="68"/>
      <c r="D46" s="68"/>
      <c r="E46" s="68"/>
      <c r="F46" s="240">
        <f>AVERAGE(F45:K45)</f>
        <v>0</v>
      </c>
      <c r="G46" s="240"/>
      <c r="H46" s="240"/>
      <c r="I46" s="240"/>
      <c r="J46" s="240"/>
      <c r="K46" s="240"/>
      <c r="L46" s="240">
        <f>AVERAGE(L45:Q45)</f>
        <v>0</v>
      </c>
      <c r="M46" s="240"/>
      <c r="N46" s="240"/>
      <c r="O46" s="240"/>
      <c r="P46" s="240"/>
      <c r="Q46" s="240"/>
      <c r="R46" s="240">
        <f>AVERAGE(R45:W45)</f>
        <v>0</v>
      </c>
      <c r="S46" s="240"/>
      <c r="T46" s="240"/>
      <c r="U46" s="240"/>
      <c r="V46" s="240"/>
      <c r="W46" s="240"/>
      <c r="X46" s="240">
        <f>AVERAGE(X45:AC45)</f>
        <v>0</v>
      </c>
      <c r="Y46" s="240"/>
      <c r="Z46" s="240"/>
      <c r="AA46" s="240"/>
      <c r="AB46" s="240"/>
      <c r="AC46" s="240"/>
      <c r="AD46" s="67"/>
      <c r="AE46" s="67"/>
    </row>
    <row r="47" spans="1:31" x14ac:dyDescent="0.25">
      <c r="B47" s="67"/>
      <c r="C47" s="67"/>
      <c r="D47" s="69"/>
      <c r="E47" s="69"/>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row>
    <row r="48" spans="1:31" ht="15" hidden="1" customHeight="1" x14ac:dyDescent="0.25">
      <c r="B48" s="267" t="s">
        <v>182</v>
      </c>
      <c r="C48" s="267"/>
      <c r="D48" s="267"/>
      <c r="E48" s="267"/>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67"/>
      <c r="AE48" s="67"/>
    </row>
    <row r="49" spans="2:31" ht="15" hidden="1" customHeight="1" x14ac:dyDescent="0.25">
      <c r="B49" s="267" t="s">
        <v>360</v>
      </c>
      <c r="C49" s="267"/>
      <c r="D49" s="267"/>
      <c r="E49" s="267"/>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67"/>
      <c r="AE49" s="67"/>
    </row>
    <row r="50" spans="2:31" ht="15" hidden="1" customHeight="1" x14ac:dyDescent="0.25">
      <c r="B50" s="231" t="s">
        <v>123</v>
      </c>
      <c r="C50" s="232"/>
      <c r="D50" s="232"/>
      <c r="E50" s="233"/>
      <c r="F50" s="234" t="e">
        <f>(F49/F48)</f>
        <v>#DIV/0!</v>
      </c>
      <c r="G50" s="235"/>
      <c r="H50" s="234" t="e">
        <f>(H49/H48)</f>
        <v>#DIV/0!</v>
      </c>
      <c r="I50" s="235"/>
      <c r="J50" s="234" t="e">
        <f>(J49/J48)</f>
        <v>#DIV/0!</v>
      </c>
      <c r="K50" s="235"/>
      <c r="L50" s="234" t="e">
        <f>(L49/L48)</f>
        <v>#DIV/0!</v>
      </c>
      <c r="M50" s="235"/>
      <c r="N50" s="234" t="e">
        <f>(N49/N48)</f>
        <v>#DIV/0!</v>
      </c>
      <c r="O50" s="235"/>
      <c r="P50" s="234" t="e">
        <f>(P49/P48)</f>
        <v>#DIV/0!</v>
      </c>
      <c r="Q50" s="235"/>
      <c r="R50" s="234" t="e">
        <f>(R49/R48)</f>
        <v>#DIV/0!</v>
      </c>
      <c r="S50" s="235"/>
      <c r="T50" s="234" t="e">
        <f>(T49/T48)</f>
        <v>#DIV/0!</v>
      </c>
      <c r="U50" s="235"/>
      <c r="V50" s="234" t="e">
        <f>(V49/V48)</f>
        <v>#DIV/0!</v>
      </c>
      <c r="W50" s="235"/>
      <c r="X50" s="234" t="e">
        <f>(X49/X48)</f>
        <v>#DIV/0!</v>
      </c>
      <c r="Y50" s="235"/>
      <c r="Z50" s="234" t="e">
        <f>(Z49/Z48)</f>
        <v>#DIV/0!</v>
      </c>
      <c r="AA50" s="235"/>
      <c r="AB50" s="234" t="e">
        <f>(AB49/AB48)</f>
        <v>#DIV/0!</v>
      </c>
      <c r="AC50" s="235"/>
      <c r="AD50" s="67"/>
      <c r="AE50" s="67"/>
    </row>
    <row r="51" spans="2:31" hidden="1" x14ac:dyDescent="0.25">
      <c r="B51" s="68"/>
      <c r="C51" s="68"/>
      <c r="D51" s="68"/>
      <c r="E51" s="68"/>
      <c r="F51" s="240" t="e">
        <f>AVERAGE(F50:K50)</f>
        <v>#DIV/0!</v>
      </c>
      <c r="G51" s="240"/>
      <c r="H51" s="240"/>
      <c r="I51" s="240"/>
      <c r="J51" s="240"/>
      <c r="K51" s="240"/>
      <c r="L51" s="240" t="e">
        <f>AVERAGE(L50:Q50)</f>
        <v>#DIV/0!</v>
      </c>
      <c r="M51" s="240"/>
      <c r="N51" s="240"/>
      <c r="O51" s="240"/>
      <c r="P51" s="240"/>
      <c r="Q51" s="240"/>
      <c r="R51" s="240" t="e">
        <f>AVERAGE(R50:W50)</f>
        <v>#DIV/0!</v>
      </c>
      <c r="S51" s="240"/>
      <c r="T51" s="240"/>
      <c r="U51" s="240"/>
      <c r="V51" s="240"/>
      <c r="W51" s="240"/>
      <c r="X51" s="240" t="e">
        <f>AVERAGE(X50:AC50)</f>
        <v>#DIV/0!</v>
      </c>
      <c r="Y51" s="240"/>
      <c r="Z51" s="240"/>
      <c r="AA51" s="240"/>
      <c r="AB51" s="240"/>
      <c r="AC51" s="240"/>
      <c r="AD51" s="67"/>
      <c r="AE51" s="67"/>
    </row>
    <row r="52" spans="2:31" hidden="1" x14ac:dyDescent="0.25">
      <c r="B52" s="68"/>
      <c r="C52" s="68"/>
      <c r="D52" s="68"/>
      <c r="E52" s="68"/>
      <c r="F52" s="70"/>
      <c r="G52" s="70"/>
      <c r="H52" s="70"/>
      <c r="I52" s="70"/>
      <c r="J52" s="70"/>
      <c r="K52" s="70"/>
      <c r="L52" s="70"/>
      <c r="M52" s="70"/>
      <c r="N52" s="70"/>
      <c r="O52" s="70"/>
      <c r="P52" s="70"/>
      <c r="Q52" s="70"/>
      <c r="R52" s="70"/>
      <c r="S52" s="70"/>
      <c r="T52" s="70"/>
      <c r="U52" s="70"/>
      <c r="V52" s="70"/>
      <c r="W52" s="70"/>
      <c r="X52" s="70"/>
      <c r="Y52" s="70"/>
      <c r="Z52" s="70"/>
      <c r="AA52" s="70"/>
      <c r="AB52" s="70"/>
      <c r="AC52" s="70"/>
      <c r="AD52" s="67"/>
      <c r="AE52" s="67"/>
    </row>
    <row r="53" spans="2:31" ht="15" hidden="1" customHeight="1" x14ac:dyDescent="0.25">
      <c r="B53" s="267" t="s">
        <v>361</v>
      </c>
      <c r="C53" s="267"/>
      <c r="D53" s="267"/>
      <c r="E53" s="267"/>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67"/>
      <c r="AE53" s="67"/>
    </row>
    <row r="54" spans="2:31" ht="15" hidden="1" customHeight="1" x14ac:dyDescent="0.25">
      <c r="B54" s="267" t="s">
        <v>183</v>
      </c>
      <c r="C54" s="267"/>
      <c r="D54" s="267"/>
      <c r="E54" s="267"/>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67"/>
      <c r="AE54" s="67"/>
    </row>
    <row r="55" spans="2:31" ht="15" hidden="1" customHeight="1" x14ac:dyDescent="0.25">
      <c r="B55" s="231" t="s">
        <v>133</v>
      </c>
      <c r="C55" s="232"/>
      <c r="D55" s="232"/>
      <c r="E55" s="233"/>
      <c r="F55" s="234" t="e">
        <f>(F54/F53)</f>
        <v>#DIV/0!</v>
      </c>
      <c r="G55" s="235"/>
      <c r="H55" s="234" t="e">
        <f>(H54/H53)</f>
        <v>#DIV/0!</v>
      </c>
      <c r="I55" s="235"/>
      <c r="J55" s="234" t="e">
        <f>(J54/J53)</f>
        <v>#DIV/0!</v>
      </c>
      <c r="K55" s="235"/>
      <c r="L55" s="234" t="e">
        <f>(L54/L53)</f>
        <v>#DIV/0!</v>
      </c>
      <c r="M55" s="235"/>
      <c r="N55" s="234" t="e">
        <f>(N54/N53)</f>
        <v>#DIV/0!</v>
      </c>
      <c r="O55" s="235"/>
      <c r="P55" s="234" t="e">
        <f>(P54/P53)</f>
        <v>#DIV/0!</v>
      </c>
      <c r="Q55" s="235"/>
      <c r="R55" s="234" t="e">
        <f>(R54/R53)</f>
        <v>#DIV/0!</v>
      </c>
      <c r="S55" s="235"/>
      <c r="T55" s="234" t="e">
        <f>(T54/T53)</f>
        <v>#DIV/0!</v>
      </c>
      <c r="U55" s="235"/>
      <c r="V55" s="234" t="e">
        <f>(V54/V53)</f>
        <v>#DIV/0!</v>
      </c>
      <c r="W55" s="235"/>
      <c r="X55" s="234" t="e">
        <f>(X54/X53)</f>
        <v>#DIV/0!</v>
      </c>
      <c r="Y55" s="235"/>
      <c r="Z55" s="234" t="e">
        <f>(Z54/Z53)</f>
        <v>#DIV/0!</v>
      </c>
      <c r="AA55" s="235"/>
      <c r="AB55" s="234" t="e">
        <f>(AB54/AB53)</f>
        <v>#DIV/0!</v>
      </c>
      <c r="AC55" s="235"/>
      <c r="AD55" s="67"/>
      <c r="AE55" s="67"/>
    </row>
    <row r="56" spans="2:31" hidden="1" x14ac:dyDescent="0.25">
      <c r="B56" s="68"/>
      <c r="C56" s="68"/>
      <c r="D56" s="68"/>
      <c r="E56" s="68"/>
      <c r="F56" s="240" t="e">
        <f>AVERAGE(F55:K55)</f>
        <v>#DIV/0!</v>
      </c>
      <c r="G56" s="240"/>
      <c r="H56" s="240"/>
      <c r="I56" s="240"/>
      <c r="J56" s="240"/>
      <c r="K56" s="240"/>
      <c r="L56" s="240" t="e">
        <f>AVERAGE(L55:Q55)</f>
        <v>#DIV/0!</v>
      </c>
      <c r="M56" s="240"/>
      <c r="N56" s="240"/>
      <c r="O56" s="240"/>
      <c r="P56" s="240"/>
      <c r="Q56" s="240"/>
      <c r="R56" s="240" t="e">
        <f>AVERAGE(R55:W55)</f>
        <v>#DIV/0!</v>
      </c>
      <c r="S56" s="240"/>
      <c r="T56" s="240"/>
      <c r="U56" s="240"/>
      <c r="V56" s="240"/>
      <c r="W56" s="240"/>
      <c r="X56" s="240" t="e">
        <f>AVERAGE(X55:AC55)</f>
        <v>#DIV/0!</v>
      </c>
      <c r="Y56" s="240"/>
      <c r="Z56" s="240"/>
      <c r="AA56" s="240"/>
      <c r="AB56" s="240"/>
      <c r="AC56" s="240"/>
      <c r="AD56" s="67"/>
      <c r="AE56" s="67"/>
    </row>
    <row r="57" spans="2:31" x14ac:dyDescent="0.25">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7"/>
      <c r="AE57" s="67"/>
    </row>
    <row r="58" spans="2:31" ht="12" customHeight="1" x14ac:dyDescent="0.25">
      <c r="B58" s="243" t="s">
        <v>124</v>
      </c>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71"/>
    </row>
    <row r="59" spans="2:31" ht="15" customHeight="1" x14ac:dyDescent="0.25">
      <c r="B59" s="248" t="s">
        <v>19</v>
      </c>
      <c r="C59" s="248"/>
      <c r="D59" s="116" t="s">
        <v>34</v>
      </c>
      <c r="E59" s="116" t="s">
        <v>18</v>
      </c>
      <c r="F59" s="249" t="s">
        <v>35</v>
      </c>
      <c r="G59" s="249"/>
      <c r="H59" s="249"/>
      <c r="I59" s="249"/>
      <c r="J59" s="249"/>
      <c r="K59" s="249"/>
      <c r="L59" s="249"/>
      <c r="M59" s="249"/>
      <c r="N59" s="249"/>
      <c r="O59" s="249"/>
      <c r="P59" s="249"/>
      <c r="Q59" s="249"/>
      <c r="R59" s="249"/>
      <c r="S59" s="249" t="s">
        <v>125</v>
      </c>
      <c r="T59" s="249"/>
      <c r="U59" s="249"/>
      <c r="V59" s="249"/>
      <c r="W59" s="249"/>
      <c r="X59" s="249"/>
      <c r="Y59" s="249"/>
      <c r="Z59" s="249"/>
      <c r="AA59" s="249"/>
      <c r="AB59" s="249"/>
      <c r="AC59" s="249"/>
      <c r="AD59" s="73"/>
    </row>
    <row r="60" spans="2:31" x14ac:dyDescent="0.25">
      <c r="B60" s="188" t="s">
        <v>126</v>
      </c>
      <c r="C60" s="188"/>
      <c r="D60" s="74">
        <f>F46</f>
        <v>0</v>
      </c>
      <c r="E60" s="75">
        <v>0.8</v>
      </c>
      <c r="F60" s="186"/>
      <c r="G60" s="187"/>
      <c r="H60" s="187"/>
      <c r="I60" s="187"/>
      <c r="J60" s="187"/>
      <c r="K60" s="187"/>
      <c r="L60" s="187"/>
      <c r="M60" s="187"/>
      <c r="N60" s="187"/>
      <c r="O60" s="187"/>
      <c r="P60" s="187"/>
      <c r="Q60" s="187"/>
      <c r="R60" s="189"/>
      <c r="S60" s="186"/>
      <c r="T60" s="187"/>
      <c r="U60" s="187"/>
      <c r="V60" s="187"/>
      <c r="W60" s="187"/>
      <c r="X60" s="187"/>
      <c r="Y60" s="187"/>
      <c r="Z60" s="187"/>
      <c r="AA60" s="187"/>
      <c r="AB60" s="187"/>
      <c r="AC60" s="189"/>
    </row>
    <row r="61" spans="2:31" x14ac:dyDescent="0.25">
      <c r="B61" s="188" t="s">
        <v>127</v>
      </c>
      <c r="C61" s="188"/>
      <c r="D61" s="74">
        <f>L46</f>
        <v>0</v>
      </c>
      <c r="E61" s="75">
        <v>0.8</v>
      </c>
      <c r="F61" s="186"/>
      <c r="G61" s="187"/>
      <c r="H61" s="187"/>
      <c r="I61" s="187"/>
      <c r="J61" s="187"/>
      <c r="K61" s="187"/>
      <c r="L61" s="187"/>
      <c r="M61" s="187"/>
      <c r="N61" s="187"/>
      <c r="O61" s="187"/>
      <c r="P61" s="187"/>
      <c r="Q61" s="187"/>
      <c r="R61" s="189"/>
      <c r="S61" s="186"/>
      <c r="T61" s="187"/>
      <c r="U61" s="187"/>
      <c r="V61" s="187"/>
      <c r="W61" s="187"/>
      <c r="X61" s="187"/>
      <c r="Y61" s="187"/>
      <c r="Z61" s="187"/>
      <c r="AA61" s="187"/>
      <c r="AB61" s="187"/>
      <c r="AC61" s="189"/>
    </row>
    <row r="62" spans="2:31" x14ac:dyDescent="0.25">
      <c r="B62" s="188" t="s">
        <v>128</v>
      </c>
      <c r="C62" s="188"/>
      <c r="D62" s="74">
        <f>R46</f>
        <v>0</v>
      </c>
      <c r="E62" s="75">
        <v>0.8</v>
      </c>
      <c r="F62" s="186"/>
      <c r="G62" s="187"/>
      <c r="H62" s="187"/>
      <c r="I62" s="187"/>
      <c r="J62" s="187"/>
      <c r="K62" s="187"/>
      <c r="L62" s="187"/>
      <c r="M62" s="187"/>
      <c r="N62" s="187"/>
      <c r="O62" s="187"/>
      <c r="P62" s="187"/>
      <c r="Q62" s="187"/>
      <c r="R62" s="189"/>
      <c r="S62" s="186"/>
      <c r="T62" s="187"/>
      <c r="U62" s="187"/>
      <c r="V62" s="187"/>
      <c r="W62" s="187"/>
      <c r="X62" s="187"/>
      <c r="Y62" s="187"/>
      <c r="Z62" s="187"/>
      <c r="AA62" s="187"/>
      <c r="AB62" s="187"/>
      <c r="AC62" s="189"/>
    </row>
    <row r="63" spans="2:31" x14ac:dyDescent="0.25">
      <c r="B63" s="188" t="s">
        <v>129</v>
      </c>
      <c r="C63" s="188"/>
      <c r="D63" s="74">
        <f>X46</f>
        <v>0</v>
      </c>
      <c r="E63" s="75">
        <v>0.8</v>
      </c>
      <c r="F63" s="186"/>
      <c r="G63" s="187"/>
      <c r="H63" s="187"/>
      <c r="I63" s="187"/>
      <c r="J63" s="187"/>
      <c r="K63" s="187"/>
      <c r="L63" s="187"/>
      <c r="M63" s="187"/>
      <c r="N63" s="187"/>
      <c r="O63" s="187"/>
      <c r="P63" s="187"/>
      <c r="Q63" s="187"/>
      <c r="R63" s="189"/>
      <c r="S63" s="186"/>
      <c r="T63" s="187"/>
      <c r="U63" s="187"/>
      <c r="V63" s="187"/>
      <c r="W63" s="187"/>
      <c r="X63" s="187"/>
      <c r="Y63" s="187"/>
      <c r="Z63" s="187"/>
      <c r="AA63" s="187"/>
      <c r="AB63" s="187"/>
      <c r="AC63" s="189"/>
    </row>
    <row r="64" spans="2:31" x14ac:dyDescent="0.25">
      <c r="B64" s="243" t="s">
        <v>130</v>
      </c>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row>
    <row r="65" spans="2:30" ht="138.75" customHeight="1" x14ac:dyDescent="0.25">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row>
    <row r="66" spans="2:30" x14ac:dyDescent="0.25"/>
    <row r="67" spans="2:30" hidden="1" x14ac:dyDescent="0.25">
      <c r="B67" s="243" t="s">
        <v>131</v>
      </c>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row>
    <row r="68" spans="2:30" hidden="1" x14ac:dyDescent="0.25">
      <c r="B68" s="248" t="s">
        <v>19</v>
      </c>
      <c r="C68" s="248"/>
      <c r="D68" s="116" t="s">
        <v>34</v>
      </c>
      <c r="E68" s="116" t="s">
        <v>18</v>
      </c>
      <c r="F68" s="249" t="s">
        <v>35</v>
      </c>
      <c r="G68" s="249"/>
      <c r="H68" s="249"/>
      <c r="I68" s="249"/>
      <c r="J68" s="249"/>
      <c r="K68" s="249"/>
      <c r="L68" s="249"/>
      <c r="M68" s="249"/>
      <c r="N68" s="249"/>
      <c r="O68" s="249"/>
      <c r="P68" s="249"/>
      <c r="Q68" s="249"/>
      <c r="R68" s="249"/>
      <c r="S68" s="249" t="s">
        <v>125</v>
      </c>
      <c r="T68" s="249"/>
      <c r="U68" s="249"/>
      <c r="V68" s="249"/>
      <c r="W68" s="249"/>
      <c r="X68" s="249"/>
      <c r="Y68" s="249"/>
      <c r="Z68" s="249"/>
      <c r="AA68" s="249"/>
      <c r="AB68" s="249"/>
      <c r="AC68" s="249"/>
    </row>
    <row r="69" spans="2:30" hidden="1" x14ac:dyDescent="0.25">
      <c r="B69" s="188" t="s">
        <v>126</v>
      </c>
      <c r="C69" s="188"/>
      <c r="D69" s="74" t="e">
        <f>F51</f>
        <v>#DIV/0!</v>
      </c>
      <c r="E69" s="75">
        <v>0.8</v>
      </c>
      <c r="F69" s="186"/>
      <c r="G69" s="187"/>
      <c r="H69" s="187"/>
      <c r="I69" s="187"/>
      <c r="J69" s="187"/>
      <c r="K69" s="187"/>
      <c r="L69" s="187"/>
      <c r="M69" s="187"/>
      <c r="N69" s="187"/>
      <c r="O69" s="187"/>
      <c r="P69" s="187"/>
      <c r="Q69" s="187"/>
      <c r="R69" s="189"/>
      <c r="S69" s="186"/>
      <c r="T69" s="187"/>
      <c r="U69" s="187"/>
      <c r="V69" s="187"/>
      <c r="W69" s="187"/>
      <c r="X69" s="187"/>
      <c r="Y69" s="187"/>
      <c r="Z69" s="187"/>
      <c r="AA69" s="187"/>
      <c r="AB69" s="187"/>
      <c r="AC69" s="189"/>
    </row>
    <row r="70" spans="2:30" hidden="1" x14ac:dyDescent="0.25">
      <c r="B70" s="188" t="s">
        <v>127</v>
      </c>
      <c r="C70" s="188"/>
      <c r="D70" s="74" t="e">
        <f>L51</f>
        <v>#DIV/0!</v>
      </c>
      <c r="E70" s="75">
        <v>0.8</v>
      </c>
      <c r="F70" s="186"/>
      <c r="G70" s="187"/>
      <c r="H70" s="187"/>
      <c r="I70" s="187"/>
      <c r="J70" s="187"/>
      <c r="K70" s="187"/>
      <c r="L70" s="187"/>
      <c r="M70" s="187"/>
      <c r="N70" s="187"/>
      <c r="O70" s="187"/>
      <c r="P70" s="187"/>
      <c r="Q70" s="187"/>
      <c r="R70" s="189"/>
      <c r="S70" s="186"/>
      <c r="T70" s="187"/>
      <c r="U70" s="187"/>
      <c r="V70" s="187"/>
      <c r="W70" s="187"/>
      <c r="X70" s="187"/>
      <c r="Y70" s="187"/>
      <c r="Z70" s="187"/>
      <c r="AA70" s="187"/>
      <c r="AB70" s="187"/>
      <c r="AC70" s="189"/>
    </row>
    <row r="71" spans="2:30" hidden="1" x14ac:dyDescent="0.25">
      <c r="B71" s="188" t="s">
        <v>128</v>
      </c>
      <c r="C71" s="188"/>
      <c r="D71" s="74" t="e">
        <f>R51</f>
        <v>#DIV/0!</v>
      </c>
      <c r="E71" s="75">
        <v>0.8</v>
      </c>
      <c r="F71" s="186"/>
      <c r="G71" s="187"/>
      <c r="H71" s="187"/>
      <c r="I71" s="187"/>
      <c r="J71" s="187"/>
      <c r="K71" s="187"/>
      <c r="L71" s="187"/>
      <c r="M71" s="187"/>
      <c r="N71" s="187"/>
      <c r="O71" s="187"/>
      <c r="P71" s="187"/>
      <c r="Q71" s="187"/>
      <c r="R71" s="189"/>
      <c r="S71" s="186"/>
      <c r="T71" s="187"/>
      <c r="U71" s="187"/>
      <c r="V71" s="187"/>
      <c r="W71" s="187"/>
      <c r="X71" s="187"/>
      <c r="Y71" s="187"/>
      <c r="Z71" s="187"/>
      <c r="AA71" s="187"/>
      <c r="AB71" s="187"/>
      <c r="AC71" s="189"/>
    </row>
    <row r="72" spans="2:30" hidden="1" x14ac:dyDescent="0.25">
      <c r="B72" s="188" t="s">
        <v>129</v>
      </c>
      <c r="C72" s="188"/>
      <c r="D72" s="74" t="e">
        <f>X51</f>
        <v>#DIV/0!</v>
      </c>
      <c r="E72" s="75">
        <v>0.8</v>
      </c>
      <c r="F72" s="186"/>
      <c r="G72" s="187"/>
      <c r="H72" s="187"/>
      <c r="I72" s="187"/>
      <c r="J72" s="187"/>
      <c r="K72" s="187"/>
      <c r="L72" s="187"/>
      <c r="M72" s="187"/>
      <c r="N72" s="187"/>
      <c r="O72" s="187"/>
      <c r="P72" s="187"/>
      <c r="Q72" s="187"/>
      <c r="R72" s="189"/>
      <c r="S72" s="186"/>
      <c r="T72" s="187"/>
      <c r="U72" s="187"/>
      <c r="V72" s="187"/>
      <c r="W72" s="187"/>
      <c r="X72" s="187"/>
      <c r="Y72" s="187"/>
      <c r="Z72" s="187"/>
      <c r="AA72" s="187"/>
      <c r="AB72" s="187"/>
      <c r="AC72" s="189"/>
    </row>
    <row r="73" spans="2:30" hidden="1" x14ac:dyDescent="0.25">
      <c r="B73" s="243" t="s">
        <v>130</v>
      </c>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row>
    <row r="74" spans="2:30" ht="138.75" hidden="1" customHeight="1" x14ac:dyDescent="0.25">
      <c r="B74" s="244"/>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row>
    <row r="76" spans="2:30" ht="12" hidden="1" customHeight="1" x14ac:dyDescent="0.25">
      <c r="B76" s="243" t="s">
        <v>136</v>
      </c>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71"/>
    </row>
    <row r="77" spans="2:30" ht="15" hidden="1" customHeight="1" x14ac:dyDescent="0.25">
      <c r="B77" s="248" t="s">
        <v>19</v>
      </c>
      <c r="C77" s="248"/>
      <c r="D77" s="116" t="s">
        <v>34</v>
      </c>
      <c r="E77" s="116" t="s">
        <v>18</v>
      </c>
      <c r="F77" s="249" t="s">
        <v>35</v>
      </c>
      <c r="G77" s="249"/>
      <c r="H77" s="249"/>
      <c r="I77" s="249"/>
      <c r="J77" s="249"/>
      <c r="K77" s="249"/>
      <c r="L77" s="249"/>
      <c r="M77" s="249"/>
      <c r="N77" s="249"/>
      <c r="O77" s="249"/>
      <c r="P77" s="249"/>
      <c r="Q77" s="249"/>
      <c r="R77" s="249"/>
      <c r="S77" s="249" t="s">
        <v>125</v>
      </c>
      <c r="T77" s="249"/>
      <c r="U77" s="249"/>
      <c r="V77" s="249"/>
      <c r="W77" s="249"/>
      <c r="X77" s="249"/>
      <c r="Y77" s="249"/>
      <c r="Z77" s="249"/>
      <c r="AA77" s="249"/>
      <c r="AB77" s="249"/>
      <c r="AC77" s="249"/>
      <c r="AD77" s="73"/>
    </row>
    <row r="78" spans="2:30" hidden="1" x14ac:dyDescent="0.25">
      <c r="B78" s="188" t="s">
        <v>126</v>
      </c>
      <c r="C78" s="188"/>
      <c r="D78" s="74" t="e">
        <f>F56</f>
        <v>#DIV/0!</v>
      </c>
      <c r="E78" s="75">
        <v>0.8</v>
      </c>
      <c r="F78" s="186"/>
      <c r="G78" s="187"/>
      <c r="H78" s="187"/>
      <c r="I78" s="187"/>
      <c r="J78" s="187"/>
      <c r="K78" s="187"/>
      <c r="L78" s="187"/>
      <c r="M78" s="187"/>
      <c r="N78" s="187"/>
      <c r="O78" s="187"/>
      <c r="P78" s="187"/>
      <c r="Q78" s="187"/>
      <c r="R78" s="189"/>
      <c r="S78" s="186"/>
      <c r="T78" s="187"/>
      <c r="U78" s="187"/>
      <c r="V78" s="187"/>
      <c r="W78" s="187"/>
      <c r="X78" s="187"/>
      <c r="Y78" s="187"/>
      <c r="Z78" s="187"/>
      <c r="AA78" s="187"/>
      <c r="AB78" s="187"/>
      <c r="AC78" s="189"/>
    </row>
    <row r="79" spans="2:30" hidden="1" x14ac:dyDescent="0.25">
      <c r="B79" s="188" t="s">
        <v>127</v>
      </c>
      <c r="C79" s="188"/>
      <c r="D79" s="74" t="e">
        <f>L56</f>
        <v>#DIV/0!</v>
      </c>
      <c r="E79" s="75">
        <v>0.8</v>
      </c>
      <c r="F79" s="186"/>
      <c r="G79" s="187"/>
      <c r="H79" s="187"/>
      <c r="I79" s="187"/>
      <c r="J79" s="187"/>
      <c r="K79" s="187"/>
      <c r="L79" s="187"/>
      <c r="M79" s="187"/>
      <c r="N79" s="187"/>
      <c r="O79" s="187"/>
      <c r="P79" s="187"/>
      <c r="Q79" s="187"/>
      <c r="R79" s="189"/>
      <c r="S79" s="186"/>
      <c r="T79" s="187"/>
      <c r="U79" s="187"/>
      <c r="V79" s="187"/>
      <c r="W79" s="187"/>
      <c r="X79" s="187"/>
      <c r="Y79" s="187"/>
      <c r="Z79" s="187"/>
      <c r="AA79" s="187"/>
      <c r="AB79" s="187"/>
      <c r="AC79" s="189"/>
    </row>
    <row r="80" spans="2:30" hidden="1" x14ac:dyDescent="0.25">
      <c r="B80" s="188" t="s">
        <v>128</v>
      </c>
      <c r="C80" s="188"/>
      <c r="D80" s="74" t="e">
        <f>R56</f>
        <v>#DIV/0!</v>
      </c>
      <c r="E80" s="75">
        <v>0.8</v>
      </c>
      <c r="F80" s="186"/>
      <c r="G80" s="187"/>
      <c r="H80" s="187"/>
      <c r="I80" s="187"/>
      <c r="J80" s="187"/>
      <c r="K80" s="187"/>
      <c r="L80" s="187"/>
      <c r="M80" s="187"/>
      <c r="N80" s="187"/>
      <c r="O80" s="187"/>
      <c r="P80" s="187"/>
      <c r="Q80" s="187"/>
      <c r="R80" s="189"/>
      <c r="S80" s="186"/>
      <c r="T80" s="187"/>
      <c r="U80" s="187"/>
      <c r="V80" s="187"/>
      <c r="W80" s="187"/>
      <c r="X80" s="187"/>
      <c r="Y80" s="187"/>
      <c r="Z80" s="187"/>
      <c r="AA80" s="187"/>
      <c r="AB80" s="187"/>
      <c r="AC80" s="189"/>
    </row>
    <row r="81" spans="2:29" hidden="1" x14ac:dyDescent="0.25">
      <c r="B81" s="188" t="s">
        <v>129</v>
      </c>
      <c r="C81" s="188"/>
      <c r="D81" s="74" t="e">
        <f>X56</f>
        <v>#DIV/0!</v>
      </c>
      <c r="E81" s="75">
        <v>0.8</v>
      </c>
      <c r="F81" s="186"/>
      <c r="G81" s="187"/>
      <c r="H81" s="187"/>
      <c r="I81" s="187"/>
      <c r="J81" s="187"/>
      <c r="K81" s="187"/>
      <c r="L81" s="187"/>
      <c r="M81" s="187"/>
      <c r="N81" s="187"/>
      <c r="O81" s="187"/>
      <c r="P81" s="187"/>
      <c r="Q81" s="187"/>
      <c r="R81" s="189"/>
      <c r="S81" s="186"/>
      <c r="T81" s="187"/>
      <c r="U81" s="187"/>
      <c r="V81" s="187"/>
      <c r="W81" s="187"/>
      <c r="X81" s="187"/>
      <c r="Y81" s="187"/>
      <c r="Z81" s="187"/>
      <c r="AA81" s="187"/>
      <c r="AB81" s="187"/>
      <c r="AC81" s="189"/>
    </row>
    <row r="82" spans="2:29" hidden="1" x14ac:dyDescent="0.25">
      <c r="B82" s="243" t="s">
        <v>130</v>
      </c>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row>
    <row r="83" spans="2:29" ht="138.75" hidden="1" customHeight="1" x14ac:dyDescent="0.25">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row>
    <row r="84" spans="2:29" x14ac:dyDescent="0.25"/>
    <row r="85" spans="2:29" x14ac:dyDescent="0.25">
      <c r="D85" s="50" t="s">
        <v>497</v>
      </c>
      <c r="E85" s="76">
        <f>SUM(F43,H43,J43,L43,N43,P43,R43,T43,V43,X43,Z43,AB43)</f>
        <v>82</v>
      </c>
      <c r="G85" s="49">
        <f>SUM(F42:AC42)</f>
        <v>128</v>
      </c>
      <c r="I85" s="49">
        <f>SUM(F44:AC44)</f>
        <v>0</v>
      </c>
    </row>
    <row r="86" spans="2:29" x14ac:dyDescent="0.25">
      <c r="D86" s="50" t="s">
        <v>498</v>
      </c>
      <c r="E86" s="76">
        <f>SUM(G43,I43,K43,M43,O43,Q43,S43,U43,W43,Y43,AA43,AC43)</f>
        <v>46</v>
      </c>
    </row>
    <row r="87" spans="2:29" x14ac:dyDescent="0.25">
      <c r="H87" s="49">
        <f>+I85/G85</f>
        <v>0</v>
      </c>
    </row>
    <row r="88" spans="2:29" x14ac:dyDescent="0.25"/>
    <row r="89" spans="2:29" x14ac:dyDescent="0.25"/>
    <row r="90" spans="2:29" x14ac:dyDescent="0.25"/>
    <row r="91" spans="2:29" x14ac:dyDescent="0.25"/>
    <row r="92" spans="2:29" x14ac:dyDescent="0.25"/>
    <row r="93" spans="2:29" x14ac:dyDescent="0.25"/>
    <row r="94" spans="2:29" x14ac:dyDescent="0.25"/>
    <row r="95" spans="2:29" x14ac:dyDescent="0.25"/>
    <row r="96" spans="2:29"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sheetData>
  <mergeCells count="222">
    <mergeCell ref="B81:C81"/>
    <mergeCell ref="F81:R81"/>
    <mergeCell ref="S81:AC81"/>
    <mergeCell ref="B82:AC82"/>
    <mergeCell ref="B83:AC83"/>
    <mergeCell ref="B79:C79"/>
    <mergeCell ref="F79:R79"/>
    <mergeCell ref="S79:AC79"/>
    <mergeCell ref="B80:C80"/>
    <mergeCell ref="F80:R80"/>
    <mergeCell ref="S80:AC80"/>
    <mergeCell ref="B77:C77"/>
    <mergeCell ref="F77:R77"/>
    <mergeCell ref="S77:AC77"/>
    <mergeCell ref="B78:C78"/>
    <mergeCell ref="F78:R78"/>
    <mergeCell ref="S78:AC78"/>
    <mergeCell ref="B72:C72"/>
    <mergeCell ref="F72:R72"/>
    <mergeCell ref="S72:AC72"/>
    <mergeCell ref="B73:AC73"/>
    <mergeCell ref="B74:AC74"/>
    <mergeCell ref="B76:AC76"/>
    <mergeCell ref="B70:C70"/>
    <mergeCell ref="F70:R70"/>
    <mergeCell ref="S70:AC70"/>
    <mergeCell ref="B71:C71"/>
    <mergeCell ref="F71:R71"/>
    <mergeCell ref="S71:AC71"/>
    <mergeCell ref="B68:C68"/>
    <mergeCell ref="F68:R68"/>
    <mergeCell ref="S68:AC68"/>
    <mergeCell ref="B69:C69"/>
    <mergeCell ref="F69:R69"/>
    <mergeCell ref="S69:AC69"/>
    <mergeCell ref="B63:C63"/>
    <mergeCell ref="F63:R63"/>
    <mergeCell ref="S63:AC63"/>
    <mergeCell ref="B64:AC64"/>
    <mergeCell ref="B65:AC65"/>
    <mergeCell ref="B67:AC67"/>
    <mergeCell ref="B61:C61"/>
    <mergeCell ref="F61:R61"/>
    <mergeCell ref="S61:AC61"/>
    <mergeCell ref="B62:C62"/>
    <mergeCell ref="F62:R62"/>
    <mergeCell ref="S62:AC62"/>
    <mergeCell ref="B58:AC58"/>
    <mergeCell ref="B59:C59"/>
    <mergeCell ref="F59:R59"/>
    <mergeCell ref="S59:AC59"/>
    <mergeCell ref="B60:C60"/>
    <mergeCell ref="F60:R60"/>
    <mergeCell ref="S60:AC60"/>
    <mergeCell ref="Z55:AA55"/>
    <mergeCell ref="AB55:AC55"/>
    <mergeCell ref="F56:K56"/>
    <mergeCell ref="L56:Q56"/>
    <mergeCell ref="R56:W56"/>
    <mergeCell ref="X56:AC56"/>
    <mergeCell ref="N55:O55"/>
    <mergeCell ref="P55:Q55"/>
    <mergeCell ref="R55:S55"/>
    <mergeCell ref="T55:U55"/>
    <mergeCell ref="V55:W55"/>
    <mergeCell ref="X55:Y55"/>
    <mergeCell ref="T54:U54"/>
    <mergeCell ref="V54:W54"/>
    <mergeCell ref="X54:Y54"/>
    <mergeCell ref="Z54:AA54"/>
    <mergeCell ref="AB54:AC54"/>
    <mergeCell ref="B55:E55"/>
    <mergeCell ref="F55:G55"/>
    <mergeCell ref="H55:I55"/>
    <mergeCell ref="J55:K55"/>
    <mergeCell ref="L55:M55"/>
    <mergeCell ref="B54:E54"/>
    <mergeCell ref="F54:G54"/>
    <mergeCell ref="H54:I54"/>
    <mergeCell ref="J54:K54"/>
    <mergeCell ref="L54:M54"/>
    <mergeCell ref="N54:O54"/>
    <mergeCell ref="P54:Q54"/>
    <mergeCell ref="R54:S54"/>
    <mergeCell ref="N53:O53"/>
    <mergeCell ref="P53:Q53"/>
    <mergeCell ref="R53:S53"/>
    <mergeCell ref="F51:K51"/>
    <mergeCell ref="L51:Q51"/>
    <mergeCell ref="R51:W51"/>
    <mergeCell ref="X51:AC51"/>
    <mergeCell ref="B53:E53"/>
    <mergeCell ref="F53:G53"/>
    <mergeCell ref="H53:I53"/>
    <mergeCell ref="J53:K53"/>
    <mergeCell ref="L53:M53"/>
    <mergeCell ref="Z53:AA53"/>
    <mergeCell ref="AB53:AC53"/>
    <mergeCell ref="T53:U53"/>
    <mergeCell ref="V53:W53"/>
    <mergeCell ref="X53:Y53"/>
    <mergeCell ref="Z49:AA49"/>
    <mergeCell ref="AB49:AC49"/>
    <mergeCell ref="B50:E50"/>
    <mergeCell ref="F50:G50"/>
    <mergeCell ref="H50:I50"/>
    <mergeCell ref="J50:K50"/>
    <mergeCell ref="L50:M50"/>
    <mergeCell ref="N50:O50"/>
    <mergeCell ref="AB50:AC50"/>
    <mergeCell ref="P50:Q50"/>
    <mergeCell ref="R50:S50"/>
    <mergeCell ref="T50:U50"/>
    <mergeCell ref="V50:W50"/>
    <mergeCell ref="X50:Y50"/>
    <mergeCell ref="Z50:AA50"/>
    <mergeCell ref="AB48:AC48"/>
    <mergeCell ref="B49:E49"/>
    <mergeCell ref="F49:G49"/>
    <mergeCell ref="H49:I49"/>
    <mergeCell ref="J49:K49"/>
    <mergeCell ref="L49:M49"/>
    <mergeCell ref="N49:O49"/>
    <mergeCell ref="P49:Q49"/>
    <mergeCell ref="R49:S49"/>
    <mergeCell ref="T49:U49"/>
    <mergeCell ref="P48:Q48"/>
    <mergeCell ref="R48:S48"/>
    <mergeCell ref="T48:U48"/>
    <mergeCell ref="V48:W48"/>
    <mergeCell ref="X48:Y48"/>
    <mergeCell ref="Z48:AA48"/>
    <mergeCell ref="B48:E48"/>
    <mergeCell ref="F48:G48"/>
    <mergeCell ref="H48:I48"/>
    <mergeCell ref="J48:K48"/>
    <mergeCell ref="L48:M48"/>
    <mergeCell ref="N48:O48"/>
    <mergeCell ref="V49:W49"/>
    <mergeCell ref="X49:Y49"/>
    <mergeCell ref="V45:W45"/>
    <mergeCell ref="X45:Y45"/>
    <mergeCell ref="Z45:AA45"/>
    <mergeCell ref="AB45:AC45"/>
    <mergeCell ref="F46:K46"/>
    <mergeCell ref="L46:Q46"/>
    <mergeCell ref="R46:W46"/>
    <mergeCell ref="X46:AC46"/>
    <mergeCell ref="AB44:AC44"/>
    <mergeCell ref="P44:Q44"/>
    <mergeCell ref="R44:S44"/>
    <mergeCell ref="T44:U44"/>
    <mergeCell ref="V44:W44"/>
    <mergeCell ref="X44:Y44"/>
    <mergeCell ref="Z44:AA44"/>
    <mergeCell ref="B45:E45"/>
    <mergeCell ref="F45:G45"/>
    <mergeCell ref="H45:I45"/>
    <mergeCell ref="J45:K45"/>
    <mergeCell ref="L45:M45"/>
    <mergeCell ref="N45:O45"/>
    <mergeCell ref="P45:Q45"/>
    <mergeCell ref="R45:S45"/>
    <mergeCell ref="T45:U45"/>
    <mergeCell ref="B44:E44"/>
    <mergeCell ref="F44:G44"/>
    <mergeCell ref="H44:I44"/>
    <mergeCell ref="J44:K44"/>
    <mergeCell ref="L44:M44"/>
    <mergeCell ref="N44:O44"/>
    <mergeCell ref="R42:S42"/>
    <mergeCell ref="T42:U42"/>
    <mergeCell ref="V42:W42"/>
    <mergeCell ref="X42:Y42"/>
    <mergeCell ref="Z42:AA42"/>
    <mergeCell ref="AB42:AC42"/>
    <mergeCell ref="X19:Y19"/>
    <mergeCell ref="Z19:AA19"/>
    <mergeCell ref="AB19:AC19"/>
    <mergeCell ref="B42:E42"/>
    <mergeCell ref="F42:G42"/>
    <mergeCell ref="H42:I42"/>
    <mergeCell ref="J42:K42"/>
    <mergeCell ref="L42:M42"/>
    <mergeCell ref="N42:O42"/>
    <mergeCell ref="P42:Q42"/>
    <mergeCell ref="L19:M19"/>
    <mergeCell ref="N19:O19"/>
    <mergeCell ref="P19:Q19"/>
    <mergeCell ref="R19:S19"/>
    <mergeCell ref="T19:U19"/>
    <mergeCell ref="V19:W19"/>
    <mergeCell ref="D16:R16"/>
    <mergeCell ref="S16:X16"/>
    <mergeCell ref="B18:B20"/>
    <mergeCell ref="C18:C20"/>
    <mergeCell ref="D18:D20"/>
    <mergeCell ref="E18:E20"/>
    <mergeCell ref="F18:AC18"/>
    <mergeCell ref="F19:G19"/>
    <mergeCell ref="H19:I19"/>
    <mergeCell ref="J19:K19"/>
    <mergeCell ref="D14:R14"/>
    <mergeCell ref="S14:X14"/>
    <mergeCell ref="D15:R15"/>
    <mergeCell ref="S15:X15"/>
    <mergeCell ref="B7:C7"/>
    <mergeCell ref="D7:X7"/>
    <mergeCell ref="B9:C9"/>
    <mergeCell ref="D9:X9"/>
    <mergeCell ref="B11:C11"/>
    <mergeCell ref="D11:X11"/>
    <mergeCell ref="B2:AC2"/>
    <mergeCell ref="B3:D3"/>
    <mergeCell ref="E3:S3"/>
    <mergeCell ref="T3:AC3"/>
    <mergeCell ref="B5:C5"/>
    <mergeCell ref="D5:G5"/>
    <mergeCell ref="H5:I5"/>
    <mergeCell ref="N5:O5"/>
    <mergeCell ref="D13:R13"/>
    <mergeCell ref="S13:X13"/>
  </mergeCells>
  <conditionalFormatting sqref="F46:AC46">
    <cfRule type="cellIs" dxfId="68" priority="34" operator="between">
      <formula>0</formula>
      <formula>0.79</formula>
    </cfRule>
    <cfRule type="cellIs" dxfId="67" priority="35" operator="between">
      <formula>0.8</formula>
      <formula>1</formula>
    </cfRule>
  </conditionalFormatting>
  <conditionalFormatting sqref="D60:D63">
    <cfRule type="cellIs" dxfId="66" priority="32" operator="between">
      <formula>0.79</formula>
      <formula>0</formula>
    </cfRule>
    <cfRule type="cellIs" dxfId="65" priority="33" operator="between">
      <formula>0.8</formula>
      <formula>1</formula>
    </cfRule>
  </conditionalFormatting>
  <conditionalFormatting sqref="G31:G32 I31:I32 K31:K32 M31:M32 O31:O32 Q31:Q32 S31:S32 U31:U32 W31:W32 Y31:Y32 AA31:AA32 AC31:AC32 G38:G40 I38:I40 K38:K40 M38:M40 O38:O40 Q38:Q40 S38:S40 U38:U40 W38:W40 Y38:Y40 AA38:AA40 AC38:AC40 G21:G29 I21:I29 K21:K29 M21:M29 O21:O29 Q21:Q29 S21:S29 U21:U29 W21:W29 Y21:Y29 AA21:AA29 AC21:AC29">
    <cfRule type="cellIs" dxfId="64" priority="31" operator="equal">
      <formula>1</formula>
    </cfRule>
  </conditionalFormatting>
  <conditionalFormatting sqref="F31:F32 H31:H32 J31:J32 L31:L32 N31:N32 P31:P32 R31:R32 T31:T32 V31:V32 X31:X32 Z31:Z32 AB31:AB32 F38:F40 H38:H40 J38:J40 L38:L40 N38:N40 P38:P40 R38:R40 T38:T40 V38:V40 X38:X40 Z38:Z40 AB38:AB40 F21:F29 H21:H29 J21:J29 L21:L29 N21:N29 P21:P29 R21:R29 T21:T29 V21:V29 X21:X29 Z21:Z29 AB21:AB29">
    <cfRule type="cellIs" dxfId="63" priority="30" operator="equal">
      <formula>1</formula>
    </cfRule>
  </conditionalFormatting>
  <conditionalFormatting sqref="D69:D72">
    <cfRule type="cellIs" dxfId="62" priority="28" operator="between">
      <formula>0.79</formula>
      <formula>0</formula>
    </cfRule>
    <cfRule type="cellIs" dxfId="61" priority="29" operator="between">
      <formula>0.8</formula>
      <formula>1</formula>
    </cfRule>
  </conditionalFormatting>
  <conditionalFormatting sqref="F50:AC51">
    <cfRule type="cellIs" dxfId="60" priority="26" operator="between">
      <formula>0</formula>
      <formula>0.79</formula>
    </cfRule>
    <cfRule type="cellIs" dxfId="59" priority="27" operator="between">
      <formula>0.8</formula>
      <formula>1</formula>
    </cfRule>
  </conditionalFormatting>
  <conditionalFormatting sqref="F55:AC56">
    <cfRule type="cellIs" dxfId="58" priority="24" operator="between">
      <formula>0</formula>
      <formula>0.79</formula>
    </cfRule>
    <cfRule type="cellIs" dxfId="57" priority="25" operator="between">
      <formula>0.8</formula>
      <formula>1</formula>
    </cfRule>
  </conditionalFormatting>
  <conditionalFormatting sqref="D78:D81">
    <cfRule type="cellIs" dxfId="56" priority="22" operator="between">
      <formula>0.79</formula>
      <formula>0</formula>
    </cfRule>
    <cfRule type="cellIs" dxfId="55" priority="23" operator="between">
      <formula>0.8</formula>
      <formula>1</formula>
    </cfRule>
  </conditionalFormatting>
  <conditionalFormatting sqref="AC33:AC36 AA33:AA36 Y33:Y36 U33:U36 S33:S36 Q33:Q36 O33:O36 M33:M36 K33:K36 I33:I36 G33:G36">
    <cfRule type="cellIs" dxfId="54" priority="19" operator="equal">
      <formula>1</formula>
    </cfRule>
  </conditionalFormatting>
  <conditionalFormatting sqref="AB33:AB36 Z33:Z36 X33:X36 V33:V36 T33:T36 R33:R36 P33:P36 N33:N36 L33:L36 J33:J36 H33:H36 F33:F36">
    <cfRule type="cellIs" dxfId="53" priority="18" operator="equal">
      <formula>1</formula>
    </cfRule>
  </conditionalFormatting>
  <conditionalFormatting sqref="F45:AC45">
    <cfRule type="cellIs" dxfId="52" priority="16" operator="between">
      <formula>0</formula>
      <formula>0.79</formula>
    </cfRule>
    <cfRule type="cellIs" dxfId="51" priority="17" operator="between">
      <formula>0.8</formula>
      <formula>1</formula>
    </cfRule>
  </conditionalFormatting>
  <conditionalFormatting sqref="W33:W36">
    <cfRule type="cellIs" dxfId="50" priority="15" operator="equal">
      <formula>1</formula>
    </cfRule>
  </conditionalFormatting>
  <conditionalFormatting sqref="G37 I37 K37 M37 O37 Q37 S37 U37 W37 Y37 AA37 AC37">
    <cfRule type="cellIs" dxfId="49" priority="10" operator="equal">
      <formula>1</formula>
    </cfRule>
  </conditionalFormatting>
  <conditionalFormatting sqref="F37 H37 J37 L37 N37 P37 R37 T37 V37 X37 Z37 AB37">
    <cfRule type="cellIs" dxfId="48" priority="9" operator="equal">
      <formula>1</formula>
    </cfRule>
  </conditionalFormatting>
  <conditionalFormatting sqref="G41 I41 K41 M41 O41 Q41 S41 U41 W41 Y41 AA41 AC41">
    <cfRule type="cellIs" dxfId="47" priority="8" operator="equal">
      <formula>1</formula>
    </cfRule>
  </conditionalFormatting>
  <conditionalFormatting sqref="F41 H41 J41 L41 N41 P41 R41 T41 V41 X41 Z41 AB41">
    <cfRule type="cellIs" dxfId="46" priority="7" operator="equal">
      <formula>1</formula>
    </cfRule>
  </conditionalFormatting>
  <conditionalFormatting sqref="G30 I30 K30 M30 O30 Q30 S30 U30 W30 Y30 AA30 AC30">
    <cfRule type="cellIs" dxfId="45" priority="2" operator="equal">
      <formula>1</formula>
    </cfRule>
  </conditionalFormatting>
  <conditionalFormatting sqref="F30 H30 J30 L30 N30 P30 R30 T30 V30 X30 Z30 AB30">
    <cfRule type="cellIs" dxfId="44" priority="1" operator="equal">
      <formula>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5409" r:id="rId4" name="Check Box 2">
              <controlPr defaultSize="0" autoFill="0" autoLine="0" autoPict="0">
                <anchor moveWithCells="1">
                  <from>
                    <xdr:col>2</xdr:col>
                    <xdr:colOff>2667000</xdr:colOff>
                    <xdr:row>4</xdr:row>
                    <xdr:rowOff>0</xdr:rowOff>
                  </from>
                  <to>
                    <xdr:col>2</xdr:col>
                    <xdr:colOff>2990850</xdr:colOff>
                    <xdr:row>6</xdr:row>
                    <xdr:rowOff>9525</xdr:rowOff>
                  </to>
                </anchor>
              </controlPr>
            </control>
          </mc:Choice>
        </mc:AlternateContent>
        <mc:AlternateContent xmlns:mc="http://schemas.openxmlformats.org/markup-compatibility/2006">
          <mc:Choice Requires="x14">
            <control shapeId="145410" r:id="rId5" name="Check Box 2">
              <controlPr defaultSize="0" autoFill="0" autoLine="0" autoPict="0">
                <anchor moveWithCells="1">
                  <from>
                    <xdr:col>2</xdr:col>
                    <xdr:colOff>1743075</xdr:colOff>
                    <xdr:row>4</xdr:row>
                    <xdr:rowOff>0</xdr:rowOff>
                  </from>
                  <to>
                    <xdr:col>2</xdr:col>
                    <xdr:colOff>2066925</xdr:colOff>
                    <xdr:row>6</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B124"/>
  <sheetViews>
    <sheetView topLeftCell="A81" zoomScaleNormal="100" workbookViewId="0">
      <selection activeCell="C66" sqref="C66"/>
    </sheetView>
  </sheetViews>
  <sheetFormatPr baseColWidth="10" defaultRowHeight="15" customHeight="1" x14ac:dyDescent="0.25"/>
  <cols>
    <col min="1" max="1" width="2.28515625" style="49" customWidth="1"/>
    <col min="2" max="2" width="3.140625" style="49" customWidth="1"/>
    <col min="3" max="3" width="48.42578125" style="49" customWidth="1"/>
    <col min="4" max="5" width="15" style="50" customWidth="1"/>
    <col min="6" max="24" width="5.28515625" style="49" customWidth="1"/>
    <col min="25" max="25" width="5.42578125" style="49" customWidth="1"/>
    <col min="26" max="29" width="5.28515625" style="49" customWidth="1"/>
    <col min="30" max="16384" width="11.42578125" style="49"/>
  </cols>
  <sheetData>
    <row r="1" spans="2:29" ht="24" customHeight="1" x14ac:dyDescent="0.25"/>
    <row r="2" spans="2:29" ht="24.75" customHeight="1" x14ac:dyDescent="0.25">
      <c r="B2" s="185" t="s">
        <v>391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row>
    <row r="3" spans="2:29" ht="13.5" customHeight="1" x14ac:dyDescent="0.25">
      <c r="B3" s="186" t="s">
        <v>87</v>
      </c>
      <c r="C3" s="187"/>
      <c r="D3" s="187"/>
      <c r="E3" s="188" t="s">
        <v>85</v>
      </c>
      <c r="F3" s="188"/>
      <c r="G3" s="188"/>
      <c r="H3" s="188"/>
      <c r="I3" s="188"/>
      <c r="J3" s="188"/>
      <c r="K3" s="188"/>
      <c r="L3" s="188"/>
      <c r="M3" s="188"/>
      <c r="N3" s="188"/>
      <c r="O3" s="188"/>
      <c r="P3" s="188"/>
      <c r="Q3" s="188"/>
      <c r="R3" s="188"/>
      <c r="S3" s="188"/>
      <c r="T3" s="187" t="s">
        <v>49</v>
      </c>
      <c r="U3" s="187"/>
      <c r="V3" s="187"/>
      <c r="W3" s="187"/>
      <c r="X3" s="187"/>
      <c r="Y3" s="187"/>
      <c r="Z3" s="187"/>
      <c r="AA3" s="187"/>
      <c r="AB3" s="187"/>
      <c r="AC3" s="189"/>
    </row>
    <row r="4" spans="2:29" ht="5.25" customHeight="1" x14ac:dyDescent="0.25"/>
    <row r="5" spans="2:29" s="54" customFormat="1" ht="12" customHeight="1" x14ac:dyDescent="0.2">
      <c r="B5" s="190" t="s">
        <v>88</v>
      </c>
      <c r="C5" s="190"/>
      <c r="D5" s="191" t="s">
        <v>89</v>
      </c>
      <c r="E5" s="191"/>
      <c r="F5" s="191"/>
      <c r="G5" s="191"/>
      <c r="H5" s="192" t="s">
        <v>90</v>
      </c>
      <c r="I5" s="192"/>
      <c r="J5" s="51"/>
      <c r="K5" s="83" t="s">
        <v>91</v>
      </c>
      <c r="L5" s="51"/>
      <c r="M5" s="51" t="s">
        <v>92</v>
      </c>
      <c r="N5" s="193"/>
      <c r="O5" s="193"/>
      <c r="P5" s="53"/>
    </row>
    <row r="6" spans="2:29" s="54" customFormat="1" ht="4.5" customHeight="1" x14ac:dyDescent="0.2">
      <c r="D6" s="82"/>
      <c r="E6" s="82"/>
    </row>
    <row r="7" spans="2:29" s="54" customFormat="1" ht="11.25" x14ac:dyDescent="0.2">
      <c r="B7" s="200" t="s">
        <v>24</v>
      </c>
      <c r="C7" s="200"/>
      <c r="D7" s="253" t="s">
        <v>190</v>
      </c>
      <c r="E7" s="254"/>
      <c r="F7" s="254"/>
      <c r="G7" s="254"/>
      <c r="H7" s="254"/>
      <c r="I7" s="254"/>
      <c r="J7" s="254"/>
      <c r="K7" s="254"/>
      <c r="L7" s="254"/>
      <c r="M7" s="254"/>
      <c r="N7" s="254"/>
      <c r="O7" s="254"/>
      <c r="P7" s="254"/>
      <c r="Q7" s="254"/>
      <c r="R7" s="254"/>
      <c r="S7" s="254"/>
      <c r="T7" s="254"/>
      <c r="U7" s="254"/>
      <c r="V7" s="254"/>
      <c r="W7" s="254"/>
      <c r="X7" s="255"/>
    </row>
    <row r="8" spans="2:29" s="54" customFormat="1" ht="3.75" customHeight="1" x14ac:dyDescent="0.2">
      <c r="B8" s="56"/>
      <c r="C8" s="56"/>
      <c r="D8" s="82"/>
      <c r="E8" s="82"/>
    </row>
    <row r="9" spans="2:29" s="54" customFormat="1" ht="12" customHeight="1" x14ac:dyDescent="0.2">
      <c r="B9" s="200" t="s">
        <v>94</v>
      </c>
      <c r="C9" s="200"/>
      <c r="D9" s="339" t="s">
        <v>76</v>
      </c>
      <c r="E9" s="340"/>
      <c r="F9" s="340"/>
      <c r="G9" s="340"/>
      <c r="H9" s="340"/>
      <c r="I9" s="340"/>
      <c r="J9" s="340"/>
      <c r="K9" s="340"/>
      <c r="L9" s="340"/>
      <c r="M9" s="340"/>
      <c r="N9" s="340"/>
      <c r="O9" s="340"/>
      <c r="P9" s="340"/>
      <c r="Q9" s="340"/>
      <c r="R9" s="340"/>
      <c r="S9" s="340"/>
      <c r="T9" s="340"/>
      <c r="U9" s="340"/>
      <c r="V9" s="340"/>
      <c r="W9" s="340"/>
      <c r="X9" s="341"/>
    </row>
    <row r="10" spans="2:29" s="54" customFormat="1" ht="3.75" customHeight="1" x14ac:dyDescent="0.2">
      <c r="B10" s="85"/>
      <c r="C10" s="85"/>
      <c r="D10" s="58"/>
      <c r="E10" s="58"/>
      <c r="F10" s="58"/>
      <c r="G10" s="58"/>
      <c r="H10" s="58"/>
      <c r="I10" s="58"/>
      <c r="J10" s="58"/>
      <c r="K10" s="58"/>
      <c r="L10" s="58"/>
      <c r="M10" s="58"/>
      <c r="N10" s="58"/>
      <c r="O10" s="58"/>
      <c r="P10" s="58"/>
      <c r="Q10" s="58"/>
      <c r="R10" s="58"/>
      <c r="S10" s="58"/>
      <c r="T10" s="58"/>
      <c r="U10" s="58"/>
      <c r="V10" s="58"/>
      <c r="W10" s="58"/>
      <c r="X10" s="58"/>
    </row>
    <row r="11" spans="2:29" s="54" customFormat="1" ht="12.75" customHeight="1" x14ac:dyDescent="0.2">
      <c r="B11" s="200" t="s">
        <v>95</v>
      </c>
      <c r="C11" s="200"/>
      <c r="D11" s="253" t="s">
        <v>362</v>
      </c>
      <c r="E11" s="254"/>
      <c r="F11" s="254"/>
      <c r="G11" s="254"/>
      <c r="H11" s="254"/>
      <c r="I11" s="254"/>
      <c r="J11" s="254"/>
      <c r="K11" s="254"/>
      <c r="L11" s="254"/>
      <c r="M11" s="254"/>
      <c r="N11" s="254"/>
      <c r="O11" s="254"/>
      <c r="P11" s="254"/>
      <c r="Q11" s="254"/>
      <c r="R11" s="254"/>
      <c r="S11" s="254"/>
      <c r="T11" s="254"/>
      <c r="U11" s="254"/>
      <c r="V11" s="254"/>
      <c r="W11" s="254"/>
      <c r="X11" s="255"/>
    </row>
    <row r="12" spans="2:29" s="54" customFormat="1" ht="3.75" customHeight="1" x14ac:dyDescent="0.2">
      <c r="B12" s="59"/>
      <c r="C12" s="59"/>
      <c r="D12" s="58"/>
      <c r="E12" s="58"/>
      <c r="F12" s="58"/>
      <c r="G12" s="58"/>
      <c r="H12" s="58"/>
      <c r="I12" s="58"/>
      <c r="J12" s="58"/>
      <c r="K12" s="58"/>
      <c r="L12" s="58"/>
      <c r="M12" s="58"/>
      <c r="N12" s="58"/>
      <c r="O12" s="58"/>
      <c r="P12" s="58"/>
      <c r="Q12" s="58"/>
      <c r="R12" s="58"/>
      <c r="S12" s="58"/>
      <c r="T12" s="58"/>
      <c r="U12" s="58"/>
      <c r="V12" s="58"/>
      <c r="W12" s="58"/>
      <c r="X12" s="58"/>
    </row>
    <row r="13" spans="2:29" s="54" customFormat="1" ht="11.25" x14ac:dyDescent="0.2">
      <c r="B13" s="59"/>
      <c r="C13" s="84" t="s">
        <v>96</v>
      </c>
      <c r="D13" s="194" t="s">
        <v>97</v>
      </c>
      <c r="E13" s="194"/>
      <c r="F13" s="194"/>
      <c r="G13" s="194"/>
      <c r="H13" s="194"/>
      <c r="I13" s="194"/>
      <c r="J13" s="194"/>
      <c r="K13" s="194"/>
      <c r="L13" s="194"/>
      <c r="M13" s="194"/>
      <c r="N13" s="194"/>
      <c r="O13" s="194"/>
      <c r="P13" s="194"/>
      <c r="Q13" s="194"/>
      <c r="R13" s="194"/>
      <c r="S13" s="194" t="s">
        <v>18</v>
      </c>
      <c r="T13" s="194"/>
      <c r="U13" s="194"/>
      <c r="V13" s="194"/>
      <c r="W13" s="194"/>
      <c r="X13" s="194"/>
    </row>
    <row r="14" spans="2:29" s="54" customFormat="1" ht="11.25" x14ac:dyDescent="0.2">
      <c r="B14" s="59"/>
      <c r="C14" s="61" t="s">
        <v>36</v>
      </c>
      <c r="D14" s="195" t="s">
        <v>238</v>
      </c>
      <c r="E14" s="195"/>
      <c r="F14" s="195"/>
      <c r="G14" s="195"/>
      <c r="H14" s="195"/>
      <c r="I14" s="195"/>
      <c r="J14" s="195"/>
      <c r="K14" s="195"/>
      <c r="L14" s="195"/>
      <c r="M14" s="195"/>
      <c r="N14" s="195"/>
      <c r="O14" s="195"/>
      <c r="P14" s="195"/>
      <c r="Q14" s="195"/>
      <c r="R14" s="195"/>
      <c r="S14" s="196" t="s">
        <v>200</v>
      </c>
      <c r="T14" s="197"/>
      <c r="U14" s="197"/>
      <c r="V14" s="197"/>
      <c r="W14" s="197"/>
      <c r="X14" s="198"/>
    </row>
    <row r="15" spans="2:29" s="54" customFormat="1" ht="11.25" x14ac:dyDescent="0.2">
      <c r="B15" s="59"/>
      <c r="C15" s="61" t="s">
        <v>37</v>
      </c>
      <c r="D15" s="195" t="s">
        <v>77</v>
      </c>
      <c r="E15" s="195"/>
      <c r="F15" s="195"/>
      <c r="G15" s="195"/>
      <c r="H15" s="195"/>
      <c r="I15" s="195"/>
      <c r="J15" s="195"/>
      <c r="K15" s="195"/>
      <c r="L15" s="195"/>
      <c r="M15" s="195"/>
      <c r="N15" s="195"/>
      <c r="O15" s="195"/>
      <c r="P15" s="195"/>
      <c r="Q15" s="195"/>
      <c r="R15" s="195"/>
      <c r="S15" s="376" t="s">
        <v>77</v>
      </c>
      <c r="T15" s="197"/>
      <c r="U15" s="197"/>
      <c r="V15" s="197"/>
      <c r="W15" s="197"/>
      <c r="X15" s="198"/>
    </row>
    <row r="16" spans="2:29" s="54" customFormat="1" ht="11.25" x14ac:dyDescent="0.2">
      <c r="C16" s="61" t="s">
        <v>38</v>
      </c>
      <c r="D16" s="195" t="s">
        <v>371</v>
      </c>
      <c r="E16" s="195"/>
      <c r="F16" s="195"/>
      <c r="G16" s="195"/>
      <c r="H16" s="195"/>
      <c r="I16" s="195"/>
      <c r="J16" s="195"/>
      <c r="K16" s="195"/>
      <c r="L16" s="195"/>
      <c r="M16" s="195"/>
      <c r="N16" s="195"/>
      <c r="O16" s="195"/>
      <c r="P16" s="195"/>
      <c r="Q16" s="195"/>
      <c r="R16" s="195"/>
      <c r="S16" s="196" t="s">
        <v>200</v>
      </c>
      <c r="T16" s="197"/>
      <c r="U16" s="197"/>
      <c r="V16" s="197"/>
      <c r="W16" s="197"/>
      <c r="X16" s="198"/>
    </row>
    <row r="17" spans="1:54" s="54" customFormat="1" ht="12.75" customHeight="1" x14ac:dyDescent="0.2">
      <c r="B17" s="54" t="s">
        <v>100</v>
      </c>
      <c r="C17" s="62"/>
      <c r="D17" s="82"/>
      <c r="E17" s="82"/>
    </row>
    <row r="18" spans="1:54" customFormat="1" ht="12" customHeight="1" x14ac:dyDescent="0.25">
      <c r="A18" s="49"/>
      <c r="B18" s="260" t="s">
        <v>101</v>
      </c>
      <c r="C18" s="212" t="s">
        <v>44</v>
      </c>
      <c r="D18" s="215" t="s">
        <v>45</v>
      </c>
      <c r="E18" s="215" t="s">
        <v>496</v>
      </c>
      <c r="F18" s="218" t="s">
        <v>102</v>
      </c>
      <c r="G18" s="219"/>
      <c r="H18" s="219"/>
      <c r="I18" s="219"/>
      <c r="J18" s="219"/>
      <c r="K18" s="219"/>
      <c r="L18" s="219"/>
      <c r="M18" s="219"/>
      <c r="N18" s="219"/>
      <c r="O18" s="219"/>
      <c r="P18" s="219"/>
      <c r="Q18" s="219"/>
      <c r="R18" s="219"/>
      <c r="S18" s="219"/>
      <c r="T18" s="219"/>
      <c r="U18" s="219"/>
      <c r="V18" s="219"/>
      <c r="W18" s="219"/>
      <c r="X18" s="219"/>
      <c r="Y18" s="219"/>
      <c r="Z18" s="219"/>
      <c r="AA18" s="219"/>
      <c r="AB18" s="219"/>
      <c r="AC18" s="220"/>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row>
    <row r="19" spans="1:54" customFormat="1" ht="9.75" customHeight="1" x14ac:dyDescent="0.25">
      <c r="A19" s="49"/>
      <c r="B19" s="261"/>
      <c r="C19" s="213"/>
      <c r="D19" s="216"/>
      <c r="E19" s="216"/>
      <c r="F19" s="221" t="s">
        <v>103</v>
      </c>
      <c r="G19" s="221"/>
      <c r="H19" s="222" t="s">
        <v>104</v>
      </c>
      <c r="I19" s="222"/>
      <c r="J19" s="221" t="s">
        <v>105</v>
      </c>
      <c r="K19" s="221"/>
      <c r="L19" s="222" t="s">
        <v>106</v>
      </c>
      <c r="M19" s="222"/>
      <c r="N19" s="221" t="s">
        <v>107</v>
      </c>
      <c r="O19" s="221"/>
      <c r="P19" s="222" t="s">
        <v>108</v>
      </c>
      <c r="Q19" s="222"/>
      <c r="R19" s="221" t="s">
        <v>109</v>
      </c>
      <c r="S19" s="221"/>
      <c r="T19" s="222" t="s">
        <v>110</v>
      </c>
      <c r="U19" s="222"/>
      <c r="V19" s="221" t="s">
        <v>111</v>
      </c>
      <c r="W19" s="221"/>
      <c r="X19" s="222" t="s">
        <v>112</v>
      </c>
      <c r="Y19" s="222"/>
      <c r="Z19" s="221" t="s">
        <v>113</v>
      </c>
      <c r="AA19" s="221"/>
      <c r="AB19" s="222" t="s">
        <v>114</v>
      </c>
      <c r="AC19" s="222"/>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row>
    <row r="20" spans="1:54" customFormat="1" ht="9" customHeight="1" x14ac:dyDescent="0.25">
      <c r="A20" s="49"/>
      <c r="B20" s="262"/>
      <c r="C20" s="213"/>
      <c r="D20" s="216"/>
      <c r="E20" s="217"/>
      <c r="F20" s="88" t="s">
        <v>22</v>
      </c>
      <c r="G20" s="89" t="s">
        <v>23</v>
      </c>
      <c r="H20" s="88" t="s">
        <v>22</v>
      </c>
      <c r="I20" s="89" t="s">
        <v>23</v>
      </c>
      <c r="J20" s="88" t="s">
        <v>22</v>
      </c>
      <c r="K20" s="89" t="s">
        <v>23</v>
      </c>
      <c r="L20" s="88" t="s">
        <v>22</v>
      </c>
      <c r="M20" s="89" t="s">
        <v>23</v>
      </c>
      <c r="N20" s="88" t="s">
        <v>22</v>
      </c>
      <c r="O20" s="89" t="s">
        <v>23</v>
      </c>
      <c r="P20" s="88" t="s">
        <v>22</v>
      </c>
      <c r="Q20" s="89" t="s">
        <v>23</v>
      </c>
      <c r="R20" s="88" t="s">
        <v>22</v>
      </c>
      <c r="S20" s="89" t="s">
        <v>23</v>
      </c>
      <c r="T20" s="88" t="s">
        <v>22</v>
      </c>
      <c r="U20" s="89" t="s">
        <v>23</v>
      </c>
      <c r="V20" s="88" t="s">
        <v>22</v>
      </c>
      <c r="W20" s="89" t="s">
        <v>23</v>
      </c>
      <c r="X20" s="88" t="s">
        <v>22</v>
      </c>
      <c r="Y20" s="89" t="s">
        <v>23</v>
      </c>
      <c r="Z20" s="88" t="s">
        <v>22</v>
      </c>
      <c r="AA20" s="89" t="s">
        <v>23</v>
      </c>
      <c r="AB20" s="88" t="s">
        <v>22</v>
      </c>
      <c r="AC20" s="89" t="s">
        <v>23</v>
      </c>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row>
    <row r="21" spans="1:54" customFormat="1" ht="14.25" customHeight="1" x14ac:dyDescent="0.25">
      <c r="A21" s="49"/>
      <c r="B21" s="102"/>
      <c r="C21" s="372" t="s">
        <v>392</v>
      </c>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4"/>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row>
    <row r="22" spans="1:54" customFormat="1" ht="60.75" customHeight="1" x14ac:dyDescent="0.25">
      <c r="A22" s="49"/>
      <c r="B22" s="102"/>
      <c r="C22" s="65" t="s">
        <v>504</v>
      </c>
      <c r="D22" s="65" t="s">
        <v>476</v>
      </c>
      <c r="E22" s="65" t="s">
        <v>498</v>
      </c>
      <c r="F22" s="66"/>
      <c r="G22" s="66"/>
      <c r="H22" s="66"/>
      <c r="I22" s="66"/>
      <c r="J22" s="66">
        <v>1</v>
      </c>
      <c r="K22" s="66"/>
      <c r="L22" s="66">
        <v>1</v>
      </c>
      <c r="M22" s="66"/>
      <c r="N22" s="66">
        <v>1</v>
      </c>
      <c r="O22" s="66"/>
      <c r="P22" s="66">
        <v>1</v>
      </c>
      <c r="Q22" s="66"/>
      <c r="R22" s="66"/>
      <c r="S22" s="66"/>
      <c r="T22" s="66"/>
      <c r="U22" s="66"/>
      <c r="V22" s="66"/>
      <c r="W22" s="66"/>
      <c r="X22" s="66"/>
      <c r="Y22" s="66"/>
      <c r="Z22" s="66"/>
      <c r="AA22" s="66"/>
      <c r="AB22" s="66"/>
      <c r="AC22" s="66"/>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row>
    <row r="23" spans="1:54" customFormat="1" ht="27.75" customHeight="1" x14ac:dyDescent="0.25">
      <c r="A23" s="49"/>
      <c r="B23" s="102"/>
      <c r="C23" s="65" t="s">
        <v>486</v>
      </c>
      <c r="D23" s="65" t="s">
        <v>476</v>
      </c>
      <c r="E23" s="65" t="s">
        <v>498</v>
      </c>
      <c r="F23" s="66"/>
      <c r="G23" s="66"/>
      <c r="H23" s="66"/>
      <c r="I23" s="66"/>
      <c r="J23" s="66"/>
      <c r="K23" s="66"/>
      <c r="L23" s="66">
        <v>1</v>
      </c>
      <c r="M23" s="66"/>
      <c r="N23" s="66"/>
      <c r="O23" s="66"/>
      <c r="P23" s="66"/>
      <c r="Q23" s="66"/>
      <c r="R23" s="66"/>
      <c r="S23" s="66"/>
      <c r="T23" s="66"/>
      <c r="U23" s="66"/>
      <c r="V23" s="66"/>
      <c r="W23" s="66"/>
      <c r="X23" s="66"/>
      <c r="Y23" s="66"/>
      <c r="Z23" s="66"/>
      <c r="AA23" s="66"/>
      <c r="AB23" s="66"/>
      <c r="AC23" s="66"/>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1:54" customFormat="1" ht="27.75" customHeight="1" x14ac:dyDescent="0.25">
      <c r="A24" s="49"/>
      <c r="B24" s="102"/>
      <c r="C24" s="65" t="s">
        <v>440</v>
      </c>
      <c r="D24" s="65" t="s">
        <v>476</v>
      </c>
      <c r="E24" s="65" t="s">
        <v>498</v>
      </c>
      <c r="F24" s="66"/>
      <c r="G24" s="66"/>
      <c r="H24" s="66"/>
      <c r="I24" s="66"/>
      <c r="J24" s="66"/>
      <c r="K24" s="66"/>
      <c r="L24" s="66"/>
      <c r="M24" s="66"/>
      <c r="N24" s="66">
        <v>1</v>
      </c>
      <c r="O24" s="66"/>
      <c r="P24" s="66"/>
      <c r="Q24" s="66"/>
      <c r="R24" s="66"/>
      <c r="S24" s="66"/>
      <c r="T24" s="66"/>
      <c r="U24" s="66"/>
      <c r="V24" s="66"/>
      <c r="W24" s="66"/>
      <c r="X24" s="66"/>
      <c r="Y24" s="66"/>
      <c r="Z24" s="66"/>
      <c r="AA24" s="66"/>
      <c r="AB24" s="66"/>
      <c r="AC24" s="66"/>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row>
    <row r="25" spans="1:54" ht="60" customHeight="1" x14ac:dyDescent="0.25">
      <c r="B25" s="102"/>
      <c r="C25" s="65" t="s">
        <v>428</v>
      </c>
      <c r="D25" s="65" t="s">
        <v>461</v>
      </c>
      <c r="E25" s="65" t="s">
        <v>498</v>
      </c>
      <c r="F25" s="66">
        <v>1</v>
      </c>
      <c r="G25" s="66"/>
      <c r="H25" s="66">
        <v>1</v>
      </c>
      <c r="I25" s="66"/>
      <c r="J25" s="66">
        <v>1</v>
      </c>
      <c r="K25" s="66"/>
      <c r="L25" s="66">
        <v>1</v>
      </c>
      <c r="M25" s="66"/>
      <c r="N25" s="66">
        <v>1</v>
      </c>
      <c r="O25" s="66"/>
      <c r="P25" s="66">
        <v>1</v>
      </c>
      <c r="Q25" s="66"/>
      <c r="R25" s="66">
        <v>1</v>
      </c>
      <c r="S25" s="66"/>
      <c r="T25" s="66">
        <v>1</v>
      </c>
      <c r="U25" s="66"/>
      <c r="V25" s="66">
        <v>1</v>
      </c>
      <c r="W25" s="66"/>
      <c r="X25" s="66">
        <v>1</v>
      </c>
      <c r="Y25" s="66"/>
      <c r="Z25" s="66">
        <v>1</v>
      </c>
      <c r="AA25" s="66"/>
      <c r="AB25" s="66">
        <v>1</v>
      </c>
      <c r="AC25" s="158"/>
    </row>
    <row r="26" spans="1:54" customFormat="1" ht="27.75" customHeight="1" x14ac:dyDescent="0.25">
      <c r="A26" s="49"/>
      <c r="B26" s="102"/>
      <c r="C26" s="65" t="s">
        <v>441</v>
      </c>
      <c r="D26" s="65" t="s">
        <v>476</v>
      </c>
      <c r="E26" s="65" t="s">
        <v>498</v>
      </c>
      <c r="F26" s="66"/>
      <c r="G26" s="66"/>
      <c r="H26" s="66"/>
      <c r="I26" s="66"/>
      <c r="J26" s="66"/>
      <c r="K26" s="66"/>
      <c r="L26" s="66"/>
      <c r="M26" s="66"/>
      <c r="N26" s="66"/>
      <c r="O26" s="66"/>
      <c r="P26" s="66"/>
      <c r="Q26" s="66"/>
      <c r="R26" s="66"/>
      <c r="S26" s="66"/>
      <c r="T26" s="66">
        <v>1</v>
      </c>
      <c r="U26" s="66"/>
      <c r="V26" s="66"/>
      <c r="W26" s="66"/>
      <c r="X26" s="66"/>
      <c r="Y26" s="66"/>
      <c r="Z26" s="66"/>
      <c r="AA26" s="66"/>
      <c r="AB26" s="66"/>
      <c r="AC26" s="66"/>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row>
    <row r="27" spans="1:54" customFormat="1" ht="27.75" customHeight="1" x14ac:dyDescent="0.25">
      <c r="A27" s="49"/>
      <c r="B27" s="102"/>
      <c r="C27" s="65" t="s">
        <v>442</v>
      </c>
      <c r="D27" s="65" t="s">
        <v>476</v>
      </c>
      <c r="E27" s="65" t="s">
        <v>498</v>
      </c>
      <c r="F27" s="66"/>
      <c r="G27" s="66"/>
      <c r="H27" s="66"/>
      <c r="I27" s="66"/>
      <c r="J27" s="66"/>
      <c r="K27" s="66"/>
      <c r="L27" s="66"/>
      <c r="M27" s="66"/>
      <c r="N27" s="66"/>
      <c r="O27" s="66"/>
      <c r="P27" s="66"/>
      <c r="Q27" s="66"/>
      <c r="R27" s="66"/>
      <c r="S27" s="66"/>
      <c r="T27" s="66"/>
      <c r="U27" s="66"/>
      <c r="V27" s="66">
        <v>1</v>
      </c>
      <c r="W27" s="66"/>
      <c r="X27" s="66"/>
      <c r="Y27" s="66"/>
      <c r="Z27" s="66"/>
      <c r="AA27" s="66"/>
      <c r="AB27" s="66"/>
      <c r="AC27" s="66"/>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row>
    <row r="28" spans="1:54" customFormat="1" ht="27.75" customHeight="1" x14ac:dyDescent="0.25">
      <c r="A28" s="49"/>
      <c r="B28" s="102"/>
      <c r="C28" s="65" t="s">
        <v>443</v>
      </c>
      <c r="D28" s="65" t="s">
        <v>476</v>
      </c>
      <c r="E28" s="65" t="s">
        <v>498</v>
      </c>
      <c r="F28" s="66"/>
      <c r="G28" s="66"/>
      <c r="H28" s="66"/>
      <c r="I28" s="66"/>
      <c r="J28" s="66"/>
      <c r="K28" s="66"/>
      <c r="L28" s="66"/>
      <c r="M28" s="66"/>
      <c r="N28" s="66"/>
      <c r="O28" s="66"/>
      <c r="P28" s="66"/>
      <c r="Q28" s="66"/>
      <c r="R28" s="66">
        <v>1</v>
      </c>
      <c r="S28" s="66"/>
      <c r="T28" s="66"/>
      <c r="U28" s="66"/>
      <c r="V28" s="66"/>
      <c r="W28" s="66"/>
      <c r="X28" s="66"/>
      <c r="Y28" s="66"/>
      <c r="Z28" s="66"/>
      <c r="AA28" s="66"/>
      <c r="AB28" s="66"/>
      <c r="AC28" s="66"/>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row>
    <row r="29" spans="1:54" customFormat="1" ht="27.75" customHeight="1" x14ac:dyDescent="0.25">
      <c r="A29" s="49"/>
      <c r="B29" s="102"/>
      <c r="C29" s="65" t="s">
        <v>444</v>
      </c>
      <c r="D29" s="65" t="s">
        <v>476</v>
      </c>
      <c r="E29" s="65" t="s">
        <v>498</v>
      </c>
      <c r="F29" s="66"/>
      <c r="G29" s="66"/>
      <c r="H29" s="66"/>
      <c r="I29" s="66"/>
      <c r="J29" s="66"/>
      <c r="K29" s="66"/>
      <c r="L29" s="66"/>
      <c r="M29" s="66"/>
      <c r="N29" s="66"/>
      <c r="O29" s="66"/>
      <c r="P29" s="66"/>
      <c r="Q29" s="66"/>
      <c r="R29" s="66"/>
      <c r="S29" s="66"/>
      <c r="T29" s="66"/>
      <c r="U29" s="66"/>
      <c r="V29" s="66"/>
      <c r="W29" s="66"/>
      <c r="X29" s="66">
        <v>1</v>
      </c>
      <c r="Y29" s="66"/>
      <c r="Z29" s="66"/>
      <c r="AA29" s="66"/>
      <c r="AB29" s="66"/>
      <c r="AC29" s="66"/>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row>
    <row r="30" spans="1:54" customFormat="1" ht="27.75" customHeight="1" x14ac:dyDescent="0.25">
      <c r="A30" s="49"/>
      <c r="B30" s="102"/>
      <c r="C30" s="65" t="s">
        <v>445</v>
      </c>
      <c r="D30" s="65" t="s">
        <v>476</v>
      </c>
      <c r="E30" s="65" t="s">
        <v>498</v>
      </c>
      <c r="F30" s="66"/>
      <c r="G30" s="66"/>
      <c r="H30" s="66"/>
      <c r="I30" s="66"/>
      <c r="J30" s="66"/>
      <c r="K30" s="66"/>
      <c r="L30" s="66">
        <v>1</v>
      </c>
      <c r="M30" s="66"/>
      <c r="N30" s="66"/>
      <c r="O30" s="66"/>
      <c r="P30" s="66"/>
      <c r="Q30" s="66"/>
      <c r="R30" s="66"/>
      <c r="S30" s="66"/>
      <c r="T30" s="66"/>
      <c r="U30" s="66"/>
      <c r="V30" s="66"/>
      <c r="W30" s="66"/>
      <c r="X30" s="66"/>
      <c r="Y30" s="66"/>
      <c r="Z30" s="66"/>
      <c r="AA30" s="66"/>
      <c r="AB30" s="66"/>
      <c r="AC30" s="66"/>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row>
    <row r="31" spans="1:54" customFormat="1" ht="27.75" customHeight="1" x14ac:dyDescent="0.25">
      <c r="A31" s="49"/>
      <c r="B31" s="102"/>
      <c r="C31" s="65" t="s">
        <v>474</v>
      </c>
      <c r="D31" s="65" t="s">
        <v>476</v>
      </c>
      <c r="E31" s="65" t="s">
        <v>498</v>
      </c>
      <c r="F31" s="66"/>
      <c r="G31" s="66"/>
      <c r="H31" s="66"/>
      <c r="I31" s="66"/>
      <c r="J31" s="66"/>
      <c r="K31" s="66"/>
      <c r="L31" s="66"/>
      <c r="M31" s="66"/>
      <c r="N31" s="66"/>
      <c r="O31" s="66"/>
      <c r="P31" s="66"/>
      <c r="Q31" s="66"/>
      <c r="R31" s="66"/>
      <c r="S31" s="66"/>
      <c r="T31" s="66"/>
      <c r="U31" s="66"/>
      <c r="V31" s="66"/>
      <c r="W31" s="66"/>
      <c r="X31" s="66"/>
      <c r="Y31" s="66"/>
      <c r="Z31" s="66">
        <v>1</v>
      </c>
      <c r="AA31" s="66"/>
      <c r="AB31" s="66"/>
      <c r="AC31" s="66"/>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row>
    <row r="32" spans="1:54" customFormat="1" ht="27.75" customHeight="1" x14ac:dyDescent="0.25">
      <c r="A32" s="49"/>
      <c r="B32" s="102"/>
      <c r="C32" s="65" t="s">
        <v>446</v>
      </c>
      <c r="D32" s="65" t="s">
        <v>476</v>
      </c>
      <c r="E32" s="65" t="s">
        <v>498</v>
      </c>
      <c r="F32" s="66"/>
      <c r="G32" s="66"/>
      <c r="H32" s="66"/>
      <c r="I32" s="66"/>
      <c r="J32" s="66"/>
      <c r="K32" s="66"/>
      <c r="L32" s="66"/>
      <c r="M32" s="66"/>
      <c r="N32" s="66"/>
      <c r="O32" s="66"/>
      <c r="P32" s="66"/>
      <c r="Q32" s="66"/>
      <c r="R32" s="66"/>
      <c r="S32" s="66"/>
      <c r="T32" s="66"/>
      <c r="U32" s="66"/>
      <c r="V32" s="66">
        <v>1</v>
      </c>
      <c r="W32" s="66"/>
      <c r="X32" s="66"/>
      <c r="Y32" s="66"/>
      <c r="Z32" s="66"/>
      <c r="AA32" s="66"/>
      <c r="AB32" s="66"/>
      <c r="AC32" s="66"/>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row>
    <row r="33" spans="1:54" customFormat="1" ht="27.75" customHeight="1" x14ac:dyDescent="0.25">
      <c r="A33" s="49"/>
      <c r="B33" s="102"/>
      <c r="C33" s="65" t="s">
        <v>447</v>
      </c>
      <c r="D33" s="65" t="s">
        <v>476</v>
      </c>
      <c r="E33" s="65" t="s">
        <v>498</v>
      </c>
      <c r="F33" s="66"/>
      <c r="G33" s="66"/>
      <c r="H33" s="66"/>
      <c r="I33" s="66"/>
      <c r="J33" s="66"/>
      <c r="K33" s="66"/>
      <c r="L33" s="66"/>
      <c r="M33" s="66"/>
      <c r="N33" s="66"/>
      <c r="O33" s="66"/>
      <c r="P33" s="66"/>
      <c r="Q33" s="66"/>
      <c r="R33" s="66"/>
      <c r="S33" s="66"/>
      <c r="T33" s="66"/>
      <c r="U33" s="66"/>
      <c r="V33" s="66"/>
      <c r="W33" s="66"/>
      <c r="X33" s="66"/>
      <c r="Y33" s="66"/>
      <c r="Z33" s="66">
        <v>1</v>
      </c>
      <c r="AA33" s="66"/>
      <c r="AB33" s="66"/>
      <c r="AC33" s="66"/>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row>
    <row r="34" spans="1:54" customFormat="1" ht="27.75" customHeight="1" x14ac:dyDescent="0.25">
      <c r="A34" s="49"/>
      <c r="B34" s="102"/>
      <c r="C34" s="65" t="s">
        <v>475</v>
      </c>
      <c r="D34" s="65" t="s">
        <v>476</v>
      </c>
      <c r="E34" s="65" t="s">
        <v>498</v>
      </c>
      <c r="F34" s="66"/>
      <c r="G34" s="66"/>
      <c r="H34" s="66"/>
      <c r="I34" s="66"/>
      <c r="J34" s="66">
        <v>1</v>
      </c>
      <c r="K34" s="66"/>
      <c r="L34" s="66"/>
      <c r="M34" s="66"/>
      <c r="N34" s="66"/>
      <c r="O34" s="66"/>
      <c r="P34" s="66">
        <v>1</v>
      </c>
      <c r="Q34" s="66"/>
      <c r="R34" s="66"/>
      <c r="S34" s="66"/>
      <c r="T34" s="66"/>
      <c r="U34" s="66"/>
      <c r="V34" s="66">
        <v>1</v>
      </c>
      <c r="W34" s="66"/>
      <c r="X34" s="66"/>
      <c r="Y34" s="66"/>
      <c r="Z34" s="66"/>
      <c r="AA34" s="66"/>
      <c r="AB34" s="66">
        <v>1</v>
      </c>
      <c r="AC34" s="66"/>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row>
    <row r="35" spans="1:54" customFormat="1" ht="27.75" customHeight="1" x14ac:dyDescent="0.25">
      <c r="A35" s="49"/>
      <c r="B35" s="102"/>
      <c r="C35" s="65" t="s">
        <v>448</v>
      </c>
      <c r="D35" s="65" t="s">
        <v>476</v>
      </c>
      <c r="E35" s="65" t="s">
        <v>498</v>
      </c>
      <c r="F35" s="66"/>
      <c r="G35" s="66"/>
      <c r="H35" s="66"/>
      <c r="I35" s="66"/>
      <c r="J35" s="66"/>
      <c r="K35" s="66"/>
      <c r="L35" s="66"/>
      <c r="M35" s="66"/>
      <c r="N35" s="66"/>
      <c r="O35" s="66"/>
      <c r="P35" s="66"/>
      <c r="Q35" s="66"/>
      <c r="R35" s="66"/>
      <c r="S35" s="66"/>
      <c r="T35" s="66">
        <v>1</v>
      </c>
      <c r="U35" s="66"/>
      <c r="V35" s="66"/>
      <c r="W35" s="66"/>
      <c r="X35" s="66"/>
      <c r="Y35" s="66"/>
      <c r="Z35" s="66"/>
      <c r="AA35" s="66"/>
      <c r="AB35" s="66"/>
      <c r="AC35" s="66"/>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row>
    <row r="36" spans="1:54" customFormat="1" ht="17.25" customHeight="1" x14ac:dyDescent="0.25">
      <c r="A36" s="49"/>
      <c r="B36" s="369" t="s">
        <v>139</v>
      </c>
      <c r="C36" s="372" t="s">
        <v>86</v>
      </c>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4"/>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row>
    <row r="37" spans="1:54" ht="22.5" x14ac:dyDescent="0.25">
      <c r="B37" s="370"/>
      <c r="C37" s="65" t="s">
        <v>325</v>
      </c>
      <c r="D37" s="65" t="s">
        <v>142</v>
      </c>
      <c r="E37" s="65" t="s">
        <v>498</v>
      </c>
      <c r="F37" s="66"/>
      <c r="G37" s="66"/>
      <c r="H37" s="66">
        <v>1</v>
      </c>
      <c r="I37" s="66"/>
      <c r="J37" s="66"/>
      <c r="K37" s="66"/>
      <c r="L37" s="66"/>
      <c r="M37" s="66"/>
      <c r="N37" s="66"/>
      <c r="O37" s="66"/>
      <c r="P37" s="66"/>
      <c r="Q37" s="66"/>
      <c r="R37" s="66"/>
      <c r="S37" s="66"/>
      <c r="T37" s="66"/>
      <c r="U37" s="66"/>
      <c r="V37" s="66"/>
      <c r="W37" s="66"/>
      <c r="X37" s="66"/>
      <c r="Y37" s="66"/>
      <c r="Z37" s="66"/>
      <c r="AA37" s="66"/>
      <c r="AB37" s="66"/>
      <c r="AC37" s="66"/>
    </row>
    <row r="38" spans="1:54" ht="22.5" x14ac:dyDescent="0.25">
      <c r="B38" s="370"/>
      <c r="C38" s="65" t="s">
        <v>326</v>
      </c>
      <c r="D38" s="65" t="s">
        <v>214</v>
      </c>
      <c r="E38" s="65" t="s">
        <v>498</v>
      </c>
      <c r="F38" s="148"/>
      <c r="G38" s="66"/>
      <c r="H38" s="66"/>
      <c r="I38" s="66"/>
      <c r="J38" s="66">
        <v>1</v>
      </c>
      <c r="K38" s="66"/>
      <c r="L38" s="66"/>
      <c r="M38" s="66"/>
      <c r="N38" s="66"/>
      <c r="O38" s="66"/>
      <c r="P38" s="66"/>
      <c r="Q38" s="66"/>
      <c r="R38" s="66"/>
      <c r="S38" s="66"/>
      <c r="T38" s="66"/>
      <c r="U38" s="66"/>
      <c r="V38" s="66"/>
      <c r="W38" s="66"/>
      <c r="X38" s="66"/>
      <c r="Y38" s="66"/>
      <c r="Z38" s="66"/>
      <c r="AA38" s="66"/>
      <c r="AB38" s="66"/>
      <c r="AC38" s="66"/>
    </row>
    <row r="39" spans="1:54" ht="22.5" x14ac:dyDescent="0.25">
      <c r="B39" s="370"/>
      <c r="C39" s="65" t="s">
        <v>327</v>
      </c>
      <c r="D39" s="65" t="s">
        <v>214</v>
      </c>
      <c r="E39" s="65" t="s">
        <v>498</v>
      </c>
      <c r="F39" s="66"/>
      <c r="G39" s="66"/>
      <c r="H39" s="66"/>
      <c r="I39" s="66"/>
      <c r="J39" s="148"/>
      <c r="K39" s="66"/>
      <c r="L39" s="66">
        <v>1</v>
      </c>
      <c r="M39" s="66"/>
      <c r="N39" s="66"/>
      <c r="O39" s="66"/>
      <c r="P39" s="66"/>
      <c r="Q39" s="66"/>
      <c r="R39" s="66"/>
      <c r="S39" s="66"/>
      <c r="T39" s="66"/>
      <c r="U39" s="66"/>
      <c r="V39" s="66"/>
      <c r="W39" s="66"/>
      <c r="X39" s="66"/>
      <c r="Y39" s="66"/>
      <c r="Z39" s="66"/>
      <c r="AA39" s="66"/>
      <c r="AB39" s="66"/>
      <c r="AC39" s="66"/>
    </row>
    <row r="40" spans="1:54" ht="22.5" x14ac:dyDescent="0.25">
      <c r="B40" s="370"/>
      <c r="C40" s="65" t="s">
        <v>328</v>
      </c>
      <c r="D40" s="65" t="s">
        <v>372</v>
      </c>
      <c r="E40" s="65" t="s">
        <v>498</v>
      </c>
      <c r="F40" s="66"/>
      <c r="G40" s="66"/>
      <c r="H40" s="66"/>
      <c r="I40" s="66"/>
      <c r="J40" s="66"/>
      <c r="K40" s="66"/>
      <c r="L40" s="66"/>
      <c r="M40" s="66"/>
      <c r="N40" s="66">
        <v>1</v>
      </c>
      <c r="O40" s="66"/>
      <c r="P40" s="66"/>
      <c r="Q40" s="66"/>
      <c r="R40" s="66"/>
      <c r="S40" s="66"/>
      <c r="T40" s="66"/>
      <c r="U40" s="66"/>
      <c r="V40" s="66"/>
      <c r="W40" s="66"/>
      <c r="X40" s="66"/>
      <c r="Y40" s="66"/>
      <c r="Z40" s="66"/>
      <c r="AA40" s="66"/>
      <c r="AB40" s="66"/>
      <c r="AC40" s="66"/>
    </row>
    <row r="41" spans="1:54" ht="22.5" x14ac:dyDescent="0.25">
      <c r="B41" s="371"/>
      <c r="C41" s="65" t="s">
        <v>452</v>
      </c>
      <c r="D41" s="65" t="s">
        <v>214</v>
      </c>
      <c r="E41" s="65" t="s">
        <v>498</v>
      </c>
      <c r="F41" s="66"/>
      <c r="G41" s="66"/>
      <c r="H41" s="66"/>
      <c r="I41" s="66"/>
      <c r="J41" s="66"/>
      <c r="K41" s="66"/>
      <c r="L41" s="66"/>
      <c r="M41" s="66"/>
      <c r="N41" s="66"/>
      <c r="O41" s="66"/>
      <c r="P41" s="66">
        <v>1</v>
      </c>
      <c r="Q41" s="66"/>
      <c r="R41" s="66"/>
      <c r="S41" s="66"/>
      <c r="T41" s="66"/>
      <c r="U41" s="66"/>
      <c r="V41" s="66"/>
      <c r="W41" s="66"/>
      <c r="X41" s="66"/>
      <c r="Y41" s="66"/>
      <c r="Z41" s="66"/>
      <c r="AA41" s="66"/>
      <c r="AB41" s="66"/>
      <c r="AC41" s="66"/>
    </row>
    <row r="42" spans="1:54" customFormat="1" ht="15.75" customHeight="1" x14ac:dyDescent="0.25">
      <c r="A42" s="49"/>
      <c r="B42" s="122"/>
      <c r="C42" s="372" t="s">
        <v>201</v>
      </c>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4"/>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row>
    <row r="43" spans="1:54" ht="45" x14ac:dyDescent="0.25">
      <c r="B43" s="122"/>
      <c r="C43" s="65" t="s">
        <v>479</v>
      </c>
      <c r="D43" s="65" t="s">
        <v>286</v>
      </c>
      <c r="E43" s="65" t="s">
        <v>498</v>
      </c>
      <c r="F43" s="109"/>
      <c r="G43" s="109"/>
      <c r="H43" s="109"/>
      <c r="I43" s="109"/>
      <c r="J43" s="109">
        <v>1</v>
      </c>
      <c r="K43" s="109"/>
      <c r="L43" s="109"/>
      <c r="M43" s="109"/>
      <c r="N43" s="142"/>
      <c r="O43" s="109"/>
      <c r="P43" s="142"/>
      <c r="Q43" s="109"/>
      <c r="R43" s="109"/>
      <c r="S43" s="109"/>
      <c r="T43" s="142"/>
      <c r="U43" s="109"/>
      <c r="V43" s="142"/>
      <c r="W43" s="109"/>
      <c r="X43" s="109"/>
      <c r="Y43" s="109"/>
      <c r="Z43" s="109"/>
      <c r="AA43" s="109"/>
      <c r="AB43" s="142"/>
      <c r="AC43" s="109"/>
    </row>
    <row r="44" spans="1:54" s="108" customFormat="1" ht="33.75" x14ac:dyDescent="0.25">
      <c r="B44" s="122"/>
      <c r="C44" s="65" t="s">
        <v>453</v>
      </c>
      <c r="D44" s="65" t="s">
        <v>224</v>
      </c>
      <c r="E44" s="65" t="s">
        <v>498</v>
      </c>
      <c r="F44" s="109"/>
      <c r="G44" s="109"/>
      <c r="H44" s="109">
        <v>1</v>
      </c>
      <c r="I44" s="109"/>
      <c r="J44" s="109"/>
      <c r="K44" s="109"/>
      <c r="L44" s="109"/>
      <c r="M44" s="109"/>
      <c r="N44" s="109"/>
      <c r="O44" s="109"/>
      <c r="P44" s="109"/>
      <c r="Q44" s="109"/>
      <c r="R44" s="109"/>
      <c r="S44" s="109"/>
      <c r="T44" s="109"/>
      <c r="U44" s="109"/>
      <c r="V44" s="109"/>
      <c r="W44" s="109"/>
      <c r="X44" s="109"/>
      <c r="Y44" s="109"/>
      <c r="Z44" s="109"/>
      <c r="AA44" s="109"/>
      <c r="AB44" s="109"/>
      <c r="AC44" s="109"/>
      <c r="AD44" s="49"/>
    </row>
    <row r="45" spans="1:54" ht="22.5" x14ac:dyDescent="0.25">
      <c r="B45" s="122"/>
      <c r="C45" s="65" t="s">
        <v>454</v>
      </c>
      <c r="D45" s="65" t="s">
        <v>224</v>
      </c>
      <c r="E45" s="65" t="s">
        <v>498</v>
      </c>
      <c r="F45" s="66"/>
      <c r="G45" s="66"/>
      <c r="H45" s="66"/>
      <c r="I45" s="66"/>
      <c r="J45" s="66"/>
      <c r="K45" s="66"/>
      <c r="L45" s="66">
        <v>1</v>
      </c>
      <c r="M45" s="66"/>
      <c r="N45" s="66"/>
      <c r="O45" s="66"/>
      <c r="P45" s="66"/>
      <c r="Q45" s="66"/>
      <c r="R45" s="66"/>
      <c r="S45" s="66"/>
      <c r="T45" s="66"/>
      <c r="U45" s="66"/>
      <c r="V45" s="66"/>
      <c r="W45" s="66"/>
      <c r="X45" s="66"/>
      <c r="Y45" s="66"/>
      <c r="Z45" s="66"/>
      <c r="AA45" s="66"/>
      <c r="AB45" s="66"/>
      <c r="AC45" s="66"/>
    </row>
    <row r="46" spans="1:54" ht="33.75" x14ac:dyDescent="0.25">
      <c r="B46" s="122"/>
      <c r="C46" s="65" t="s">
        <v>455</v>
      </c>
      <c r="D46" s="65" t="s">
        <v>224</v>
      </c>
      <c r="E46" s="65" t="s">
        <v>498</v>
      </c>
      <c r="F46" s="66"/>
      <c r="G46" s="66"/>
      <c r="H46" s="66"/>
      <c r="I46" s="66"/>
      <c r="J46" s="66"/>
      <c r="K46" s="66"/>
      <c r="L46" s="66"/>
      <c r="M46" s="66"/>
      <c r="N46" s="66">
        <v>1</v>
      </c>
      <c r="O46" s="66"/>
      <c r="P46" s="66"/>
      <c r="Q46" s="66"/>
      <c r="R46" s="66"/>
      <c r="S46" s="66"/>
      <c r="T46" s="66"/>
      <c r="U46" s="66"/>
      <c r="V46" s="66"/>
      <c r="W46" s="66"/>
      <c r="X46" s="66"/>
      <c r="Y46" s="66"/>
      <c r="Z46" s="66"/>
      <c r="AA46" s="66"/>
      <c r="AB46" s="66"/>
      <c r="AC46" s="66"/>
    </row>
    <row r="47" spans="1:54" customFormat="1" ht="19.5" customHeight="1" x14ac:dyDescent="0.25">
      <c r="A47" s="49"/>
      <c r="B47" s="122"/>
      <c r="C47" s="372" t="s">
        <v>191</v>
      </c>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4"/>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row>
    <row r="48" spans="1:54" ht="18" customHeight="1" x14ac:dyDescent="0.25">
      <c r="B48" s="122"/>
      <c r="C48" s="65" t="s">
        <v>192</v>
      </c>
      <c r="D48" s="65" t="s">
        <v>168</v>
      </c>
      <c r="E48" s="65" t="s">
        <v>498</v>
      </c>
      <c r="F48" s="66">
        <v>1</v>
      </c>
      <c r="G48" s="66"/>
      <c r="H48" s="66">
        <v>1</v>
      </c>
      <c r="I48" s="66"/>
      <c r="J48" s="66">
        <v>1</v>
      </c>
      <c r="K48" s="66"/>
      <c r="L48" s="66">
        <v>1</v>
      </c>
      <c r="M48" s="66"/>
      <c r="N48" s="66">
        <v>1</v>
      </c>
      <c r="O48" s="66"/>
      <c r="P48" s="66">
        <v>1</v>
      </c>
      <c r="Q48" s="66"/>
      <c r="R48" s="66">
        <v>1</v>
      </c>
      <c r="S48" s="66"/>
      <c r="T48" s="66">
        <v>1</v>
      </c>
      <c r="U48" s="66"/>
      <c r="V48" s="66">
        <v>1</v>
      </c>
      <c r="W48" s="66"/>
      <c r="X48" s="66">
        <v>1</v>
      </c>
      <c r="Y48" s="66"/>
      <c r="Z48" s="66">
        <v>1</v>
      </c>
      <c r="AA48" s="66"/>
      <c r="AB48" s="66">
        <v>1</v>
      </c>
      <c r="AC48" s="66"/>
    </row>
    <row r="49" spans="1:54" ht="17.25" customHeight="1" x14ac:dyDescent="0.25">
      <c r="B49" s="122"/>
      <c r="C49" s="65" t="s">
        <v>193</v>
      </c>
      <c r="D49" s="65" t="s">
        <v>223</v>
      </c>
      <c r="E49" s="65" t="s">
        <v>498</v>
      </c>
      <c r="F49" s="66"/>
      <c r="G49" s="66"/>
      <c r="H49" s="66"/>
      <c r="I49" s="66"/>
      <c r="J49" s="66">
        <v>1</v>
      </c>
      <c r="K49" s="66"/>
      <c r="L49" s="66"/>
      <c r="M49" s="66"/>
      <c r="N49" s="66"/>
      <c r="O49" s="66"/>
      <c r="P49" s="66"/>
      <c r="Q49" s="66"/>
      <c r="R49" s="66"/>
      <c r="S49" s="66"/>
      <c r="T49" s="66"/>
      <c r="U49" s="66"/>
      <c r="V49" s="66"/>
      <c r="W49" s="66"/>
      <c r="X49" s="66"/>
      <c r="Y49" s="66"/>
      <c r="Z49" s="66"/>
      <c r="AA49" s="66"/>
      <c r="AB49" s="66"/>
      <c r="AC49" s="66"/>
    </row>
    <row r="50" spans="1:54" ht="21" customHeight="1" x14ac:dyDescent="0.25">
      <c r="B50" s="122"/>
      <c r="C50" s="65" t="s">
        <v>402</v>
      </c>
      <c r="D50" s="65" t="s">
        <v>168</v>
      </c>
      <c r="E50" s="65" t="s">
        <v>498</v>
      </c>
      <c r="F50" s="66"/>
      <c r="G50" s="66"/>
      <c r="H50" s="66">
        <v>1</v>
      </c>
      <c r="I50" s="66"/>
      <c r="J50" s="66"/>
      <c r="K50" s="66"/>
      <c r="L50" s="66"/>
      <c r="M50" s="66"/>
      <c r="N50" s="66">
        <v>1</v>
      </c>
      <c r="O50" s="66"/>
      <c r="P50" s="66"/>
      <c r="Q50" s="66"/>
      <c r="R50" s="66"/>
      <c r="S50" s="66"/>
      <c r="T50" s="66">
        <v>1</v>
      </c>
      <c r="U50" s="66"/>
      <c r="V50" s="66"/>
      <c r="W50" s="66"/>
      <c r="X50" s="66"/>
      <c r="Y50" s="66"/>
      <c r="Z50" s="66">
        <v>1</v>
      </c>
      <c r="AA50" s="66"/>
      <c r="AB50" s="66"/>
      <c r="AC50" s="66"/>
    </row>
    <row r="51" spans="1:54" ht="18.75" customHeight="1" x14ac:dyDescent="0.25">
      <c r="B51" s="122"/>
      <c r="C51" s="65" t="s">
        <v>240</v>
      </c>
      <c r="D51" s="65" t="s">
        <v>223</v>
      </c>
      <c r="E51" s="65" t="s">
        <v>498</v>
      </c>
      <c r="F51" s="66"/>
      <c r="G51" s="66"/>
      <c r="H51" s="66"/>
      <c r="I51" s="66"/>
      <c r="J51" s="66"/>
      <c r="K51" s="66"/>
      <c r="L51" s="66">
        <v>1</v>
      </c>
      <c r="M51" s="66"/>
      <c r="N51" s="66"/>
      <c r="O51" s="66"/>
      <c r="P51" s="66"/>
      <c r="Q51" s="66"/>
      <c r="R51" s="66"/>
      <c r="S51" s="66"/>
      <c r="T51" s="66"/>
      <c r="U51" s="66"/>
      <c r="V51" s="66"/>
      <c r="W51" s="66"/>
      <c r="X51" s="66"/>
      <c r="Y51" s="66"/>
      <c r="Z51" s="66"/>
      <c r="AA51" s="66"/>
      <c r="AB51" s="66"/>
      <c r="AC51" s="66"/>
    </row>
    <row r="52" spans="1:54" ht="22.5" x14ac:dyDescent="0.25">
      <c r="B52" s="122"/>
      <c r="C52" s="65" t="s">
        <v>373</v>
      </c>
      <c r="D52" s="65" t="s">
        <v>223</v>
      </c>
      <c r="E52" s="65" t="s">
        <v>498</v>
      </c>
      <c r="F52" s="66"/>
      <c r="G52" s="66"/>
      <c r="H52" s="66"/>
      <c r="I52" s="66"/>
      <c r="J52" s="66"/>
      <c r="K52" s="66"/>
      <c r="L52" s="66"/>
      <c r="M52" s="66"/>
      <c r="N52" s="66"/>
      <c r="O52" s="66"/>
      <c r="P52" s="66">
        <v>1</v>
      </c>
      <c r="Q52" s="66"/>
      <c r="R52" s="66"/>
      <c r="S52" s="66"/>
      <c r="T52" s="66"/>
      <c r="U52" s="66"/>
      <c r="V52" s="66"/>
      <c r="W52" s="66"/>
      <c r="X52" s="66"/>
      <c r="Y52" s="66"/>
      <c r="Z52" s="66"/>
      <c r="AA52" s="66"/>
      <c r="AB52" s="66"/>
      <c r="AC52" s="66"/>
    </row>
    <row r="53" spans="1:54" customFormat="1" ht="22.5" customHeight="1" x14ac:dyDescent="0.25">
      <c r="A53" s="49"/>
      <c r="B53" s="122"/>
      <c r="C53" s="372" t="s">
        <v>194</v>
      </c>
      <c r="D53" s="373"/>
      <c r="E53" s="375"/>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4"/>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row>
    <row r="54" spans="1:54" ht="22.5" customHeight="1" x14ac:dyDescent="0.25">
      <c r="B54" s="122"/>
      <c r="C54" s="65" t="s">
        <v>452</v>
      </c>
      <c r="D54" s="65" t="s">
        <v>233</v>
      </c>
      <c r="E54" s="65" t="s">
        <v>498</v>
      </c>
      <c r="F54" s="66"/>
      <c r="G54" s="66"/>
      <c r="H54" s="66"/>
      <c r="I54" s="66"/>
      <c r="J54" s="66">
        <v>1</v>
      </c>
      <c r="K54" s="66"/>
      <c r="L54" s="66"/>
      <c r="M54" s="66"/>
      <c r="N54" s="66"/>
      <c r="O54" s="66"/>
      <c r="P54" s="66"/>
      <c r="Q54" s="66"/>
      <c r="R54" s="66"/>
      <c r="S54" s="66"/>
      <c r="T54" s="66"/>
      <c r="U54" s="66"/>
      <c r="V54" s="66"/>
      <c r="W54" s="66"/>
      <c r="X54" s="66"/>
      <c r="Y54" s="66"/>
      <c r="Z54" s="66"/>
      <c r="AA54" s="66"/>
      <c r="AB54" s="66"/>
      <c r="AC54" s="66"/>
    </row>
    <row r="55" spans="1:54" ht="22.5" customHeight="1" x14ac:dyDescent="0.25">
      <c r="B55" s="122"/>
      <c r="C55" s="65" t="s">
        <v>195</v>
      </c>
      <c r="D55" s="65" t="s">
        <v>233</v>
      </c>
      <c r="E55" s="65" t="s">
        <v>498</v>
      </c>
      <c r="F55" s="66"/>
      <c r="G55" s="66"/>
      <c r="H55" s="66"/>
      <c r="I55" s="66"/>
      <c r="J55" s="66">
        <v>1</v>
      </c>
      <c r="K55" s="66"/>
      <c r="L55" s="66"/>
      <c r="M55" s="66"/>
      <c r="N55" s="66"/>
      <c r="O55" s="66"/>
      <c r="P55" s="66"/>
      <c r="Q55" s="66"/>
      <c r="R55" s="66"/>
      <c r="S55" s="66"/>
      <c r="T55" s="66">
        <v>1</v>
      </c>
      <c r="U55" s="66"/>
      <c r="V55" s="66"/>
      <c r="W55" s="66"/>
      <c r="X55" s="66"/>
      <c r="Y55" s="66"/>
      <c r="Z55" s="66"/>
      <c r="AA55" s="66"/>
      <c r="AB55" s="66"/>
      <c r="AC55" s="66"/>
    </row>
    <row r="56" spans="1:54" ht="33.75" x14ac:dyDescent="0.25">
      <c r="B56" s="122"/>
      <c r="C56" s="65" t="s">
        <v>374</v>
      </c>
      <c r="D56" s="65" t="s">
        <v>375</v>
      </c>
      <c r="E56" s="65" t="s">
        <v>498</v>
      </c>
      <c r="F56" s="66"/>
      <c r="G56" s="66"/>
      <c r="H56" s="66"/>
      <c r="I56" s="66"/>
      <c r="J56" s="66"/>
      <c r="K56" s="66"/>
      <c r="L56" s="66">
        <v>1</v>
      </c>
      <c r="M56" s="66"/>
      <c r="N56" s="66"/>
      <c r="O56" s="66"/>
      <c r="P56" s="66"/>
      <c r="Q56" s="66"/>
      <c r="R56" s="66"/>
      <c r="S56" s="66"/>
      <c r="T56" s="66"/>
      <c r="U56" s="66"/>
      <c r="V56" s="66">
        <v>1</v>
      </c>
      <c r="W56" s="66"/>
      <c r="X56" s="66"/>
      <c r="Y56" s="66"/>
      <c r="Z56" s="66"/>
      <c r="AA56" s="66"/>
      <c r="AB56" s="66"/>
      <c r="AC56" s="66"/>
    </row>
    <row r="57" spans="1:54" ht="22.5" x14ac:dyDescent="0.25">
      <c r="B57" s="122"/>
      <c r="C57" s="65" t="s">
        <v>196</v>
      </c>
      <c r="D57" s="65" t="s">
        <v>375</v>
      </c>
      <c r="E57" s="65" t="s">
        <v>498</v>
      </c>
      <c r="F57" s="66"/>
      <c r="G57" s="66"/>
      <c r="H57" s="66"/>
      <c r="I57" s="66"/>
      <c r="J57" s="66"/>
      <c r="K57" s="66"/>
      <c r="L57" s="66"/>
      <c r="M57" s="66"/>
      <c r="N57" s="66">
        <v>1</v>
      </c>
      <c r="O57" s="66"/>
      <c r="P57" s="66"/>
      <c r="Q57" s="66"/>
      <c r="R57" s="66"/>
      <c r="S57" s="66"/>
      <c r="T57" s="66"/>
      <c r="U57" s="66"/>
      <c r="V57" s="66"/>
      <c r="W57" s="66"/>
      <c r="X57" s="66"/>
      <c r="Y57" s="66"/>
      <c r="Z57" s="66">
        <v>1</v>
      </c>
      <c r="AA57" s="66"/>
      <c r="AB57" s="66"/>
      <c r="AC57" s="66"/>
    </row>
    <row r="58" spans="1:54" x14ac:dyDescent="0.25">
      <c r="B58" s="122"/>
      <c r="C58" s="65" t="s">
        <v>330</v>
      </c>
      <c r="D58" s="65" t="s">
        <v>223</v>
      </c>
      <c r="E58" s="65" t="s">
        <v>498</v>
      </c>
      <c r="F58" s="66"/>
      <c r="G58" s="66"/>
      <c r="H58" s="66"/>
      <c r="I58" s="66"/>
      <c r="J58" s="66"/>
      <c r="K58" s="66"/>
      <c r="L58" s="66"/>
      <c r="M58" s="66"/>
      <c r="N58" s="66"/>
      <c r="O58" s="66"/>
      <c r="P58" s="66">
        <v>1</v>
      </c>
      <c r="Q58" s="66"/>
      <c r="R58" s="66"/>
      <c r="S58" s="66"/>
      <c r="T58" s="66"/>
      <c r="U58" s="66"/>
      <c r="V58" s="66"/>
      <c r="W58" s="66"/>
      <c r="X58" s="66"/>
      <c r="Y58" s="66"/>
      <c r="Z58" s="66"/>
      <c r="AA58" s="66"/>
      <c r="AB58" s="66"/>
      <c r="AC58" s="66"/>
    </row>
    <row r="59" spans="1:54" ht="22.5" x14ac:dyDescent="0.25">
      <c r="B59" s="122"/>
      <c r="C59" s="65" t="s">
        <v>376</v>
      </c>
      <c r="D59" s="65" t="s">
        <v>372</v>
      </c>
      <c r="E59" s="65" t="s">
        <v>498</v>
      </c>
      <c r="F59" s="66"/>
      <c r="G59" s="66"/>
      <c r="H59" s="66"/>
      <c r="I59" s="66"/>
      <c r="J59" s="66"/>
      <c r="K59" s="66"/>
      <c r="L59" s="66"/>
      <c r="M59" s="66"/>
      <c r="N59" s="66"/>
      <c r="O59" s="66"/>
      <c r="P59" s="66"/>
      <c r="Q59" s="66"/>
      <c r="R59" s="66">
        <v>1</v>
      </c>
      <c r="S59" s="66"/>
      <c r="T59" s="66"/>
      <c r="U59" s="66"/>
      <c r="V59" s="66"/>
      <c r="W59" s="66"/>
      <c r="X59" s="66"/>
      <c r="Y59" s="66"/>
      <c r="Z59" s="66"/>
      <c r="AA59" s="66"/>
      <c r="AB59" s="66"/>
      <c r="AC59" s="66"/>
    </row>
    <row r="60" spans="1:54" x14ac:dyDescent="0.25">
      <c r="B60" s="122"/>
      <c r="C60" s="65" t="s">
        <v>147</v>
      </c>
      <c r="D60" s="65" t="s">
        <v>233</v>
      </c>
      <c r="E60" s="65" t="s">
        <v>498</v>
      </c>
      <c r="F60" s="66"/>
      <c r="G60" s="66"/>
      <c r="H60" s="66"/>
      <c r="I60" s="66"/>
      <c r="J60" s="66"/>
      <c r="K60" s="66"/>
      <c r="L60" s="66"/>
      <c r="M60" s="66"/>
      <c r="N60" s="66"/>
      <c r="O60" s="66"/>
      <c r="P60" s="66"/>
      <c r="Q60" s="66"/>
      <c r="R60" s="66"/>
      <c r="S60" s="66"/>
      <c r="T60" s="66"/>
      <c r="U60" s="66"/>
      <c r="V60" s="66"/>
      <c r="W60" s="66"/>
      <c r="X60" s="66">
        <v>1</v>
      </c>
      <c r="Y60" s="66"/>
      <c r="Z60" s="66"/>
      <c r="AA60" s="66"/>
      <c r="AB60" s="66"/>
      <c r="AC60" s="66"/>
    </row>
    <row r="61" spans="1:54" customFormat="1" ht="22.5" customHeight="1" x14ac:dyDescent="0.25">
      <c r="A61" s="49"/>
      <c r="B61" s="122"/>
      <c r="C61" s="372" t="s">
        <v>331</v>
      </c>
      <c r="D61" s="373"/>
      <c r="E61" s="375"/>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4"/>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row>
    <row r="62" spans="1:54" x14ac:dyDescent="0.25">
      <c r="B62" s="122"/>
      <c r="C62" s="65" t="s">
        <v>377</v>
      </c>
      <c r="D62" s="65" t="s">
        <v>233</v>
      </c>
      <c r="E62" s="65" t="s">
        <v>498</v>
      </c>
      <c r="F62" s="109">
        <v>1</v>
      </c>
      <c r="G62" s="109"/>
      <c r="H62" s="109"/>
      <c r="I62" s="109"/>
      <c r="J62" s="109">
        <v>1</v>
      </c>
      <c r="K62" s="109"/>
      <c r="L62" s="109"/>
      <c r="M62" s="109"/>
      <c r="N62" s="109">
        <v>1</v>
      </c>
      <c r="O62" s="109"/>
      <c r="P62" s="109"/>
      <c r="Q62" s="109"/>
      <c r="R62" s="109">
        <v>1</v>
      </c>
      <c r="S62" s="109"/>
      <c r="T62" s="109"/>
      <c r="U62" s="109"/>
      <c r="V62" s="109">
        <v>1</v>
      </c>
      <c r="W62" s="109"/>
      <c r="X62" s="109"/>
      <c r="Y62" s="109"/>
      <c r="Z62" s="109">
        <v>1</v>
      </c>
      <c r="AA62" s="66"/>
      <c r="AB62" s="66"/>
      <c r="AC62" s="66"/>
    </row>
    <row r="63" spans="1:54" ht="16.5" customHeight="1" x14ac:dyDescent="0.25">
      <c r="B63" s="122"/>
      <c r="C63" s="65" t="s">
        <v>487</v>
      </c>
      <c r="D63" s="65" t="s">
        <v>233</v>
      </c>
      <c r="E63" s="65" t="s">
        <v>498</v>
      </c>
      <c r="F63" s="66"/>
      <c r="G63" s="66"/>
      <c r="H63" s="66">
        <v>1</v>
      </c>
      <c r="I63" s="66"/>
      <c r="J63" s="66"/>
      <c r="K63" s="66"/>
      <c r="L63" s="66"/>
      <c r="M63" s="66"/>
      <c r="N63" s="66"/>
      <c r="O63" s="66"/>
      <c r="P63" s="66"/>
      <c r="Q63" s="66"/>
      <c r="R63" s="66"/>
      <c r="S63" s="66"/>
      <c r="U63" s="66"/>
      <c r="V63" s="66"/>
      <c r="W63" s="66"/>
      <c r="X63" s="66"/>
      <c r="Y63" s="66"/>
      <c r="Z63" s="66"/>
      <c r="AA63" s="66"/>
      <c r="AB63" s="66"/>
      <c r="AC63" s="66"/>
    </row>
    <row r="64" spans="1:54" s="108" customFormat="1" ht="30" customHeight="1" x14ac:dyDescent="0.25">
      <c r="B64" s="149"/>
      <c r="C64" s="65" t="s">
        <v>378</v>
      </c>
      <c r="D64" s="65" t="s">
        <v>233</v>
      </c>
      <c r="E64" s="65" t="s">
        <v>498</v>
      </c>
      <c r="F64" s="109"/>
      <c r="G64" s="109"/>
      <c r="H64" s="109"/>
      <c r="I64" s="109"/>
      <c r="J64" s="109">
        <v>1</v>
      </c>
      <c r="K64" s="109"/>
      <c r="L64" s="109"/>
      <c r="M64" s="109"/>
      <c r="N64" s="109"/>
      <c r="O64" s="109"/>
      <c r="P64" s="109"/>
      <c r="Q64" s="109"/>
      <c r="R64" s="109"/>
      <c r="S64" s="109"/>
      <c r="T64" s="109"/>
      <c r="U64" s="109"/>
      <c r="V64" s="109"/>
      <c r="W64" s="109"/>
      <c r="X64" s="109"/>
      <c r="Y64" s="109"/>
      <c r="Z64" s="109"/>
      <c r="AA64" s="109"/>
      <c r="AB64" s="109"/>
      <c r="AC64" s="109"/>
    </row>
    <row r="65" spans="1:54" s="108" customFormat="1" ht="24.75" customHeight="1" x14ac:dyDescent="0.25">
      <c r="B65" s="149"/>
      <c r="C65" s="65" t="s">
        <v>379</v>
      </c>
      <c r="D65" s="65" t="s">
        <v>233</v>
      </c>
      <c r="E65" s="65" t="s">
        <v>498</v>
      </c>
      <c r="F65" s="109"/>
      <c r="G65" s="109"/>
      <c r="H65" s="109"/>
      <c r="I65" s="109"/>
      <c r="J65" s="109"/>
      <c r="K65" s="109"/>
      <c r="L65" s="109">
        <v>1</v>
      </c>
      <c r="M65" s="109"/>
      <c r="N65" s="109"/>
      <c r="O65" s="109"/>
      <c r="P65" s="109"/>
      <c r="Q65" s="109"/>
      <c r="R65" s="109"/>
      <c r="S65" s="109"/>
      <c r="T65" s="109"/>
      <c r="U65" s="109"/>
      <c r="V65" s="109"/>
      <c r="W65" s="109"/>
      <c r="X65" s="109"/>
      <c r="Y65" s="109"/>
      <c r="Z65" s="109"/>
      <c r="AA65" s="109"/>
      <c r="AB65" s="109"/>
      <c r="AC65" s="109"/>
    </row>
    <row r="66" spans="1:54" ht="33.75" x14ac:dyDescent="0.25">
      <c r="B66" s="122"/>
      <c r="C66" s="65" t="s">
        <v>380</v>
      </c>
      <c r="D66" s="65" t="s">
        <v>223</v>
      </c>
      <c r="E66" s="65" t="s">
        <v>498</v>
      </c>
      <c r="F66" s="66"/>
      <c r="G66" s="66"/>
      <c r="H66" s="66"/>
      <c r="I66" s="66"/>
      <c r="J66" s="66"/>
      <c r="K66" s="66"/>
      <c r="L66" s="66"/>
      <c r="M66" s="66"/>
      <c r="N66" s="66">
        <v>1</v>
      </c>
      <c r="O66" s="66"/>
      <c r="P66" s="66"/>
      <c r="Q66" s="66"/>
      <c r="R66" s="66"/>
      <c r="S66" s="66"/>
      <c r="T66" s="66"/>
      <c r="U66" s="66"/>
      <c r="V66" s="66"/>
      <c r="W66" s="66"/>
      <c r="X66" s="66"/>
      <c r="Y66" s="66"/>
      <c r="Z66" s="66"/>
      <c r="AA66" s="66"/>
      <c r="AB66" s="66"/>
      <c r="AC66" s="66"/>
    </row>
    <row r="67" spans="1:54" ht="25.5" customHeight="1" x14ac:dyDescent="0.25">
      <c r="B67" s="122"/>
      <c r="C67" s="65" t="s">
        <v>251</v>
      </c>
      <c r="D67" s="65" t="s">
        <v>223</v>
      </c>
      <c r="E67" s="65" t="s">
        <v>498</v>
      </c>
      <c r="F67" s="66"/>
      <c r="G67" s="66"/>
      <c r="H67" s="66"/>
      <c r="I67" s="66"/>
      <c r="J67" s="66"/>
      <c r="K67" s="66"/>
      <c r="L67" s="66"/>
      <c r="M67" s="66"/>
      <c r="N67" s="66"/>
      <c r="O67" s="66"/>
      <c r="P67" s="66">
        <v>1</v>
      </c>
      <c r="Q67" s="66"/>
      <c r="R67" s="66"/>
      <c r="S67" s="66"/>
      <c r="T67" s="66"/>
      <c r="U67" s="66"/>
      <c r="V67" s="66"/>
      <c r="W67" s="66"/>
      <c r="X67" s="66"/>
      <c r="Y67" s="66"/>
      <c r="Z67" s="66"/>
      <c r="AA67" s="66"/>
      <c r="AB67" s="66"/>
      <c r="AC67" s="66"/>
    </row>
    <row r="68" spans="1:54" customFormat="1" ht="12" customHeight="1" x14ac:dyDescent="0.25">
      <c r="A68" s="49"/>
      <c r="B68" s="122"/>
      <c r="C68" s="372" t="s">
        <v>208</v>
      </c>
      <c r="D68" s="373"/>
      <c r="E68" s="375"/>
      <c r="F68" s="373"/>
      <c r="G68" s="373"/>
      <c r="H68" s="373"/>
      <c r="I68" s="373"/>
      <c r="J68" s="373"/>
      <c r="K68" s="373"/>
      <c r="L68" s="373"/>
      <c r="M68" s="373"/>
      <c r="N68" s="373"/>
      <c r="O68" s="373"/>
      <c r="P68" s="373"/>
      <c r="Q68" s="373"/>
      <c r="R68" s="373"/>
      <c r="S68" s="373"/>
      <c r="T68" s="373"/>
      <c r="U68" s="373"/>
      <c r="V68" s="373"/>
      <c r="W68" s="373"/>
      <c r="X68" s="373"/>
      <c r="Y68" s="373"/>
      <c r="Z68" s="373"/>
      <c r="AA68" s="373"/>
      <c r="AB68" s="373"/>
      <c r="AC68" s="374"/>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row>
    <row r="69" spans="1:54" customFormat="1" ht="21.75" customHeight="1" x14ac:dyDescent="0.25">
      <c r="A69" s="49"/>
      <c r="B69" s="122"/>
      <c r="C69" s="65" t="s">
        <v>333</v>
      </c>
      <c r="D69" s="65" t="s">
        <v>224</v>
      </c>
      <c r="E69" s="65" t="s">
        <v>498</v>
      </c>
      <c r="F69" s="66"/>
      <c r="G69" s="66"/>
      <c r="H69" s="66"/>
      <c r="I69" s="66"/>
      <c r="J69" s="66"/>
      <c r="K69" s="66"/>
      <c r="L69" s="66"/>
      <c r="M69" s="66"/>
      <c r="N69" s="66">
        <v>1</v>
      </c>
      <c r="O69" s="66"/>
      <c r="P69" s="66"/>
      <c r="Q69" s="66"/>
      <c r="R69" s="66"/>
      <c r="S69" s="66"/>
      <c r="T69" s="66">
        <v>1</v>
      </c>
      <c r="U69" s="66"/>
      <c r="V69" s="66"/>
      <c r="W69" s="66"/>
      <c r="X69" s="66"/>
      <c r="Y69" s="66"/>
      <c r="Z69" s="66"/>
      <c r="AA69" s="66"/>
      <c r="AB69" s="66"/>
      <c r="AC69" s="66"/>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row>
    <row r="70" spans="1:54" s="108" customFormat="1" ht="32.25" customHeight="1" x14ac:dyDescent="0.25">
      <c r="B70" s="122"/>
      <c r="C70" s="65" t="s">
        <v>329</v>
      </c>
      <c r="D70" s="65" t="s">
        <v>224</v>
      </c>
      <c r="E70" s="65" t="s">
        <v>498</v>
      </c>
      <c r="F70" s="66"/>
      <c r="G70" s="66"/>
      <c r="H70" s="66"/>
      <c r="I70" s="66"/>
      <c r="J70" s="109">
        <v>1</v>
      </c>
      <c r="K70" s="109"/>
      <c r="L70" s="66"/>
      <c r="M70" s="66"/>
      <c r="N70" s="66"/>
      <c r="O70" s="66"/>
      <c r="P70" s="66"/>
      <c r="Q70" s="66"/>
      <c r="R70" s="66"/>
      <c r="S70" s="66"/>
      <c r="T70" s="66"/>
      <c r="U70" s="66"/>
      <c r="V70" s="66"/>
      <c r="W70" s="66"/>
      <c r="X70" s="66">
        <v>1</v>
      </c>
      <c r="Y70" s="66"/>
      <c r="Z70" s="66"/>
      <c r="AA70" s="66"/>
      <c r="AB70" s="66"/>
      <c r="AC70" s="66"/>
      <c r="AD70" s="49"/>
    </row>
    <row r="71" spans="1:54" customFormat="1" ht="20.25" customHeight="1" x14ac:dyDescent="0.25">
      <c r="A71" s="49"/>
      <c r="B71" s="122"/>
      <c r="C71" s="65" t="s">
        <v>334</v>
      </c>
      <c r="D71" s="65" t="s">
        <v>223</v>
      </c>
      <c r="E71" s="65" t="s">
        <v>498</v>
      </c>
      <c r="F71" s="66"/>
      <c r="G71" s="66"/>
      <c r="H71" s="66"/>
      <c r="I71" s="66"/>
      <c r="J71" s="66"/>
      <c r="K71" s="66"/>
      <c r="L71" s="66"/>
      <c r="M71" s="66"/>
      <c r="N71" s="66"/>
      <c r="O71" s="66"/>
      <c r="P71" s="66"/>
      <c r="Q71" s="66"/>
      <c r="R71" s="66">
        <v>1</v>
      </c>
      <c r="S71" s="66"/>
      <c r="T71" s="66"/>
      <c r="U71" s="66"/>
      <c r="V71" s="66"/>
      <c r="W71" s="66"/>
      <c r="X71" s="66"/>
      <c r="Y71" s="66"/>
      <c r="Z71" s="66"/>
      <c r="AA71" s="66"/>
      <c r="AB71" s="66"/>
      <c r="AC71" s="66"/>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row>
    <row r="72" spans="1:54" customFormat="1" ht="24.75" customHeight="1" x14ac:dyDescent="0.25">
      <c r="A72" s="49"/>
      <c r="B72" s="122"/>
      <c r="C72" s="65" t="s">
        <v>495</v>
      </c>
      <c r="D72" s="65" t="s">
        <v>223</v>
      </c>
      <c r="E72" s="65" t="s">
        <v>498</v>
      </c>
      <c r="F72" s="66"/>
      <c r="G72" s="66"/>
      <c r="H72" s="66"/>
      <c r="I72" s="66"/>
      <c r="J72" s="66"/>
      <c r="K72" s="66"/>
      <c r="L72" s="66"/>
      <c r="M72" s="66"/>
      <c r="N72" s="66"/>
      <c r="O72" s="66"/>
      <c r="P72" s="66"/>
      <c r="Q72" s="66"/>
      <c r="R72" s="66">
        <v>1</v>
      </c>
      <c r="S72" s="66"/>
      <c r="T72" s="66"/>
      <c r="U72" s="66"/>
      <c r="V72" s="66"/>
      <c r="W72" s="66"/>
      <c r="X72" s="66"/>
      <c r="Y72" s="66"/>
      <c r="Z72" s="66"/>
      <c r="AA72" s="66"/>
      <c r="AB72" s="66"/>
      <c r="AC72" s="66"/>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row>
    <row r="73" spans="1:54" customFormat="1" ht="34.5" customHeight="1" x14ac:dyDescent="0.25">
      <c r="A73" s="49"/>
      <c r="B73" s="122"/>
      <c r="C73" s="65" t="s">
        <v>381</v>
      </c>
      <c r="D73" s="65" t="s">
        <v>223</v>
      </c>
      <c r="E73" s="65" t="s">
        <v>498</v>
      </c>
      <c r="F73" s="66"/>
      <c r="G73" s="66"/>
      <c r="H73" s="66">
        <v>1</v>
      </c>
      <c r="I73" s="66"/>
      <c r="J73" s="66">
        <v>1</v>
      </c>
      <c r="K73" s="66"/>
      <c r="L73" s="66">
        <v>1</v>
      </c>
      <c r="M73" s="66"/>
      <c r="N73" s="66"/>
      <c r="O73" s="66"/>
      <c r="P73" s="66"/>
      <c r="Q73" s="66"/>
      <c r="R73" s="66"/>
      <c r="S73" s="66"/>
      <c r="T73" s="66"/>
      <c r="U73" s="66"/>
      <c r="V73" s="66"/>
      <c r="W73" s="66"/>
      <c r="X73" s="66"/>
      <c r="Y73" s="66"/>
      <c r="Z73" s="66"/>
      <c r="AA73" s="66"/>
      <c r="AB73" s="66"/>
      <c r="AC73" s="66"/>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row>
    <row r="74" spans="1:54" customFormat="1" ht="24" customHeight="1" x14ac:dyDescent="0.25">
      <c r="A74" s="49"/>
      <c r="B74" s="122"/>
      <c r="C74" s="65" t="s">
        <v>335</v>
      </c>
      <c r="D74" s="65" t="s">
        <v>223</v>
      </c>
      <c r="E74" s="65" t="s">
        <v>498</v>
      </c>
      <c r="F74" s="66"/>
      <c r="G74" s="66"/>
      <c r="H74" s="66"/>
      <c r="I74" s="66"/>
      <c r="J74" s="66"/>
      <c r="K74" s="66"/>
      <c r="L74" s="66"/>
      <c r="M74" s="66"/>
      <c r="N74" s="66"/>
      <c r="O74" s="66"/>
      <c r="P74" s="66"/>
      <c r="Q74" s="66"/>
      <c r="R74" s="66"/>
      <c r="S74" s="66"/>
      <c r="T74" s="66">
        <v>1</v>
      </c>
      <c r="U74" s="66"/>
      <c r="V74" s="66"/>
      <c r="W74" s="66"/>
      <c r="X74" s="66"/>
      <c r="Y74" s="66"/>
      <c r="Z74" s="66"/>
      <c r="AA74" s="66"/>
      <c r="AB74" s="66"/>
      <c r="AC74" s="66"/>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row>
    <row r="75" spans="1:54" ht="30" customHeight="1" x14ac:dyDescent="0.25">
      <c r="B75" s="122"/>
      <c r="C75" s="65" t="s">
        <v>337</v>
      </c>
      <c r="D75" s="65" t="s">
        <v>223</v>
      </c>
      <c r="E75" s="65" t="s">
        <v>498</v>
      </c>
      <c r="F75" s="66"/>
      <c r="G75" s="66"/>
      <c r="H75" s="66"/>
      <c r="I75" s="66"/>
      <c r="J75" s="66"/>
      <c r="K75" s="66"/>
      <c r="L75" s="66"/>
      <c r="M75" s="66"/>
      <c r="N75" s="66"/>
      <c r="O75" s="66"/>
      <c r="P75" s="66"/>
      <c r="Q75" s="66"/>
      <c r="R75" s="66"/>
      <c r="S75" s="66"/>
      <c r="T75" s="66"/>
      <c r="U75" s="66"/>
      <c r="V75" s="66">
        <v>1</v>
      </c>
      <c r="W75" s="66"/>
      <c r="X75" s="66"/>
      <c r="Y75" s="66"/>
      <c r="Z75" s="66"/>
      <c r="AA75" s="66"/>
      <c r="AB75" s="66"/>
      <c r="AC75" s="66"/>
    </row>
    <row r="76" spans="1:54" ht="21" customHeight="1" x14ac:dyDescent="0.25">
      <c r="B76" s="122"/>
      <c r="C76" s="65" t="s">
        <v>382</v>
      </c>
      <c r="D76" s="65" t="s">
        <v>242</v>
      </c>
      <c r="E76" s="65" t="s">
        <v>498</v>
      </c>
      <c r="F76" s="66"/>
      <c r="G76" s="66"/>
      <c r="H76" s="66"/>
      <c r="I76" s="66"/>
      <c r="J76" s="66"/>
      <c r="K76" s="66"/>
      <c r="L76" s="66">
        <v>1</v>
      </c>
      <c r="M76" s="66"/>
      <c r="N76" s="66"/>
      <c r="O76" s="66"/>
      <c r="P76" s="66"/>
      <c r="Q76" s="66"/>
      <c r="R76" s="66"/>
      <c r="S76" s="66"/>
      <c r="T76" s="66"/>
      <c r="U76" s="66"/>
      <c r="V76" s="66"/>
      <c r="W76" s="66"/>
      <c r="X76" s="66"/>
      <c r="Y76" s="66"/>
      <c r="Z76" s="66"/>
      <c r="AA76" s="66"/>
      <c r="AB76" s="66"/>
      <c r="AC76" s="66"/>
    </row>
    <row r="77" spans="1:54" ht="24" customHeight="1" x14ac:dyDescent="0.25">
      <c r="B77" s="122"/>
      <c r="C77" s="65" t="s">
        <v>336</v>
      </c>
      <c r="D77" s="65" t="s">
        <v>223</v>
      </c>
      <c r="E77" s="65" t="s">
        <v>498</v>
      </c>
      <c r="F77" s="66"/>
      <c r="G77" s="66"/>
      <c r="H77" s="66"/>
      <c r="I77" s="66"/>
      <c r="J77" s="66"/>
      <c r="K77" s="66"/>
      <c r="L77" s="66"/>
      <c r="M77" s="66"/>
      <c r="N77" s="66"/>
      <c r="O77" s="66"/>
      <c r="P77" s="66"/>
      <c r="Q77" s="66"/>
      <c r="R77" s="66">
        <v>1</v>
      </c>
      <c r="S77" s="66"/>
      <c r="T77" s="66"/>
      <c r="U77" s="66"/>
      <c r="V77" s="66"/>
      <c r="W77" s="66"/>
      <c r="X77" s="66"/>
      <c r="Y77" s="66"/>
      <c r="Z77" s="66">
        <v>1</v>
      </c>
      <c r="AA77" s="66"/>
      <c r="AB77" s="66"/>
      <c r="AC77" s="66"/>
    </row>
    <row r="78" spans="1:54" customFormat="1" ht="18" customHeight="1" x14ac:dyDescent="0.25">
      <c r="A78" s="49"/>
      <c r="B78" s="122"/>
      <c r="C78" s="372" t="s">
        <v>239</v>
      </c>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4"/>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row>
    <row r="79" spans="1:54" ht="21" customHeight="1" x14ac:dyDescent="0.25">
      <c r="A79" s="98"/>
      <c r="B79" s="87"/>
      <c r="C79" s="65" t="s">
        <v>234</v>
      </c>
      <c r="D79" s="65" t="s">
        <v>214</v>
      </c>
      <c r="E79" s="65" t="s">
        <v>498</v>
      </c>
      <c r="F79" s="66"/>
      <c r="G79" s="66"/>
      <c r="H79" s="66"/>
      <c r="I79" s="66"/>
      <c r="J79" s="66"/>
      <c r="K79" s="66"/>
      <c r="L79" s="66">
        <v>1</v>
      </c>
      <c r="M79" s="66"/>
      <c r="N79" s="66"/>
      <c r="O79" s="66"/>
      <c r="P79" s="66"/>
      <c r="Q79" s="66"/>
      <c r="R79" s="66"/>
      <c r="S79" s="66"/>
      <c r="T79" s="66"/>
      <c r="U79" s="66"/>
      <c r="V79" s="66"/>
      <c r="W79" s="66"/>
      <c r="X79" s="66"/>
      <c r="Y79" s="66"/>
      <c r="Z79" s="66"/>
      <c r="AA79" s="66"/>
      <c r="AB79" s="66"/>
      <c r="AC79" s="66"/>
    </row>
    <row r="80" spans="1:54" ht="33.75" x14ac:dyDescent="0.25">
      <c r="A80" s="98"/>
      <c r="B80" s="87"/>
      <c r="C80" s="65" t="s">
        <v>383</v>
      </c>
      <c r="D80" s="65" t="s">
        <v>214</v>
      </c>
      <c r="E80" s="65" t="s">
        <v>498</v>
      </c>
      <c r="F80" s="66"/>
      <c r="G80" s="66"/>
      <c r="H80" s="66"/>
      <c r="I80" s="66"/>
      <c r="J80" s="66"/>
      <c r="K80" s="66"/>
      <c r="L80" s="66"/>
      <c r="M80" s="66"/>
      <c r="N80" s="66">
        <v>1</v>
      </c>
      <c r="O80" s="66"/>
      <c r="P80" s="66"/>
      <c r="Q80" s="66"/>
      <c r="R80" s="66"/>
      <c r="S80" s="66"/>
      <c r="T80" s="66"/>
      <c r="U80" s="66"/>
      <c r="V80" s="66"/>
      <c r="W80" s="66"/>
      <c r="X80" s="66"/>
      <c r="Y80" s="66"/>
      <c r="Z80" s="66"/>
      <c r="AA80" s="66"/>
      <c r="AB80" s="66"/>
      <c r="AC80" s="66"/>
    </row>
    <row r="81" spans="1:54" ht="22.5" x14ac:dyDescent="0.25">
      <c r="A81" s="98"/>
      <c r="B81" s="87"/>
      <c r="C81" s="65" t="s">
        <v>384</v>
      </c>
      <c r="D81" s="65" t="s">
        <v>214</v>
      </c>
      <c r="E81" s="65" t="s">
        <v>498</v>
      </c>
      <c r="F81" s="66"/>
      <c r="G81" s="66"/>
      <c r="H81" s="66"/>
      <c r="I81" s="66"/>
      <c r="J81" s="66"/>
      <c r="K81" s="66"/>
      <c r="L81" s="66"/>
      <c r="M81" s="66"/>
      <c r="N81" s="66"/>
      <c r="O81" s="66"/>
      <c r="P81" s="66">
        <v>1</v>
      </c>
      <c r="Q81" s="66"/>
      <c r="R81" s="66"/>
      <c r="S81" s="66"/>
      <c r="T81" s="66"/>
      <c r="U81" s="66"/>
      <c r="V81" s="66"/>
      <c r="W81" s="66"/>
      <c r="X81" s="66"/>
      <c r="Y81" s="66"/>
      <c r="Z81" s="66"/>
      <c r="AA81" s="66"/>
      <c r="AB81" s="66"/>
      <c r="AC81" s="66"/>
    </row>
    <row r="82" spans="1:54" x14ac:dyDescent="0.25">
      <c r="A82" s="98"/>
      <c r="B82" s="87"/>
      <c r="C82" s="65" t="s">
        <v>385</v>
      </c>
      <c r="D82" s="65" t="s">
        <v>214</v>
      </c>
      <c r="E82" s="65" t="s">
        <v>498</v>
      </c>
      <c r="F82" s="66"/>
      <c r="G82" s="66"/>
      <c r="H82" s="66"/>
      <c r="I82" s="66"/>
      <c r="J82" s="66"/>
      <c r="K82" s="66"/>
      <c r="L82" s="66"/>
      <c r="M82" s="66"/>
      <c r="N82" s="66"/>
      <c r="O82" s="66"/>
      <c r="P82" s="66"/>
      <c r="Q82" s="66"/>
      <c r="R82" s="66">
        <v>1</v>
      </c>
      <c r="S82" s="66"/>
      <c r="T82" s="66"/>
      <c r="U82" s="66"/>
      <c r="V82" s="66"/>
      <c r="W82" s="66"/>
      <c r="X82" s="66"/>
      <c r="Y82" s="66"/>
      <c r="Z82" s="66"/>
      <c r="AA82" s="66"/>
      <c r="AB82" s="66"/>
      <c r="AC82" s="66"/>
    </row>
    <row r="83" spans="1:54" x14ac:dyDescent="0.25">
      <c r="A83" s="98"/>
      <c r="B83" s="87"/>
      <c r="C83" s="65" t="s">
        <v>338</v>
      </c>
      <c r="D83" s="65" t="s">
        <v>214</v>
      </c>
      <c r="E83" s="65" t="s">
        <v>498</v>
      </c>
      <c r="F83" s="66"/>
      <c r="G83" s="66"/>
      <c r="H83" s="66"/>
      <c r="I83" s="66"/>
      <c r="J83" s="66">
        <v>1</v>
      </c>
      <c r="K83" s="66"/>
      <c r="L83" s="66">
        <v>1</v>
      </c>
      <c r="M83" s="66"/>
      <c r="N83" s="66">
        <v>1</v>
      </c>
      <c r="O83" s="66"/>
      <c r="P83" s="66">
        <v>1</v>
      </c>
      <c r="Q83" s="66"/>
      <c r="R83" s="66">
        <v>1</v>
      </c>
      <c r="S83" s="66"/>
      <c r="T83" s="66">
        <v>1</v>
      </c>
      <c r="U83" s="66"/>
      <c r="V83" s="66">
        <v>1</v>
      </c>
      <c r="W83" s="66"/>
      <c r="X83" s="66">
        <v>1</v>
      </c>
      <c r="Y83" s="66"/>
      <c r="Z83" s="66">
        <v>1</v>
      </c>
      <c r="AA83" s="66"/>
      <c r="AB83" s="66">
        <v>1</v>
      </c>
      <c r="AC83" s="66"/>
    </row>
    <row r="84" spans="1:54" customFormat="1" ht="18" customHeight="1" x14ac:dyDescent="0.25">
      <c r="A84" s="49"/>
      <c r="B84" s="122"/>
      <c r="C84" s="372" t="s">
        <v>197</v>
      </c>
      <c r="D84" s="373"/>
      <c r="E84" s="373"/>
      <c r="F84" s="373"/>
      <c r="G84" s="373"/>
      <c r="H84" s="373"/>
      <c r="I84" s="373"/>
      <c r="J84" s="373"/>
      <c r="K84" s="373"/>
      <c r="L84" s="373"/>
      <c r="M84" s="373"/>
      <c r="N84" s="373"/>
      <c r="O84" s="373"/>
      <c r="P84" s="373"/>
      <c r="Q84" s="373"/>
      <c r="R84" s="373"/>
      <c r="S84" s="373"/>
      <c r="T84" s="373"/>
      <c r="U84" s="373"/>
      <c r="V84" s="373"/>
      <c r="W84" s="373"/>
      <c r="X84" s="373"/>
      <c r="Y84" s="373"/>
      <c r="Z84" s="373"/>
      <c r="AA84" s="373"/>
      <c r="AB84" s="373"/>
      <c r="AC84" s="374"/>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row>
    <row r="85" spans="1:54" ht="30" customHeight="1" x14ac:dyDescent="0.25">
      <c r="B85" s="122"/>
      <c r="C85" s="65" t="s">
        <v>202</v>
      </c>
      <c r="D85" s="65" t="s">
        <v>214</v>
      </c>
      <c r="E85" s="65" t="s">
        <v>498</v>
      </c>
      <c r="F85" s="66"/>
      <c r="G85" s="66"/>
      <c r="H85" s="66"/>
      <c r="I85" s="66"/>
      <c r="J85" s="66"/>
      <c r="K85" s="66"/>
      <c r="L85" s="66"/>
      <c r="M85" s="66"/>
      <c r="N85" s="66"/>
      <c r="O85" s="66"/>
      <c r="P85" s="66">
        <v>1</v>
      </c>
      <c r="Q85" s="66"/>
      <c r="R85" s="66"/>
      <c r="S85" s="66"/>
      <c r="T85" s="66"/>
      <c r="U85" s="66"/>
      <c r="V85" s="66"/>
      <c r="W85" s="66"/>
      <c r="X85" s="66"/>
      <c r="Y85" s="66"/>
      <c r="Z85" s="66"/>
      <c r="AA85" s="66"/>
      <c r="AB85" s="66"/>
      <c r="AC85" s="66"/>
    </row>
    <row r="86" spans="1:54" ht="30" customHeight="1" x14ac:dyDescent="0.25">
      <c r="B86" s="122"/>
      <c r="C86" s="65" t="s">
        <v>203</v>
      </c>
      <c r="D86" s="65" t="s">
        <v>214</v>
      </c>
      <c r="E86" s="65" t="s">
        <v>498</v>
      </c>
      <c r="F86" s="66"/>
      <c r="G86" s="66"/>
      <c r="H86" s="66"/>
      <c r="I86" s="66"/>
      <c r="J86" s="66"/>
      <c r="K86" s="66"/>
      <c r="L86" s="66"/>
      <c r="M86" s="66"/>
      <c r="N86" s="66"/>
      <c r="O86" s="66"/>
      <c r="P86" s="66">
        <v>1</v>
      </c>
      <c r="Q86" s="66"/>
      <c r="R86" s="66"/>
      <c r="S86" s="66"/>
      <c r="T86" s="66"/>
      <c r="U86" s="66"/>
      <c r="V86" s="66"/>
      <c r="W86" s="66"/>
      <c r="X86" s="66"/>
      <c r="Y86" s="66"/>
      <c r="Z86" s="66"/>
      <c r="AA86" s="66"/>
      <c r="AB86" s="66"/>
      <c r="AC86" s="66"/>
    </row>
    <row r="87" spans="1:54" ht="33.75" customHeight="1" x14ac:dyDescent="0.25">
      <c r="A87" s="98"/>
      <c r="B87" s="122"/>
      <c r="C87" s="65" t="s">
        <v>339</v>
      </c>
      <c r="D87" s="65" t="s">
        <v>214</v>
      </c>
      <c r="E87" s="65" t="s">
        <v>498</v>
      </c>
      <c r="F87" s="66"/>
      <c r="G87" s="66"/>
      <c r="H87" s="66">
        <v>1</v>
      </c>
      <c r="I87" s="66"/>
      <c r="J87" s="66">
        <v>1</v>
      </c>
      <c r="K87" s="66"/>
      <c r="L87" s="66">
        <v>1</v>
      </c>
      <c r="M87" s="66"/>
      <c r="N87" s="66">
        <v>1</v>
      </c>
      <c r="O87" s="66"/>
      <c r="P87" s="66">
        <v>1</v>
      </c>
      <c r="Q87" s="66"/>
      <c r="R87" s="66">
        <v>1</v>
      </c>
      <c r="S87" s="66"/>
      <c r="T87" s="66">
        <v>1</v>
      </c>
      <c r="U87" s="66"/>
      <c r="V87" s="66">
        <v>1</v>
      </c>
      <c r="W87" s="66"/>
      <c r="X87" s="66">
        <v>1</v>
      </c>
      <c r="Y87" s="66"/>
      <c r="Z87" s="66">
        <v>1</v>
      </c>
      <c r="AA87" s="66"/>
      <c r="AB87" s="66">
        <v>1</v>
      </c>
      <c r="AC87" s="66"/>
    </row>
    <row r="88" spans="1:54" ht="29.25" customHeight="1" x14ac:dyDescent="0.25">
      <c r="A88" s="98"/>
      <c r="B88" s="122"/>
      <c r="C88" s="65" t="s">
        <v>386</v>
      </c>
      <c r="D88" s="65" t="s">
        <v>241</v>
      </c>
      <c r="E88" s="65" t="s">
        <v>498</v>
      </c>
      <c r="F88" s="66"/>
      <c r="G88" s="66"/>
      <c r="H88" s="66"/>
      <c r="I88" s="66"/>
      <c r="J88" s="66"/>
      <c r="K88" s="66"/>
      <c r="L88" s="66"/>
      <c r="M88" s="66"/>
      <c r="N88" s="66"/>
      <c r="O88" s="66"/>
      <c r="P88" s="66"/>
      <c r="Q88" s="66"/>
      <c r="R88" s="66">
        <v>1</v>
      </c>
      <c r="S88" s="66"/>
      <c r="T88" s="66"/>
      <c r="U88" s="66"/>
      <c r="V88" s="66"/>
      <c r="W88" s="66"/>
      <c r="X88" s="66"/>
      <c r="Y88" s="66"/>
      <c r="Z88" s="66"/>
      <c r="AA88" s="66"/>
      <c r="AB88" s="66"/>
      <c r="AC88" s="66"/>
    </row>
    <row r="89" spans="1:54" ht="21" customHeight="1" x14ac:dyDescent="0.25">
      <c r="A89" s="98"/>
      <c r="B89" s="122"/>
      <c r="C89" s="65" t="s">
        <v>389</v>
      </c>
      <c r="D89" s="65" t="s">
        <v>214</v>
      </c>
      <c r="E89" s="65" t="s">
        <v>498</v>
      </c>
      <c r="F89" s="66"/>
      <c r="G89" s="66"/>
      <c r="H89" s="66"/>
      <c r="I89" s="66"/>
      <c r="J89" s="66"/>
      <c r="K89" s="66"/>
      <c r="L89" s="66">
        <v>1</v>
      </c>
      <c r="M89" s="66"/>
      <c r="N89" s="66"/>
      <c r="O89" s="66"/>
      <c r="P89" s="66"/>
      <c r="Q89" s="66"/>
      <c r="R89" s="66"/>
      <c r="S89" s="66"/>
      <c r="T89" s="66"/>
      <c r="U89" s="66"/>
      <c r="V89" s="66">
        <v>1</v>
      </c>
      <c r="W89" s="66"/>
      <c r="X89" s="66"/>
      <c r="Y89" s="66"/>
      <c r="Z89" s="66"/>
      <c r="AA89" s="66"/>
      <c r="AB89" s="66"/>
      <c r="AC89" s="66"/>
    </row>
    <row r="90" spans="1:54" ht="21" customHeight="1" x14ac:dyDescent="0.25">
      <c r="B90" s="122"/>
      <c r="C90" s="65" t="s">
        <v>204</v>
      </c>
      <c r="D90" s="65" t="s">
        <v>214</v>
      </c>
      <c r="E90" s="65" t="s">
        <v>498</v>
      </c>
      <c r="F90" s="66"/>
      <c r="G90" s="66"/>
      <c r="H90" s="66"/>
      <c r="I90" s="66"/>
      <c r="J90" s="66"/>
      <c r="K90" s="66"/>
      <c r="L90" s="66"/>
      <c r="M90" s="66"/>
      <c r="N90" s="66">
        <v>1</v>
      </c>
      <c r="O90" s="66"/>
      <c r="P90" s="66"/>
      <c r="Q90" s="66"/>
      <c r="R90" s="66"/>
      <c r="S90" s="66"/>
      <c r="T90" s="66"/>
      <c r="U90" s="66"/>
      <c r="V90" s="66"/>
      <c r="W90" s="66"/>
      <c r="X90" s="66">
        <v>1</v>
      </c>
      <c r="Y90" s="66"/>
      <c r="Z90" s="66"/>
      <c r="AA90" s="66"/>
      <c r="AB90" s="66"/>
      <c r="AC90" s="66"/>
    </row>
    <row r="91" spans="1:54" ht="21" customHeight="1" x14ac:dyDescent="0.25">
      <c r="B91" s="122"/>
      <c r="C91" s="65" t="s">
        <v>390</v>
      </c>
      <c r="D91" s="65" t="s">
        <v>214</v>
      </c>
      <c r="E91" s="65" t="s">
        <v>498</v>
      </c>
      <c r="F91" s="66"/>
      <c r="G91" s="66"/>
      <c r="H91" s="66"/>
      <c r="I91" s="66"/>
      <c r="J91" s="66"/>
      <c r="K91" s="66"/>
      <c r="L91" s="66"/>
      <c r="M91" s="66"/>
      <c r="N91" s="66"/>
      <c r="O91" s="66"/>
      <c r="P91" s="66">
        <v>1</v>
      </c>
      <c r="Q91" s="66"/>
      <c r="R91" s="66"/>
      <c r="S91" s="66"/>
      <c r="T91" s="66"/>
      <c r="U91" s="66"/>
      <c r="V91" s="66"/>
      <c r="W91" s="66"/>
      <c r="X91" s="66"/>
      <c r="Y91" s="66"/>
      <c r="Z91" s="66"/>
      <c r="AA91" s="66"/>
      <c r="AB91" s="66"/>
      <c r="AC91" s="66"/>
    </row>
    <row r="92" spans="1:54" ht="20.25" customHeight="1" x14ac:dyDescent="0.25">
      <c r="B92" s="122"/>
      <c r="C92" s="65" t="s">
        <v>332</v>
      </c>
      <c r="D92" s="65" t="s">
        <v>233</v>
      </c>
      <c r="E92" s="65" t="s">
        <v>498</v>
      </c>
      <c r="F92" s="66"/>
      <c r="G92" s="66"/>
      <c r="H92" s="66"/>
      <c r="I92" s="66"/>
      <c r="J92" s="66">
        <v>1</v>
      </c>
      <c r="K92" s="66"/>
      <c r="L92" s="66"/>
      <c r="M92" s="66"/>
      <c r="N92" s="66"/>
      <c r="O92" s="66"/>
      <c r="P92" s="66"/>
      <c r="Q92" s="66"/>
      <c r="R92" s="66"/>
      <c r="S92" s="66"/>
      <c r="T92" s="66"/>
      <c r="U92" s="66"/>
      <c r="V92" s="66">
        <v>1</v>
      </c>
      <c r="W92" s="66"/>
      <c r="X92" s="66"/>
      <c r="Y92" s="66"/>
      <c r="Z92" s="66"/>
      <c r="AA92" s="66"/>
      <c r="AB92" s="66"/>
      <c r="AC92" s="66"/>
    </row>
    <row r="93" spans="1:54" ht="15" customHeight="1" x14ac:dyDescent="0.25">
      <c r="B93" s="351" t="s">
        <v>198</v>
      </c>
      <c r="C93" s="227"/>
      <c r="D93" s="227"/>
      <c r="E93" s="228"/>
      <c r="F93" s="207">
        <f>SUM(F21:F92)</f>
        <v>3</v>
      </c>
      <c r="G93" s="208"/>
      <c r="H93" s="207">
        <f>SUM(H21:H92)</f>
        <v>8</v>
      </c>
      <c r="I93" s="208"/>
      <c r="J93" s="207">
        <f>SUM(J21:J92)</f>
        <v>16</v>
      </c>
      <c r="K93" s="208"/>
      <c r="L93" s="207">
        <f>SUM(L21:L92)</f>
        <v>16</v>
      </c>
      <c r="M93" s="208"/>
      <c r="N93" s="207">
        <f>SUM(N21:N92)</f>
        <v>15</v>
      </c>
      <c r="O93" s="208"/>
      <c r="P93" s="207">
        <f>SUM(P21:P92)</f>
        <v>14</v>
      </c>
      <c r="Q93" s="208"/>
      <c r="R93" s="207">
        <f>SUM(R21:R92)</f>
        <v>12</v>
      </c>
      <c r="S93" s="208"/>
      <c r="T93" s="207">
        <f>SUM(T21:T92)</f>
        <v>10</v>
      </c>
      <c r="U93" s="208"/>
      <c r="V93" s="207">
        <f>SUM(V21:V92)</f>
        <v>12</v>
      </c>
      <c r="W93" s="208"/>
      <c r="X93" s="207">
        <f>SUM(X21:X92)</f>
        <v>8</v>
      </c>
      <c r="Y93" s="208"/>
      <c r="Z93" s="207">
        <f>SUM(Z21:Z92)</f>
        <v>10</v>
      </c>
      <c r="AA93" s="208"/>
      <c r="AB93" s="207">
        <f>SUM(AB21:AB92)</f>
        <v>5</v>
      </c>
      <c r="AC93" s="208"/>
      <c r="AD93" s="67"/>
      <c r="AE93" s="67"/>
    </row>
    <row r="94" spans="1:54" ht="15" customHeight="1" x14ac:dyDescent="0.25">
      <c r="B94" s="173"/>
      <c r="C94" s="169"/>
      <c r="D94" s="169"/>
      <c r="E94" s="170"/>
      <c r="F94" s="171">
        <v>0</v>
      </c>
      <c r="G94" s="172">
        <f>SUM(F22:F35,F37:F41,F43:F46,F48:F52,F54:F60,F62:F67,F69:F77,F79:F83,F85:F92)</f>
        <v>3</v>
      </c>
      <c r="H94" s="171">
        <v>0</v>
      </c>
      <c r="I94" s="172">
        <f>SUM(H22:H35,H37:H41,H43:H46,H48:H52,H54:H60,H62:H67,H69:H77,H79:H83,H85:H92)</f>
        <v>8</v>
      </c>
      <c r="J94" s="171">
        <v>0</v>
      </c>
      <c r="K94" s="172">
        <f>SUM(J22:J35,J37:J41,J43:J46,J48:J52,J54:J60,J62:J67,J69:J77,J79:J83,J85:J92)</f>
        <v>16</v>
      </c>
      <c r="L94" s="171">
        <v>0</v>
      </c>
      <c r="M94" s="172">
        <f>SUM(L22:L35,L37:L41,L43:L46,L48:L52,L54:L60,L62:L67,L69:L77,L79:L83,L85:L92)</f>
        <v>16</v>
      </c>
      <c r="N94" s="171">
        <v>0</v>
      </c>
      <c r="O94" s="172">
        <f>SUM(N22:N35,N37:N41,N43:N46,N48:N52,N54:N60,N62:N67,N69:N77,N79:N83,N85:N92)</f>
        <v>15</v>
      </c>
      <c r="P94" s="171">
        <v>0</v>
      </c>
      <c r="Q94" s="172">
        <f>SUM(P22:P35,P37:P41,P43:P46,P48:P52,P54:P60,P62:P67,P69:P77,P79:P83,P85:P92)</f>
        <v>14</v>
      </c>
      <c r="R94" s="171">
        <v>0</v>
      </c>
      <c r="S94" s="172">
        <f>SUM(R22:R35,R37:R41,R43:R46,R48:R52,R54:R60,R62:R67,R69:R77,R79:R83,R85:R92)</f>
        <v>12</v>
      </c>
      <c r="T94" s="171">
        <v>0</v>
      </c>
      <c r="U94" s="172">
        <f>SUM(T22:T35,T37:T41,T43:T46,T48:T52,T54:T60,T62:T67,T69:T77,T79:T83,T85:T92)</f>
        <v>10</v>
      </c>
      <c r="V94" s="171">
        <v>0</v>
      </c>
      <c r="W94" s="172">
        <f>SUM(V22:V35,V37:V41,V43:V46,V48:V52,V54:V60,V62:V67,V69:V77,V79:V83,V85:V92)</f>
        <v>12</v>
      </c>
      <c r="X94" s="171">
        <v>0</v>
      </c>
      <c r="Y94" s="172">
        <f>SUM(X22:X35,X37:X41,X43:X46,X48:X52,X54:X60,X62:X67,X69:X77,X79:X83,X85:X92)</f>
        <v>8</v>
      </c>
      <c r="Z94" s="171">
        <v>0</v>
      </c>
      <c r="AA94" s="172">
        <f>SUM(Z22:Z35,Z37:Z41,Z43:Z46,Z48:Z52,Z54:Z60,Z62:Z67,Z69:Z77,Z79:Z83,Z85:Z92)</f>
        <v>10</v>
      </c>
      <c r="AB94" s="171">
        <v>0</v>
      </c>
      <c r="AC94" s="172">
        <f>SUM(AB22:AB35,AB37:AB41,AB43:AB46,AB48:AB52,AB54:AB60,AB62:AB67,AB69:AB77,AB79:AB83,AB85:AB92)</f>
        <v>5</v>
      </c>
      <c r="AD94" s="67"/>
      <c r="AE94" s="67"/>
    </row>
    <row r="95" spans="1:54" ht="15" customHeight="1" x14ac:dyDescent="0.25">
      <c r="B95" s="226" t="s">
        <v>199</v>
      </c>
      <c r="C95" s="227"/>
      <c r="D95" s="227"/>
      <c r="E95" s="228"/>
      <c r="F95" s="238">
        <f>SUM(G21:G92)</f>
        <v>0</v>
      </c>
      <c r="G95" s="239"/>
      <c r="H95" s="238">
        <f>SUM(I21:I92)</f>
        <v>0</v>
      </c>
      <c r="I95" s="239"/>
      <c r="J95" s="238">
        <f>SUM(K21:K92)</f>
        <v>0</v>
      </c>
      <c r="K95" s="239"/>
      <c r="L95" s="238">
        <f>SUM(M21:M92)</f>
        <v>0</v>
      </c>
      <c r="M95" s="239"/>
      <c r="N95" s="238">
        <f>SUM(O21:O92)</f>
        <v>0</v>
      </c>
      <c r="O95" s="239"/>
      <c r="P95" s="238">
        <f>SUM(Q21:Q92)</f>
        <v>0</v>
      </c>
      <c r="Q95" s="239"/>
      <c r="R95" s="238">
        <f>SUM(S21:S92)</f>
        <v>0</v>
      </c>
      <c r="S95" s="239"/>
      <c r="T95" s="238">
        <f>SUM(U21:U92)</f>
        <v>0</v>
      </c>
      <c r="U95" s="239"/>
      <c r="V95" s="238">
        <f>SUM(W21:W92)</f>
        <v>0</v>
      </c>
      <c r="W95" s="239"/>
      <c r="X95" s="238">
        <f>SUM(Y21:Y92)</f>
        <v>0</v>
      </c>
      <c r="Y95" s="239"/>
      <c r="Z95" s="238">
        <f>SUM(AA21:AA92)</f>
        <v>0</v>
      </c>
      <c r="AA95" s="239"/>
      <c r="AB95" s="238">
        <f>SUM(AC21:AC92)</f>
        <v>0</v>
      </c>
      <c r="AC95" s="239"/>
      <c r="AD95" s="67"/>
      <c r="AE95" s="67"/>
    </row>
    <row r="96" spans="1:54" ht="15" customHeight="1" x14ac:dyDescent="0.25">
      <c r="B96" s="231" t="s">
        <v>39</v>
      </c>
      <c r="C96" s="232"/>
      <c r="D96" s="232"/>
      <c r="E96" s="233"/>
      <c r="F96" s="234">
        <f>IFERROR(F95/F93,0)</f>
        <v>0</v>
      </c>
      <c r="G96" s="235"/>
      <c r="H96" s="234">
        <f>IFERROR(H95/H93,0)</f>
        <v>0</v>
      </c>
      <c r="I96" s="235"/>
      <c r="J96" s="234">
        <f>IFERROR(J95/J93,0)</f>
        <v>0</v>
      </c>
      <c r="K96" s="235"/>
      <c r="L96" s="234">
        <f>IFERROR(L95/L93,0)</f>
        <v>0</v>
      </c>
      <c r="M96" s="235"/>
      <c r="N96" s="234">
        <f>IFERROR(N95/N93,0)</f>
        <v>0</v>
      </c>
      <c r="O96" s="235"/>
      <c r="P96" s="234">
        <f>IFERROR(P95/P93,0)</f>
        <v>0</v>
      </c>
      <c r="Q96" s="235"/>
      <c r="R96" s="234">
        <f>IFERROR(R95/R93,0)</f>
        <v>0</v>
      </c>
      <c r="S96" s="235"/>
      <c r="T96" s="234">
        <f>IFERROR(T95/T93,0)</f>
        <v>0</v>
      </c>
      <c r="U96" s="235"/>
      <c r="V96" s="234">
        <f>IFERROR(V95/V93,0)</f>
        <v>0</v>
      </c>
      <c r="W96" s="235"/>
      <c r="X96" s="234">
        <f>IFERROR(X95/X93,0)</f>
        <v>0</v>
      </c>
      <c r="Y96" s="235"/>
      <c r="Z96" s="234">
        <f>IFERROR(Z95/Z93,0)</f>
        <v>0</v>
      </c>
      <c r="AA96" s="235"/>
      <c r="AB96" s="234">
        <f>IFERROR(AB95/AB93,0)</f>
        <v>0</v>
      </c>
      <c r="AC96" s="235"/>
      <c r="AD96" s="67"/>
      <c r="AE96" s="67"/>
    </row>
    <row r="97" spans="2:31" x14ac:dyDescent="0.25">
      <c r="B97" s="68"/>
      <c r="C97" s="68"/>
      <c r="D97" s="68"/>
      <c r="E97" s="68"/>
      <c r="F97" s="240">
        <f>AVERAGE(F96:K96)</f>
        <v>0</v>
      </c>
      <c r="G97" s="240"/>
      <c r="H97" s="240"/>
      <c r="I97" s="240"/>
      <c r="J97" s="240"/>
      <c r="K97" s="240"/>
      <c r="L97" s="240">
        <f>AVERAGE(L96:Q96)</f>
        <v>0</v>
      </c>
      <c r="M97" s="240"/>
      <c r="N97" s="240"/>
      <c r="O97" s="240"/>
      <c r="P97" s="240"/>
      <c r="Q97" s="240"/>
      <c r="R97" s="240">
        <f>AVERAGE(R96:W96)</f>
        <v>0</v>
      </c>
      <c r="S97" s="240"/>
      <c r="T97" s="240"/>
      <c r="U97" s="240"/>
      <c r="V97" s="240"/>
      <c r="W97" s="240"/>
      <c r="X97" s="240">
        <f>AVERAGE(X96:AC96)</f>
        <v>0</v>
      </c>
      <c r="Y97" s="240"/>
      <c r="Z97" s="240"/>
      <c r="AA97" s="240"/>
      <c r="AB97" s="240"/>
      <c r="AC97" s="240"/>
      <c r="AD97" s="67"/>
      <c r="AE97" s="67"/>
    </row>
    <row r="98" spans="2:31" x14ac:dyDescent="0.25">
      <c r="B98" s="68"/>
      <c r="C98" s="68"/>
      <c r="D98" s="68"/>
      <c r="E98" s="68"/>
      <c r="F98" s="70"/>
      <c r="G98" s="70"/>
      <c r="H98" s="70"/>
      <c r="I98" s="70"/>
      <c r="J98" s="70"/>
      <c r="K98" s="70"/>
      <c r="L98" s="70"/>
      <c r="M98" s="70"/>
      <c r="N98" s="70"/>
      <c r="O98" s="70"/>
      <c r="P98" s="70"/>
      <c r="Q98" s="70"/>
      <c r="R98" s="70"/>
      <c r="S98" s="70"/>
      <c r="T98" s="70"/>
      <c r="U98" s="70"/>
      <c r="V98" s="70"/>
      <c r="W98" s="70"/>
      <c r="X98" s="70"/>
      <c r="Y98" s="70"/>
      <c r="Z98" s="70"/>
      <c r="AA98" s="70"/>
      <c r="AB98" s="70"/>
      <c r="AC98" s="70"/>
      <c r="AD98" s="67"/>
      <c r="AE98" s="67"/>
    </row>
    <row r="99" spans="2:31" ht="12" customHeight="1" x14ac:dyDescent="0.25">
      <c r="B99" s="243" t="s">
        <v>124</v>
      </c>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71"/>
    </row>
    <row r="100" spans="2:31" ht="15" customHeight="1" x14ac:dyDescent="0.25">
      <c r="B100" s="248" t="s">
        <v>19</v>
      </c>
      <c r="C100" s="248"/>
      <c r="D100" s="86" t="s">
        <v>34</v>
      </c>
      <c r="E100" s="86" t="s">
        <v>18</v>
      </c>
      <c r="F100" s="249" t="s">
        <v>35</v>
      </c>
      <c r="G100" s="249"/>
      <c r="H100" s="249"/>
      <c r="I100" s="249"/>
      <c r="J100" s="249"/>
      <c r="K100" s="249"/>
      <c r="L100" s="249"/>
      <c r="M100" s="249"/>
      <c r="N100" s="249"/>
      <c r="O100" s="249"/>
      <c r="P100" s="249"/>
      <c r="Q100" s="249"/>
      <c r="R100" s="249"/>
      <c r="S100" s="249" t="s">
        <v>125</v>
      </c>
      <c r="T100" s="249"/>
      <c r="U100" s="249"/>
      <c r="V100" s="249"/>
      <c r="W100" s="249"/>
      <c r="X100" s="249"/>
      <c r="Y100" s="249"/>
      <c r="Z100" s="249"/>
      <c r="AA100" s="249"/>
      <c r="AB100" s="249"/>
      <c r="AC100" s="249"/>
      <c r="AD100" s="73"/>
    </row>
    <row r="101" spans="2:31" x14ac:dyDescent="0.25">
      <c r="B101" s="188" t="s">
        <v>126</v>
      </c>
      <c r="C101" s="188"/>
      <c r="D101" s="74">
        <f>F97</f>
        <v>0</v>
      </c>
      <c r="E101" s="75">
        <v>0.8</v>
      </c>
      <c r="F101" s="186"/>
      <c r="G101" s="187"/>
      <c r="H101" s="187"/>
      <c r="I101" s="187"/>
      <c r="J101" s="187"/>
      <c r="K101" s="187"/>
      <c r="L101" s="187"/>
      <c r="M101" s="187"/>
      <c r="N101" s="187"/>
      <c r="O101" s="187"/>
      <c r="P101" s="187"/>
      <c r="Q101" s="187"/>
      <c r="R101" s="189"/>
      <c r="S101" s="186"/>
      <c r="T101" s="187"/>
      <c r="U101" s="187"/>
      <c r="V101" s="187"/>
      <c r="W101" s="187"/>
      <c r="X101" s="187"/>
      <c r="Y101" s="187"/>
      <c r="Z101" s="187"/>
      <c r="AA101" s="187"/>
      <c r="AB101" s="187"/>
      <c r="AC101" s="189"/>
    </row>
    <row r="102" spans="2:31" x14ac:dyDescent="0.25">
      <c r="B102" s="188" t="s">
        <v>127</v>
      </c>
      <c r="C102" s="188"/>
      <c r="D102" s="74">
        <f>L97</f>
        <v>0</v>
      </c>
      <c r="E102" s="75">
        <v>0.8</v>
      </c>
      <c r="F102" s="186"/>
      <c r="G102" s="187"/>
      <c r="H102" s="187"/>
      <c r="I102" s="187"/>
      <c r="J102" s="187"/>
      <c r="K102" s="187"/>
      <c r="L102" s="187"/>
      <c r="M102" s="187"/>
      <c r="N102" s="187"/>
      <c r="O102" s="187"/>
      <c r="P102" s="187"/>
      <c r="Q102" s="187"/>
      <c r="R102" s="189"/>
      <c r="S102" s="186"/>
      <c r="T102" s="187"/>
      <c r="U102" s="187"/>
      <c r="V102" s="187"/>
      <c r="W102" s="187"/>
      <c r="X102" s="187"/>
      <c r="Y102" s="187"/>
      <c r="Z102" s="187"/>
      <c r="AA102" s="187"/>
      <c r="AB102" s="187"/>
      <c r="AC102" s="189"/>
    </row>
    <row r="103" spans="2:31" x14ac:dyDescent="0.25">
      <c r="B103" s="188" t="s">
        <v>128</v>
      </c>
      <c r="C103" s="188"/>
      <c r="D103" s="74">
        <f>R97</f>
        <v>0</v>
      </c>
      <c r="E103" s="75">
        <v>0.8</v>
      </c>
      <c r="F103" s="186"/>
      <c r="G103" s="187"/>
      <c r="H103" s="187"/>
      <c r="I103" s="187"/>
      <c r="J103" s="187"/>
      <c r="K103" s="187"/>
      <c r="L103" s="187"/>
      <c r="M103" s="187"/>
      <c r="N103" s="187"/>
      <c r="O103" s="187"/>
      <c r="P103" s="187"/>
      <c r="Q103" s="187"/>
      <c r="R103" s="189"/>
      <c r="S103" s="186"/>
      <c r="T103" s="187"/>
      <c r="U103" s="187"/>
      <c r="V103" s="187"/>
      <c r="W103" s="187"/>
      <c r="X103" s="187"/>
      <c r="Y103" s="187"/>
      <c r="Z103" s="187"/>
      <c r="AA103" s="187"/>
      <c r="AB103" s="187"/>
      <c r="AC103" s="189"/>
    </row>
    <row r="104" spans="2:31" x14ac:dyDescent="0.25">
      <c r="B104" s="188" t="s">
        <v>129</v>
      </c>
      <c r="C104" s="188"/>
      <c r="D104" s="74">
        <f>X97</f>
        <v>0</v>
      </c>
      <c r="E104" s="75">
        <v>0.8</v>
      </c>
      <c r="F104" s="186"/>
      <c r="G104" s="187"/>
      <c r="H104" s="187"/>
      <c r="I104" s="187"/>
      <c r="J104" s="187"/>
      <c r="K104" s="187"/>
      <c r="L104" s="187"/>
      <c r="M104" s="187"/>
      <c r="N104" s="187"/>
      <c r="O104" s="187"/>
      <c r="P104" s="187"/>
      <c r="Q104" s="187"/>
      <c r="R104" s="189"/>
      <c r="S104" s="186"/>
      <c r="T104" s="187"/>
      <c r="U104" s="187"/>
      <c r="V104" s="187"/>
      <c r="W104" s="187"/>
      <c r="X104" s="187"/>
      <c r="Y104" s="187"/>
      <c r="Z104" s="187"/>
      <c r="AA104" s="187"/>
      <c r="AB104" s="187"/>
      <c r="AC104" s="189"/>
    </row>
    <row r="105" spans="2:31" x14ac:dyDescent="0.25">
      <c r="B105" s="243" t="s">
        <v>130</v>
      </c>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row>
    <row r="106" spans="2:31" ht="138.75" customHeight="1" x14ac:dyDescent="0.25">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row>
    <row r="110" spans="2:31" x14ac:dyDescent="0.25">
      <c r="D110" s="50" t="s">
        <v>497</v>
      </c>
      <c r="E110" s="76">
        <f>SUM(F94,H94,J94,L94,N94,P94,R94,T94,V94,X94,Z94,AB94)</f>
        <v>0</v>
      </c>
      <c r="G110" s="49">
        <f>SUM(F93:AC93)</f>
        <v>129</v>
      </c>
      <c r="I110" s="49">
        <f>SUM(F95:AC95)</f>
        <v>0</v>
      </c>
    </row>
    <row r="111" spans="2:31" ht="15" customHeight="1" x14ac:dyDescent="0.25">
      <c r="D111" s="50" t="s">
        <v>498</v>
      </c>
      <c r="E111" s="76">
        <f>SUM(G94,I94,K94,M94,O94,Q94,S94,U94,W94,Y94,AA94,AC94)</f>
        <v>129</v>
      </c>
    </row>
    <row r="112" spans="2:31" x14ac:dyDescent="0.25">
      <c r="H112" s="49">
        <f>+I110/G110</f>
        <v>0</v>
      </c>
    </row>
    <row r="113" spans="4:5" x14ac:dyDescent="0.25">
      <c r="D113" s="49" t="s">
        <v>205</v>
      </c>
      <c r="E113" s="50" t="s">
        <v>206</v>
      </c>
    </row>
    <row r="114" spans="4:5" x14ac:dyDescent="0.25">
      <c r="D114" s="49">
        <f>SUM(F93:AC93)</f>
        <v>129</v>
      </c>
      <c r="E114" s="49">
        <f>SUM(F95:AC95)</f>
        <v>0</v>
      </c>
    </row>
    <row r="115" spans="4:5" x14ac:dyDescent="0.25">
      <c r="D115" s="49">
        <f>SUM(PESV!F66:AC66)</f>
        <v>176</v>
      </c>
      <c r="E115" s="49">
        <f>SUM(PESV!F68:AC68)</f>
        <v>0</v>
      </c>
    </row>
    <row r="116" spans="4:5" x14ac:dyDescent="0.25">
      <c r="D116" s="49">
        <f>SUM(D114:D115)</f>
        <v>305</v>
      </c>
      <c r="E116" s="90">
        <f>SUM(E114:E115)</f>
        <v>0</v>
      </c>
    </row>
    <row r="117" spans="4:5" x14ac:dyDescent="0.25">
      <c r="D117" s="49">
        <f>SUM('Emergencias '!F34:AC34)</f>
        <v>30</v>
      </c>
      <c r="E117" s="90">
        <f>SUM('Emergencias '!F36:AC36)</f>
        <v>0</v>
      </c>
    </row>
    <row r="118" spans="4:5" x14ac:dyDescent="0.25">
      <c r="D118" s="49">
        <f>SUM(D116:D117)</f>
        <v>335</v>
      </c>
      <c r="E118" s="90">
        <f>SUM(E116:E117)</f>
        <v>0</v>
      </c>
    </row>
    <row r="119" spans="4:5" x14ac:dyDescent="0.25">
      <c r="D119" s="49">
        <f>SUM(Inspecciones!F37:AC37)</f>
        <v>80</v>
      </c>
      <c r="E119" s="90">
        <f>SUM(Inspecciones!F39:AC39)</f>
        <v>0</v>
      </c>
    </row>
    <row r="120" spans="4:5" x14ac:dyDescent="0.25">
      <c r="D120" s="49">
        <f>SUM('H&amp;S'!F41:AC41)</f>
        <v>109</v>
      </c>
      <c r="E120" s="90">
        <f>SUM('H&amp;S'!F43:AC43)</f>
        <v>0</v>
      </c>
    </row>
    <row r="121" spans="4:5" x14ac:dyDescent="0.25">
      <c r="D121" s="49">
        <f>SUM('Actividades SST'!G44:AD44)</f>
        <v>60</v>
      </c>
      <c r="E121" s="90">
        <f>SUM('Actividades SST'!G46:AD46)</f>
        <v>0</v>
      </c>
    </row>
    <row r="122" spans="4:5" x14ac:dyDescent="0.25">
      <c r="D122" s="49">
        <f>SUM(D114:D121)</f>
        <v>1224</v>
      </c>
      <c r="E122" s="90">
        <f>SUM(E114:E121)</f>
        <v>0</v>
      </c>
    </row>
    <row r="123" spans="4:5" x14ac:dyDescent="0.25">
      <c r="D123" s="49"/>
    </row>
    <row r="124" spans="4:5" x14ac:dyDescent="0.25">
      <c r="D124" s="49" t="s">
        <v>207</v>
      </c>
      <c r="E124" s="91">
        <f>+E122/D122</f>
        <v>0</v>
      </c>
    </row>
  </sheetData>
  <mergeCells count="110">
    <mergeCell ref="B2:AC2"/>
    <mergeCell ref="B3:D3"/>
    <mergeCell ref="E3:S3"/>
    <mergeCell ref="T3:AC3"/>
    <mergeCell ref="B5:C5"/>
    <mergeCell ref="D5:G5"/>
    <mergeCell ref="H5:I5"/>
    <mergeCell ref="N5:O5"/>
    <mergeCell ref="D13:R13"/>
    <mergeCell ref="S13:X13"/>
    <mergeCell ref="D14:R14"/>
    <mergeCell ref="S14:X14"/>
    <mergeCell ref="D15:R15"/>
    <mergeCell ref="S15:X15"/>
    <mergeCell ref="B7:C7"/>
    <mergeCell ref="D7:X7"/>
    <mergeCell ref="B9:C9"/>
    <mergeCell ref="D9:X9"/>
    <mergeCell ref="B11:C11"/>
    <mergeCell ref="D11:X11"/>
    <mergeCell ref="D16:R16"/>
    <mergeCell ref="S16:X16"/>
    <mergeCell ref="B18:B20"/>
    <mergeCell ref="C18:C20"/>
    <mergeCell ref="D18:D20"/>
    <mergeCell ref="E18:E20"/>
    <mergeCell ref="F18:AC18"/>
    <mergeCell ref="F19:G19"/>
    <mergeCell ref="H19:I19"/>
    <mergeCell ref="J19:K19"/>
    <mergeCell ref="X19:Y19"/>
    <mergeCell ref="Z19:AA19"/>
    <mergeCell ref="AB19:AC19"/>
    <mergeCell ref="N93:O93"/>
    <mergeCell ref="V95:W95"/>
    <mergeCell ref="X95:Y95"/>
    <mergeCell ref="C36:AC36"/>
    <mergeCell ref="C47:AC47"/>
    <mergeCell ref="C53:AC53"/>
    <mergeCell ref="C84:AC84"/>
    <mergeCell ref="L19:M19"/>
    <mergeCell ref="N19:O19"/>
    <mergeCell ref="P19:Q19"/>
    <mergeCell ref="R19:S19"/>
    <mergeCell ref="T19:U19"/>
    <mergeCell ref="V19:W19"/>
    <mergeCell ref="C42:AC42"/>
    <mergeCell ref="C61:AC61"/>
    <mergeCell ref="C68:AC68"/>
    <mergeCell ref="C78:AC78"/>
    <mergeCell ref="C21:AC21"/>
    <mergeCell ref="B100:C100"/>
    <mergeCell ref="F100:R100"/>
    <mergeCell ref="S100:AC100"/>
    <mergeCell ref="AB93:AC93"/>
    <mergeCell ref="B95:E95"/>
    <mergeCell ref="F95:G95"/>
    <mergeCell ref="H95:I95"/>
    <mergeCell ref="J95:K95"/>
    <mergeCell ref="L95:M95"/>
    <mergeCell ref="N95:O95"/>
    <mergeCell ref="P95:Q95"/>
    <mergeCell ref="R95:S95"/>
    <mergeCell ref="T95:U95"/>
    <mergeCell ref="P93:Q93"/>
    <mergeCell ref="R93:S93"/>
    <mergeCell ref="T93:U93"/>
    <mergeCell ref="V93:W93"/>
    <mergeCell ref="X93:Y93"/>
    <mergeCell ref="Z93:AA93"/>
    <mergeCell ref="B93:E93"/>
    <mergeCell ref="F93:G93"/>
    <mergeCell ref="H93:I93"/>
    <mergeCell ref="J93:K93"/>
    <mergeCell ref="L93:M93"/>
    <mergeCell ref="V96:W96"/>
    <mergeCell ref="X96:Y96"/>
    <mergeCell ref="Z96:AA96"/>
    <mergeCell ref="Z95:AA95"/>
    <mergeCell ref="AB95:AC95"/>
    <mergeCell ref="B96:E96"/>
    <mergeCell ref="F96:G96"/>
    <mergeCell ref="H96:I96"/>
    <mergeCell ref="J96:K96"/>
    <mergeCell ref="L96:M96"/>
    <mergeCell ref="N96:O96"/>
    <mergeCell ref="B36:B41"/>
    <mergeCell ref="B104:C104"/>
    <mergeCell ref="F104:R104"/>
    <mergeCell ref="S104:AC104"/>
    <mergeCell ref="B105:AC105"/>
    <mergeCell ref="B106:AC106"/>
    <mergeCell ref="B102:C102"/>
    <mergeCell ref="F102:R102"/>
    <mergeCell ref="S102:AC102"/>
    <mergeCell ref="B103:C103"/>
    <mergeCell ref="F103:R103"/>
    <mergeCell ref="S103:AC103"/>
    <mergeCell ref="B101:C101"/>
    <mergeCell ref="F101:R101"/>
    <mergeCell ref="S101:AC101"/>
    <mergeCell ref="AB96:AC96"/>
    <mergeCell ref="F97:K97"/>
    <mergeCell ref="L97:Q97"/>
    <mergeCell ref="R97:W97"/>
    <mergeCell ref="X97:AC97"/>
    <mergeCell ref="B99:AC99"/>
    <mergeCell ref="P96:Q96"/>
    <mergeCell ref="R96:S96"/>
    <mergeCell ref="T96:U96"/>
  </mergeCells>
  <conditionalFormatting sqref="F96:AC97">
    <cfRule type="cellIs" dxfId="43" priority="299" operator="between">
      <formula>0</formula>
      <formula>0.79</formula>
    </cfRule>
    <cfRule type="cellIs" dxfId="42" priority="300" operator="between">
      <formula>0.8</formula>
      <formula>1</formula>
    </cfRule>
  </conditionalFormatting>
  <conditionalFormatting sqref="D101:D104">
    <cfRule type="cellIs" dxfId="41" priority="297" operator="between">
      <formula>0.79</formula>
      <formula>0</formula>
    </cfRule>
    <cfRule type="cellIs" dxfId="40" priority="298" operator="between">
      <formula>0.8</formula>
      <formula>1</formula>
    </cfRule>
  </conditionalFormatting>
  <conditionalFormatting sqref="K48:K49 M48:M49 O48:O49 Q48:Q49 S48:S49 U48:U49 W48:W49 Y48:Y49 AA48:AA49 AC48:AC49 G48:G49 I48:I49 K45:K46 M45:M46 Q45:Q46 S45:S46 U45:U46 W45:W46 Y45:Y46 AA45:AA46 AC45:AC46 G45:G46 I45:I46 O45:O46 I54:I58 I60 G54:G58 G60 AC54:AC58 AC60 AA54:AA58 AA60 Y54:Y58 Y60 W54:W58 W60 U54:U58 U60 S54:S58 S60 Q54:Q58 Q60 O54:O58 O60 M54:M58 M60 K54:K58 K60 I63:I67 G63:G67 AC62:AC67 AA62:AA67 Y63:Y67 W63:W67 U63:U67 S63:S67 Q63:Q67 O63:O67 M63:M67 K63:K67 K69 M69 O69 Q69 S69 U69 W69 Y69 AA69 AC69 G69 I69 I71:I77 G71:G77 AC71:AC77 AA71:AA77 Y71:Y77 W71:W77 U71:U77 S71:S77 Q71:Q77 O71:O77 M71:M77 K71:K77 K79:K83 M79:M83 O79:O83 Q79:Q83 S79:S83 U79:U83 W79:W83 Y79:Y83 AA79:AA83 AC79:AC83 G79:G83 I79:I83 AA85 AC85:AC86 U85:U86 O85:O86 Q85:Q86 S85:S86 I85:I86 K85:K86 M85:M86 G85:G86 Y85:Y86 W85:W86 I92 G92 AC92 Y92 W92 U92 S92 Q92 O92 M92 K92 AA92 I51 G51 AC51 AA51 Y51 W51 U51 S51 Q51 O51 M51 K51 M26:M35 O26:O35 Q26:Q35 S26:S35 U26:U35 W26:W35 Y26:Y35 AA26:AA35 AC26:AC35 G26:G35 I26:I35 I22:I24 G22:G24 AC22:AC24 AA22:AA24 Y22:Y24 W22:W24 U22:U24 S22:S24 Q22:Q24 O22:O24 M22:M24 K22:K24">
    <cfRule type="cellIs" dxfId="39" priority="295" operator="equal">
      <formula>1</formula>
    </cfRule>
  </conditionalFormatting>
  <conditionalFormatting sqref="F48:F49 H48:H49 J48:J49 L48:L49 N48:N49 P48:P49 R48:R49 T48:T49 V48:V49 X48:X49 Z48:Z49 AB48:AB49 F45:F46 H45:H46 J45:J46 L45:L46 P45:P46 R45:R46 T45:T46 V45:V46 X45:X46 Z45:Z46 AB45:AB46 N45:N46 AB54:AB58 AB60 Z54:Z58 Z60 X54:X58 X60 V54:V58 V60 T54:T58 T60 R54:R58 R60 P54:P58 P60 N54:N58 N60 L54:L58 L60 J54:J58 J60 H54:H58 H60 F54:F58 F60 AB62:AB67 Z63:Z67 V63:V67 R63:R67 P63:P67 N63:N67 L63:L67 J63:J67 H63:H67 F63:F67 X63:X67 T64:T67 H69 J69 L69 N69 P69 R69 T69 V69 X69 Z69 AB69 F69 AB71:AB77 Z71:Z77 X71:X77 V71:V77 T71:T77 R71:R77 P71:P77 N71:N77 L71:L77 J71:J77 H71:H77 F71:F77 F79:F83 H79:H83 J79:J83 L79:L83 N79:N83 P79:P83 R79:R83 T79:T83 V79:V83 X79:X83 AB79:AB83 Z79:Z83 T85:T86 Z85:Z86 N85:N86 P85:P86 R85:R86 H85:H86 J85:J86 L85:L86 AB85:AB86 F85:F86 X85:X86 V85:V86 AB92 Z92 V92 T92 R92 P92 N92 L92 J92 H92 F92 X92 AB51 Z51 X51 V51 T51 R51 P51 N51 L51 J51 H51 F51 F26:F35 H26:H35 L26:L35 V26:V35 X26:X35 Z26:Z35 AB26:AB35 J26:J35 P26:P35 R26:R35 T26:T35 N26:N35 N22:N24 T22:T24 R22:R24 P22:P24 J22:J24 AB22:AB24 Z22:Z24 X22:X24 V22:V24 L22:L24 H22:H24 F22:F24">
    <cfRule type="cellIs" dxfId="38" priority="294" operator="equal">
      <formula>1</formula>
    </cfRule>
  </conditionalFormatting>
  <conditionalFormatting sqref="G89 I89 K89 M89 O89 Q89 S89 U89 W89 Y89 AC89">
    <cfRule type="cellIs" dxfId="37" priority="199" operator="equal">
      <formula>1</formula>
    </cfRule>
  </conditionalFormatting>
  <conditionalFormatting sqref="F89 H89 J89 L89 N89 P89 R89 T89 V89 X89 Z89 AB89">
    <cfRule type="cellIs" dxfId="36" priority="198" operator="equal">
      <formula>1</formula>
    </cfRule>
  </conditionalFormatting>
  <conditionalFormatting sqref="G87 I87 K87 M87 O87 Q87 S87 U87 W87 Y87 AA87 AC87">
    <cfRule type="cellIs" dxfId="35" priority="203" operator="equal">
      <formula>1</formula>
    </cfRule>
  </conditionalFormatting>
  <conditionalFormatting sqref="F87 H87 J87 L87 N87 P87 R87 T87 V87 X87 Z87 AB87">
    <cfRule type="cellIs" dxfId="34" priority="202" operator="equal">
      <formula>1</formula>
    </cfRule>
  </conditionalFormatting>
  <conditionalFormatting sqref="G88 I88 K88 M88 O88 Q88 S88 U88 Y88 AA88 AC88">
    <cfRule type="cellIs" dxfId="33" priority="201" operator="equal">
      <formula>1</formula>
    </cfRule>
  </conditionalFormatting>
  <conditionalFormatting sqref="F88 H88 J88 L88 N88 P88 R88 T88 V88 X88 Z88 AB88">
    <cfRule type="cellIs" dxfId="32" priority="200" operator="equal">
      <formula>1</formula>
    </cfRule>
  </conditionalFormatting>
  <conditionalFormatting sqref="W88">
    <cfRule type="cellIs" dxfId="31" priority="180" operator="equal">
      <formula>1</formula>
    </cfRule>
  </conditionalFormatting>
  <conditionalFormatting sqref="AA86">
    <cfRule type="cellIs" dxfId="30" priority="167" operator="equal">
      <formula>1</formula>
    </cfRule>
  </conditionalFormatting>
  <conditionalFormatting sqref="AA89">
    <cfRule type="cellIs" dxfId="29" priority="168" operator="equal">
      <formula>1</formula>
    </cfRule>
  </conditionalFormatting>
  <conditionalFormatting sqref="K26:K35">
    <cfRule type="cellIs" dxfId="28" priority="137" operator="equal">
      <formula>1</formula>
    </cfRule>
  </conditionalFormatting>
  <conditionalFormatting sqref="AB37:AB41 Z37:Z41 R37:R41 P37:P41 N37:N41 H37:H41 F37 F39:F41 J37:J38 J41 L37:L41">
    <cfRule type="cellIs" dxfId="27" priority="71" operator="equal">
      <formula>1</formula>
    </cfRule>
  </conditionalFormatting>
  <conditionalFormatting sqref="T37:T41 X37:X41 V37:V41">
    <cfRule type="cellIs" dxfId="26" priority="69" operator="equal">
      <formula>1</formula>
    </cfRule>
  </conditionalFormatting>
  <conditionalFormatting sqref="I37:I41 G37:G41 AC37:AC41 AA37:AA41 Y37:Y41 S37:S41 Q37:Q41 O37:O41 M37:M41 K37:K41">
    <cfRule type="cellIs" dxfId="25" priority="72" operator="equal">
      <formula>1</formula>
    </cfRule>
  </conditionalFormatting>
  <conditionalFormatting sqref="U37:U41 W37:W41">
    <cfRule type="cellIs" dxfId="24" priority="70" operator="equal">
      <formula>1</formula>
    </cfRule>
  </conditionalFormatting>
  <conditionalFormatting sqref="AA90:AA91 G90:G91 M90:M91 K90:K91 I90:I91 S90:S91 Q90:Q91 O90:O91 Y90:Y91 W90:W91 U90:U91 AC90:AC91">
    <cfRule type="cellIs" dxfId="23" priority="43" operator="equal">
      <formula>1</formula>
    </cfRule>
  </conditionalFormatting>
  <conditionalFormatting sqref="X90:X91 Z90:Z91 F90:F91 AB90:AB91 L90:L91 J90:J91 H90:H91 R90:R91 P90:P91 N90:N91 V90:V91 T90:T91">
    <cfRule type="cellIs" dxfId="22" priority="42" operator="equal">
      <formula>1</formula>
    </cfRule>
  </conditionalFormatting>
  <conditionalFormatting sqref="I52 G52 AC52 AA52 Y52 W52 U52 S52 Q52 O52 M52 K52">
    <cfRule type="cellIs" dxfId="21" priority="41" operator="equal">
      <formula>1</formula>
    </cfRule>
  </conditionalFormatting>
  <conditionalFormatting sqref="AB52 Z52 X52 V52 T52 R52 P52 N52 L52 J52 H52 F52">
    <cfRule type="cellIs" dxfId="20" priority="40" operator="equal">
      <formula>1</formula>
    </cfRule>
  </conditionalFormatting>
  <conditionalFormatting sqref="G44 K44 Q44 S44 U44 Y44 AC44 M44 O44 W44 AA44 I44">
    <cfRule type="cellIs" dxfId="19" priority="31" operator="equal">
      <formula>1</formula>
    </cfRule>
  </conditionalFormatting>
  <conditionalFormatting sqref="F44">
    <cfRule type="cellIs" dxfId="18" priority="32" operator="equal">
      <formula>1</formula>
    </cfRule>
  </conditionalFormatting>
  <conditionalFormatting sqref="H44 J44 L44 N44 P44 R44 T44 V44 X44 AB44 Z44">
    <cfRule type="cellIs" dxfId="17" priority="30" operator="equal">
      <formula>1</formula>
    </cfRule>
  </conditionalFormatting>
  <conditionalFormatting sqref="G44 I44 K44 M44 O44 Q44 S44 U44 W44 AA44 Y44">
    <cfRule type="cellIs" dxfId="16" priority="23" operator="equal">
      <formula>1</formula>
    </cfRule>
  </conditionalFormatting>
  <conditionalFormatting sqref="F44 J44 P44 R44 T44 X44 AB44 L44 N44 V44 Z44 H44">
    <cfRule type="cellIs" dxfId="15" priority="24" operator="equal">
      <formula>1</formula>
    </cfRule>
  </conditionalFormatting>
  <conditionalFormatting sqref="Y43 AC43 AA43 W43 U43 S43 Q43 O43 M43 K43 I43 G43">
    <cfRule type="cellIs" dxfId="14" priority="18" operator="equal">
      <formula>1</formula>
    </cfRule>
  </conditionalFormatting>
  <conditionalFormatting sqref="H43 Z43 V43 N43 L43 AB43 X43 R43 P43 F43">
    <cfRule type="cellIs" dxfId="13" priority="19" operator="equal">
      <formula>1</formula>
    </cfRule>
  </conditionalFormatting>
  <conditionalFormatting sqref="G70 I70 M70 O70 Q70 S70 U70 W70 AA70 AC70 K70 Y70">
    <cfRule type="cellIs" dxfId="12" priority="14" operator="equal">
      <formula>1</formula>
    </cfRule>
  </conditionalFormatting>
  <conditionalFormatting sqref="H70 N70 P70 T70 V70 AB70 J70 F70 L70 R70 X70 Z70">
    <cfRule type="cellIs" dxfId="11" priority="15" operator="equal">
      <formula>1</formula>
    </cfRule>
  </conditionalFormatting>
  <conditionalFormatting sqref="I59 G59 AC59 AA59 Y59 W59 U59 S59 Q59 O59 M59 K59">
    <cfRule type="cellIs" dxfId="10" priority="11" operator="equal">
      <formula>1</formula>
    </cfRule>
  </conditionalFormatting>
  <conditionalFormatting sqref="AB59 Z59 X59 V59 T59 R59 P59 N59 L59 J59 H59 F59">
    <cfRule type="cellIs" dxfId="9" priority="10" operator="equal">
      <formula>1</formula>
    </cfRule>
  </conditionalFormatting>
  <conditionalFormatting sqref="J40">
    <cfRule type="cellIs" dxfId="8" priority="9" operator="equal">
      <formula>1</formula>
    </cfRule>
  </conditionalFormatting>
  <conditionalFormatting sqref="J43">
    <cfRule type="cellIs" dxfId="7" priority="8" operator="equal">
      <formula>1</formula>
    </cfRule>
  </conditionalFormatting>
  <conditionalFormatting sqref="J43">
    <cfRule type="cellIs" dxfId="6" priority="7" operator="equal">
      <formula>1</formula>
    </cfRule>
  </conditionalFormatting>
  <conditionalFormatting sqref="I62 O62 Q62 S62 U62 W62 Y62 M62 G62 K62">
    <cfRule type="cellIs" dxfId="5" priority="6" operator="equal">
      <formula>1</formula>
    </cfRule>
  </conditionalFormatting>
  <conditionalFormatting sqref="H62 N62 P62 R62 T62 V62 X62 Z62 J62 L62 F62">
    <cfRule type="cellIs" dxfId="4" priority="5" operator="equal">
      <formula>1</formula>
    </cfRule>
  </conditionalFormatting>
  <conditionalFormatting sqref="AB50 Z50 X50 V50 T50 R50 P50 N50 L50 J50 F50 H50">
    <cfRule type="cellIs" dxfId="3" priority="4" operator="equal">
      <formula>1</formula>
    </cfRule>
  </conditionalFormatting>
  <conditionalFormatting sqref="K50 Q50 I50 G50 AC50 AA50 S50 Y50 W50 U50 M50 O50">
    <cfRule type="cellIs" dxfId="2" priority="3" operator="equal">
      <formula>1</formula>
    </cfRule>
  </conditionalFormatting>
  <conditionalFormatting sqref="K25 M25 O25 Q25 S25 U25 W25 Y25 AA25 AC25 G25 I25">
    <cfRule type="cellIs" dxfId="1" priority="1" operator="equal">
      <formula>1</formula>
    </cfRule>
  </conditionalFormatting>
  <conditionalFormatting sqref="R25 J25 L25 N25 P25 X25 Z25 AB25 T25 V25 F25 H25">
    <cfRule type="cellIs" dxfId="0" priority="2" operator="equal">
      <formula>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2">
              <controlPr defaultSize="0" autoFill="0" autoLine="0" autoPict="0">
                <anchor moveWithCells="1">
                  <from>
                    <xdr:col>2</xdr:col>
                    <xdr:colOff>2647950</xdr:colOff>
                    <xdr:row>3</xdr:row>
                    <xdr:rowOff>38100</xdr:rowOff>
                  </from>
                  <to>
                    <xdr:col>2</xdr:col>
                    <xdr:colOff>2971800</xdr:colOff>
                    <xdr:row>5</xdr:row>
                    <xdr:rowOff>38100</xdr:rowOff>
                  </to>
                </anchor>
              </controlPr>
            </control>
          </mc:Choice>
        </mc:AlternateContent>
        <mc:AlternateContent xmlns:mc="http://schemas.openxmlformats.org/markup-compatibility/2006">
          <mc:Choice Requires="x14">
            <control shapeId="131074" r:id="rId5" name="Check Box 2">
              <controlPr defaultSize="0" autoFill="0" autoLine="0" autoPict="0">
                <anchor moveWithCells="1">
                  <from>
                    <xdr:col>2</xdr:col>
                    <xdr:colOff>1724025</xdr:colOff>
                    <xdr:row>3</xdr:row>
                    <xdr:rowOff>38100</xdr:rowOff>
                  </from>
                  <to>
                    <xdr:col>2</xdr:col>
                    <xdr:colOff>2047875</xdr:colOff>
                    <xdr:row>5</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C110"/>
  <sheetViews>
    <sheetView topLeftCell="A94" zoomScale="110" zoomScaleNormal="110" workbookViewId="0">
      <selection activeCell="O14" sqref="O14"/>
    </sheetView>
  </sheetViews>
  <sheetFormatPr baseColWidth="10" defaultRowHeight="15" x14ac:dyDescent="0.25"/>
  <cols>
    <col min="1" max="1" width="4.42578125" customWidth="1"/>
    <col min="2" max="2" width="23.28515625" customWidth="1"/>
    <col min="3" max="3" width="13.5703125" customWidth="1"/>
    <col min="4" max="4" width="13.85546875" customWidth="1"/>
    <col min="6" max="6" width="12.28515625" customWidth="1"/>
    <col min="7" max="7" width="11.42578125" customWidth="1"/>
    <col min="8" max="8" width="12.85546875" customWidth="1"/>
    <col min="9" max="9" width="11.42578125" customWidth="1"/>
    <col min="10" max="10" width="14.140625" customWidth="1"/>
    <col min="11" max="14" width="11.42578125" customWidth="1"/>
  </cols>
  <sheetData>
    <row r="2" spans="2:29" ht="33.75" customHeight="1" x14ac:dyDescent="0.25">
      <c r="B2" s="384"/>
      <c r="C2" s="385"/>
      <c r="D2" s="386"/>
      <c r="E2" s="384" t="s">
        <v>391</v>
      </c>
      <c r="F2" s="385"/>
      <c r="G2" s="385"/>
      <c r="H2" s="385"/>
      <c r="I2" s="385"/>
      <c r="J2" s="386"/>
      <c r="K2" s="384"/>
      <c r="L2" s="385"/>
      <c r="M2" s="385"/>
      <c r="N2" s="385"/>
      <c r="O2" s="386"/>
      <c r="P2" s="152"/>
      <c r="Q2" s="152"/>
      <c r="R2" s="152"/>
      <c r="S2" s="152"/>
      <c r="T2" s="152"/>
      <c r="U2" s="152"/>
      <c r="V2" s="152"/>
      <c r="W2" s="152"/>
      <c r="X2" s="152"/>
      <c r="Y2" s="152"/>
      <c r="Z2" s="152"/>
      <c r="AA2" s="152"/>
      <c r="AB2" s="152"/>
      <c r="AC2" s="152"/>
    </row>
    <row r="3" spans="2:29" ht="14.25" customHeight="1" x14ac:dyDescent="0.25">
      <c r="B3" s="186" t="s">
        <v>87</v>
      </c>
      <c r="C3" s="187"/>
      <c r="D3" s="187"/>
      <c r="E3" s="186" t="s">
        <v>85</v>
      </c>
      <c r="F3" s="187"/>
      <c r="G3" s="187"/>
      <c r="H3" s="187"/>
      <c r="I3" s="187"/>
      <c r="J3" s="189"/>
      <c r="K3" s="186" t="s">
        <v>49</v>
      </c>
      <c r="L3" s="187"/>
      <c r="M3" s="187"/>
      <c r="N3" s="187"/>
      <c r="O3" s="189"/>
      <c r="P3" s="153"/>
      <c r="Q3" s="153"/>
      <c r="R3" s="153"/>
      <c r="S3" s="153"/>
      <c r="T3" s="152"/>
      <c r="U3" s="152"/>
      <c r="V3" s="152"/>
      <c r="W3" s="152"/>
      <c r="X3" s="152"/>
      <c r="Y3" s="152"/>
      <c r="Z3" s="152"/>
      <c r="AA3" s="152"/>
      <c r="AB3" s="152"/>
      <c r="AC3" s="152"/>
    </row>
    <row r="7" spans="2:29" x14ac:dyDescent="0.25">
      <c r="B7" s="377" t="s">
        <v>492</v>
      </c>
      <c r="C7" s="377"/>
      <c r="D7" s="377"/>
      <c r="E7" s="377"/>
      <c r="F7" s="377"/>
      <c r="G7" s="377"/>
      <c r="H7" s="377"/>
      <c r="I7" s="377"/>
      <c r="J7" s="377"/>
      <c r="K7" s="377"/>
      <c r="L7" s="377"/>
      <c r="M7" s="377"/>
      <c r="N7" s="377"/>
      <c r="O7" s="377"/>
    </row>
    <row r="8" spans="2:29" x14ac:dyDescent="0.25">
      <c r="B8" s="129" t="s">
        <v>264</v>
      </c>
      <c r="C8" s="130" t="s">
        <v>0</v>
      </c>
      <c r="D8" s="130" t="s">
        <v>265</v>
      </c>
      <c r="E8" s="130" t="s">
        <v>6</v>
      </c>
      <c r="F8" s="130" t="s">
        <v>266</v>
      </c>
      <c r="G8" s="130" t="s">
        <v>2</v>
      </c>
      <c r="H8" s="130" t="s">
        <v>5</v>
      </c>
      <c r="I8" s="130" t="s">
        <v>7</v>
      </c>
      <c r="J8" s="130" t="s">
        <v>3</v>
      </c>
      <c r="K8" s="130" t="s">
        <v>17</v>
      </c>
      <c r="L8" s="130" t="s">
        <v>8</v>
      </c>
      <c r="M8" s="130" t="s">
        <v>16</v>
      </c>
      <c r="N8" s="130" t="s">
        <v>15</v>
      </c>
      <c r="O8" s="130" t="s">
        <v>267</v>
      </c>
    </row>
    <row r="9" spans="2:29" ht="30" x14ac:dyDescent="0.25">
      <c r="B9" s="131" t="s">
        <v>279</v>
      </c>
      <c r="C9" s="130">
        <f>SUM('Actividades SST'!G44+'H&amp;S'!F41+Inspecciones!F37+PESV!F66+'COPASST '!F28+CCL!G29+Psicosocial!F28+'Emergencias '!F34+Osteomuscular!F30+'MP - MT'!F42+'Capac y Sensi'!F93)</f>
        <v>51</v>
      </c>
      <c r="D9" s="130">
        <f>+'Actividades SST'!I44+'H&amp;S'!H41+Inspecciones!H37+PESV!H66+'COPASST '!H28+CCL!I29+Psicosocial!H28+'Emergencias '!H34+Osteomuscular!H30+'MP - MT'!H42+'Capac y Sensi'!H93</f>
        <v>77</v>
      </c>
      <c r="E9" s="130">
        <f>SUM('Actividades SST'!K44+'H&amp;S'!J41+Inspecciones!J37+PESV!J66+'COPASST '!J28+CCL!K29+Psicosocial!J28+'Emergencias '!J34+Osteomuscular!J30+'MP - MT'!J42+'Capac y Sensi'!J93)</f>
        <v>81</v>
      </c>
      <c r="F9" s="130">
        <f>SUM('Actividades SST'!M44+'H&amp;S'!L41+Inspecciones!L37+PESV!L66+'COPASST '!L28+CCL!M29+Psicosocial!L28+'Emergencias '!L34+Osteomuscular!L30+'MP - MT'!L42+'Capac y Sensi'!L93)</f>
        <v>80</v>
      </c>
      <c r="G9" s="130">
        <f>SUM('Actividades SST'!O44+'H&amp;S'!N41+Inspecciones!N37+PESV!N66+'COPASST '!N28+CCL!O29+Psicosocial!N28+'Emergencias '!N34+Osteomuscular!N30+'MP - MT'!N42+'Capac y Sensi'!N93)</f>
        <v>77</v>
      </c>
      <c r="H9" s="130">
        <f>SUM('Actividades SST'!Q44+'H&amp;S'!P41+Inspecciones!P37+PESV!P66+'COPASST '!P28+CCL!Q29+Psicosocial!P28+'Emergencias '!P34+Osteomuscular!P30+'MP - MT'!P42+'Capac y Sensi'!P93)</f>
        <v>89</v>
      </c>
      <c r="I9" s="130">
        <f>SUM('Actividades SST'!S44+'H&amp;S'!R41+Inspecciones!R37+PESV!R66+'COPASST '!R28+CCL!S29+Psicosocial!R28+'Emergencias '!R34+Osteomuscular!R30+'MP - MT'!R42+'Capac y Sensi'!R93)</f>
        <v>77</v>
      </c>
      <c r="J9" s="130">
        <f>SUM('Actividades SST'!U44+'H&amp;S'!T41+Inspecciones!T37+PESV!T66+'COPASST '!T28+CCL!U29+Psicosocial!T28+'Emergencias '!T34+Osteomuscular!T30+'MP - MT'!T42+'Capac y Sensi'!T93)</f>
        <v>69</v>
      </c>
      <c r="K9" s="130">
        <f>SUM('Actividades SST'!W44+'H&amp;S'!V41+Inspecciones!V37+PESV!V66+'COPASST '!V28+CCL!W29+Psicosocial!V28+'Emergencias '!V34+Osteomuscular!V30+'MP - MT'!V42+'Capac y Sensi'!V93)</f>
        <v>78</v>
      </c>
      <c r="L9" s="130">
        <f>SUM('Actividades SST'!Y44+'H&amp;S'!X41+Inspecciones!X37+PESV!X66+'COPASST '!X28+CCL!Y29+Psicosocial!X28+'Emergencias '!X34+Osteomuscular!X30+'MP - MT'!X42+'Capac y Sensi'!X93)</f>
        <v>64</v>
      </c>
      <c r="M9" s="130">
        <f>SUM('Actividades SST'!AA44+'H&amp;S'!Z41+Inspecciones!Z37+PESV!Z66+'COPASST '!Z28+CCL!AA29+Psicosocial!Z28+'Emergencias '!Z34+Osteomuscular!Z30+'MP - MT'!Z42+'Capac y Sensi'!Z93)</f>
        <v>61</v>
      </c>
      <c r="N9" s="130">
        <f>SUM('Actividades SST'!AC44+'H&amp;S'!AB41+Inspecciones!AB37+PESV!AB66+'COPASST '!AB28+CCL!AC29+Psicosocial!AB28+'Emergencias '!AB34+Osteomuscular!AB30+'MP - MT'!AB42+'Capac y Sensi'!AB93)</f>
        <v>62</v>
      </c>
      <c r="O9" s="130">
        <f>SUM(C9:N9)</f>
        <v>866</v>
      </c>
    </row>
    <row r="10" spans="2:29" x14ac:dyDescent="0.25">
      <c r="B10" s="131" t="s">
        <v>268</v>
      </c>
      <c r="C10" s="130">
        <f>SUM('Actividades SST'!G46+'H&amp;S'!F43+Inspecciones!F39+PESV!F68+'COPASST '!F30+CCL!G31+Psicosocial!F30+'Emergencias '!F36+Osteomuscular!F32+'MP - MT'!F44+'Capac y Sensi'!F95)</f>
        <v>0</v>
      </c>
      <c r="D10" s="130">
        <f>+'Actividades SST'!I46+'H&amp;S'!H43+Inspecciones!H39+PESV!H68+'COPASST '!H30+CCL!I31+Psicosocial!H30+'Emergencias '!H36+Osteomuscular!H32+'MP - MT'!H44+'Capac y Sensi'!H95</f>
        <v>0</v>
      </c>
      <c r="E10" s="130">
        <f>SUM('Actividades SST'!K46+'H&amp;S'!J43+Inspecciones!J39+PESV!J68+'COPASST '!J30+CCL!K31+Psicosocial!J30+'Emergencias '!J36+Osteomuscular!J32+'MP - MT'!J44+'Capac y Sensi'!J95)</f>
        <v>0</v>
      </c>
      <c r="F10" s="130">
        <f>SUM('Actividades SST'!M46+'H&amp;S'!L43+Inspecciones!L39+PESV!L68+'COPASST '!L30+CCL!M31+Psicosocial!L30+'Emergencias '!L36+Osteomuscular!L32+'MP - MT'!L44+'Capac y Sensi'!L95)</f>
        <v>0</v>
      </c>
      <c r="G10" s="130">
        <f>SUM('Actividades SST'!O46+'H&amp;S'!N43+Inspecciones!N39+PESV!N68+'COPASST '!N30+CCL!O31+Psicosocial!N30+'Emergencias '!N36+Osteomuscular!N32+'MP - MT'!N44+'Capac y Sensi'!N95)</f>
        <v>0</v>
      </c>
      <c r="H10" s="130">
        <f>SUM('Actividades SST'!Q46+'H&amp;S'!P43+Inspecciones!P39+PESV!P68+'COPASST '!P30+CCL!Q31+Psicosocial!P30+'Emergencias '!P36+Osteomuscular!P32+'MP - MT'!P44+'Capac y Sensi'!P95)</f>
        <v>0</v>
      </c>
      <c r="I10" s="130">
        <f>SUM('Actividades SST'!S46+'H&amp;S'!R43+Inspecciones!R39+PESV!R68+'COPASST '!R30+CCL!S31+Psicosocial!R30+'Emergencias '!R36+Osteomuscular!R32+'MP - MT'!R44+'Capac y Sensi'!R95)</f>
        <v>0</v>
      </c>
      <c r="J10" s="130">
        <f>SUM('Actividades SST'!U46+'H&amp;S'!T43+Inspecciones!T39+PESV!T68+'COPASST '!T30+CCL!U31+Psicosocial!T30+'Emergencias '!T36+Osteomuscular!T32+'MP - MT'!T44+'Capac y Sensi'!T95)</f>
        <v>0</v>
      </c>
      <c r="K10" s="130">
        <f>SUM('Actividades SST'!W46+'H&amp;S'!V43+Inspecciones!V39+PESV!V68+'COPASST '!V30+CCL!W31+Psicosocial!V30+'Emergencias '!V36+Osteomuscular!V32+'MP - MT'!V44+'Capac y Sensi'!V95)</f>
        <v>0</v>
      </c>
      <c r="L10" s="130">
        <f>SUM('Actividades SST'!Y46+'H&amp;S'!X43+Inspecciones!X39+PESV!X68+'COPASST '!X30+CCL!Y31+Psicosocial!X30+'Emergencias '!X36+Osteomuscular!X32+'MP - MT'!X44+'Capac y Sensi'!X95)</f>
        <v>0</v>
      </c>
      <c r="M10" s="130">
        <f>SUM('Actividades SST'!AA46+'H&amp;S'!Z43+Inspecciones!Z39+PESV!Z68+'COPASST '!Z30+CCL!AA31+Psicosocial!Z30+'Emergencias '!Z36+Osteomuscular!Z32+'MP - MT'!Z44+'Capac y Sensi'!Z95)</f>
        <v>0</v>
      </c>
      <c r="N10" s="130">
        <f>SUM('Actividades SST'!AC46+'H&amp;S'!AB43+Inspecciones!AB39+PESV!AB68+'COPASST '!AB30+CCL!AC31+Psicosocial!AB30+'Emergencias '!AB36+Osteomuscular!AB32+'MP - MT'!AB44+'Capac y Sensi'!AB95)</f>
        <v>0</v>
      </c>
      <c r="O10" s="130">
        <f>SUM(C10:N10)</f>
        <v>0</v>
      </c>
    </row>
    <row r="11" spans="2:29" ht="30" x14ac:dyDescent="0.25">
      <c r="B11" s="131" t="s">
        <v>387</v>
      </c>
      <c r="C11" s="132">
        <f>(+C10/C9)</f>
        <v>0</v>
      </c>
      <c r="D11" s="132">
        <f>(+D10/D9)</f>
        <v>0</v>
      </c>
      <c r="E11" s="132">
        <f t="shared" ref="E11:N11" si="0">(+E10/E9)</f>
        <v>0</v>
      </c>
      <c r="F11" s="132">
        <f t="shared" si="0"/>
        <v>0</v>
      </c>
      <c r="G11" s="132">
        <f t="shared" si="0"/>
        <v>0</v>
      </c>
      <c r="H11" s="132">
        <f t="shared" si="0"/>
        <v>0</v>
      </c>
      <c r="I11" s="132">
        <f t="shared" si="0"/>
        <v>0</v>
      </c>
      <c r="J11" s="132">
        <f t="shared" si="0"/>
        <v>0</v>
      </c>
      <c r="K11" s="132">
        <f t="shared" si="0"/>
        <v>0</v>
      </c>
      <c r="L11" s="132">
        <f t="shared" si="0"/>
        <v>0</v>
      </c>
      <c r="M11" s="132">
        <f t="shared" si="0"/>
        <v>0</v>
      </c>
      <c r="N11" s="132">
        <f t="shared" si="0"/>
        <v>0</v>
      </c>
      <c r="O11" s="132">
        <f>(+O10/O9)</f>
        <v>0</v>
      </c>
    </row>
    <row r="12" spans="2:29" x14ac:dyDescent="0.25">
      <c r="B12" s="133"/>
    </row>
    <row r="13" spans="2:29" x14ac:dyDescent="0.25">
      <c r="B13" s="133"/>
    </row>
    <row r="14" spans="2:29" x14ac:dyDescent="0.25">
      <c r="B14" s="133"/>
    </row>
    <row r="15" spans="2:29" x14ac:dyDescent="0.25">
      <c r="B15" s="133"/>
    </row>
    <row r="16" spans="2:29" x14ac:dyDescent="0.25">
      <c r="B16" s="133"/>
    </row>
    <row r="50" spans="3:6" x14ac:dyDescent="0.25">
      <c r="C50" t="s">
        <v>493</v>
      </c>
    </row>
    <row r="52" spans="3:6" ht="30" x14ac:dyDescent="0.25">
      <c r="C52" s="130" t="s">
        <v>488</v>
      </c>
      <c r="D52" s="150" t="s">
        <v>489</v>
      </c>
      <c r="E52" s="150" t="s">
        <v>490</v>
      </c>
      <c r="F52" s="130" t="s">
        <v>491</v>
      </c>
    </row>
    <row r="53" spans="3:6" x14ac:dyDescent="0.25">
      <c r="C53" s="130" t="s">
        <v>278</v>
      </c>
      <c r="D53" s="150">
        <v>1</v>
      </c>
      <c r="E53" s="150">
        <v>0</v>
      </c>
      <c r="F53" s="132">
        <f>J71</f>
        <v>0</v>
      </c>
    </row>
    <row r="54" spans="3:6" x14ac:dyDescent="0.25">
      <c r="C54" s="129" t="s">
        <v>269</v>
      </c>
      <c r="D54" s="130">
        <f>'Actividades SST'!I60</f>
        <v>60</v>
      </c>
      <c r="E54" s="130">
        <f>'Actividades SST'!K60</f>
        <v>0</v>
      </c>
      <c r="F54" s="132">
        <f>'Actividades SST'!J62</f>
        <v>0</v>
      </c>
    </row>
    <row r="55" spans="3:6" x14ac:dyDescent="0.25">
      <c r="C55" s="129" t="s">
        <v>270</v>
      </c>
      <c r="D55" s="130">
        <f>'H&amp;S'!G58</f>
        <v>109</v>
      </c>
      <c r="E55" s="130">
        <f>'H&amp;S'!I58</f>
        <v>0</v>
      </c>
      <c r="F55" s="132">
        <f>'H&amp;S'!H60</f>
        <v>0</v>
      </c>
    </row>
    <row r="56" spans="3:6" x14ac:dyDescent="0.25">
      <c r="C56" s="129" t="s">
        <v>271</v>
      </c>
      <c r="D56" s="130">
        <f>Inspecciones!G80</f>
        <v>80</v>
      </c>
      <c r="E56" s="130">
        <f>Inspecciones!I80</f>
        <v>0</v>
      </c>
      <c r="F56" s="132">
        <f>Inspecciones!H82</f>
        <v>0</v>
      </c>
    </row>
    <row r="57" spans="3:6" x14ac:dyDescent="0.25">
      <c r="C57" s="129" t="s">
        <v>392</v>
      </c>
      <c r="D57" s="130">
        <f>PESV!G110</f>
        <v>176</v>
      </c>
      <c r="E57" s="130">
        <f>PESV!I110</f>
        <v>0</v>
      </c>
      <c r="F57" s="132">
        <f>PESV!H112</f>
        <v>0</v>
      </c>
    </row>
    <row r="58" spans="3:6" x14ac:dyDescent="0.25">
      <c r="C58" s="129" t="s">
        <v>86</v>
      </c>
      <c r="D58" s="130">
        <f>'COPASST '!G43</f>
        <v>73</v>
      </c>
      <c r="E58" s="130">
        <f>'COPASST '!J43</f>
        <v>0</v>
      </c>
      <c r="F58" s="132">
        <f>'COPASST '!H45</f>
        <v>0</v>
      </c>
    </row>
    <row r="59" spans="3:6" x14ac:dyDescent="0.25">
      <c r="C59" s="129" t="s">
        <v>218</v>
      </c>
      <c r="D59" s="130">
        <f>CCL!H44</f>
        <v>25</v>
      </c>
      <c r="E59" s="130">
        <f>CCL!J44</f>
        <v>0</v>
      </c>
      <c r="F59" s="132">
        <f>CCL!I46</f>
        <v>0</v>
      </c>
    </row>
    <row r="60" spans="3:6" x14ac:dyDescent="0.25">
      <c r="C60" s="129" t="s">
        <v>272</v>
      </c>
      <c r="D60" s="130">
        <f>Psicosocial!G43</f>
        <v>21</v>
      </c>
      <c r="E60" s="130">
        <f>Psicosocial!I43</f>
        <v>0</v>
      </c>
      <c r="F60" s="132">
        <f>Psicosocial!H45</f>
        <v>0</v>
      </c>
    </row>
    <row r="61" spans="3:6" x14ac:dyDescent="0.25">
      <c r="C61" s="129" t="s">
        <v>273</v>
      </c>
      <c r="D61" s="130">
        <f>'Emergencias '!G77</f>
        <v>30</v>
      </c>
      <c r="E61" s="130">
        <f>'Emergencias '!J77</f>
        <v>0</v>
      </c>
      <c r="F61" s="132">
        <f>'Emergencias '!H79</f>
        <v>0</v>
      </c>
    </row>
    <row r="62" spans="3:6" x14ac:dyDescent="0.25">
      <c r="C62" s="129" t="s">
        <v>274</v>
      </c>
      <c r="D62" s="130">
        <f>Osteomuscular!G73</f>
        <v>35</v>
      </c>
      <c r="E62" s="130">
        <f>Osteomuscular!J73</f>
        <v>0</v>
      </c>
      <c r="F62" s="132">
        <f>Osteomuscular!H75</f>
        <v>0</v>
      </c>
    </row>
    <row r="63" spans="3:6" x14ac:dyDescent="0.25">
      <c r="C63" s="129" t="s">
        <v>275</v>
      </c>
      <c r="D63" s="130">
        <f>'MP - MT'!G85</f>
        <v>128</v>
      </c>
      <c r="E63" s="130">
        <f>'MP - MT'!I85</f>
        <v>0</v>
      </c>
      <c r="F63" s="132">
        <f>'MP - MT'!H87</f>
        <v>0</v>
      </c>
    </row>
    <row r="64" spans="3:6" ht="30.75" customHeight="1" x14ac:dyDescent="0.25">
      <c r="C64" s="131" t="s">
        <v>276</v>
      </c>
      <c r="D64" s="130">
        <f>'Capac y Sensi'!G110</f>
        <v>129</v>
      </c>
      <c r="E64" s="130">
        <f>'Capac y Sensi'!I110</f>
        <v>0</v>
      </c>
      <c r="F64" s="132">
        <f>'Capac y Sensi'!H112</f>
        <v>0</v>
      </c>
    </row>
    <row r="65" spans="3:10" x14ac:dyDescent="0.25">
      <c r="C65" s="129" t="s">
        <v>267</v>
      </c>
      <c r="D65" s="167">
        <f>SUM(D54:D64)</f>
        <v>866</v>
      </c>
      <c r="E65" s="167">
        <f>SUM(E54:E64)</f>
        <v>0</v>
      </c>
      <c r="F65" s="132">
        <f>SUM(F54:F64)</f>
        <v>0</v>
      </c>
    </row>
    <row r="68" spans="3:10" x14ac:dyDescent="0.25">
      <c r="C68" t="s">
        <v>494</v>
      </c>
    </row>
    <row r="70" spans="3:10" ht="30" x14ac:dyDescent="0.25">
      <c r="C70" s="381" t="s">
        <v>281</v>
      </c>
      <c r="D70" s="382"/>
      <c r="E70" s="382"/>
      <c r="F70" s="382"/>
      <c r="G70" s="383"/>
      <c r="H70" s="150" t="s">
        <v>489</v>
      </c>
      <c r="I70" s="150" t="s">
        <v>490</v>
      </c>
      <c r="J70" s="130" t="s">
        <v>491</v>
      </c>
    </row>
    <row r="71" spans="3:10" x14ac:dyDescent="0.25">
      <c r="C71" s="378" t="s">
        <v>278</v>
      </c>
      <c r="D71" s="379"/>
      <c r="E71" s="379"/>
      <c r="F71" s="379"/>
      <c r="G71" s="380"/>
      <c r="H71" s="130">
        <v>1</v>
      </c>
      <c r="I71" s="130">
        <v>0</v>
      </c>
      <c r="J71" s="151">
        <f>+I71/H71</f>
        <v>0</v>
      </c>
    </row>
    <row r="72" spans="3:10" x14ac:dyDescent="0.25">
      <c r="C72" s="378" t="s">
        <v>283</v>
      </c>
      <c r="D72" s="379"/>
      <c r="E72" s="379"/>
      <c r="F72" s="379"/>
      <c r="G72" s="380"/>
      <c r="H72" s="130">
        <f>+'Actividades SST'!I60+'H&amp;S'!G58+Inspecciones!G80+PESV!G110+'COPASST '!G43+'Emergencias '!G77</f>
        <v>528</v>
      </c>
      <c r="I72" s="130">
        <f>+'Actividades SST'!K60+'H&amp;S'!I58+Inspecciones!I80+PESV!I110+'COPASST '!J43+'Emergencias '!J77</f>
        <v>0</v>
      </c>
      <c r="J72" s="151">
        <f>+I72/H72</f>
        <v>0</v>
      </c>
    </row>
    <row r="73" spans="3:10" x14ac:dyDescent="0.25">
      <c r="C73" s="378" t="s">
        <v>277</v>
      </c>
      <c r="D73" s="379"/>
      <c r="E73" s="379"/>
      <c r="F73" s="379"/>
      <c r="G73" s="380"/>
      <c r="H73" s="130">
        <f>+Osteomuscular!G73+'MP - MT'!G85+'Capac y Sensi'!G110</f>
        <v>292</v>
      </c>
      <c r="I73" s="130">
        <f>+Osteomuscular!J73+'MP - MT'!I85+'Capac y Sensi'!I110</f>
        <v>0</v>
      </c>
      <c r="J73" s="151">
        <f>+I73/H73</f>
        <v>0</v>
      </c>
    </row>
    <row r="74" spans="3:10" x14ac:dyDescent="0.25">
      <c r="C74" s="378" t="s">
        <v>284</v>
      </c>
      <c r="D74" s="379"/>
      <c r="E74" s="379"/>
      <c r="F74" s="379"/>
      <c r="G74" s="380"/>
      <c r="H74" s="130">
        <f>+CCL!H44+Psicosocial!G43</f>
        <v>46</v>
      </c>
      <c r="I74" s="130">
        <f>+CCL!J44+Psicosocial!I43</f>
        <v>0</v>
      </c>
      <c r="J74" s="151">
        <f>+I74/H74</f>
        <v>0</v>
      </c>
    </row>
    <row r="75" spans="3:10" x14ac:dyDescent="0.25">
      <c r="C75" s="378" t="s">
        <v>280</v>
      </c>
      <c r="D75" s="379"/>
      <c r="E75" s="379"/>
      <c r="F75" s="379"/>
      <c r="G75" s="380"/>
      <c r="H75" s="130">
        <f>SUM(H72:H74)</f>
        <v>866</v>
      </c>
      <c r="I75" s="130">
        <f>SUM(I72:I74)</f>
        <v>0</v>
      </c>
      <c r="J75" s="151">
        <f>+I75/H75</f>
        <v>0</v>
      </c>
    </row>
    <row r="107" spans="3:4" x14ac:dyDescent="0.25">
      <c r="C107" t="s">
        <v>508</v>
      </c>
    </row>
    <row r="108" spans="3:4" x14ac:dyDescent="0.25">
      <c r="C108" t="s">
        <v>497</v>
      </c>
      <c r="D108">
        <f>'Actividades SST'!E60+'H&amp;S'!D58+Inspecciones!E80+PESV!E110+'COPASST '!E43+CCL!F44+Psicosocial!E43+'Emergencias '!E77+Osteomuscular!E73+'MP - MT'!E85+'Capac y Sensi'!E110</f>
        <v>598</v>
      </c>
    </row>
    <row r="109" spans="3:4" x14ac:dyDescent="0.25">
      <c r="C109" t="s">
        <v>498</v>
      </c>
      <c r="D109">
        <f>'Actividades SST'!E61+'H&amp;S'!D59+Inspecciones!E81+PESV!E111+'COPASST '!E44+CCL!F45+Psicosocial!E44+'Emergencias '!E78+Osteomuscular!E74+'MP - MT'!E86+'Capac y Sensi'!E111</f>
        <v>268</v>
      </c>
    </row>
    <row r="110" spans="3:4" x14ac:dyDescent="0.25">
      <c r="C110" t="s">
        <v>509</v>
      </c>
      <c r="D110">
        <f>SUM(D108:D109)</f>
        <v>866</v>
      </c>
    </row>
  </sheetData>
  <mergeCells count="13">
    <mergeCell ref="B3:D3"/>
    <mergeCell ref="E2:J2"/>
    <mergeCell ref="B2:D2"/>
    <mergeCell ref="E3:J3"/>
    <mergeCell ref="K3:O3"/>
    <mergeCell ref="K2:O2"/>
    <mergeCell ref="B7:O7"/>
    <mergeCell ref="C75:G75"/>
    <mergeCell ref="C70:G70"/>
    <mergeCell ref="C71:G71"/>
    <mergeCell ref="C72:G72"/>
    <mergeCell ref="C73:G73"/>
    <mergeCell ref="C74:G74"/>
  </mergeCells>
  <pageMargins left="0.7" right="0.7" top="0.75" bottom="0.75" header="0.3" footer="0.3"/>
  <pageSetup orientation="portrait" horizont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2"/>
  <sheetViews>
    <sheetView workbookViewId="0">
      <selection activeCell="C4" sqref="C4"/>
    </sheetView>
  </sheetViews>
  <sheetFormatPr baseColWidth="10" defaultRowHeight="15" x14ac:dyDescent="0.25"/>
  <sheetData>
    <row r="1" spans="1:2" x14ac:dyDescent="0.25">
      <c r="A1" t="s">
        <v>0</v>
      </c>
      <c r="B1">
        <v>1</v>
      </c>
    </row>
    <row r="2" spans="1:2" x14ac:dyDescent="0.25">
      <c r="A2" t="s">
        <v>1</v>
      </c>
      <c r="B2">
        <v>2</v>
      </c>
    </row>
    <row r="3" spans="1:2" x14ac:dyDescent="0.25">
      <c r="A3" t="s">
        <v>6</v>
      </c>
      <c r="B3">
        <v>3</v>
      </c>
    </row>
    <row r="4" spans="1:2" x14ac:dyDescent="0.25">
      <c r="A4" t="s">
        <v>4</v>
      </c>
      <c r="B4">
        <v>4</v>
      </c>
    </row>
    <row r="5" spans="1:2" x14ac:dyDescent="0.25">
      <c r="A5" t="s">
        <v>2</v>
      </c>
      <c r="B5">
        <v>5</v>
      </c>
    </row>
    <row r="6" spans="1:2" x14ac:dyDescent="0.25">
      <c r="A6" t="s">
        <v>5</v>
      </c>
      <c r="B6">
        <v>6</v>
      </c>
    </row>
    <row r="7" spans="1:2" x14ac:dyDescent="0.25">
      <c r="A7" t="s">
        <v>7</v>
      </c>
      <c r="B7">
        <v>7</v>
      </c>
    </row>
    <row r="8" spans="1:2" x14ac:dyDescent="0.25">
      <c r="A8" t="s">
        <v>3</v>
      </c>
      <c r="B8">
        <v>8</v>
      </c>
    </row>
    <row r="9" spans="1:2" x14ac:dyDescent="0.25">
      <c r="A9" t="s">
        <v>17</v>
      </c>
      <c r="B9">
        <v>9</v>
      </c>
    </row>
    <row r="10" spans="1:2" x14ac:dyDescent="0.25">
      <c r="A10" t="s">
        <v>8</v>
      </c>
      <c r="B10">
        <v>10</v>
      </c>
    </row>
    <row r="11" spans="1:2" x14ac:dyDescent="0.25">
      <c r="A11" t="s">
        <v>16</v>
      </c>
      <c r="B11">
        <v>11</v>
      </c>
    </row>
    <row r="12" spans="1:2" x14ac:dyDescent="0.25">
      <c r="A12" t="s">
        <v>15</v>
      </c>
      <c r="B12">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60"/>
  <sheetViews>
    <sheetView zoomScaleNormal="100" workbookViewId="0">
      <selection activeCell="D9" sqref="D9:X9"/>
    </sheetView>
  </sheetViews>
  <sheetFormatPr baseColWidth="10" defaultRowHeight="15" x14ac:dyDescent="0.25"/>
  <cols>
    <col min="1" max="1" width="2.28515625" style="49" customWidth="1"/>
    <col min="2" max="2" width="3.140625" customWidth="1"/>
    <col min="3" max="3" width="48.42578125" customWidth="1"/>
    <col min="4" max="4" width="15" style="76" customWidth="1"/>
    <col min="5" max="5" width="14.7109375" style="76" customWidth="1"/>
    <col min="6" max="29" width="5.28515625" customWidth="1"/>
    <col min="30" max="54" width="11.42578125" style="49"/>
  </cols>
  <sheetData>
    <row r="1" spans="2:29" s="49" customFormat="1" ht="24" customHeight="1" x14ac:dyDescent="0.25">
      <c r="D1" s="50"/>
      <c r="E1" s="50"/>
    </row>
    <row r="2" spans="2:29" s="49" customFormat="1" ht="24.75" customHeight="1" x14ac:dyDescent="0.25">
      <c r="B2" s="185" t="s">
        <v>391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row>
    <row r="3" spans="2:29" s="49" customFormat="1" ht="13.5" customHeight="1" x14ac:dyDescent="0.25">
      <c r="B3" s="186" t="s">
        <v>87</v>
      </c>
      <c r="C3" s="187"/>
      <c r="D3" s="187"/>
      <c r="E3" s="188" t="s">
        <v>85</v>
      </c>
      <c r="F3" s="188"/>
      <c r="G3" s="188"/>
      <c r="H3" s="188"/>
      <c r="I3" s="188"/>
      <c r="J3" s="188"/>
      <c r="K3" s="188"/>
      <c r="L3" s="188"/>
      <c r="M3" s="188"/>
      <c r="N3" s="188"/>
      <c r="O3" s="188"/>
      <c r="P3" s="188"/>
      <c r="Q3" s="188"/>
      <c r="R3" s="188"/>
      <c r="S3" s="188"/>
      <c r="T3" s="187" t="s">
        <v>49</v>
      </c>
      <c r="U3" s="187"/>
      <c r="V3" s="187"/>
      <c r="W3" s="187"/>
      <c r="X3" s="187"/>
      <c r="Y3" s="187"/>
      <c r="Z3" s="187"/>
      <c r="AA3" s="187"/>
      <c r="AB3" s="187"/>
      <c r="AC3" s="189"/>
    </row>
    <row r="4" spans="2:29" s="49" customFormat="1" ht="5.25" customHeight="1" x14ac:dyDescent="0.25">
      <c r="D4" s="50"/>
      <c r="E4" s="50"/>
    </row>
    <row r="5" spans="2:29" s="54" customFormat="1" ht="17.25" customHeight="1" x14ac:dyDescent="0.2">
      <c r="B5" s="190" t="s">
        <v>88</v>
      </c>
      <c r="C5" s="190"/>
      <c r="D5" s="191" t="s">
        <v>89</v>
      </c>
      <c r="E5" s="191"/>
      <c r="F5" s="191"/>
      <c r="G5" s="191"/>
      <c r="H5" s="192" t="s">
        <v>90</v>
      </c>
      <c r="I5" s="192"/>
      <c r="J5" s="51"/>
      <c r="K5" s="52" t="s">
        <v>91</v>
      </c>
      <c r="L5" s="51"/>
      <c r="M5" s="51" t="s">
        <v>92</v>
      </c>
      <c r="N5" s="193"/>
      <c r="O5" s="193"/>
      <c r="P5" s="53"/>
    </row>
    <row r="6" spans="2:29" s="54" customFormat="1" ht="4.5" customHeight="1" x14ac:dyDescent="0.2">
      <c r="D6" s="55"/>
      <c r="E6" s="55"/>
    </row>
    <row r="7" spans="2:29" s="54" customFormat="1" ht="11.25" x14ac:dyDescent="0.2">
      <c r="B7" s="200" t="s">
        <v>24</v>
      </c>
      <c r="C7" s="200"/>
      <c r="D7" s="201" t="s">
        <v>167</v>
      </c>
      <c r="E7" s="202"/>
      <c r="F7" s="202"/>
      <c r="G7" s="202"/>
      <c r="H7" s="202"/>
      <c r="I7" s="202"/>
      <c r="J7" s="202"/>
      <c r="K7" s="202"/>
      <c r="L7" s="202"/>
      <c r="M7" s="202"/>
      <c r="N7" s="202"/>
      <c r="O7" s="202"/>
      <c r="P7" s="202"/>
      <c r="Q7" s="202"/>
      <c r="R7" s="202"/>
      <c r="S7" s="202"/>
      <c r="T7" s="202"/>
      <c r="U7" s="202"/>
      <c r="V7" s="202"/>
      <c r="W7" s="202"/>
      <c r="X7" s="203"/>
    </row>
    <row r="8" spans="2:29" s="54" customFormat="1" ht="3.75" customHeight="1" x14ac:dyDescent="0.2">
      <c r="B8" s="56"/>
      <c r="C8" s="56"/>
      <c r="D8" s="55"/>
      <c r="E8" s="55"/>
    </row>
    <row r="9" spans="2:29" s="54" customFormat="1" ht="12" customHeight="1" x14ac:dyDescent="0.2">
      <c r="B9" s="200" t="s">
        <v>94</v>
      </c>
      <c r="C9" s="200"/>
      <c r="D9" s="250" t="s">
        <v>518</v>
      </c>
      <c r="E9" s="251"/>
      <c r="F9" s="251"/>
      <c r="G9" s="251"/>
      <c r="H9" s="251"/>
      <c r="I9" s="251"/>
      <c r="J9" s="251"/>
      <c r="K9" s="251"/>
      <c r="L9" s="251"/>
      <c r="M9" s="251"/>
      <c r="N9" s="251"/>
      <c r="O9" s="251"/>
      <c r="P9" s="251"/>
      <c r="Q9" s="251"/>
      <c r="R9" s="251"/>
      <c r="S9" s="251"/>
      <c r="T9" s="251"/>
      <c r="U9" s="251"/>
      <c r="V9" s="251"/>
      <c r="W9" s="251"/>
      <c r="X9" s="252"/>
    </row>
    <row r="10" spans="2:29" s="54" customFormat="1" ht="3.75" customHeight="1" x14ac:dyDescent="0.2">
      <c r="B10" s="57"/>
      <c r="C10" s="57"/>
      <c r="D10" s="58"/>
      <c r="E10" s="58"/>
      <c r="F10" s="58"/>
      <c r="G10" s="58"/>
      <c r="H10" s="58"/>
      <c r="I10" s="58"/>
      <c r="J10" s="58"/>
      <c r="K10" s="58"/>
      <c r="L10" s="58"/>
      <c r="M10" s="58"/>
      <c r="N10" s="58"/>
      <c r="O10" s="58"/>
      <c r="P10" s="58"/>
      <c r="Q10" s="58"/>
      <c r="R10" s="58"/>
      <c r="S10" s="58"/>
      <c r="T10" s="58"/>
      <c r="U10" s="58"/>
      <c r="V10" s="58"/>
      <c r="W10" s="58"/>
      <c r="X10" s="58"/>
    </row>
    <row r="11" spans="2:29" s="54" customFormat="1" ht="11.25" x14ac:dyDescent="0.2">
      <c r="B11" s="200" t="s">
        <v>95</v>
      </c>
      <c r="C11" s="200"/>
      <c r="D11" s="253" t="s">
        <v>220</v>
      </c>
      <c r="E11" s="254"/>
      <c r="F11" s="254"/>
      <c r="G11" s="254"/>
      <c r="H11" s="254"/>
      <c r="I11" s="254"/>
      <c r="J11" s="254"/>
      <c r="K11" s="254"/>
      <c r="L11" s="254"/>
      <c r="M11" s="254"/>
      <c r="N11" s="254"/>
      <c r="O11" s="254"/>
      <c r="P11" s="254"/>
      <c r="Q11" s="254"/>
      <c r="R11" s="254"/>
      <c r="S11" s="254"/>
      <c r="T11" s="254"/>
      <c r="U11" s="254"/>
      <c r="V11" s="254"/>
      <c r="W11" s="254"/>
      <c r="X11" s="255"/>
    </row>
    <row r="12" spans="2:29" s="54" customFormat="1" ht="3.75" customHeight="1" x14ac:dyDescent="0.2">
      <c r="B12" s="59"/>
      <c r="C12" s="59"/>
      <c r="D12" s="58"/>
      <c r="E12" s="58"/>
      <c r="F12" s="58"/>
      <c r="G12" s="58"/>
      <c r="H12" s="58"/>
      <c r="I12" s="58"/>
      <c r="J12" s="58"/>
      <c r="K12" s="58"/>
      <c r="L12" s="58"/>
      <c r="M12" s="58"/>
      <c r="N12" s="58"/>
      <c r="O12" s="58"/>
      <c r="P12" s="58"/>
      <c r="Q12" s="58"/>
      <c r="R12" s="58"/>
      <c r="S12" s="58"/>
      <c r="T12" s="58"/>
      <c r="U12" s="58"/>
      <c r="V12" s="58"/>
      <c r="W12" s="58"/>
      <c r="X12" s="58"/>
    </row>
    <row r="13" spans="2:29" s="54" customFormat="1" ht="11.25" x14ac:dyDescent="0.2">
      <c r="B13" s="59"/>
      <c r="C13" s="60" t="s">
        <v>96</v>
      </c>
      <c r="D13" s="194" t="s">
        <v>97</v>
      </c>
      <c r="E13" s="194"/>
      <c r="F13" s="194"/>
      <c r="G13" s="194"/>
      <c r="H13" s="194"/>
      <c r="I13" s="194"/>
      <c r="J13" s="194"/>
      <c r="K13" s="194"/>
      <c r="L13" s="194"/>
      <c r="M13" s="194"/>
      <c r="N13" s="194"/>
      <c r="O13" s="194"/>
      <c r="P13" s="194"/>
      <c r="Q13" s="194"/>
      <c r="R13" s="194"/>
      <c r="S13" s="194" t="s">
        <v>18</v>
      </c>
      <c r="T13" s="194"/>
      <c r="U13" s="194"/>
      <c r="V13" s="194"/>
      <c r="W13" s="194"/>
      <c r="X13" s="194"/>
    </row>
    <row r="14" spans="2:29" s="54" customFormat="1" ht="11.25" x14ac:dyDescent="0.2">
      <c r="B14" s="59"/>
      <c r="C14" s="61" t="s">
        <v>36</v>
      </c>
      <c r="D14" s="195" t="s">
        <v>98</v>
      </c>
      <c r="E14" s="195"/>
      <c r="F14" s="195"/>
      <c r="G14" s="195"/>
      <c r="H14" s="195"/>
      <c r="I14" s="195"/>
      <c r="J14" s="195"/>
      <c r="K14" s="195"/>
      <c r="L14" s="195"/>
      <c r="M14" s="195"/>
      <c r="N14" s="195"/>
      <c r="O14" s="195"/>
      <c r="P14" s="195"/>
      <c r="Q14" s="195"/>
      <c r="R14" s="195"/>
      <c r="S14" s="196" t="s">
        <v>99</v>
      </c>
      <c r="T14" s="197"/>
      <c r="U14" s="197"/>
      <c r="V14" s="197"/>
      <c r="W14" s="197"/>
      <c r="X14" s="198"/>
    </row>
    <row r="15" spans="2:29" s="54" customFormat="1" ht="11.25" x14ac:dyDescent="0.2">
      <c r="B15" s="59"/>
      <c r="C15" s="61" t="s">
        <v>37</v>
      </c>
      <c r="D15" s="195" t="s">
        <v>77</v>
      </c>
      <c r="E15" s="195"/>
      <c r="F15" s="195"/>
      <c r="G15" s="195"/>
      <c r="H15" s="195"/>
      <c r="I15" s="195"/>
      <c r="J15" s="195"/>
      <c r="K15" s="195"/>
      <c r="L15" s="195"/>
      <c r="M15" s="195"/>
      <c r="N15" s="195"/>
      <c r="O15" s="195"/>
      <c r="P15" s="195"/>
      <c r="Q15" s="195"/>
      <c r="R15" s="195"/>
      <c r="S15" s="199" t="s">
        <v>77</v>
      </c>
      <c r="T15" s="188"/>
      <c r="U15" s="188"/>
      <c r="V15" s="188"/>
      <c r="W15" s="188"/>
      <c r="X15" s="188"/>
    </row>
    <row r="16" spans="2:29" s="54" customFormat="1" ht="11.25" x14ac:dyDescent="0.2">
      <c r="C16" s="61" t="s">
        <v>38</v>
      </c>
      <c r="D16" s="195" t="s">
        <v>77</v>
      </c>
      <c r="E16" s="195"/>
      <c r="F16" s="195"/>
      <c r="G16" s="195"/>
      <c r="H16" s="195"/>
      <c r="I16" s="195"/>
      <c r="J16" s="195"/>
      <c r="K16" s="195"/>
      <c r="L16" s="195"/>
      <c r="M16" s="195"/>
      <c r="N16" s="195"/>
      <c r="O16" s="195"/>
      <c r="P16" s="195"/>
      <c r="Q16" s="195"/>
      <c r="R16" s="195"/>
      <c r="S16" s="188" t="s">
        <v>77</v>
      </c>
      <c r="T16" s="188"/>
      <c r="U16" s="188"/>
      <c r="V16" s="188"/>
      <c r="W16" s="188"/>
      <c r="X16" s="188"/>
    </row>
    <row r="17" spans="2:29" s="54" customFormat="1" ht="12.75" customHeight="1" x14ac:dyDescent="0.2">
      <c r="B17" s="54" t="s">
        <v>100</v>
      </c>
      <c r="C17" s="62"/>
      <c r="D17" s="55"/>
      <c r="E17" s="55"/>
    </row>
    <row r="18" spans="2:29" ht="15" customHeight="1" x14ac:dyDescent="0.25">
      <c r="B18" s="209" t="s">
        <v>101</v>
      </c>
      <c r="C18" s="212" t="s">
        <v>44</v>
      </c>
      <c r="D18" s="215" t="s">
        <v>45</v>
      </c>
      <c r="E18" s="215" t="s">
        <v>496</v>
      </c>
      <c r="F18" s="218" t="s">
        <v>102</v>
      </c>
      <c r="G18" s="219"/>
      <c r="H18" s="219"/>
      <c r="I18" s="219"/>
      <c r="J18" s="219"/>
      <c r="K18" s="219"/>
      <c r="L18" s="219"/>
      <c r="M18" s="219"/>
      <c r="N18" s="219"/>
      <c r="O18" s="219"/>
      <c r="P18" s="219"/>
      <c r="Q18" s="219"/>
      <c r="R18" s="219"/>
      <c r="S18" s="219"/>
      <c r="T18" s="219"/>
      <c r="U18" s="219"/>
      <c r="V18" s="219"/>
      <c r="W18" s="219"/>
      <c r="X18" s="219"/>
      <c r="Y18" s="219"/>
      <c r="Z18" s="219"/>
      <c r="AA18" s="219"/>
      <c r="AB18" s="219"/>
      <c r="AC18" s="220"/>
    </row>
    <row r="19" spans="2:29" x14ac:dyDescent="0.25">
      <c r="B19" s="210"/>
      <c r="C19" s="213"/>
      <c r="D19" s="216"/>
      <c r="E19" s="216"/>
      <c r="F19" s="221" t="s">
        <v>103</v>
      </c>
      <c r="G19" s="221"/>
      <c r="H19" s="222" t="s">
        <v>104</v>
      </c>
      <c r="I19" s="222"/>
      <c r="J19" s="221" t="s">
        <v>105</v>
      </c>
      <c r="K19" s="221"/>
      <c r="L19" s="222" t="s">
        <v>106</v>
      </c>
      <c r="M19" s="222"/>
      <c r="N19" s="221" t="s">
        <v>107</v>
      </c>
      <c r="O19" s="221"/>
      <c r="P19" s="222" t="s">
        <v>108</v>
      </c>
      <c r="Q19" s="222"/>
      <c r="R19" s="221" t="s">
        <v>109</v>
      </c>
      <c r="S19" s="221"/>
      <c r="T19" s="222" t="s">
        <v>110</v>
      </c>
      <c r="U19" s="222"/>
      <c r="V19" s="221" t="s">
        <v>111</v>
      </c>
      <c r="W19" s="221"/>
      <c r="X19" s="222" t="s">
        <v>112</v>
      </c>
      <c r="Y19" s="222"/>
      <c r="Z19" s="221" t="s">
        <v>113</v>
      </c>
      <c r="AA19" s="221"/>
      <c r="AB19" s="222" t="s">
        <v>114</v>
      </c>
      <c r="AC19" s="222"/>
    </row>
    <row r="20" spans="2:29" x14ac:dyDescent="0.25">
      <c r="B20" s="211"/>
      <c r="C20" s="214"/>
      <c r="D20" s="217"/>
      <c r="E20" s="217"/>
      <c r="F20" s="63" t="s">
        <v>22</v>
      </c>
      <c r="G20" s="64" t="s">
        <v>23</v>
      </c>
      <c r="H20" s="63" t="s">
        <v>22</v>
      </c>
      <c r="I20" s="64" t="s">
        <v>23</v>
      </c>
      <c r="J20" s="63" t="s">
        <v>22</v>
      </c>
      <c r="K20" s="64" t="s">
        <v>23</v>
      </c>
      <c r="L20" s="63" t="s">
        <v>22</v>
      </c>
      <c r="M20" s="64" t="s">
        <v>23</v>
      </c>
      <c r="N20" s="63" t="s">
        <v>22</v>
      </c>
      <c r="O20" s="64" t="s">
        <v>23</v>
      </c>
      <c r="P20" s="63" t="s">
        <v>22</v>
      </c>
      <c r="Q20" s="64" t="s">
        <v>23</v>
      </c>
      <c r="R20" s="63" t="s">
        <v>22</v>
      </c>
      <c r="S20" s="64" t="s">
        <v>23</v>
      </c>
      <c r="T20" s="63" t="s">
        <v>22</v>
      </c>
      <c r="U20" s="64" t="s">
        <v>23</v>
      </c>
      <c r="V20" s="63" t="s">
        <v>22</v>
      </c>
      <c r="W20" s="64" t="s">
        <v>23</v>
      </c>
      <c r="X20" s="63" t="s">
        <v>22</v>
      </c>
      <c r="Y20" s="64" t="s">
        <v>23</v>
      </c>
      <c r="Z20" s="63" t="s">
        <v>22</v>
      </c>
      <c r="AA20" s="64" t="s">
        <v>23</v>
      </c>
      <c r="AB20" s="63" t="s">
        <v>22</v>
      </c>
      <c r="AC20" s="64" t="s">
        <v>23</v>
      </c>
    </row>
    <row r="21" spans="2:29" s="49" customFormat="1" ht="11.25" customHeight="1" x14ac:dyDescent="0.25">
      <c r="B21" s="246" t="s">
        <v>170</v>
      </c>
      <c r="C21" s="223" t="s">
        <v>153</v>
      </c>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5"/>
    </row>
    <row r="22" spans="2:29" s="49" customFormat="1" ht="21" customHeight="1" x14ac:dyDescent="0.25">
      <c r="B22" s="246"/>
      <c r="C22" s="65" t="s">
        <v>456</v>
      </c>
      <c r="D22" s="65" t="s">
        <v>226</v>
      </c>
      <c r="E22" s="114" t="s">
        <v>498</v>
      </c>
      <c r="F22" s="66"/>
      <c r="G22" s="66"/>
      <c r="H22" s="66"/>
      <c r="I22" s="66"/>
      <c r="J22" s="66">
        <v>1</v>
      </c>
      <c r="K22" s="66"/>
      <c r="L22" s="66"/>
      <c r="M22" s="66"/>
      <c r="N22" s="66"/>
      <c r="O22" s="66"/>
      <c r="P22" s="66"/>
      <c r="Q22" s="66"/>
      <c r="R22" s="66"/>
      <c r="S22" s="66"/>
      <c r="T22" s="66"/>
      <c r="U22" s="66"/>
      <c r="V22" s="66"/>
      <c r="W22" s="66"/>
      <c r="X22" s="66"/>
      <c r="Y22" s="66"/>
      <c r="Z22" s="66"/>
      <c r="AA22" s="66"/>
      <c r="AB22" s="66"/>
      <c r="AC22" s="66"/>
    </row>
    <row r="23" spans="2:29" s="49" customFormat="1" ht="21" customHeight="1" x14ac:dyDescent="0.25">
      <c r="B23" s="246"/>
      <c r="C23" s="65" t="s">
        <v>154</v>
      </c>
      <c r="D23" s="65" t="s">
        <v>226</v>
      </c>
      <c r="E23" s="114" t="s">
        <v>499</v>
      </c>
      <c r="F23" s="66"/>
      <c r="G23" s="66"/>
      <c r="H23" s="66"/>
      <c r="I23" s="66"/>
      <c r="J23" s="66"/>
      <c r="K23" s="66"/>
      <c r="L23" s="66">
        <v>1</v>
      </c>
      <c r="M23" s="66"/>
      <c r="N23" s="66"/>
      <c r="O23" s="66"/>
      <c r="P23" s="66"/>
      <c r="Q23" s="66"/>
      <c r="R23" s="66"/>
      <c r="S23" s="66"/>
      <c r="T23" s="66"/>
      <c r="U23" s="66"/>
      <c r="V23" s="66">
        <v>1</v>
      </c>
      <c r="W23" s="66"/>
      <c r="X23" s="66"/>
      <c r="Y23" s="66"/>
      <c r="Z23" s="66"/>
      <c r="AA23" s="66"/>
      <c r="AB23" s="66"/>
      <c r="AC23" s="66"/>
    </row>
    <row r="24" spans="2:29" s="49" customFormat="1" ht="21" customHeight="1" x14ac:dyDescent="0.25">
      <c r="B24" s="246"/>
      <c r="C24" s="65" t="s">
        <v>401</v>
      </c>
      <c r="D24" s="65" t="s">
        <v>227</v>
      </c>
      <c r="E24" s="114" t="s">
        <v>498</v>
      </c>
      <c r="F24" s="66">
        <v>1</v>
      </c>
      <c r="G24" s="66"/>
      <c r="H24" s="66"/>
      <c r="I24" s="66"/>
      <c r="J24" s="66"/>
      <c r="K24" s="66"/>
      <c r="L24" s="66">
        <v>1</v>
      </c>
      <c r="M24" s="66"/>
      <c r="N24" s="66"/>
      <c r="O24" s="66"/>
      <c r="P24" s="66"/>
      <c r="Q24" s="66"/>
      <c r="R24" s="66">
        <v>1</v>
      </c>
      <c r="S24" s="66"/>
      <c r="T24" s="66"/>
      <c r="U24" s="66"/>
      <c r="V24" s="66"/>
      <c r="W24" s="66"/>
      <c r="X24" s="66">
        <v>1</v>
      </c>
      <c r="Y24" s="66"/>
      <c r="Z24" s="66"/>
      <c r="AA24" s="66"/>
      <c r="AB24" s="66"/>
      <c r="AC24" s="66"/>
    </row>
    <row r="25" spans="2:29" s="49" customFormat="1" ht="11.25" customHeight="1" x14ac:dyDescent="0.25">
      <c r="B25" s="229" t="s">
        <v>155</v>
      </c>
      <c r="C25" s="223" t="s">
        <v>158</v>
      </c>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5"/>
    </row>
    <row r="26" spans="2:29" s="49" customFormat="1" ht="21" customHeight="1" x14ac:dyDescent="0.25">
      <c r="B26" s="230"/>
      <c r="C26" s="65" t="s">
        <v>156</v>
      </c>
      <c r="D26" s="65" t="s">
        <v>226</v>
      </c>
      <c r="E26" s="114" t="s">
        <v>499</v>
      </c>
      <c r="F26" s="66">
        <v>1</v>
      </c>
      <c r="G26" s="66"/>
      <c r="H26" s="66">
        <v>1</v>
      </c>
      <c r="I26" s="66"/>
      <c r="J26" s="66">
        <v>1</v>
      </c>
      <c r="K26" s="66"/>
      <c r="L26" s="66">
        <v>1</v>
      </c>
      <c r="M26" s="66"/>
      <c r="N26" s="66">
        <v>1</v>
      </c>
      <c r="O26" s="66"/>
      <c r="P26" s="66">
        <v>1</v>
      </c>
      <c r="Q26" s="66"/>
      <c r="R26" s="66">
        <v>1</v>
      </c>
      <c r="S26" s="66"/>
      <c r="T26" s="66">
        <v>1</v>
      </c>
      <c r="U26" s="66"/>
      <c r="V26" s="66">
        <v>1</v>
      </c>
      <c r="W26" s="66"/>
      <c r="X26" s="66">
        <v>1</v>
      </c>
      <c r="Y26" s="66"/>
      <c r="Z26" s="66">
        <v>1</v>
      </c>
      <c r="AA26" s="66"/>
      <c r="AB26" s="66">
        <v>1</v>
      </c>
      <c r="AC26" s="66"/>
    </row>
    <row r="27" spans="2:29" s="49" customFormat="1" ht="21" customHeight="1" x14ac:dyDescent="0.25">
      <c r="B27" s="230"/>
      <c r="C27" s="65" t="s">
        <v>157</v>
      </c>
      <c r="D27" s="65" t="s">
        <v>226</v>
      </c>
      <c r="E27" s="114" t="s">
        <v>498</v>
      </c>
      <c r="F27" s="66"/>
      <c r="G27" s="66"/>
      <c r="H27" s="66"/>
      <c r="I27" s="66"/>
      <c r="J27" s="66"/>
      <c r="K27" s="66"/>
      <c r="L27" s="66">
        <v>1</v>
      </c>
      <c r="M27" s="66"/>
      <c r="N27" s="66"/>
      <c r="O27" s="66"/>
      <c r="P27" s="66"/>
      <c r="Q27" s="66"/>
      <c r="R27" s="66"/>
      <c r="S27" s="66"/>
      <c r="T27" s="66"/>
      <c r="U27" s="66"/>
      <c r="V27" s="66">
        <v>1</v>
      </c>
      <c r="W27" s="66"/>
      <c r="X27" s="66"/>
      <c r="Y27" s="66"/>
      <c r="Z27" s="66"/>
      <c r="AA27" s="66"/>
      <c r="AB27" s="66"/>
      <c r="AC27" s="66"/>
    </row>
    <row r="28" spans="2:29" s="49" customFormat="1" ht="21" customHeight="1" x14ac:dyDescent="0.25">
      <c r="B28" s="230"/>
      <c r="C28" s="65" t="s">
        <v>140</v>
      </c>
      <c r="D28" s="65" t="s">
        <v>226</v>
      </c>
      <c r="E28" s="114" t="s">
        <v>499</v>
      </c>
      <c r="F28" s="66">
        <v>1</v>
      </c>
      <c r="G28" s="66"/>
      <c r="H28" s="66">
        <v>1</v>
      </c>
      <c r="I28" s="66"/>
      <c r="J28" s="66">
        <v>1</v>
      </c>
      <c r="K28" s="66"/>
      <c r="L28" s="66">
        <v>1</v>
      </c>
      <c r="M28" s="66"/>
      <c r="N28" s="66">
        <v>1</v>
      </c>
      <c r="O28" s="66"/>
      <c r="P28" s="66">
        <v>1</v>
      </c>
      <c r="Q28" s="66"/>
      <c r="R28" s="66">
        <v>1</v>
      </c>
      <c r="S28" s="66"/>
      <c r="T28" s="66">
        <v>1</v>
      </c>
      <c r="U28" s="66"/>
      <c r="V28" s="66">
        <v>1</v>
      </c>
      <c r="W28" s="66"/>
      <c r="X28" s="66">
        <v>1</v>
      </c>
      <c r="Y28" s="66"/>
      <c r="Z28" s="66">
        <v>1</v>
      </c>
      <c r="AA28" s="66"/>
      <c r="AB28" s="66">
        <v>1</v>
      </c>
      <c r="AC28" s="66"/>
    </row>
    <row r="29" spans="2:29" s="49" customFormat="1" ht="21" customHeight="1" x14ac:dyDescent="0.25">
      <c r="B29" s="230"/>
      <c r="C29" s="135" t="s">
        <v>247</v>
      </c>
      <c r="D29" s="65" t="s">
        <v>225</v>
      </c>
      <c r="E29" s="114" t="s">
        <v>499</v>
      </c>
      <c r="F29" s="66">
        <v>1</v>
      </c>
      <c r="G29" s="66"/>
      <c r="H29" s="66">
        <v>1</v>
      </c>
      <c r="I29" s="66"/>
      <c r="J29" s="66">
        <v>1</v>
      </c>
      <c r="K29" s="66"/>
      <c r="L29" s="66">
        <v>1</v>
      </c>
      <c r="M29" s="66"/>
      <c r="N29" s="66">
        <v>1</v>
      </c>
      <c r="O29" s="66"/>
      <c r="P29" s="66">
        <v>1</v>
      </c>
      <c r="Q29" s="66"/>
      <c r="R29" s="66">
        <v>1</v>
      </c>
      <c r="S29" s="66"/>
      <c r="T29" s="66">
        <v>1</v>
      </c>
      <c r="U29" s="66"/>
      <c r="V29" s="66">
        <v>1</v>
      </c>
      <c r="W29" s="66"/>
      <c r="X29" s="66">
        <v>1</v>
      </c>
      <c r="Y29" s="66"/>
      <c r="Z29" s="66">
        <v>1</v>
      </c>
      <c r="AA29" s="66"/>
      <c r="AB29" s="66">
        <v>1</v>
      </c>
      <c r="AC29" s="66"/>
    </row>
    <row r="30" spans="2:29" s="49" customFormat="1" ht="21" customHeight="1" x14ac:dyDescent="0.25">
      <c r="B30" s="230"/>
      <c r="C30" s="65" t="s">
        <v>243</v>
      </c>
      <c r="D30" s="65" t="s">
        <v>226</v>
      </c>
      <c r="E30" s="114" t="s">
        <v>499</v>
      </c>
      <c r="F30" s="66"/>
      <c r="G30" s="66"/>
      <c r="H30" s="66"/>
      <c r="I30" s="66"/>
      <c r="J30" s="66"/>
      <c r="K30" s="66"/>
      <c r="L30" s="66"/>
      <c r="M30" s="66"/>
      <c r="N30" s="66"/>
      <c r="O30" s="66"/>
      <c r="P30" s="66"/>
      <c r="Q30" s="66"/>
      <c r="R30" s="66"/>
      <c r="S30" s="66"/>
      <c r="T30" s="66"/>
      <c r="U30" s="66"/>
      <c r="V30" s="66">
        <v>1</v>
      </c>
      <c r="W30" s="66"/>
      <c r="X30" s="66"/>
      <c r="Y30" s="66"/>
      <c r="Z30" s="66"/>
      <c r="AA30" s="66"/>
      <c r="AB30" s="66"/>
      <c r="AC30" s="66"/>
    </row>
    <row r="31" spans="2:29" s="49" customFormat="1" ht="21" customHeight="1" x14ac:dyDescent="0.25">
      <c r="B31" s="230"/>
      <c r="C31" s="65" t="s">
        <v>282</v>
      </c>
      <c r="D31" s="65" t="s">
        <v>226</v>
      </c>
      <c r="E31" s="114" t="s">
        <v>498</v>
      </c>
      <c r="F31" s="66"/>
      <c r="G31" s="66"/>
      <c r="H31" s="66"/>
      <c r="I31" s="66"/>
      <c r="J31" s="66"/>
      <c r="K31" s="66"/>
      <c r="L31" s="66"/>
      <c r="M31" s="66"/>
      <c r="N31" s="66"/>
      <c r="O31" s="66"/>
      <c r="P31" s="66"/>
      <c r="Q31" s="66"/>
      <c r="R31" s="66"/>
      <c r="S31" s="66"/>
      <c r="T31" s="66"/>
      <c r="U31" s="66"/>
      <c r="V31" s="66">
        <v>1</v>
      </c>
      <c r="W31" s="66"/>
      <c r="X31" s="66"/>
      <c r="Y31" s="66"/>
      <c r="Z31" s="66"/>
      <c r="AA31" s="66"/>
      <c r="AB31" s="66"/>
      <c r="AC31" s="66"/>
    </row>
    <row r="32" spans="2:29" s="49" customFormat="1" ht="21" customHeight="1" x14ac:dyDescent="0.25">
      <c r="B32" s="230"/>
      <c r="C32" s="65" t="s">
        <v>299</v>
      </c>
      <c r="D32" s="65" t="s">
        <v>257</v>
      </c>
      <c r="E32" s="114" t="s">
        <v>499</v>
      </c>
      <c r="F32" s="66"/>
      <c r="G32" s="66"/>
      <c r="H32" s="66">
        <v>1</v>
      </c>
      <c r="I32" s="66"/>
      <c r="J32" s="66"/>
      <c r="K32" s="66"/>
      <c r="L32" s="66"/>
      <c r="M32" s="66"/>
      <c r="N32" s="66">
        <v>1</v>
      </c>
      <c r="O32" s="66"/>
      <c r="P32" s="66"/>
      <c r="Q32" s="66"/>
      <c r="R32" s="66"/>
      <c r="S32" s="66"/>
      <c r="T32" s="66">
        <v>1</v>
      </c>
      <c r="U32" s="66"/>
      <c r="V32" s="66"/>
      <c r="W32" s="66"/>
      <c r="X32" s="66"/>
      <c r="Y32" s="66"/>
      <c r="Z32" s="66"/>
      <c r="AA32" s="66"/>
      <c r="AB32" s="66"/>
      <c r="AC32" s="66"/>
    </row>
    <row r="33" spans="2:31" s="49" customFormat="1" ht="21" customHeight="1" x14ac:dyDescent="0.25">
      <c r="B33" s="230"/>
      <c r="C33" s="65" t="s">
        <v>248</v>
      </c>
      <c r="D33" s="65" t="s">
        <v>257</v>
      </c>
      <c r="E33" s="114" t="s">
        <v>499</v>
      </c>
      <c r="F33" s="66"/>
      <c r="G33" s="66"/>
      <c r="H33" s="66"/>
      <c r="I33" s="66"/>
      <c r="J33" s="66"/>
      <c r="K33" s="66"/>
      <c r="L33" s="66"/>
      <c r="M33" s="66"/>
      <c r="N33" s="66"/>
      <c r="O33" s="66"/>
      <c r="P33" s="66">
        <v>1</v>
      </c>
      <c r="Q33" s="66"/>
      <c r="R33" s="66"/>
      <c r="S33" s="66"/>
      <c r="T33" s="66"/>
      <c r="U33" s="66"/>
      <c r="V33" s="66">
        <v>1</v>
      </c>
      <c r="W33" s="66"/>
      <c r="X33" s="66"/>
      <c r="Y33" s="66"/>
      <c r="Z33" s="66"/>
      <c r="AA33" s="66"/>
      <c r="AB33" s="66"/>
      <c r="AC33" s="66"/>
    </row>
    <row r="34" spans="2:31" s="49" customFormat="1" ht="24" customHeight="1" x14ac:dyDescent="0.25">
      <c r="B34" s="230"/>
      <c r="C34" s="65" t="s">
        <v>297</v>
      </c>
      <c r="D34" s="65" t="s">
        <v>226</v>
      </c>
      <c r="E34" s="114" t="s">
        <v>499</v>
      </c>
      <c r="F34" s="66"/>
      <c r="G34" s="66"/>
      <c r="H34" s="66">
        <v>1</v>
      </c>
      <c r="I34" s="66"/>
      <c r="J34" s="66"/>
      <c r="K34" s="66"/>
      <c r="L34" s="66"/>
      <c r="M34" s="66"/>
      <c r="N34" s="66">
        <v>1</v>
      </c>
      <c r="O34" s="66"/>
      <c r="P34" s="66"/>
      <c r="Q34" s="66"/>
      <c r="R34" s="66"/>
      <c r="S34" s="66"/>
      <c r="T34" s="66">
        <v>1</v>
      </c>
      <c r="U34" s="66"/>
      <c r="V34" s="66"/>
      <c r="W34" s="66"/>
      <c r="X34" s="66"/>
      <c r="Y34" s="66"/>
      <c r="Z34" s="66">
        <v>1</v>
      </c>
      <c r="AA34" s="66"/>
      <c r="AB34" s="66"/>
      <c r="AC34" s="66"/>
    </row>
    <row r="35" spans="2:31" s="49" customFormat="1" ht="21" customHeight="1" x14ac:dyDescent="0.25">
      <c r="B35" s="230"/>
      <c r="C35" s="65" t="s">
        <v>159</v>
      </c>
      <c r="D35" s="65" t="s">
        <v>168</v>
      </c>
      <c r="E35" s="114" t="s">
        <v>499</v>
      </c>
      <c r="F35" s="66">
        <v>1</v>
      </c>
      <c r="G35" s="66"/>
      <c r="H35" s="66">
        <v>1</v>
      </c>
      <c r="I35" s="66"/>
      <c r="J35" s="66">
        <v>1</v>
      </c>
      <c r="K35" s="66"/>
      <c r="L35" s="66">
        <v>1</v>
      </c>
      <c r="M35" s="66"/>
      <c r="N35" s="66">
        <v>1</v>
      </c>
      <c r="O35" s="66"/>
      <c r="P35" s="66">
        <v>1</v>
      </c>
      <c r="Q35" s="66"/>
      <c r="R35" s="66">
        <v>1</v>
      </c>
      <c r="S35" s="66"/>
      <c r="T35" s="66">
        <v>1</v>
      </c>
      <c r="U35" s="66"/>
      <c r="V35" s="66">
        <v>1</v>
      </c>
      <c r="W35" s="66"/>
      <c r="X35" s="66">
        <v>1</v>
      </c>
      <c r="Y35" s="66"/>
      <c r="Z35" s="66">
        <v>1</v>
      </c>
      <c r="AA35" s="66"/>
      <c r="AB35" s="66">
        <v>1</v>
      </c>
      <c r="AC35" s="66"/>
    </row>
    <row r="36" spans="2:31" s="49" customFormat="1" ht="21" customHeight="1" x14ac:dyDescent="0.25">
      <c r="B36" s="230"/>
      <c r="C36" s="65" t="s">
        <v>160</v>
      </c>
      <c r="D36" s="65" t="s">
        <v>168</v>
      </c>
      <c r="E36" s="114" t="s">
        <v>499</v>
      </c>
      <c r="F36" s="66">
        <v>1</v>
      </c>
      <c r="G36" s="66"/>
      <c r="H36" s="66">
        <v>1</v>
      </c>
      <c r="I36" s="66"/>
      <c r="J36" s="66">
        <v>1</v>
      </c>
      <c r="K36" s="66"/>
      <c r="L36" s="66">
        <v>1</v>
      </c>
      <c r="M36" s="66"/>
      <c r="N36" s="66">
        <v>1</v>
      </c>
      <c r="O36" s="66"/>
      <c r="P36" s="66">
        <v>1</v>
      </c>
      <c r="Q36" s="66"/>
      <c r="R36" s="66">
        <v>1</v>
      </c>
      <c r="S36" s="66"/>
      <c r="T36" s="66">
        <v>1</v>
      </c>
      <c r="U36" s="66"/>
      <c r="V36" s="66">
        <v>1</v>
      </c>
      <c r="W36" s="66"/>
      <c r="X36" s="66">
        <v>1</v>
      </c>
      <c r="Y36" s="66"/>
      <c r="Z36" s="66">
        <v>1</v>
      </c>
      <c r="AA36" s="66"/>
      <c r="AB36" s="66">
        <v>1</v>
      </c>
      <c r="AC36" s="66"/>
    </row>
    <row r="37" spans="2:31" s="49" customFormat="1" ht="21" customHeight="1" x14ac:dyDescent="0.25">
      <c r="B37" s="256" t="s">
        <v>162</v>
      </c>
      <c r="C37" s="65" t="s">
        <v>163</v>
      </c>
      <c r="D37" s="65" t="s">
        <v>168</v>
      </c>
      <c r="E37" s="114" t="s">
        <v>499</v>
      </c>
      <c r="F37" s="66">
        <v>1</v>
      </c>
      <c r="G37" s="66"/>
      <c r="H37" s="66"/>
      <c r="I37" s="66"/>
      <c r="J37" s="66"/>
      <c r="K37" s="66"/>
      <c r="L37" s="66"/>
      <c r="M37" s="66"/>
      <c r="N37" s="66"/>
      <c r="O37" s="66"/>
      <c r="P37" s="66"/>
      <c r="Q37" s="66"/>
      <c r="R37" s="66"/>
      <c r="S37" s="66"/>
      <c r="T37" s="66"/>
      <c r="U37" s="66"/>
      <c r="V37" s="66"/>
      <c r="W37" s="66"/>
      <c r="X37" s="66"/>
      <c r="Y37" s="66"/>
      <c r="Z37" s="66"/>
      <c r="AA37" s="66"/>
      <c r="AB37" s="66"/>
      <c r="AC37" s="66"/>
    </row>
    <row r="38" spans="2:31" s="49" customFormat="1" ht="21" customHeight="1" x14ac:dyDescent="0.25">
      <c r="B38" s="256"/>
      <c r="C38" s="65" t="s">
        <v>164</v>
      </c>
      <c r="D38" s="65" t="s">
        <v>168</v>
      </c>
      <c r="E38" s="114" t="s">
        <v>499</v>
      </c>
      <c r="F38" s="66">
        <v>1</v>
      </c>
      <c r="G38" s="66"/>
      <c r="H38" s="66">
        <v>1</v>
      </c>
      <c r="I38" s="66"/>
      <c r="J38" s="66">
        <v>1</v>
      </c>
      <c r="K38" s="66"/>
      <c r="L38" s="66">
        <v>1</v>
      </c>
      <c r="M38" s="66"/>
      <c r="N38" s="66">
        <v>1</v>
      </c>
      <c r="O38" s="66"/>
      <c r="P38" s="66">
        <v>1</v>
      </c>
      <c r="Q38" s="66"/>
      <c r="R38" s="66">
        <v>1</v>
      </c>
      <c r="S38" s="66"/>
      <c r="T38" s="66">
        <v>1</v>
      </c>
      <c r="U38" s="66"/>
      <c r="V38" s="66">
        <v>1</v>
      </c>
      <c r="W38" s="66"/>
      <c r="X38" s="66">
        <v>1</v>
      </c>
      <c r="Y38" s="66"/>
      <c r="Z38" s="66">
        <v>1</v>
      </c>
      <c r="AA38" s="66"/>
      <c r="AB38" s="66">
        <v>1</v>
      </c>
      <c r="AC38" s="66"/>
    </row>
    <row r="39" spans="2:31" s="49" customFormat="1" ht="31.5" customHeight="1" x14ac:dyDescent="0.25">
      <c r="B39" s="256"/>
      <c r="C39" s="65" t="s">
        <v>165</v>
      </c>
      <c r="D39" s="65" t="s">
        <v>168</v>
      </c>
      <c r="E39" s="114" t="s">
        <v>499</v>
      </c>
      <c r="F39" s="66">
        <v>1</v>
      </c>
      <c r="G39" s="66"/>
      <c r="H39" s="66">
        <v>1</v>
      </c>
      <c r="I39" s="66"/>
      <c r="J39" s="66">
        <v>1</v>
      </c>
      <c r="K39" s="66"/>
      <c r="L39" s="66">
        <v>1</v>
      </c>
      <c r="M39" s="66"/>
      <c r="N39" s="66">
        <v>1</v>
      </c>
      <c r="O39" s="66"/>
      <c r="P39" s="66">
        <v>1</v>
      </c>
      <c r="Q39" s="66"/>
      <c r="R39" s="66">
        <v>1</v>
      </c>
      <c r="S39" s="66"/>
      <c r="T39" s="66">
        <v>1</v>
      </c>
      <c r="U39" s="66"/>
      <c r="V39" s="66">
        <v>1</v>
      </c>
      <c r="W39" s="66"/>
      <c r="X39" s="66">
        <v>1</v>
      </c>
      <c r="Y39" s="66"/>
      <c r="Z39" s="66">
        <v>1</v>
      </c>
      <c r="AA39" s="66"/>
      <c r="AB39" s="66">
        <v>1</v>
      </c>
      <c r="AC39" s="66"/>
    </row>
    <row r="40" spans="2:31" s="49" customFormat="1" ht="21" customHeight="1" x14ac:dyDescent="0.25">
      <c r="B40" s="256"/>
      <c r="C40" s="65" t="s">
        <v>166</v>
      </c>
      <c r="D40" s="65" t="s">
        <v>169</v>
      </c>
      <c r="E40" s="114" t="s">
        <v>499</v>
      </c>
      <c r="F40" s="66"/>
      <c r="G40" s="66"/>
      <c r="H40" s="66"/>
      <c r="I40" s="66"/>
      <c r="J40" s="66">
        <v>1</v>
      </c>
      <c r="K40" s="66"/>
      <c r="L40" s="66"/>
      <c r="M40" s="66"/>
      <c r="N40" s="66"/>
      <c r="O40" s="66"/>
      <c r="P40" s="66">
        <v>1</v>
      </c>
      <c r="Q40" s="66"/>
      <c r="R40" s="66"/>
      <c r="S40" s="66"/>
      <c r="T40" s="66"/>
      <c r="U40" s="66"/>
      <c r="V40" s="66">
        <v>1</v>
      </c>
      <c r="W40" s="66"/>
      <c r="X40" s="66"/>
      <c r="Y40" s="66"/>
      <c r="Z40" s="66"/>
      <c r="AA40" s="66"/>
      <c r="AB40" s="66">
        <v>1</v>
      </c>
      <c r="AC40" s="66"/>
    </row>
    <row r="41" spans="2:31" s="49" customFormat="1" ht="15" customHeight="1" x14ac:dyDescent="0.25">
      <c r="B41" s="226" t="s">
        <v>119</v>
      </c>
      <c r="C41" s="227"/>
      <c r="D41" s="227"/>
      <c r="E41" s="228"/>
      <c r="F41" s="207">
        <f>SUM(F22:F40)</f>
        <v>9</v>
      </c>
      <c r="G41" s="208"/>
      <c r="H41" s="207">
        <f>SUM(H22:H40)</f>
        <v>9</v>
      </c>
      <c r="I41" s="208"/>
      <c r="J41" s="207">
        <f>SUM(J22:J40)</f>
        <v>9</v>
      </c>
      <c r="K41" s="208"/>
      <c r="L41" s="207">
        <f>SUM(L22:L40)</f>
        <v>10</v>
      </c>
      <c r="M41" s="208"/>
      <c r="N41" s="207">
        <f>SUM(N22:N40)</f>
        <v>9</v>
      </c>
      <c r="O41" s="208"/>
      <c r="P41" s="207">
        <f>SUM(P22:P40)</f>
        <v>9</v>
      </c>
      <c r="Q41" s="208"/>
      <c r="R41" s="207">
        <f>SUM(R22:R40)</f>
        <v>8</v>
      </c>
      <c r="S41" s="208"/>
      <c r="T41" s="207">
        <f>SUM(T22:T40)</f>
        <v>9</v>
      </c>
      <c r="U41" s="208"/>
      <c r="V41" s="207">
        <f>SUM(V22:V40)</f>
        <v>13</v>
      </c>
      <c r="W41" s="208"/>
      <c r="X41" s="207">
        <f>SUM(X22:X40)</f>
        <v>8</v>
      </c>
      <c r="Y41" s="208"/>
      <c r="Z41" s="207">
        <f>SUM(Z22:Z40)</f>
        <v>8</v>
      </c>
      <c r="AA41" s="208"/>
      <c r="AB41" s="207">
        <f>SUM(AB22:AB40)</f>
        <v>8</v>
      </c>
      <c r="AC41" s="208"/>
      <c r="AD41" s="67"/>
      <c r="AE41" s="67"/>
    </row>
    <row r="42" spans="2:31" s="49" customFormat="1" ht="15" customHeight="1" x14ac:dyDescent="0.25">
      <c r="B42" s="168"/>
      <c r="C42" s="169"/>
      <c r="D42" s="169"/>
      <c r="E42" s="170"/>
      <c r="F42" s="171">
        <f>SUM(F23,F26,F28,F29,F30,F32,F33,F34,F35,F36,F37,F38,F39,F40)</f>
        <v>8</v>
      </c>
      <c r="G42" s="172">
        <f>SUM(F22,F24,F27,F31)</f>
        <v>1</v>
      </c>
      <c r="H42" s="171">
        <f>SUM(H23,H26,H28,H29,H30,H32,H33,H34,H35,H36,H37,H38,H39,H40)</f>
        <v>9</v>
      </c>
      <c r="I42" s="172">
        <f>SUM(H22,H24,H27,H31)</f>
        <v>0</v>
      </c>
      <c r="J42" s="171">
        <f>SUM(J23,J26,J28,J29,J30,J32,J33,J34,J35,J36,J37,J38,J39,J40)</f>
        <v>8</v>
      </c>
      <c r="K42" s="172">
        <f>SUM(J22,J24,J27,J31)</f>
        <v>1</v>
      </c>
      <c r="L42" s="171">
        <f>SUM(L23,L26,L28,L29,L30,L32,L33,L34,L35,L36,L37,L38,L39,L40)</f>
        <v>8</v>
      </c>
      <c r="M42" s="172">
        <f>SUM(L22,L24,L27,L31)</f>
        <v>2</v>
      </c>
      <c r="N42" s="171">
        <f>SUM(N23,N26,N28,N29,N30,N32,N33,N34,N35,N36,N37,N38,N39,N40)</f>
        <v>9</v>
      </c>
      <c r="O42" s="172">
        <f>SUM(N22,N24,N27,N31)</f>
        <v>0</v>
      </c>
      <c r="P42" s="171">
        <f>SUM(P23,P26,P28,P29,P30,P32,P33,P34,P35,P36,P37,P38,P39,P40)</f>
        <v>9</v>
      </c>
      <c r="Q42" s="172">
        <f>SUM(P22,P24,P27,P31)</f>
        <v>0</v>
      </c>
      <c r="R42" s="171">
        <f>SUM(R23,R26,R28,R29,R30,R32,R33,R34,R35,R36,R37,R38,R39,R40)</f>
        <v>7</v>
      </c>
      <c r="S42" s="172">
        <f>SUM(R22,R24,R27,R31)</f>
        <v>1</v>
      </c>
      <c r="T42" s="171">
        <f>SUM(T23,T26,T28,T29,T30,T32,T33,T34,T35,T36,T37,T38,T39,T40)</f>
        <v>9</v>
      </c>
      <c r="U42" s="172">
        <f>SUM(T22,T24,T27,T31)</f>
        <v>0</v>
      </c>
      <c r="V42" s="171">
        <f>SUM(V23,V26,V28,V29,V30,V32,V33,V34,V35,V36,V37,V38,V39,V40)</f>
        <v>11</v>
      </c>
      <c r="W42" s="172">
        <f>SUM(V22,V24,V27,V31)</f>
        <v>2</v>
      </c>
      <c r="X42" s="171">
        <f>SUM(X23,X26,X28,X29,X30,X32,X33,X34,X35,X36,X37,X38,X39,X40)</f>
        <v>7</v>
      </c>
      <c r="Y42" s="172">
        <f>SUM(X22,X24,X27,X31)</f>
        <v>1</v>
      </c>
      <c r="Z42" s="171">
        <f>SUM(Z23,Z26,Z28,Z29,Z30,Z32,Z33,Z34,Z35,Z36,Z37,Z38,Z39,Z40)</f>
        <v>8</v>
      </c>
      <c r="AA42" s="172">
        <f>SUM(Z22,Z24,Z27,Z31)</f>
        <v>0</v>
      </c>
      <c r="AB42" s="171">
        <f>SUM(AB23,AB26,AB28,AB29,AB30,AB32,AB33,AB34,AB35,AB36,AB37,AB38,AB39,AB40)</f>
        <v>8</v>
      </c>
      <c r="AC42" s="172">
        <f>SUM(AB22,AB24,AB27,AB31)</f>
        <v>0</v>
      </c>
      <c r="AD42" s="67"/>
      <c r="AE42" s="67"/>
    </row>
    <row r="43" spans="2:31" s="49" customFormat="1" ht="15" customHeight="1" x14ac:dyDescent="0.25">
      <c r="B43" s="226" t="s">
        <v>120</v>
      </c>
      <c r="C43" s="227"/>
      <c r="D43" s="227"/>
      <c r="E43" s="228"/>
      <c r="F43" s="238">
        <f>SUM(G22:G40)</f>
        <v>0</v>
      </c>
      <c r="G43" s="239"/>
      <c r="H43" s="238">
        <f>SUM(I22:I40)</f>
        <v>0</v>
      </c>
      <c r="I43" s="239"/>
      <c r="J43" s="238">
        <f>SUM(K22:K40)</f>
        <v>0</v>
      </c>
      <c r="K43" s="239"/>
      <c r="L43" s="238">
        <f>SUM(M22:M40)</f>
        <v>0</v>
      </c>
      <c r="M43" s="239"/>
      <c r="N43" s="238">
        <f>SUM(O22:O40)</f>
        <v>0</v>
      </c>
      <c r="O43" s="239"/>
      <c r="P43" s="238">
        <f>SUM(Q22:Q40)</f>
        <v>0</v>
      </c>
      <c r="Q43" s="239"/>
      <c r="R43" s="238">
        <f>SUM(S22:S40)</f>
        <v>0</v>
      </c>
      <c r="S43" s="239"/>
      <c r="T43" s="238">
        <f>SUM(U22:U40)</f>
        <v>0</v>
      </c>
      <c r="U43" s="239"/>
      <c r="V43" s="238">
        <f>SUM(W22:W40)</f>
        <v>0</v>
      </c>
      <c r="W43" s="239"/>
      <c r="X43" s="238">
        <f>SUM(Y22:Y40)</f>
        <v>0</v>
      </c>
      <c r="Y43" s="239"/>
      <c r="Z43" s="238">
        <f>SUM(AA22:AA40)</f>
        <v>0</v>
      </c>
      <c r="AA43" s="239"/>
      <c r="AB43" s="238">
        <f>SUM(AC22:AC40)</f>
        <v>0</v>
      </c>
      <c r="AC43" s="239"/>
      <c r="AD43" s="67"/>
      <c r="AE43" s="67"/>
    </row>
    <row r="44" spans="2:31" s="49" customFormat="1" ht="15" customHeight="1" x14ac:dyDescent="0.25">
      <c r="B44" s="231" t="s">
        <v>39</v>
      </c>
      <c r="C44" s="232"/>
      <c r="D44" s="232"/>
      <c r="E44" s="233"/>
      <c r="F44" s="234">
        <f>(F43/F41)</f>
        <v>0</v>
      </c>
      <c r="G44" s="235"/>
      <c r="H44" s="234">
        <f>(H43/H41)</f>
        <v>0</v>
      </c>
      <c r="I44" s="235"/>
      <c r="J44" s="234">
        <f>(J43/J41)</f>
        <v>0</v>
      </c>
      <c r="K44" s="235"/>
      <c r="L44" s="234">
        <f>(L43/L41)</f>
        <v>0</v>
      </c>
      <c r="M44" s="235"/>
      <c r="N44" s="234">
        <f>(N43/N41)</f>
        <v>0</v>
      </c>
      <c r="O44" s="235"/>
      <c r="P44" s="234">
        <f>(P43/P41)</f>
        <v>0</v>
      </c>
      <c r="Q44" s="235"/>
      <c r="R44" s="234">
        <f>(R43/R41)</f>
        <v>0</v>
      </c>
      <c r="S44" s="235"/>
      <c r="T44" s="234">
        <f>(T43/T41)</f>
        <v>0</v>
      </c>
      <c r="U44" s="235"/>
      <c r="V44" s="234">
        <f>(V43/V41)</f>
        <v>0</v>
      </c>
      <c r="W44" s="235"/>
      <c r="X44" s="234">
        <f>(X43/X41)</f>
        <v>0</v>
      </c>
      <c r="Y44" s="235"/>
      <c r="Z44" s="234">
        <f>(Z43/Z41)</f>
        <v>0</v>
      </c>
      <c r="AA44" s="235"/>
      <c r="AB44" s="234">
        <f>(AB43/AB41)</f>
        <v>0</v>
      </c>
      <c r="AC44" s="235"/>
      <c r="AD44" s="67"/>
      <c r="AE44" s="67"/>
    </row>
    <row r="45" spans="2:31" s="49" customFormat="1" x14ac:dyDescent="0.25">
      <c r="B45" s="68"/>
      <c r="C45" s="68"/>
      <c r="D45" s="68"/>
      <c r="E45" s="68"/>
      <c r="F45" s="240">
        <f>AVERAGE(F44:K44)</f>
        <v>0</v>
      </c>
      <c r="G45" s="240"/>
      <c r="H45" s="240"/>
      <c r="I45" s="240"/>
      <c r="J45" s="240"/>
      <c r="K45" s="240"/>
      <c r="L45" s="240">
        <f>AVERAGE(L44:Q44)</f>
        <v>0</v>
      </c>
      <c r="M45" s="240"/>
      <c r="N45" s="240"/>
      <c r="O45" s="240"/>
      <c r="P45" s="240"/>
      <c r="Q45" s="240"/>
      <c r="R45" s="240">
        <f>AVERAGE(R44:W44)</f>
        <v>0</v>
      </c>
      <c r="S45" s="240"/>
      <c r="T45" s="240"/>
      <c r="U45" s="240"/>
      <c r="V45" s="240"/>
      <c r="W45" s="240"/>
      <c r="X45" s="240">
        <f>AVERAGE(X44:AC44)</f>
        <v>0</v>
      </c>
      <c r="Y45" s="240"/>
      <c r="Z45" s="240"/>
      <c r="AA45" s="240"/>
      <c r="AB45" s="240"/>
      <c r="AC45" s="240"/>
      <c r="AD45" s="67"/>
      <c r="AE45" s="67"/>
    </row>
    <row r="46" spans="2:31" s="49" customFormat="1" x14ac:dyDescent="0.25">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7"/>
      <c r="AE46" s="67"/>
    </row>
    <row r="47" spans="2:31" s="49" customFormat="1" ht="12" customHeight="1" x14ac:dyDescent="0.25">
      <c r="B47" s="243" t="s">
        <v>124</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71"/>
    </row>
    <row r="48" spans="2:31" s="49" customFormat="1" ht="15" customHeight="1" x14ac:dyDescent="0.25">
      <c r="B48" s="248" t="s">
        <v>19</v>
      </c>
      <c r="C48" s="248"/>
      <c r="D48" s="72" t="s">
        <v>34</v>
      </c>
      <c r="E48" s="72" t="s">
        <v>18</v>
      </c>
      <c r="F48" s="249" t="s">
        <v>35</v>
      </c>
      <c r="G48" s="249"/>
      <c r="H48" s="249"/>
      <c r="I48" s="249"/>
      <c r="J48" s="249"/>
      <c r="K48" s="249"/>
      <c r="L48" s="249"/>
      <c r="M48" s="249"/>
      <c r="N48" s="249"/>
      <c r="O48" s="249"/>
      <c r="P48" s="249"/>
      <c r="Q48" s="249"/>
      <c r="R48" s="249"/>
      <c r="S48" s="249" t="s">
        <v>125</v>
      </c>
      <c r="T48" s="249"/>
      <c r="U48" s="249"/>
      <c r="V48" s="249"/>
      <c r="W48" s="249"/>
      <c r="X48" s="249"/>
      <c r="Y48" s="249"/>
      <c r="Z48" s="249"/>
      <c r="AA48" s="249"/>
      <c r="AB48" s="249"/>
      <c r="AC48" s="249"/>
      <c r="AD48" s="73"/>
    </row>
    <row r="49" spans="2:29" s="49" customFormat="1" x14ac:dyDescent="0.25">
      <c r="B49" s="188" t="s">
        <v>126</v>
      </c>
      <c r="C49" s="188"/>
      <c r="D49" s="74">
        <f>F45</f>
        <v>0</v>
      </c>
      <c r="E49" s="75">
        <v>0.8</v>
      </c>
      <c r="F49" s="186"/>
      <c r="G49" s="187"/>
      <c r="H49" s="187"/>
      <c r="I49" s="187"/>
      <c r="J49" s="187"/>
      <c r="K49" s="187"/>
      <c r="L49" s="187"/>
      <c r="M49" s="187"/>
      <c r="N49" s="187"/>
      <c r="O49" s="187"/>
      <c r="P49" s="187"/>
      <c r="Q49" s="187"/>
      <c r="R49" s="189"/>
      <c r="S49" s="186"/>
      <c r="T49" s="187"/>
      <c r="U49" s="187"/>
      <c r="V49" s="187"/>
      <c r="W49" s="187"/>
      <c r="X49" s="187"/>
      <c r="Y49" s="187"/>
      <c r="Z49" s="187"/>
      <c r="AA49" s="187"/>
      <c r="AB49" s="187"/>
      <c r="AC49" s="189"/>
    </row>
    <row r="50" spans="2:29" s="49" customFormat="1" x14ac:dyDescent="0.25">
      <c r="B50" s="188" t="s">
        <v>127</v>
      </c>
      <c r="C50" s="188"/>
      <c r="D50" s="74">
        <f>L45</f>
        <v>0</v>
      </c>
      <c r="E50" s="75">
        <v>0.8</v>
      </c>
      <c r="F50" s="186"/>
      <c r="G50" s="187"/>
      <c r="H50" s="187"/>
      <c r="I50" s="187"/>
      <c r="J50" s="187"/>
      <c r="K50" s="187"/>
      <c r="L50" s="187"/>
      <c r="M50" s="187"/>
      <c r="N50" s="187"/>
      <c r="O50" s="187"/>
      <c r="P50" s="187"/>
      <c r="Q50" s="187"/>
      <c r="R50" s="189"/>
      <c r="S50" s="186"/>
      <c r="T50" s="187"/>
      <c r="U50" s="187"/>
      <c r="V50" s="187"/>
      <c r="W50" s="187"/>
      <c r="X50" s="187"/>
      <c r="Y50" s="187"/>
      <c r="Z50" s="187"/>
      <c r="AA50" s="187"/>
      <c r="AB50" s="187"/>
      <c r="AC50" s="189"/>
    </row>
    <row r="51" spans="2:29" s="49" customFormat="1" x14ac:dyDescent="0.25">
      <c r="B51" s="188" t="s">
        <v>128</v>
      </c>
      <c r="C51" s="188"/>
      <c r="D51" s="74">
        <f>R45</f>
        <v>0</v>
      </c>
      <c r="E51" s="75">
        <v>0.8</v>
      </c>
      <c r="F51" s="186"/>
      <c r="G51" s="187"/>
      <c r="H51" s="187"/>
      <c r="I51" s="187"/>
      <c r="J51" s="187"/>
      <c r="K51" s="187"/>
      <c r="L51" s="187"/>
      <c r="M51" s="187"/>
      <c r="N51" s="187"/>
      <c r="O51" s="187"/>
      <c r="P51" s="187"/>
      <c r="Q51" s="187"/>
      <c r="R51" s="189"/>
      <c r="S51" s="186"/>
      <c r="T51" s="187"/>
      <c r="U51" s="187"/>
      <c r="V51" s="187"/>
      <c r="W51" s="187"/>
      <c r="X51" s="187"/>
      <c r="Y51" s="187"/>
      <c r="Z51" s="187"/>
      <c r="AA51" s="187"/>
      <c r="AB51" s="187"/>
      <c r="AC51" s="189"/>
    </row>
    <row r="52" spans="2:29" s="49" customFormat="1" x14ac:dyDescent="0.25">
      <c r="B52" s="188" t="s">
        <v>129</v>
      </c>
      <c r="C52" s="188"/>
      <c r="D52" s="74" t="e">
        <f>#REF!</f>
        <v>#REF!</v>
      </c>
      <c r="E52" s="75">
        <v>0.8</v>
      </c>
      <c r="F52" s="186"/>
      <c r="G52" s="187"/>
      <c r="H52" s="187"/>
      <c r="I52" s="187"/>
      <c r="J52" s="187"/>
      <c r="K52" s="187"/>
      <c r="L52" s="187"/>
      <c r="M52" s="187"/>
      <c r="N52" s="187"/>
      <c r="O52" s="187"/>
      <c r="P52" s="187"/>
      <c r="Q52" s="187"/>
      <c r="R52" s="189"/>
      <c r="S52" s="186"/>
      <c r="T52" s="187"/>
      <c r="U52" s="187"/>
      <c r="V52" s="187"/>
      <c r="W52" s="187"/>
      <c r="X52" s="187"/>
      <c r="Y52" s="187"/>
      <c r="Z52" s="187"/>
      <c r="AA52" s="187"/>
      <c r="AB52" s="187"/>
      <c r="AC52" s="189"/>
    </row>
    <row r="53" spans="2:29" s="49" customFormat="1" x14ac:dyDescent="0.25">
      <c r="B53" s="243" t="s">
        <v>130</v>
      </c>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row>
    <row r="54" spans="2:29" s="49" customFormat="1" ht="138.75" customHeight="1" x14ac:dyDescent="0.25">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row>
    <row r="55" spans="2:29" s="49" customFormat="1" x14ac:dyDescent="0.25">
      <c r="D55" s="50"/>
      <c r="E55" s="50"/>
    </row>
    <row r="58" spans="2:29" x14ac:dyDescent="0.25">
      <c r="C58" t="s">
        <v>497</v>
      </c>
      <c r="D58" s="76">
        <f>SUM(F42,H42,J42,L42,N42,P42,R42,T42,V42,X42,Z42,AB42)</f>
        <v>101</v>
      </c>
      <c r="G58">
        <f>SUM(F41:AC41)</f>
        <v>109</v>
      </c>
      <c r="I58">
        <f>SUM(F43:AC43)</f>
        <v>0</v>
      </c>
    </row>
    <row r="59" spans="2:29" x14ac:dyDescent="0.25">
      <c r="C59" t="s">
        <v>498</v>
      </c>
      <c r="D59" s="76">
        <f>SUM(G42,I42,K42,M42,O42,Q42,S42,U42,W42,Y42,AA42,AC42)</f>
        <v>8</v>
      </c>
    </row>
    <row r="60" spans="2:29" x14ac:dyDescent="0.25">
      <c r="H60">
        <f>+I58/G58</f>
        <v>0</v>
      </c>
    </row>
  </sheetData>
  <mergeCells count="105">
    <mergeCell ref="B52:C52"/>
    <mergeCell ref="F52:R52"/>
    <mergeCell ref="S52:AC52"/>
    <mergeCell ref="B53:AC53"/>
    <mergeCell ref="B54:AC54"/>
    <mergeCell ref="B50:C50"/>
    <mergeCell ref="F50:R50"/>
    <mergeCell ref="S50:AC50"/>
    <mergeCell ref="B51:C51"/>
    <mergeCell ref="F51:R51"/>
    <mergeCell ref="S51:AC51"/>
    <mergeCell ref="B49:C49"/>
    <mergeCell ref="F49:R49"/>
    <mergeCell ref="S49:AC49"/>
    <mergeCell ref="AB44:AC44"/>
    <mergeCell ref="F45:K45"/>
    <mergeCell ref="L45:Q45"/>
    <mergeCell ref="R45:W45"/>
    <mergeCell ref="X45:AC45"/>
    <mergeCell ref="B47:AC47"/>
    <mergeCell ref="P44:Q44"/>
    <mergeCell ref="R44:S44"/>
    <mergeCell ref="T44:U44"/>
    <mergeCell ref="V44:W44"/>
    <mergeCell ref="X44:Y44"/>
    <mergeCell ref="Z44:AA44"/>
    <mergeCell ref="Z43:AA43"/>
    <mergeCell ref="AB43:AC43"/>
    <mergeCell ref="B44:E44"/>
    <mergeCell ref="F44:G44"/>
    <mergeCell ref="H44:I44"/>
    <mergeCell ref="J44:K44"/>
    <mergeCell ref="L44:M44"/>
    <mergeCell ref="N44:O44"/>
    <mergeCell ref="B48:C48"/>
    <mergeCell ref="F48:R48"/>
    <mergeCell ref="S48:AC48"/>
    <mergeCell ref="AB41:AC41"/>
    <mergeCell ref="B43:E43"/>
    <mergeCell ref="F43:G43"/>
    <mergeCell ref="H43:I43"/>
    <mergeCell ref="J43:K43"/>
    <mergeCell ref="L43:M43"/>
    <mergeCell ref="N43:O43"/>
    <mergeCell ref="P43:Q43"/>
    <mergeCell ref="R43:S43"/>
    <mergeCell ref="T43:U43"/>
    <mergeCell ref="P41:Q41"/>
    <mergeCell ref="R41:S41"/>
    <mergeCell ref="T41:U41"/>
    <mergeCell ref="V41:W41"/>
    <mergeCell ref="X41:Y41"/>
    <mergeCell ref="Z41:AA41"/>
    <mergeCell ref="B41:E41"/>
    <mergeCell ref="F41:G41"/>
    <mergeCell ref="H41:I41"/>
    <mergeCell ref="J41:K41"/>
    <mergeCell ref="L41:M41"/>
    <mergeCell ref="N41:O41"/>
    <mergeCell ref="V43:W43"/>
    <mergeCell ref="X43:Y43"/>
    <mergeCell ref="B25:B36"/>
    <mergeCell ref="C25:AC25"/>
    <mergeCell ref="B37:B40"/>
    <mergeCell ref="X19:Y19"/>
    <mergeCell ref="Z19:AA19"/>
    <mergeCell ref="AB19:AC19"/>
    <mergeCell ref="B21:B24"/>
    <mergeCell ref="C21:AC21"/>
    <mergeCell ref="L19:M19"/>
    <mergeCell ref="N19:O19"/>
    <mergeCell ref="P19:Q19"/>
    <mergeCell ref="R19:S19"/>
    <mergeCell ref="T19:U19"/>
    <mergeCell ref="V19:W19"/>
    <mergeCell ref="D16:R16"/>
    <mergeCell ref="S16:X16"/>
    <mergeCell ref="B18:B20"/>
    <mergeCell ref="C18:C20"/>
    <mergeCell ref="D18:D20"/>
    <mergeCell ref="E18:E20"/>
    <mergeCell ref="F18:AC18"/>
    <mergeCell ref="F19:G19"/>
    <mergeCell ref="H19:I19"/>
    <mergeCell ref="J19:K19"/>
    <mergeCell ref="D14:R14"/>
    <mergeCell ref="S14:X14"/>
    <mergeCell ref="D15:R15"/>
    <mergeCell ref="S15:X15"/>
    <mergeCell ref="B7:C7"/>
    <mergeCell ref="D7:X7"/>
    <mergeCell ref="B9:C9"/>
    <mergeCell ref="D9:X9"/>
    <mergeCell ref="B11:C11"/>
    <mergeCell ref="D11:X11"/>
    <mergeCell ref="B2:AC2"/>
    <mergeCell ref="B3:D3"/>
    <mergeCell ref="E3:S3"/>
    <mergeCell ref="T3:AC3"/>
    <mergeCell ref="B5:C5"/>
    <mergeCell ref="D5:G5"/>
    <mergeCell ref="H5:I5"/>
    <mergeCell ref="N5:O5"/>
    <mergeCell ref="D13:R13"/>
    <mergeCell ref="S13:X13"/>
  </mergeCells>
  <conditionalFormatting sqref="F26:F27 AB26:AB27 L26:L27 J26:J27 H26:H27 R26:R27 P26:P27 N26:N27 Z26:Z27 X26:X27 V26:V27 T26:T27 H30:H31 F30:F31 J30:J31 L30:L31 N30:N31 P30:P31 R30:R31 T30:T31 V30:V31 X30:X31 Z30:Z31 AB30:AB31 T23:T24 V23:V24 X23:X24 Z23:Z24 N23:N24 P23:P24 R23:R24 H23:H24 J23:J24 L23:L24 AB23:AB24 F23:F24 AB33:AB40 Z33:Z40 X33:X40 V33:V40 T33:T40 R33:R40 P33:P40 N33:N40 L33:L40 J33:J40 F33:F40 H33:H40">
    <cfRule type="cellIs" dxfId="387" priority="50" operator="equal">
      <formula>1</formula>
    </cfRule>
  </conditionalFormatting>
  <conditionalFormatting sqref="AC26:AC27 AA26:AA27 M26:M27 K26:K27 S26:S27 Q26:Q27 O26:O27 Y26:Y27 W26:W27 U26:U27 I27 G26:G27 I24 O30:O31 M30:M31 U30:U31 W30:W31 Y30:Y31 S30:S31 AA30:AA31 AC30:AC31 G30:G31 I30:I31 Q30:Q31 K30:K31 U23:U24 W23:W24 Y23:Y24 O23:O24 Q23:Q24 S23:S24 K23:K24 M23:M24 AA23:AA24 AC23:AC24 G23:G24 K40 K33:K38 Q33:Q40 I33:I40 G33:G40 AC33:AC40 AA33:AA40 S33:S40 Y33:Y40 W33:W40 U33:U40 M33:M40 O33:O40">
    <cfRule type="cellIs" dxfId="386" priority="49" operator="equal">
      <formula>1</formula>
    </cfRule>
  </conditionalFormatting>
  <conditionalFormatting sqref="F28 AB28 L28 J28 H28 R28 P28 N28 Z28 X28 V28 T28">
    <cfRule type="cellIs" dxfId="385" priority="44" operator="equal">
      <formula>1</formula>
    </cfRule>
  </conditionalFormatting>
  <conditionalFormatting sqref="G28 AC28 AA28 M28 S28 Q28 O28 Y28 W28 U28">
    <cfRule type="cellIs" dxfId="384" priority="43" operator="equal">
      <formula>1</formula>
    </cfRule>
  </conditionalFormatting>
  <conditionalFormatting sqref="F45:AC45">
    <cfRule type="cellIs" dxfId="383" priority="41" operator="between">
      <formula>0</formula>
      <formula>0.79</formula>
    </cfRule>
    <cfRule type="cellIs" dxfId="382" priority="42" operator="between">
      <formula>0.8</formula>
      <formula>1</formula>
    </cfRule>
  </conditionalFormatting>
  <conditionalFormatting sqref="D49:D52">
    <cfRule type="cellIs" dxfId="381" priority="39" operator="between">
      <formula>0.79</formula>
      <formula>0</formula>
    </cfRule>
    <cfRule type="cellIs" dxfId="380" priority="40" operator="between">
      <formula>0.8</formula>
      <formula>1</formula>
    </cfRule>
  </conditionalFormatting>
  <conditionalFormatting sqref="I26">
    <cfRule type="cellIs" dxfId="379" priority="38" operator="equal">
      <formula>1</formula>
    </cfRule>
  </conditionalFormatting>
  <conditionalFormatting sqref="I28">
    <cfRule type="cellIs" dxfId="378" priority="37" operator="equal">
      <formula>1</formula>
    </cfRule>
  </conditionalFormatting>
  <conditionalFormatting sqref="I23">
    <cfRule type="cellIs" dxfId="377" priority="36" operator="equal">
      <formula>1</formula>
    </cfRule>
  </conditionalFormatting>
  <conditionalFormatting sqref="F44:G44">
    <cfRule type="cellIs" dxfId="376" priority="33" operator="between">
      <formula>0</formula>
      <formula>0.79</formula>
    </cfRule>
    <cfRule type="cellIs" dxfId="375" priority="34" operator="between">
      <formula>0.8</formula>
      <formula>1</formula>
    </cfRule>
  </conditionalFormatting>
  <conditionalFormatting sqref="H44:I44">
    <cfRule type="cellIs" dxfId="374" priority="31" operator="between">
      <formula>0</formula>
      <formula>0.79</formula>
    </cfRule>
    <cfRule type="cellIs" dxfId="373" priority="32" operator="between">
      <formula>0.8</formula>
      <formula>1</formula>
    </cfRule>
  </conditionalFormatting>
  <conditionalFormatting sqref="J44:K44">
    <cfRule type="cellIs" dxfId="372" priority="29" operator="between">
      <formula>0</formula>
      <formula>0.79</formula>
    </cfRule>
    <cfRule type="cellIs" dxfId="371" priority="30" operator="between">
      <formula>0.8</formula>
      <formula>1</formula>
    </cfRule>
  </conditionalFormatting>
  <conditionalFormatting sqref="L44:M44">
    <cfRule type="cellIs" dxfId="370" priority="27" operator="between">
      <formula>0</formula>
      <formula>0.79</formula>
    </cfRule>
    <cfRule type="cellIs" dxfId="369" priority="28" operator="between">
      <formula>0.8</formula>
      <formula>1</formula>
    </cfRule>
  </conditionalFormatting>
  <conditionalFormatting sqref="N44:O44">
    <cfRule type="cellIs" dxfId="368" priority="25" operator="between">
      <formula>0</formula>
      <formula>0.79</formula>
    </cfRule>
    <cfRule type="cellIs" dxfId="367" priority="26" operator="between">
      <formula>0.8</formula>
      <formula>1</formula>
    </cfRule>
  </conditionalFormatting>
  <conditionalFormatting sqref="P44:Q44">
    <cfRule type="cellIs" dxfId="366" priority="23" operator="between">
      <formula>0</formula>
      <formula>0.79</formula>
    </cfRule>
    <cfRule type="cellIs" dxfId="365" priority="24" operator="between">
      <formula>0.8</formula>
      <formula>1</formula>
    </cfRule>
  </conditionalFormatting>
  <conditionalFormatting sqref="R44:S44">
    <cfRule type="cellIs" dxfId="364" priority="21" operator="between">
      <formula>0</formula>
      <formula>0.79</formula>
    </cfRule>
    <cfRule type="cellIs" dxfId="363" priority="22" operator="between">
      <formula>0.8</formula>
      <formula>1</formula>
    </cfRule>
  </conditionalFormatting>
  <conditionalFormatting sqref="T44:U44">
    <cfRule type="cellIs" dxfId="362" priority="19" operator="between">
      <formula>0</formula>
      <formula>0.79</formula>
    </cfRule>
    <cfRule type="cellIs" dxfId="361" priority="20" operator="between">
      <formula>0.8</formula>
      <formula>1</formula>
    </cfRule>
  </conditionalFormatting>
  <conditionalFormatting sqref="V44:W44">
    <cfRule type="cellIs" dxfId="360" priority="17" operator="between">
      <formula>0</formula>
      <formula>0.79</formula>
    </cfRule>
    <cfRule type="cellIs" dxfId="359" priority="18" operator="between">
      <formula>0.8</formula>
      <formula>1</formula>
    </cfRule>
  </conditionalFormatting>
  <conditionalFormatting sqref="X44:Y44">
    <cfRule type="cellIs" dxfId="358" priority="15" operator="between">
      <formula>0</formula>
      <formula>0.79</formula>
    </cfRule>
    <cfRule type="cellIs" dxfId="357" priority="16" operator="between">
      <formula>0.8</formula>
      <formula>1</formula>
    </cfRule>
  </conditionalFormatting>
  <conditionalFormatting sqref="Z44:AA44">
    <cfRule type="cellIs" dxfId="356" priority="13" operator="between">
      <formula>0</formula>
      <formula>0.79</formula>
    </cfRule>
    <cfRule type="cellIs" dxfId="355" priority="14" operator="between">
      <formula>0.8</formula>
      <formula>1</formula>
    </cfRule>
  </conditionalFormatting>
  <conditionalFormatting sqref="AB44:AC44">
    <cfRule type="cellIs" dxfId="354" priority="11" operator="between">
      <formula>0</formula>
      <formula>0.79</formula>
    </cfRule>
    <cfRule type="cellIs" dxfId="353" priority="12" operator="between">
      <formula>0.8</formula>
      <formula>1</formula>
    </cfRule>
  </conditionalFormatting>
  <conditionalFormatting sqref="T22 V22 X22 Z22 N22 P22 R22 H22 J22 L22 AB22 F22">
    <cfRule type="cellIs" dxfId="352" priority="10" operator="equal">
      <formula>1</formula>
    </cfRule>
  </conditionalFormatting>
  <conditionalFormatting sqref="U22 W22 Y22 O22 Q22 S22 I22 K22 M22 AA22 AC22 G22">
    <cfRule type="cellIs" dxfId="351" priority="9" operator="equal">
      <formula>1</formula>
    </cfRule>
  </conditionalFormatting>
  <conditionalFormatting sqref="AB32 Z32 X32 V32 T32 R32 P32 N32 L32 J32 F32 H32">
    <cfRule type="cellIs" dxfId="350" priority="8" operator="equal">
      <formula>1</formula>
    </cfRule>
  </conditionalFormatting>
  <conditionalFormatting sqref="K32 Q32 I32 G32 AC32 AA32 S32 Y32 W32 U32 M32 O32">
    <cfRule type="cellIs" dxfId="349" priority="7" operator="equal">
      <formula>1</formula>
    </cfRule>
  </conditionalFormatting>
  <conditionalFormatting sqref="F29 AB29 L29 J29 H29 R29 P29 N29 Z29 X29 V29 T29">
    <cfRule type="cellIs" dxfId="348" priority="6" operator="equal">
      <formula>1</formula>
    </cfRule>
  </conditionalFormatting>
  <conditionalFormatting sqref="G29 AC29 AA29 M29 S29 Q29 O29 Y29 W29 U29">
    <cfRule type="cellIs" dxfId="347" priority="5" operator="equal">
      <formula>1</formula>
    </cfRule>
  </conditionalFormatting>
  <conditionalFormatting sqref="I29">
    <cfRule type="cellIs" dxfId="346" priority="4" operator="equal">
      <formula>1</formula>
    </cfRule>
  </conditionalFormatting>
  <conditionalFormatting sqref="K29">
    <cfRule type="cellIs" dxfId="345" priority="3" operator="equal">
      <formula>1</formula>
    </cfRule>
  </conditionalFormatting>
  <conditionalFormatting sqref="K28">
    <cfRule type="cellIs" dxfId="344" priority="2" operator="equal">
      <formula>1</formula>
    </cfRule>
  </conditionalFormatting>
  <conditionalFormatting sqref="K39">
    <cfRule type="cellIs" dxfId="343" priority="1" operator="equal">
      <formula>1</formula>
    </cfRule>
  </conditionalFormatting>
  <pageMargins left="0.70866141732283472" right="0.70866141732283472" top="0.74803149606299213" bottom="0.74803149606299213" header="0.31496062992125984" footer="0.31496062992125984"/>
  <pageSetup scale="54"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Check Box 2">
              <controlPr defaultSize="0" autoFill="0" autoLine="0" autoPict="0">
                <anchor moveWithCells="1">
                  <from>
                    <xdr:col>2</xdr:col>
                    <xdr:colOff>2590800</xdr:colOff>
                    <xdr:row>4</xdr:row>
                    <xdr:rowOff>28575</xdr:rowOff>
                  </from>
                  <to>
                    <xdr:col>2</xdr:col>
                    <xdr:colOff>2914650</xdr:colOff>
                    <xdr:row>5</xdr:row>
                    <xdr:rowOff>28575</xdr:rowOff>
                  </to>
                </anchor>
              </controlPr>
            </control>
          </mc:Choice>
        </mc:AlternateContent>
        <mc:AlternateContent xmlns:mc="http://schemas.openxmlformats.org/markup-compatibility/2006">
          <mc:Choice Requires="x14">
            <control shapeId="112642" r:id="rId5" name="Check Box 2">
              <controlPr defaultSize="0" autoFill="0" autoLine="0" autoPict="0">
                <anchor moveWithCells="1">
                  <from>
                    <xdr:col>2</xdr:col>
                    <xdr:colOff>1666875</xdr:colOff>
                    <xdr:row>4</xdr:row>
                    <xdr:rowOff>28575</xdr:rowOff>
                  </from>
                  <to>
                    <xdr:col>2</xdr:col>
                    <xdr:colOff>1990725</xdr:colOff>
                    <xdr:row>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82"/>
  <sheetViews>
    <sheetView zoomScaleNormal="100" workbookViewId="0">
      <selection activeCell="E80" sqref="E80:E81"/>
    </sheetView>
  </sheetViews>
  <sheetFormatPr baseColWidth="10" defaultRowHeight="15" customHeight="1" x14ac:dyDescent="0.25"/>
  <cols>
    <col min="1" max="1" width="2.28515625" style="49" customWidth="1"/>
    <col min="2" max="2" width="3.140625" style="49" customWidth="1"/>
    <col min="3" max="3" width="48.42578125" style="49" customWidth="1"/>
    <col min="4" max="4" width="15" style="50" customWidth="1"/>
    <col min="5" max="5" width="16" style="50" customWidth="1"/>
    <col min="6" max="29" width="5.28515625" style="49" customWidth="1"/>
    <col min="30" max="16384" width="11.42578125" style="49"/>
  </cols>
  <sheetData>
    <row r="1" spans="2:29" ht="24" customHeight="1" x14ac:dyDescent="0.25"/>
    <row r="2" spans="2:29" ht="24.75" customHeight="1" x14ac:dyDescent="0.25">
      <c r="B2" s="185" t="s">
        <v>391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row>
    <row r="3" spans="2:29" ht="13.5" customHeight="1" x14ac:dyDescent="0.25">
      <c r="B3" s="186" t="s">
        <v>87</v>
      </c>
      <c r="C3" s="187"/>
      <c r="D3" s="187"/>
      <c r="E3" s="188" t="s">
        <v>85</v>
      </c>
      <c r="F3" s="188"/>
      <c r="G3" s="188"/>
      <c r="H3" s="188"/>
      <c r="I3" s="188"/>
      <c r="J3" s="188"/>
      <c r="K3" s="188"/>
      <c r="L3" s="188"/>
      <c r="M3" s="188"/>
      <c r="N3" s="188"/>
      <c r="O3" s="188"/>
      <c r="P3" s="188"/>
      <c r="Q3" s="188"/>
      <c r="R3" s="188"/>
      <c r="S3" s="188"/>
      <c r="T3" s="187" t="s">
        <v>49</v>
      </c>
      <c r="U3" s="187"/>
      <c r="V3" s="187"/>
      <c r="W3" s="187"/>
      <c r="X3" s="187"/>
      <c r="Y3" s="187"/>
      <c r="Z3" s="187"/>
      <c r="AA3" s="187"/>
      <c r="AB3" s="187"/>
      <c r="AC3" s="189"/>
    </row>
    <row r="4" spans="2:29" ht="5.25" customHeight="1" x14ac:dyDescent="0.25"/>
    <row r="5" spans="2:29" s="54" customFormat="1" ht="12" customHeight="1" x14ac:dyDescent="0.2">
      <c r="B5" s="190" t="s">
        <v>88</v>
      </c>
      <c r="C5" s="190"/>
      <c r="D5" s="191" t="s">
        <v>89</v>
      </c>
      <c r="E5" s="191"/>
      <c r="F5" s="191"/>
      <c r="G5" s="191"/>
      <c r="H5" s="192" t="s">
        <v>90</v>
      </c>
      <c r="I5" s="192"/>
      <c r="J5" s="51"/>
      <c r="K5" s="52" t="s">
        <v>91</v>
      </c>
      <c r="L5" s="51"/>
      <c r="M5" s="51" t="s">
        <v>92</v>
      </c>
      <c r="N5" s="193"/>
      <c r="O5" s="193"/>
      <c r="P5" s="53"/>
    </row>
    <row r="6" spans="2:29" s="54" customFormat="1" ht="4.5" customHeight="1" x14ac:dyDescent="0.2">
      <c r="D6" s="55"/>
      <c r="E6" s="55"/>
    </row>
    <row r="7" spans="2:29" s="54" customFormat="1" ht="11.25" x14ac:dyDescent="0.2">
      <c r="B7" s="200" t="s">
        <v>24</v>
      </c>
      <c r="C7" s="200"/>
      <c r="D7" s="253" t="s">
        <v>93</v>
      </c>
      <c r="E7" s="254"/>
      <c r="F7" s="254"/>
      <c r="G7" s="254"/>
      <c r="H7" s="254"/>
      <c r="I7" s="254"/>
      <c r="J7" s="254"/>
      <c r="K7" s="254"/>
      <c r="L7" s="254"/>
      <c r="M7" s="254"/>
      <c r="N7" s="254"/>
      <c r="O7" s="254"/>
      <c r="P7" s="254"/>
      <c r="Q7" s="254"/>
      <c r="R7" s="254"/>
      <c r="S7" s="254"/>
      <c r="T7" s="254"/>
      <c r="U7" s="254"/>
      <c r="V7" s="254"/>
      <c r="W7" s="254"/>
      <c r="X7" s="255"/>
    </row>
    <row r="8" spans="2:29" s="54" customFormat="1" ht="3.75" customHeight="1" x14ac:dyDescent="0.2">
      <c r="B8" s="56"/>
      <c r="C8" s="56"/>
      <c r="D8" s="55"/>
      <c r="E8" s="55"/>
    </row>
    <row r="9" spans="2:29" s="54" customFormat="1" ht="23.25" customHeight="1" x14ac:dyDescent="0.2">
      <c r="B9" s="200" t="s">
        <v>94</v>
      </c>
      <c r="C9" s="200"/>
      <c r="D9" s="257" t="s">
        <v>134</v>
      </c>
      <c r="E9" s="258"/>
      <c r="F9" s="258"/>
      <c r="G9" s="258"/>
      <c r="H9" s="258"/>
      <c r="I9" s="258"/>
      <c r="J9" s="258"/>
      <c r="K9" s="258"/>
      <c r="L9" s="258"/>
      <c r="M9" s="258"/>
      <c r="N9" s="258"/>
      <c r="O9" s="258"/>
      <c r="P9" s="258"/>
      <c r="Q9" s="258"/>
      <c r="R9" s="258"/>
      <c r="S9" s="258"/>
      <c r="T9" s="258"/>
      <c r="U9" s="258"/>
      <c r="V9" s="258"/>
      <c r="W9" s="258"/>
      <c r="X9" s="259"/>
    </row>
    <row r="10" spans="2:29" s="54" customFormat="1" ht="3.75" customHeight="1" x14ac:dyDescent="0.2">
      <c r="B10" s="57"/>
      <c r="C10" s="57"/>
      <c r="D10" s="58"/>
      <c r="E10" s="58"/>
      <c r="F10" s="58"/>
      <c r="G10" s="58"/>
      <c r="H10" s="58"/>
      <c r="I10" s="58"/>
      <c r="J10" s="58"/>
      <c r="K10" s="58"/>
      <c r="L10" s="58"/>
      <c r="M10" s="58"/>
      <c r="N10" s="58"/>
      <c r="O10" s="58"/>
      <c r="P10" s="58"/>
      <c r="Q10" s="58"/>
      <c r="R10" s="58"/>
      <c r="S10" s="58"/>
      <c r="T10" s="58"/>
      <c r="U10" s="58"/>
      <c r="V10" s="58"/>
      <c r="W10" s="58"/>
      <c r="X10" s="58"/>
    </row>
    <row r="11" spans="2:29" s="54" customFormat="1" ht="11.25" x14ac:dyDescent="0.2">
      <c r="B11" s="200" t="s">
        <v>95</v>
      </c>
      <c r="C11" s="200"/>
      <c r="D11" s="253" t="s">
        <v>220</v>
      </c>
      <c r="E11" s="254"/>
      <c r="F11" s="254"/>
      <c r="G11" s="254"/>
      <c r="H11" s="254"/>
      <c r="I11" s="254"/>
      <c r="J11" s="254"/>
      <c r="K11" s="254"/>
      <c r="L11" s="254"/>
      <c r="M11" s="254"/>
      <c r="N11" s="254"/>
      <c r="O11" s="254"/>
      <c r="P11" s="254"/>
      <c r="Q11" s="254"/>
      <c r="R11" s="254"/>
      <c r="S11" s="254"/>
      <c r="T11" s="254"/>
      <c r="U11" s="254"/>
      <c r="V11" s="254"/>
      <c r="W11" s="254"/>
      <c r="X11" s="255"/>
    </row>
    <row r="12" spans="2:29" s="54" customFormat="1" ht="3.75" customHeight="1" x14ac:dyDescent="0.2">
      <c r="B12" s="59"/>
      <c r="C12" s="59"/>
      <c r="D12" s="58"/>
      <c r="E12" s="58"/>
      <c r="F12" s="58"/>
      <c r="G12" s="58"/>
      <c r="H12" s="58"/>
      <c r="I12" s="58"/>
      <c r="J12" s="58"/>
      <c r="K12" s="58"/>
      <c r="L12" s="58"/>
      <c r="M12" s="58"/>
      <c r="N12" s="58"/>
      <c r="O12" s="58"/>
      <c r="P12" s="58"/>
      <c r="Q12" s="58"/>
      <c r="R12" s="58"/>
      <c r="S12" s="58"/>
      <c r="T12" s="58"/>
      <c r="U12" s="58"/>
      <c r="V12" s="58"/>
      <c r="W12" s="58"/>
      <c r="X12" s="58"/>
    </row>
    <row r="13" spans="2:29" s="54" customFormat="1" ht="11.25" x14ac:dyDescent="0.2">
      <c r="B13" s="59"/>
      <c r="C13" s="60" t="s">
        <v>96</v>
      </c>
      <c r="D13" s="194" t="s">
        <v>97</v>
      </c>
      <c r="E13" s="194"/>
      <c r="F13" s="194"/>
      <c r="G13" s="194"/>
      <c r="H13" s="194"/>
      <c r="I13" s="194"/>
      <c r="J13" s="194"/>
      <c r="K13" s="194"/>
      <c r="L13" s="194"/>
      <c r="M13" s="194"/>
      <c r="N13" s="194"/>
      <c r="O13" s="194"/>
      <c r="P13" s="194"/>
      <c r="Q13" s="194"/>
      <c r="R13" s="194"/>
      <c r="S13" s="194" t="s">
        <v>18</v>
      </c>
      <c r="T13" s="194"/>
      <c r="U13" s="194"/>
      <c r="V13" s="194"/>
      <c r="W13" s="194"/>
      <c r="X13" s="194"/>
    </row>
    <row r="14" spans="2:29" s="54" customFormat="1" ht="11.25" x14ac:dyDescent="0.2">
      <c r="B14" s="59"/>
      <c r="C14" s="61" t="s">
        <v>36</v>
      </c>
      <c r="D14" s="195" t="s">
        <v>98</v>
      </c>
      <c r="E14" s="195"/>
      <c r="F14" s="195"/>
      <c r="G14" s="195"/>
      <c r="H14" s="195"/>
      <c r="I14" s="195"/>
      <c r="J14" s="195"/>
      <c r="K14" s="195"/>
      <c r="L14" s="195"/>
      <c r="M14" s="195"/>
      <c r="N14" s="195"/>
      <c r="O14" s="195"/>
      <c r="P14" s="195"/>
      <c r="Q14" s="195"/>
      <c r="R14" s="195"/>
      <c r="S14" s="196" t="s">
        <v>99</v>
      </c>
      <c r="T14" s="197"/>
      <c r="U14" s="197"/>
      <c r="V14" s="197"/>
      <c r="W14" s="197"/>
      <c r="X14" s="198"/>
    </row>
    <row r="15" spans="2:29" s="54" customFormat="1" ht="11.25" x14ac:dyDescent="0.2">
      <c r="B15" s="59"/>
      <c r="C15" s="61" t="s">
        <v>37</v>
      </c>
      <c r="D15" s="195" t="s">
        <v>53</v>
      </c>
      <c r="E15" s="195"/>
      <c r="F15" s="195"/>
      <c r="G15" s="195"/>
      <c r="H15" s="195"/>
      <c r="I15" s="195"/>
      <c r="J15" s="195"/>
      <c r="K15" s="195"/>
      <c r="L15" s="195"/>
      <c r="M15" s="195"/>
      <c r="N15" s="195"/>
      <c r="O15" s="195"/>
      <c r="P15" s="195"/>
      <c r="Q15" s="195"/>
      <c r="R15" s="195"/>
      <c r="S15" s="196" t="s">
        <v>99</v>
      </c>
      <c r="T15" s="197"/>
      <c r="U15" s="197"/>
      <c r="V15" s="197"/>
      <c r="W15" s="197"/>
      <c r="X15" s="198"/>
    </row>
    <row r="16" spans="2:29" s="54" customFormat="1" ht="11.25" x14ac:dyDescent="0.2">
      <c r="C16" s="61" t="s">
        <v>38</v>
      </c>
      <c r="D16" s="195" t="s">
        <v>135</v>
      </c>
      <c r="E16" s="195"/>
      <c r="F16" s="195"/>
      <c r="G16" s="195"/>
      <c r="H16" s="195"/>
      <c r="I16" s="195"/>
      <c r="J16" s="195"/>
      <c r="K16" s="195"/>
      <c r="L16" s="195"/>
      <c r="M16" s="195"/>
      <c r="N16" s="195"/>
      <c r="O16" s="195"/>
      <c r="P16" s="195"/>
      <c r="Q16" s="195"/>
      <c r="R16" s="195"/>
      <c r="S16" s="196" t="s">
        <v>99</v>
      </c>
      <c r="T16" s="197"/>
      <c r="U16" s="197"/>
      <c r="V16" s="197"/>
      <c r="W16" s="197"/>
      <c r="X16" s="198"/>
    </row>
    <row r="17" spans="1:54" s="54" customFormat="1" ht="12.75" customHeight="1" x14ac:dyDescent="0.2">
      <c r="B17" s="54" t="s">
        <v>100</v>
      </c>
      <c r="C17" s="62"/>
      <c r="D17" s="55"/>
      <c r="E17" s="55"/>
    </row>
    <row r="18" spans="1:54" customFormat="1" ht="12.75" customHeight="1" x14ac:dyDescent="0.25">
      <c r="A18" s="49"/>
      <c r="B18" s="260" t="s">
        <v>101</v>
      </c>
      <c r="C18" s="212" t="s">
        <v>44</v>
      </c>
      <c r="D18" s="215" t="s">
        <v>45</v>
      </c>
      <c r="E18" s="215" t="s">
        <v>496</v>
      </c>
      <c r="F18" s="218" t="s">
        <v>102</v>
      </c>
      <c r="G18" s="219"/>
      <c r="H18" s="219"/>
      <c r="I18" s="219"/>
      <c r="J18" s="219"/>
      <c r="K18" s="219"/>
      <c r="L18" s="219"/>
      <c r="M18" s="219"/>
      <c r="N18" s="219"/>
      <c r="O18" s="219"/>
      <c r="P18" s="219"/>
      <c r="Q18" s="219"/>
      <c r="R18" s="219"/>
      <c r="S18" s="219"/>
      <c r="T18" s="219"/>
      <c r="U18" s="219"/>
      <c r="V18" s="219"/>
      <c r="W18" s="219"/>
      <c r="X18" s="219"/>
      <c r="Y18" s="219"/>
      <c r="Z18" s="219"/>
      <c r="AA18" s="219"/>
      <c r="AB18" s="219"/>
      <c r="AC18" s="220"/>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row>
    <row r="19" spans="1:54" customFormat="1" ht="9.75" customHeight="1" x14ac:dyDescent="0.25">
      <c r="A19" s="49"/>
      <c r="B19" s="261"/>
      <c r="C19" s="213"/>
      <c r="D19" s="216"/>
      <c r="E19" s="216"/>
      <c r="F19" s="221" t="s">
        <v>103</v>
      </c>
      <c r="G19" s="221"/>
      <c r="H19" s="222" t="s">
        <v>104</v>
      </c>
      <c r="I19" s="222"/>
      <c r="J19" s="221" t="s">
        <v>105</v>
      </c>
      <c r="K19" s="221"/>
      <c r="L19" s="222" t="s">
        <v>106</v>
      </c>
      <c r="M19" s="222"/>
      <c r="N19" s="221" t="s">
        <v>107</v>
      </c>
      <c r="O19" s="221"/>
      <c r="P19" s="222" t="s">
        <v>108</v>
      </c>
      <c r="Q19" s="222"/>
      <c r="R19" s="221" t="s">
        <v>109</v>
      </c>
      <c r="S19" s="221"/>
      <c r="T19" s="222" t="s">
        <v>110</v>
      </c>
      <c r="U19" s="222"/>
      <c r="V19" s="221" t="s">
        <v>111</v>
      </c>
      <c r="W19" s="221"/>
      <c r="X19" s="222" t="s">
        <v>112</v>
      </c>
      <c r="Y19" s="222"/>
      <c r="Z19" s="221" t="s">
        <v>113</v>
      </c>
      <c r="AA19" s="221"/>
      <c r="AB19" s="222" t="s">
        <v>114</v>
      </c>
      <c r="AC19" s="222"/>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row>
    <row r="20" spans="1:54" customFormat="1" ht="9" customHeight="1" x14ac:dyDescent="0.25">
      <c r="A20" s="49"/>
      <c r="B20" s="262"/>
      <c r="C20" s="214"/>
      <c r="D20" s="217"/>
      <c r="E20" s="217"/>
      <c r="F20" s="63" t="s">
        <v>22</v>
      </c>
      <c r="G20" s="64" t="s">
        <v>23</v>
      </c>
      <c r="H20" s="63" t="s">
        <v>22</v>
      </c>
      <c r="I20" s="64" t="s">
        <v>23</v>
      </c>
      <c r="J20" s="63" t="s">
        <v>22</v>
      </c>
      <c r="K20" s="64" t="s">
        <v>23</v>
      </c>
      <c r="L20" s="63" t="s">
        <v>22</v>
      </c>
      <c r="M20" s="64" t="s">
        <v>23</v>
      </c>
      <c r="N20" s="63" t="s">
        <v>22</v>
      </c>
      <c r="O20" s="64" t="s">
        <v>23</v>
      </c>
      <c r="P20" s="63" t="s">
        <v>22</v>
      </c>
      <c r="Q20" s="64" t="s">
        <v>23</v>
      </c>
      <c r="R20" s="63" t="s">
        <v>22</v>
      </c>
      <c r="S20" s="64" t="s">
        <v>23</v>
      </c>
      <c r="T20" s="63" t="s">
        <v>22</v>
      </c>
      <c r="U20" s="64" t="s">
        <v>23</v>
      </c>
      <c r="V20" s="63" t="s">
        <v>22</v>
      </c>
      <c r="W20" s="64" t="s">
        <v>23</v>
      </c>
      <c r="X20" s="63" t="s">
        <v>22</v>
      </c>
      <c r="Y20" s="64" t="s">
        <v>23</v>
      </c>
      <c r="Z20" s="63" t="s">
        <v>22</v>
      </c>
      <c r="AA20" s="64" t="s">
        <v>23</v>
      </c>
      <c r="AB20" s="63" t="s">
        <v>22</v>
      </c>
      <c r="AC20" s="64" t="s">
        <v>23</v>
      </c>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row>
    <row r="21" spans="1:54" ht="21" customHeight="1" x14ac:dyDescent="0.25">
      <c r="B21" s="271" t="s">
        <v>258</v>
      </c>
      <c r="C21" s="65" t="s">
        <v>301</v>
      </c>
      <c r="D21" s="65" t="s">
        <v>233</v>
      </c>
      <c r="E21" s="114" t="s">
        <v>499</v>
      </c>
      <c r="F21" s="66">
        <v>1</v>
      </c>
      <c r="G21" s="66"/>
      <c r="H21" s="66"/>
      <c r="I21" s="66"/>
      <c r="J21" s="66"/>
      <c r="K21" s="66"/>
      <c r="L21" s="66"/>
      <c r="M21" s="66"/>
      <c r="N21" s="66"/>
      <c r="O21" s="66"/>
      <c r="P21" s="66"/>
      <c r="Q21" s="66"/>
      <c r="R21" s="66"/>
      <c r="S21" s="66"/>
      <c r="T21" s="66"/>
      <c r="U21" s="66"/>
      <c r="V21" s="66"/>
      <c r="W21" s="66"/>
      <c r="X21" s="66"/>
      <c r="Y21" s="66"/>
      <c r="Z21" s="66"/>
      <c r="AA21" s="66"/>
      <c r="AB21" s="66"/>
      <c r="AC21" s="66"/>
    </row>
    <row r="22" spans="1:54" ht="21" customHeight="1" x14ac:dyDescent="0.25">
      <c r="B22" s="271"/>
      <c r="C22" s="65" t="s">
        <v>300</v>
      </c>
      <c r="D22" s="65" t="s">
        <v>233</v>
      </c>
      <c r="E22" s="114" t="s">
        <v>499</v>
      </c>
      <c r="F22" s="66"/>
      <c r="G22" s="66"/>
      <c r="H22" s="66">
        <v>1</v>
      </c>
      <c r="I22" s="66"/>
      <c r="J22" s="66"/>
      <c r="K22" s="66"/>
      <c r="L22" s="66"/>
      <c r="M22" s="66"/>
      <c r="N22" s="66"/>
      <c r="O22" s="66"/>
      <c r="P22" s="66"/>
      <c r="Q22" s="66"/>
      <c r="R22" s="66"/>
      <c r="S22" s="66"/>
      <c r="T22" s="66"/>
      <c r="U22" s="66"/>
      <c r="V22" s="66"/>
      <c r="W22" s="66"/>
      <c r="X22" s="66"/>
      <c r="Y22" s="66"/>
      <c r="Z22" s="66"/>
      <c r="AA22" s="66"/>
      <c r="AB22" s="66"/>
      <c r="AC22" s="66"/>
    </row>
    <row r="23" spans="1:54" ht="21" customHeight="1" x14ac:dyDescent="0.25">
      <c r="B23" s="271"/>
      <c r="C23" s="65" t="s">
        <v>249</v>
      </c>
      <c r="D23" s="65" t="s">
        <v>342</v>
      </c>
      <c r="E23" s="114" t="s">
        <v>499</v>
      </c>
      <c r="F23" s="66"/>
      <c r="G23" s="66"/>
      <c r="H23" s="66"/>
      <c r="I23" s="66"/>
      <c r="J23" s="66">
        <v>1</v>
      </c>
      <c r="K23" s="66"/>
      <c r="L23" s="66"/>
      <c r="M23" s="66"/>
      <c r="N23" s="66"/>
      <c r="O23" s="66"/>
      <c r="P23" s="66">
        <v>1</v>
      </c>
      <c r="Q23" s="66"/>
      <c r="R23" s="66"/>
      <c r="S23" s="66"/>
      <c r="T23" s="66"/>
      <c r="U23" s="66"/>
      <c r="V23" s="66">
        <v>1</v>
      </c>
      <c r="W23" s="66"/>
      <c r="X23" s="66"/>
      <c r="Y23" s="66"/>
      <c r="Z23" s="66"/>
      <c r="AA23" s="66"/>
      <c r="AB23" s="66">
        <v>1</v>
      </c>
      <c r="AC23" s="66"/>
    </row>
    <row r="24" spans="1:54" ht="21" customHeight="1" x14ac:dyDescent="0.25">
      <c r="B24" s="271"/>
      <c r="C24" s="65" t="s">
        <v>116</v>
      </c>
      <c r="D24" s="65" t="s">
        <v>342</v>
      </c>
      <c r="E24" s="114" t="s">
        <v>499</v>
      </c>
      <c r="F24" s="66"/>
      <c r="G24" s="66"/>
      <c r="H24" s="66"/>
      <c r="I24" s="66"/>
      <c r="J24" s="66">
        <v>1</v>
      </c>
      <c r="K24" s="66"/>
      <c r="L24" s="66"/>
      <c r="M24" s="66"/>
      <c r="N24" s="66"/>
      <c r="O24" s="66"/>
      <c r="P24" s="66">
        <v>1</v>
      </c>
      <c r="Q24" s="66"/>
      <c r="R24" s="66"/>
      <c r="S24" s="66"/>
      <c r="T24" s="66"/>
      <c r="U24" s="66"/>
      <c r="V24" s="66">
        <v>1</v>
      </c>
      <c r="W24" s="66"/>
      <c r="X24" s="66"/>
      <c r="Y24" s="66"/>
      <c r="Z24" s="66"/>
      <c r="AA24" s="66"/>
      <c r="AB24" s="66">
        <v>1</v>
      </c>
      <c r="AC24" s="66"/>
    </row>
    <row r="25" spans="1:54" s="139" customFormat="1" ht="21" customHeight="1" x14ac:dyDescent="0.25">
      <c r="B25" s="271"/>
      <c r="C25" s="65" t="s">
        <v>457</v>
      </c>
      <c r="D25" s="65" t="s">
        <v>342</v>
      </c>
      <c r="E25" s="114" t="s">
        <v>499</v>
      </c>
      <c r="F25" s="140"/>
      <c r="G25" s="140"/>
      <c r="H25" s="140"/>
      <c r="I25" s="140"/>
      <c r="J25" s="140"/>
      <c r="K25" s="140"/>
      <c r="L25" s="140"/>
      <c r="M25" s="140"/>
      <c r="N25" s="140">
        <v>1</v>
      </c>
      <c r="O25" s="140"/>
      <c r="P25" s="140">
        <v>1</v>
      </c>
      <c r="Q25" s="140"/>
      <c r="R25" s="140">
        <v>1</v>
      </c>
      <c r="S25" s="140"/>
      <c r="T25" s="140">
        <v>1</v>
      </c>
      <c r="U25" s="140"/>
      <c r="V25" s="140"/>
      <c r="W25" s="140"/>
      <c r="X25" s="140"/>
      <c r="Y25" s="140"/>
      <c r="Z25" s="140"/>
      <c r="AA25" s="140"/>
      <c r="AB25" s="140"/>
      <c r="AC25" s="140"/>
    </row>
    <row r="26" spans="1:54" ht="21" customHeight="1" x14ac:dyDescent="0.25">
      <c r="B26" s="271"/>
      <c r="C26" s="135" t="s">
        <v>458</v>
      </c>
      <c r="D26" s="135" t="s">
        <v>342</v>
      </c>
      <c r="E26" s="136" t="s">
        <v>499</v>
      </c>
      <c r="F26" s="134"/>
      <c r="G26" s="134"/>
      <c r="H26" s="134"/>
      <c r="I26" s="134"/>
      <c r="J26" s="134"/>
      <c r="K26" s="134"/>
      <c r="L26" s="134"/>
      <c r="M26" s="66"/>
      <c r="N26" s="66">
        <v>1</v>
      </c>
      <c r="O26" s="66"/>
      <c r="P26" s="66">
        <v>1</v>
      </c>
      <c r="Q26" s="66"/>
      <c r="R26" s="66">
        <v>1</v>
      </c>
      <c r="S26" s="66"/>
      <c r="T26" s="66">
        <v>1</v>
      </c>
      <c r="U26" s="66"/>
      <c r="V26" s="66"/>
      <c r="W26" s="66"/>
      <c r="X26" s="66"/>
      <c r="Y26" s="66"/>
      <c r="Z26" s="66"/>
      <c r="AA26" s="66"/>
      <c r="AB26" s="66"/>
      <c r="AC26" s="66"/>
    </row>
    <row r="27" spans="1:54" ht="21" customHeight="1" x14ac:dyDescent="0.25">
      <c r="B27" s="271"/>
      <c r="C27" s="65" t="s">
        <v>459</v>
      </c>
      <c r="D27" s="65" t="s">
        <v>259</v>
      </c>
      <c r="E27" s="114" t="s">
        <v>499</v>
      </c>
      <c r="F27" s="66"/>
      <c r="G27" s="66"/>
      <c r="H27" s="66"/>
      <c r="I27" s="66"/>
      <c r="J27" s="66"/>
      <c r="K27" s="66"/>
      <c r="L27" s="66"/>
      <c r="M27" s="66"/>
      <c r="N27" s="66">
        <v>1</v>
      </c>
      <c r="O27" s="66"/>
      <c r="P27" s="66">
        <v>1</v>
      </c>
      <c r="Q27" s="66"/>
      <c r="R27" s="66">
        <v>1</v>
      </c>
      <c r="S27" s="66"/>
      <c r="T27" s="66">
        <v>1</v>
      </c>
      <c r="U27" s="66"/>
      <c r="V27" s="66"/>
      <c r="W27" s="66"/>
      <c r="X27" s="66"/>
      <c r="Y27" s="66"/>
      <c r="Z27" s="66"/>
      <c r="AA27" s="66"/>
      <c r="AB27" s="66"/>
      <c r="AC27" s="66"/>
    </row>
    <row r="28" spans="1:54" ht="30" customHeight="1" x14ac:dyDescent="0.25">
      <c r="B28" s="271"/>
      <c r="C28" s="65" t="s">
        <v>343</v>
      </c>
      <c r="D28" s="65" t="s">
        <v>233</v>
      </c>
      <c r="E28" s="114" t="s">
        <v>499</v>
      </c>
      <c r="F28" s="66"/>
      <c r="G28" s="66"/>
      <c r="H28" s="66">
        <v>1</v>
      </c>
      <c r="I28" s="66"/>
      <c r="J28" s="66"/>
      <c r="K28" s="66"/>
      <c r="L28" s="66">
        <v>1</v>
      </c>
      <c r="M28" s="66"/>
      <c r="N28" s="66"/>
      <c r="O28" s="66"/>
      <c r="P28" s="66"/>
      <c r="Q28" s="66"/>
      <c r="R28" s="66">
        <v>1</v>
      </c>
      <c r="S28" s="66"/>
      <c r="T28" s="66"/>
      <c r="U28" s="66"/>
      <c r="V28" s="66">
        <v>1</v>
      </c>
      <c r="W28" s="66"/>
      <c r="X28" s="66"/>
      <c r="Y28" s="66"/>
      <c r="Z28" s="66">
        <v>1</v>
      </c>
      <c r="AA28" s="66"/>
      <c r="AB28" s="66"/>
      <c r="AC28" s="66"/>
    </row>
    <row r="29" spans="1:54" ht="21" customHeight="1" x14ac:dyDescent="0.25">
      <c r="B29" s="271"/>
      <c r="C29" s="65" t="s">
        <v>117</v>
      </c>
      <c r="D29" s="65" t="s">
        <v>233</v>
      </c>
      <c r="E29" s="114" t="s">
        <v>499</v>
      </c>
      <c r="F29" s="66"/>
      <c r="G29" s="66"/>
      <c r="H29" s="66">
        <v>1</v>
      </c>
      <c r="I29" s="66"/>
      <c r="J29" s="66">
        <v>1</v>
      </c>
      <c r="K29" s="66"/>
      <c r="L29" s="66">
        <v>1</v>
      </c>
      <c r="M29" s="66"/>
      <c r="N29" s="66">
        <v>1</v>
      </c>
      <c r="O29" s="66"/>
      <c r="P29" s="66">
        <v>1</v>
      </c>
      <c r="Q29" s="66"/>
      <c r="R29" s="66">
        <v>1</v>
      </c>
      <c r="S29" s="66"/>
      <c r="T29" s="66">
        <v>1</v>
      </c>
      <c r="U29" s="66"/>
      <c r="V29" s="66">
        <v>1</v>
      </c>
      <c r="W29" s="66"/>
      <c r="X29" s="66">
        <v>1</v>
      </c>
      <c r="Y29" s="66"/>
      <c r="Z29" s="66">
        <v>1</v>
      </c>
      <c r="AA29" s="66"/>
      <c r="AB29" s="66">
        <v>1</v>
      </c>
      <c r="AC29" s="66"/>
    </row>
    <row r="30" spans="1:54" ht="21" customHeight="1" x14ac:dyDescent="0.25">
      <c r="B30" s="271"/>
      <c r="C30" s="135" t="s">
        <v>263</v>
      </c>
      <c r="D30" s="135" t="s">
        <v>233</v>
      </c>
      <c r="E30" s="136" t="s">
        <v>499</v>
      </c>
      <c r="F30" s="134"/>
      <c r="G30" s="134"/>
      <c r="H30" s="140">
        <v>1</v>
      </c>
      <c r="I30" s="134"/>
      <c r="J30" s="140">
        <v>1</v>
      </c>
      <c r="K30" s="140"/>
      <c r="L30" s="140">
        <v>1</v>
      </c>
      <c r="M30" s="66"/>
      <c r="N30" s="66">
        <v>1</v>
      </c>
      <c r="O30" s="66"/>
      <c r="P30" s="66">
        <v>1</v>
      </c>
      <c r="Q30" s="66"/>
      <c r="R30" s="66">
        <v>1</v>
      </c>
      <c r="S30" s="66"/>
      <c r="T30" s="66">
        <v>1</v>
      </c>
      <c r="U30" s="66"/>
      <c r="V30" s="66">
        <v>1</v>
      </c>
      <c r="W30" s="66"/>
      <c r="X30" s="66">
        <v>1</v>
      </c>
      <c r="Y30" s="66"/>
      <c r="Z30" s="66">
        <v>1</v>
      </c>
      <c r="AA30" s="66"/>
      <c r="AB30" s="66">
        <v>1</v>
      </c>
      <c r="AC30" s="66"/>
    </row>
    <row r="31" spans="1:54" ht="21" customHeight="1" x14ac:dyDescent="0.25">
      <c r="B31" s="271"/>
      <c r="C31" s="135" t="s">
        <v>118</v>
      </c>
      <c r="D31" s="135" t="s">
        <v>233</v>
      </c>
      <c r="E31" s="136" t="s">
        <v>499</v>
      </c>
      <c r="F31" s="134"/>
      <c r="G31" s="134"/>
      <c r="H31" s="140">
        <v>1</v>
      </c>
      <c r="I31" s="134"/>
      <c r="J31" s="140">
        <v>1</v>
      </c>
      <c r="K31" s="140"/>
      <c r="L31" s="140">
        <v>1</v>
      </c>
      <c r="M31" s="66"/>
      <c r="N31" s="66">
        <v>1</v>
      </c>
      <c r="O31" s="66"/>
      <c r="P31" s="66">
        <v>1</v>
      </c>
      <c r="Q31" s="66"/>
      <c r="R31" s="66">
        <v>1</v>
      </c>
      <c r="S31" s="66"/>
      <c r="T31" s="66">
        <v>1</v>
      </c>
      <c r="U31" s="66"/>
      <c r="V31" s="66">
        <v>1</v>
      </c>
      <c r="W31" s="66"/>
      <c r="X31" s="66">
        <v>1</v>
      </c>
      <c r="Y31" s="66"/>
      <c r="Z31" s="66">
        <v>1</v>
      </c>
      <c r="AA31" s="66"/>
      <c r="AB31" s="66">
        <v>1</v>
      </c>
      <c r="AC31" s="66"/>
    </row>
    <row r="32" spans="1:54" ht="21" customHeight="1" x14ac:dyDescent="0.25">
      <c r="B32" s="271"/>
      <c r="C32" s="65" t="s">
        <v>359</v>
      </c>
      <c r="D32" s="65" t="s">
        <v>214</v>
      </c>
      <c r="E32" s="137" t="s">
        <v>498</v>
      </c>
      <c r="F32" s="66"/>
      <c r="G32" s="66"/>
      <c r="H32" s="66"/>
      <c r="I32" s="66"/>
      <c r="J32" s="66"/>
      <c r="K32" s="66"/>
      <c r="L32" s="66"/>
      <c r="M32" s="66"/>
      <c r="N32" s="66">
        <v>1</v>
      </c>
      <c r="O32" s="66"/>
      <c r="P32" s="66">
        <v>1</v>
      </c>
      <c r="Q32" s="66"/>
      <c r="R32" s="66">
        <v>1</v>
      </c>
      <c r="S32" s="66"/>
      <c r="T32" s="66"/>
      <c r="U32" s="66"/>
      <c r="V32" s="66"/>
      <c r="W32" s="66"/>
      <c r="X32" s="66"/>
      <c r="Y32" s="66"/>
      <c r="Z32" s="66"/>
      <c r="AA32" s="66"/>
      <c r="AB32" s="66"/>
      <c r="AC32" s="66"/>
    </row>
    <row r="33" spans="2:31" ht="13.5" customHeight="1" x14ac:dyDescent="0.25">
      <c r="B33" s="271"/>
      <c r="C33" s="263" t="s">
        <v>392</v>
      </c>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5"/>
    </row>
    <row r="34" spans="2:31" ht="21" customHeight="1" x14ac:dyDescent="0.25">
      <c r="B34" s="271"/>
      <c r="C34" s="135" t="s">
        <v>449</v>
      </c>
      <c r="D34" s="135" t="s">
        <v>500</v>
      </c>
      <c r="E34" s="136" t="s">
        <v>499</v>
      </c>
      <c r="F34" s="134"/>
      <c r="G34" s="134"/>
      <c r="H34" s="140"/>
      <c r="I34" s="134"/>
      <c r="J34" s="140">
        <v>1</v>
      </c>
      <c r="K34" s="140"/>
      <c r="L34" s="140"/>
      <c r="M34" s="66"/>
      <c r="N34" s="66"/>
      <c r="O34" s="66"/>
      <c r="P34" s="66">
        <v>1</v>
      </c>
      <c r="Q34" s="66"/>
      <c r="R34" s="66"/>
      <c r="S34" s="66"/>
      <c r="T34" s="66"/>
      <c r="U34" s="66"/>
      <c r="V34" s="66">
        <v>1</v>
      </c>
      <c r="W34" s="66"/>
      <c r="X34" s="66"/>
      <c r="Y34" s="66"/>
      <c r="Z34" s="66"/>
      <c r="AA34" s="66"/>
      <c r="AB34" s="66">
        <v>1</v>
      </c>
      <c r="AC34" s="66"/>
    </row>
    <row r="35" spans="2:31" ht="21" customHeight="1" x14ac:dyDescent="0.25">
      <c r="B35" s="271"/>
      <c r="C35" s="135" t="s">
        <v>450</v>
      </c>
      <c r="D35" s="135" t="s">
        <v>500</v>
      </c>
      <c r="E35" s="136" t="s">
        <v>499</v>
      </c>
      <c r="F35" s="134"/>
      <c r="G35" s="134"/>
      <c r="H35" s="140"/>
      <c r="I35" s="134"/>
      <c r="J35" s="140"/>
      <c r="K35" s="140"/>
      <c r="L35" s="140"/>
      <c r="M35" s="66"/>
      <c r="N35" s="66"/>
      <c r="O35" s="66"/>
      <c r="P35" s="66">
        <v>1</v>
      </c>
      <c r="Q35" s="66"/>
      <c r="R35" s="66"/>
      <c r="S35" s="66"/>
      <c r="T35" s="66"/>
      <c r="U35" s="66"/>
      <c r="V35" s="66"/>
      <c r="W35" s="66"/>
      <c r="X35" s="66"/>
      <c r="Y35" s="66"/>
      <c r="Z35" s="66"/>
      <c r="AA35" s="66"/>
      <c r="AB35" s="66"/>
      <c r="AC35" s="66"/>
    </row>
    <row r="36" spans="2:31" ht="21" customHeight="1" x14ac:dyDescent="0.25">
      <c r="B36" s="271"/>
      <c r="C36" s="135" t="s">
        <v>451</v>
      </c>
      <c r="D36" s="135" t="s">
        <v>500</v>
      </c>
      <c r="E36" s="136" t="s">
        <v>499</v>
      </c>
      <c r="F36" s="140">
        <v>1</v>
      </c>
      <c r="G36" s="134"/>
      <c r="H36" s="140">
        <v>1</v>
      </c>
      <c r="I36" s="134"/>
      <c r="J36" s="140">
        <v>1</v>
      </c>
      <c r="K36" s="140"/>
      <c r="L36" s="140">
        <v>1</v>
      </c>
      <c r="M36" s="66"/>
      <c r="N36" s="66">
        <v>1</v>
      </c>
      <c r="O36" s="66"/>
      <c r="P36" s="66">
        <v>1</v>
      </c>
      <c r="Q36" s="66"/>
      <c r="R36" s="66">
        <v>1</v>
      </c>
      <c r="S36" s="66"/>
      <c r="T36" s="66">
        <v>1</v>
      </c>
      <c r="U36" s="66"/>
      <c r="V36" s="66">
        <v>1</v>
      </c>
      <c r="W36" s="66"/>
      <c r="X36" s="66">
        <v>1</v>
      </c>
      <c r="Y36" s="66"/>
      <c r="Z36" s="66">
        <v>1</v>
      </c>
      <c r="AA36" s="66"/>
      <c r="AB36" s="66">
        <v>1</v>
      </c>
      <c r="AC36" s="66"/>
    </row>
    <row r="37" spans="2:31" ht="15" customHeight="1" x14ac:dyDescent="0.25">
      <c r="B37" s="226" t="s">
        <v>119</v>
      </c>
      <c r="C37" s="227"/>
      <c r="D37" s="227"/>
      <c r="E37" s="228"/>
      <c r="F37" s="207">
        <f>SUM(F21:F36)</f>
        <v>2</v>
      </c>
      <c r="G37" s="208"/>
      <c r="H37" s="207">
        <f>SUM(H21:H36)</f>
        <v>6</v>
      </c>
      <c r="I37" s="208"/>
      <c r="J37" s="207">
        <f>SUM(J21:J36)</f>
        <v>7</v>
      </c>
      <c r="K37" s="208"/>
      <c r="L37" s="207">
        <f>SUM(L21:L36)</f>
        <v>5</v>
      </c>
      <c r="M37" s="208"/>
      <c r="N37" s="207">
        <f>SUM(N21:N36)</f>
        <v>8</v>
      </c>
      <c r="O37" s="208"/>
      <c r="P37" s="207">
        <f>SUM(P21:P36)</f>
        <v>12</v>
      </c>
      <c r="Q37" s="208"/>
      <c r="R37" s="207">
        <f>SUM(R21:R36)</f>
        <v>9</v>
      </c>
      <c r="S37" s="208"/>
      <c r="T37" s="207">
        <f>SUM(T21:T36)</f>
        <v>7</v>
      </c>
      <c r="U37" s="208"/>
      <c r="V37" s="207">
        <f>SUM(V21:V36)</f>
        <v>8</v>
      </c>
      <c r="W37" s="208"/>
      <c r="X37" s="207">
        <f>SUM(X21:X36)</f>
        <v>4</v>
      </c>
      <c r="Y37" s="208"/>
      <c r="Z37" s="207">
        <f>SUM(Z21:Z36)</f>
        <v>5</v>
      </c>
      <c r="AA37" s="208"/>
      <c r="AB37" s="207">
        <f>SUM(AB21:AB36)</f>
        <v>7</v>
      </c>
      <c r="AC37" s="208"/>
      <c r="AD37" s="67"/>
      <c r="AE37" s="67"/>
    </row>
    <row r="38" spans="2:31" ht="15" customHeight="1" x14ac:dyDescent="0.25">
      <c r="B38" s="168"/>
      <c r="C38" s="169"/>
      <c r="D38" s="169"/>
      <c r="E38" s="170"/>
      <c r="F38" s="171">
        <f>SUM(F21:F31,F34:F36)</f>
        <v>2</v>
      </c>
      <c r="G38" s="172">
        <f>SUM(F32)</f>
        <v>0</v>
      </c>
      <c r="H38" s="171">
        <f>SUM(H21:H31,H34:H36)</f>
        <v>6</v>
      </c>
      <c r="I38" s="172">
        <f>SUM(H32)</f>
        <v>0</v>
      </c>
      <c r="J38" s="171">
        <f>SUM(J21:J31,J34:J36)</f>
        <v>7</v>
      </c>
      <c r="K38" s="172">
        <f>SUM(J32)</f>
        <v>0</v>
      </c>
      <c r="L38" s="171">
        <f>SUM(L21:L31,L34:L36)</f>
        <v>5</v>
      </c>
      <c r="M38" s="172">
        <f>SUM(L32)</f>
        <v>0</v>
      </c>
      <c r="N38" s="171">
        <f>SUM(N21:N31,N34:N36)</f>
        <v>7</v>
      </c>
      <c r="O38" s="172">
        <f>SUM(N32)</f>
        <v>1</v>
      </c>
      <c r="P38" s="171">
        <f>SUM(P21:P31,P34:P36)</f>
        <v>11</v>
      </c>
      <c r="Q38" s="172">
        <f>SUM(P32)</f>
        <v>1</v>
      </c>
      <c r="R38" s="171">
        <f>SUM(R21:R31,R34:R36)</f>
        <v>8</v>
      </c>
      <c r="S38" s="172">
        <f>SUM(R32)</f>
        <v>1</v>
      </c>
      <c r="T38" s="171">
        <f>SUM(T21:T31,T34:T36)</f>
        <v>7</v>
      </c>
      <c r="U38" s="172">
        <f>SUM(T32)</f>
        <v>0</v>
      </c>
      <c r="V38" s="171">
        <f>SUM(V21:V31,V34:V36)</f>
        <v>8</v>
      </c>
      <c r="W38" s="172">
        <f>SUM(V32)</f>
        <v>0</v>
      </c>
      <c r="X38" s="171">
        <f>SUM(X21:X31,X34:X36)</f>
        <v>4</v>
      </c>
      <c r="Y38" s="172">
        <f>SUM(X32)</f>
        <v>0</v>
      </c>
      <c r="Z38" s="171">
        <f>SUM(Z21:Z31,Z34:Z36)</f>
        <v>5</v>
      </c>
      <c r="AA38" s="172">
        <f>SUM(Z32)</f>
        <v>0</v>
      </c>
      <c r="AB38" s="171">
        <f>SUM(AB21:AB31,AB34:AB36)</f>
        <v>7</v>
      </c>
      <c r="AC38" s="172">
        <f>SUM(AB32)</f>
        <v>0</v>
      </c>
      <c r="AD38" s="67"/>
      <c r="AE38" s="67"/>
    </row>
    <row r="39" spans="2:31" ht="15" customHeight="1" x14ac:dyDescent="0.25">
      <c r="B39" s="226" t="s">
        <v>120</v>
      </c>
      <c r="C39" s="227"/>
      <c r="D39" s="227"/>
      <c r="E39" s="228"/>
      <c r="F39" s="238">
        <f>SUM(G21:G36)</f>
        <v>0</v>
      </c>
      <c r="G39" s="239"/>
      <c r="H39" s="238">
        <f>SUM(I21:I36)</f>
        <v>0</v>
      </c>
      <c r="I39" s="239"/>
      <c r="J39" s="238">
        <f>SUM(K21:K36)</f>
        <v>0</v>
      </c>
      <c r="K39" s="239"/>
      <c r="L39" s="238">
        <f>SUM(M21:M36)</f>
        <v>0</v>
      </c>
      <c r="M39" s="239"/>
      <c r="N39" s="238">
        <f>SUM(O21:O36)</f>
        <v>0</v>
      </c>
      <c r="O39" s="239"/>
      <c r="P39" s="238">
        <f>SUM(Q21:Q36)</f>
        <v>0</v>
      </c>
      <c r="Q39" s="239"/>
      <c r="R39" s="238">
        <f>SUM(S21:S36)</f>
        <v>0</v>
      </c>
      <c r="S39" s="239"/>
      <c r="T39" s="238">
        <f>SUM(U21:U36)</f>
        <v>0</v>
      </c>
      <c r="U39" s="239"/>
      <c r="V39" s="238">
        <f>SUM(W21:W36)</f>
        <v>0</v>
      </c>
      <c r="W39" s="239"/>
      <c r="X39" s="238">
        <f>SUM(Y21:Y36)</f>
        <v>0</v>
      </c>
      <c r="Y39" s="239"/>
      <c r="Z39" s="238">
        <f>SUM(AA21:AA36)</f>
        <v>0</v>
      </c>
      <c r="AA39" s="239"/>
      <c r="AB39" s="238">
        <f>SUM(AC21:AC36)</f>
        <v>0</v>
      </c>
      <c r="AC39" s="239"/>
      <c r="AD39" s="67"/>
      <c r="AE39" s="67"/>
    </row>
    <row r="40" spans="2:31" ht="15" customHeight="1" x14ac:dyDescent="0.25">
      <c r="B40" s="231" t="s">
        <v>39</v>
      </c>
      <c r="C40" s="232"/>
      <c r="D40" s="232"/>
      <c r="E40" s="233"/>
      <c r="F40" s="234">
        <f>(F39/F37)</f>
        <v>0</v>
      </c>
      <c r="G40" s="235"/>
      <c r="H40" s="236">
        <f>(H39/H37)</f>
        <v>0</v>
      </c>
      <c r="I40" s="237"/>
      <c r="J40" s="236">
        <f>(J39/J37)</f>
        <v>0</v>
      </c>
      <c r="K40" s="237"/>
      <c r="L40" s="236">
        <f>(L39/L37)</f>
        <v>0</v>
      </c>
      <c r="M40" s="237"/>
      <c r="N40" s="236">
        <f>(N39/N37)</f>
        <v>0</v>
      </c>
      <c r="O40" s="237"/>
      <c r="P40" s="234">
        <f>(P39/P37)</f>
        <v>0</v>
      </c>
      <c r="Q40" s="235"/>
      <c r="R40" s="234">
        <f>(R39/R37)</f>
        <v>0</v>
      </c>
      <c r="S40" s="235"/>
      <c r="T40" s="234">
        <f>(T39/T37)</f>
        <v>0</v>
      </c>
      <c r="U40" s="235"/>
      <c r="V40" s="241">
        <f>(V39/V37)</f>
        <v>0</v>
      </c>
      <c r="W40" s="242"/>
      <c r="X40" s="236">
        <f>(X39/X37)</f>
        <v>0</v>
      </c>
      <c r="Y40" s="237"/>
      <c r="Z40" s="236">
        <f>(Z39/Z37)</f>
        <v>0</v>
      </c>
      <c r="AA40" s="237"/>
      <c r="AB40" s="236">
        <f>(AB39/AB37)</f>
        <v>0</v>
      </c>
      <c r="AC40" s="237"/>
      <c r="AD40" s="67"/>
      <c r="AE40" s="67"/>
    </row>
    <row r="41" spans="2:31" x14ac:dyDescent="0.25">
      <c r="B41" s="68"/>
      <c r="C41" s="68"/>
      <c r="D41" s="68"/>
      <c r="E41" s="68"/>
      <c r="F41" s="240">
        <f>AVERAGE(F40:K40)</f>
        <v>0</v>
      </c>
      <c r="G41" s="240"/>
      <c r="H41" s="240"/>
      <c r="I41" s="240"/>
      <c r="J41" s="240"/>
      <c r="K41" s="240"/>
      <c r="L41" s="240">
        <f>AVERAGE(L40:Q40)</f>
        <v>0</v>
      </c>
      <c r="M41" s="240"/>
      <c r="N41" s="240"/>
      <c r="O41" s="240"/>
      <c r="P41" s="240"/>
      <c r="Q41" s="240"/>
      <c r="R41" s="240">
        <f>AVERAGE(R40:W40)</f>
        <v>0</v>
      </c>
      <c r="S41" s="240"/>
      <c r="T41" s="240"/>
      <c r="U41" s="240"/>
      <c r="V41" s="240"/>
      <c r="W41" s="240"/>
      <c r="X41" s="240">
        <f>AVERAGE(X40:AC40)</f>
        <v>0</v>
      </c>
      <c r="Y41" s="240"/>
      <c r="Z41" s="240"/>
      <c r="AA41" s="240"/>
      <c r="AB41" s="240"/>
      <c r="AC41" s="240"/>
      <c r="AD41" s="67"/>
      <c r="AE41" s="67"/>
    </row>
    <row r="42" spans="2:31" x14ac:dyDescent="0.25">
      <c r="B42" s="67"/>
      <c r="C42" s="67"/>
      <c r="D42" s="69"/>
      <c r="E42" s="69"/>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row>
    <row r="43" spans="2:31" ht="15" hidden="1" customHeight="1" x14ac:dyDescent="0.25">
      <c r="B43" s="267" t="s">
        <v>121</v>
      </c>
      <c r="C43" s="267"/>
      <c r="D43" s="267"/>
      <c r="E43" s="267"/>
      <c r="F43" s="266"/>
      <c r="G43" s="266"/>
      <c r="H43" s="270"/>
      <c r="I43" s="270"/>
      <c r="J43" s="266"/>
      <c r="K43" s="266"/>
      <c r="L43" s="266"/>
      <c r="M43" s="266"/>
      <c r="N43" s="266"/>
      <c r="O43" s="266"/>
      <c r="P43" s="266"/>
      <c r="Q43" s="266"/>
      <c r="R43" s="266"/>
      <c r="S43" s="266"/>
      <c r="T43" s="266"/>
      <c r="U43" s="266"/>
      <c r="V43" s="266"/>
      <c r="W43" s="266"/>
      <c r="X43" s="266"/>
      <c r="Y43" s="266"/>
      <c r="Z43" s="266"/>
      <c r="AA43" s="266"/>
      <c r="AB43" s="266"/>
      <c r="AC43" s="266"/>
      <c r="AD43" s="67"/>
      <c r="AE43" s="67"/>
    </row>
    <row r="44" spans="2:31" ht="15" hidden="1" customHeight="1" x14ac:dyDescent="0.25">
      <c r="B44" s="267" t="s">
        <v>122</v>
      </c>
      <c r="C44" s="267"/>
      <c r="D44" s="267"/>
      <c r="E44" s="267"/>
      <c r="F44" s="268"/>
      <c r="G44" s="268"/>
      <c r="H44" s="269"/>
      <c r="I44" s="269"/>
      <c r="J44" s="268"/>
      <c r="K44" s="268"/>
      <c r="L44" s="268"/>
      <c r="M44" s="268"/>
      <c r="N44" s="268"/>
      <c r="O44" s="268"/>
      <c r="P44" s="268"/>
      <c r="Q44" s="268"/>
      <c r="R44" s="268"/>
      <c r="S44" s="268"/>
      <c r="T44" s="268"/>
      <c r="U44" s="268"/>
      <c r="V44" s="268"/>
      <c r="W44" s="268"/>
      <c r="X44" s="268"/>
      <c r="Y44" s="268"/>
      <c r="Z44" s="268"/>
      <c r="AA44" s="268"/>
      <c r="AB44" s="268"/>
      <c r="AC44" s="268"/>
      <c r="AD44" s="67"/>
      <c r="AE44" s="67"/>
    </row>
    <row r="45" spans="2:31" ht="15" hidden="1" customHeight="1" x14ac:dyDescent="0.25">
      <c r="B45" s="231" t="s">
        <v>123</v>
      </c>
      <c r="C45" s="232"/>
      <c r="D45" s="232"/>
      <c r="E45" s="233"/>
      <c r="F45" s="234">
        <v>1</v>
      </c>
      <c r="G45" s="235"/>
      <c r="H45" s="234">
        <f>IFERROR(H44/H43,0)</f>
        <v>0</v>
      </c>
      <c r="I45" s="235"/>
      <c r="J45" s="234">
        <f>IFERROR(J44/J43,0)</f>
        <v>0</v>
      </c>
      <c r="K45" s="235"/>
      <c r="L45" s="234">
        <f>IFERROR(L44/L43,0)</f>
        <v>0</v>
      </c>
      <c r="M45" s="235"/>
      <c r="N45" s="234">
        <f>IFERROR(N44/N43,0)</f>
        <v>0</v>
      </c>
      <c r="O45" s="235"/>
      <c r="P45" s="234">
        <f>IFERROR(P44/P43,0)</f>
        <v>0</v>
      </c>
      <c r="Q45" s="235"/>
      <c r="R45" s="234">
        <f>IFERROR(R44/R43,0)</f>
        <v>0</v>
      </c>
      <c r="S45" s="235"/>
      <c r="T45" s="234">
        <f>IFERROR(T44/T43,0)</f>
        <v>0</v>
      </c>
      <c r="U45" s="235"/>
      <c r="V45" s="234">
        <f>IFERROR(V44/V43,0)</f>
        <v>0</v>
      </c>
      <c r="W45" s="235"/>
      <c r="X45" s="234">
        <f>IFERROR(X44/X43,0)</f>
        <v>0</v>
      </c>
      <c r="Y45" s="235"/>
      <c r="Z45" s="234">
        <f>IFERROR(Z44/Z43,0)</f>
        <v>0</v>
      </c>
      <c r="AA45" s="235"/>
      <c r="AB45" s="234">
        <f>IFERROR(AB44/AB43,0)</f>
        <v>0</v>
      </c>
      <c r="AC45" s="235"/>
      <c r="AD45" s="67"/>
      <c r="AE45" s="67"/>
    </row>
    <row r="46" spans="2:31" hidden="1" x14ac:dyDescent="0.25">
      <c r="B46" s="68"/>
      <c r="C46" s="68"/>
      <c r="D46" s="68"/>
      <c r="E46" s="68"/>
      <c r="F46" s="240">
        <f>AVERAGE(F45:K45)</f>
        <v>0.33333333333333331</v>
      </c>
      <c r="G46" s="240"/>
      <c r="H46" s="240"/>
      <c r="I46" s="240"/>
      <c r="J46" s="240"/>
      <c r="K46" s="240"/>
      <c r="L46" s="240">
        <f>AVERAGE(L45:Q45)</f>
        <v>0</v>
      </c>
      <c r="M46" s="240"/>
      <c r="N46" s="240"/>
      <c r="O46" s="240"/>
      <c r="P46" s="240"/>
      <c r="Q46" s="240"/>
      <c r="R46" s="240">
        <f>AVERAGE(R45:W45)</f>
        <v>0</v>
      </c>
      <c r="S46" s="240"/>
      <c r="T46" s="240"/>
      <c r="U46" s="240"/>
      <c r="V46" s="240"/>
      <c r="W46" s="240"/>
      <c r="X46" s="240">
        <f>AVERAGE(X45:AC45)</f>
        <v>0</v>
      </c>
      <c r="Y46" s="240"/>
      <c r="Z46" s="240"/>
      <c r="AA46" s="240"/>
      <c r="AB46" s="240"/>
      <c r="AC46" s="240"/>
      <c r="AD46" s="67"/>
      <c r="AE46" s="67"/>
    </row>
    <row r="47" spans="2:31" hidden="1" x14ac:dyDescent="0.25">
      <c r="B47" s="68"/>
      <c r="C47" s="68"/>
      <c r="D47" s="68"/>
      <c r="E47" s="68"/>
      <c r="F47" s="70"/>
      <c r="G47" s="70"/>
      <c r="H47" s="70"/>
      <c r="I47" s="70"/>
      <c r="J47" s="70"/>
      <c r="K47" s="70"/>
      <c r="L47" s="70"/>
      <c r="M47" s="70"/>
      <c r="N47" s="70"/>
      <c r="O47" s="70"/>
      <c r="P47" s="70"/>
      <c r="Q47" s="70"/>
      <c r="R47" s="70"/>
      <c r="S47" s="70"/>
      <c r="T47" s="70"/>
      <c r="U47" s="70"/>
      <c r="V47" s="70"/>
      <c r="W47" s="70"/>
      <c r="X47" s="70"/>
      <c r="Y47" s="70"/>
      <c r="Z47" s="70"/>
      <c r="AA47" s="70"/>
      <c r="AB47" s="70"/>
      <c r="AC47" s="70"/>
      <c r="AD47" s="67"/>
      <c r="AE47" s="67"/>
    </row>
    <row r="48" spans="2:31" ht="15" hidden="1" customHeight="1" x14ac:dyDescent="0.25">
      <c r="B48" s="267" t="s">
        <v>132</v>
      </c>
      <c r="C48" s="267"/>
      <c r="D48" s="267"/>
      <c r="E48" s="267"/>
      <c r="F48" s="270"/>
      <c r="G48" s="270"/>
      <c r="H48" s="270"/>
      <c r="I48" s="270"/>
      <c r="J48" s="266"/>
      <c r="K48" s="266"/>
      <c r="L48" s="266"/>
      <c r="M48" s="266"/>
      <c r="N48" s="266"/>
      <c r="O48" s="266"/>
      <c r="P48" s="266"/>
      <c r="Q48" s="266"/>
      <c r="R48" s="266"/>
      <c r="S48" s="266"/>
      <c r="T48" s="266"/>
      <c r="U48" s="266"/>
      <c r="V48" s="266"/>
      <c r="W48" s="266"/>
      <c r="X48" s="266"/>
      <c r="Y48" s="266"/>
      <c r="Z48" s="266"/>
      <c r="AA48" s="266"/>
      <c r="AB48" s="266"/>
      <c r="AC48" s="266"/>
      <c r="AD48" s="67"/>
      <c r="AE48" s="67"/>
    </row>
    <row r="49" spans="2:31" ht="15" hidden="1" customHeight="1" x14ac:dyDescent="0.25">
      <c r="B49" s="267" t="s">
        <v>137</v>
      </c>
      <c r="C49" s="267"/>
      <c r="D49" s="267"/>
      <c r="E49" s="267"/>
      <c r="F49" s="269">
        <v>14</v>
      </c>
      <c r="G49" s="269"/>
      <c r="H49" s="269">
        <v>14</v>
      </c>
      <c r="I49" s="269"/>
      <c r="J49" s="269">
        <v>14</v>
      </c>
      <c r="K49" s="269"/>
      <c r="L49" s="269">
        <v>14</v>
      </c>
      <c r="M49" s="269"/>
      <c r="N49" s="269">
        <v>14</v>
      </c>
      <c r="O49" s="269"/>
      <c r="P49" s="269">
        <v>14</v>
      </c>
      <c r="Q49" s="269"/>
      <c r="R49" s="269">
        <v>14</v>
      </c>
      <c r="S49" s="269"/>
      <c r="T49" s="269">
        <v>14</v>
      </c>
      <c r="U49" s="269"/>
      <c r="V49" s="269">
        <v>14</v>
      </c>
      <c r="W49" s="269"/>
      <c r="X49" s="269">
        <v>14</v>
      </c>
      <c r="Y49" s="269"/>
      <c r="Z49" s="269">
        <v>14</v>
      </c>
      <c r="AA49" s="269"/>
      <c r="AB49" s="269">
        <v>14</v>
      </c>
      <c r="AC49" s="269"/>
      <c r="AD49" s="67"/>
      <c r="AE49" s="67"/>
    </row>
    <row r="50" spans="2:31" ht="15" hidden="1" customHeight="1" x14ac:dyDescent="0.25">
      <c r="B50" s="231" t="s">
        <v>133</v>
      </c>
      <c r="C50" s="232"/>
      <c r="D50" s="232"/>
      <c r="E50" s="233"/>
      <c r="F50" s="234">
        <f>IFERROR(F49/F48,0)</f>
        <v>0</v>
      </c>
      <c r="G50" s="235"/>
      <c r="H50" s="234">
        <f>IFERROR(H49/H48,0)</f>
        <v>0</v>
      </c>
      <c r="I50" s="235"/>
      <c r="J50" s="234">
        <f>IFERROR(J49/J48,0)</f>
        <v>0</v>
      </c>
      <c r="K50" s="235"/>
      <c r="L50" s="234">
        <f>IFERROR(L49/L48,0)</f>
        <v>0</v>
      </c>
      <c r="M50" s="235"/>
      <c r="N50" s="234">
        <f>IFERROR(N49/N48,0)</f>
        <v>0</v>
      </c>
      <c r="O50" s="235"/>
      <c r="P50" s="234">
        <f>IFERROR(P49/P48,0)</f>
        <v>0</v>
      </c>
      <c r="Q50" s="235"/>
      <c r="R50" s="234">
        <f>IFERROR(R49/R48,0)</f>
        <v>0</v>
      </c>
      <c r="S50" s="235"/>
      <c r="T50" s="234">
        <f>IFERROR(T49/T48,0)</f>
        <v>0</v>
      </c>
      <c r="U50" s="235"/>
      <c r="V50" s="234">
        <f>IFERROR(V49/V48,0)</f>
        <v>0</v>
      </c>
      <c r="W50" s="235"/>
      <c r="X50" s="234">
        <f>IFERROR(X49/X48,0)</f>
        <v>0</v>
      </c>
      <c r="Y50" s="235"/>
      <c r="Z50" s="234">
        <f>IFERROR(Z49/Z48,0)</f>
        <v>0</v>
      </c>
      <c r="AA50" s="235"/>
      <c r="AB50" s="234">
        <f>IFERROR(AB49/AB48,0)</f>
        <v>0</v>
      </c>
      <c r="AC50" s="235"/>
      <c r="AD50" s="67"/>
      <c r="AE50" s="67"/>
    </row>
    <row r="51" spans="2:31" hidden="1" x14ac:dyDescent="0.25">
      <c r="B51" s="68"/>
      <c r="C51" s="68"/>
      <c r="D51" s="68"/>
      <c r="E51" s="68"/>
      <c r="F51" s="240">
        <f>AVERAGE(F50:K50)</f>
        <v>0</v>
      </c>
      <c r="G51" s="240"/>
      <c r="H51" s="240"/>
      <c r="I51" s="240"/>
      <c r="J51" s="240"/>
      <c r="K51" s="240"/>
      <c r="L51" s="240">
        <f>AVERAGE(L50:Q50)</f>
        <v>0</v>
      </c>
      <c r="M51" s="240"/>
      <c r="N51" s="240"/>
      <c r="O51" s="240"/>
      <c r="P51" s="240"/>
      <c r="Q51" s="240"/>
      <c r="R51" s="240">
        <f>AVERAGE(R50:W50)</f>
        <v>0</v>
      </c>
      <c r="S51" s="240"/>
      <c r="T51" s="240"/>
      <c r="U51" s="240"/>
      <c r="V51" s="240"/>
      <c r="W51" s="240"/>
      <c r="X51" s="240">
        <f>AVERAGE(X50:AC50)</f>
        <v>0</v>
      </c>
      <c r="Y51" s="240"/>
      <c r="Z51" s="240"/>
      <c r="AA51" s="240"/>
      <c r="AB51" s="240"/>
      <c r="AC51" s="240"/>
      <c r="AD51" s="67"/>
      <c r="AE51" s="67"/>
    </row>
    <row r="52" spans="2:31" x14ac:dyDescent="0.25">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7"/>
      <c r="AE52" s="67"/>
    </row>
    <row r="53" spans="2:31" ht="12" customHeight="1" x14ac:dyDescent="0.25">
      <c r="B53" s="243" t="s">
        <v>124</v>
      </c>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71"/>
    </row>
    <row r="54" spans="2:31" ht="15" customHeight="1" x14ac:dyDescent="0.25">
      <c r="B54" s="248" t="s">
        <v>19</v>
      </c>
      <c r="C54" s="248"/>
      <c r="D54" s="72" t="s">
        <v>34</v>
      </c>
      <c r="E54" s="72" t="s">
        <v>18</v>
      </c>
      <c r="F54" s="249" t="s">
        <v>35</v>
      </c>
      <c r="G54" s="249"/>
      <c r="H54" s="249"/>
      <c r="I54" s="249"/>
      <c r="J54" s="249"/>
      <c r="K54" s="249"/>
      <c r="L54" s="249"/>
      <c r="M54" s="249"/>
      <c r="N54" s="249"/>
      <c r="O54" s="249"/>
      <c r="P54" s="249"/>
      <c r="Q54" s="249"/>
      <c r="R54" s="249"/>
      <c r="S54" s="249" t="s">
        <v>125</v>
      </c>
      <c r="T54" s="249"/>
      <c r="U54" s="249"/>
      <c r="V54" s="249"/>
      <c r="W54" s="249"/>
      <c r="X54" s="249"/>
      <c r="Y54" s="249"/>
      <c r="Z54" s="249"/>
      <c r="AA54" s="249"/>
      <c r="AB54" s="249"/>
      <c r="AC54" s="249"/>
      <c r="AD54" s="73"/>
    </row>
    <row r="55" spans="2:31" x14ac:dyDescent="0.25">
      <c r="B55" s="188" t="s">
        <v>126</v>
      </c>
      <c r="C55" s="188"/>
      <c r="D55" s="74">
        <f>F41</f>
        <v>0</v>
      </c>
      <c r="E55" s="75">
        <v>0.8</v>
      </c>
      <c r="F55" s="186"/>
      <c r="G55" s="187"/>
      <c r="H55" s="187"/>
      <c r="I55" s="187"/>
      <c r="J55" s="187"/>
      <c r="K55" s="187"/>
      <c r="L55" s="187"/>
      <c r="M55" s="187"/>
      <c r="N55" s="187"/>
      <c r="O55" s="187"/>
      <c r="P55" s="187"/>
      <c r="Q55" s="187"/>
      <c r="R55" s="189"/>
      <c r="S55" s="186"/>
      <c r="T55" s="187"/>
      <c r="U55" s="187"/>
      <c r="V55" s="187"/>
      <c r="W55" s="187"/>
      <c r="X55" s="187"/>
      <c r="Y55" s="187"/>
      <c r="Z55" s="187"/>
      <c r="AA55" s="187"/>
      <c r="AB55" s="187"/>
      <c r="AC55" s="189"/>
    </row>
    <row r="56" spans="2:31" x14ac:dyDescent="0.25">
      <c r="B56" s="188" t="s">
        <v>127</v>
      </c>
      <c r="C56" s="188"/>
      <c r="D56" s="74">
        <f>L41</f>
        <v>0</v>
      </c>
      <c r="E56" s="75">
        <v>0.8</v>
      </c>
      <c r="F56" s="186"/>
      <c r="G56" s="187"/>
      <c r="H56" s="187"/>
      <c r="I56" s="187"/>
      <c r="J56" s="187"/>
      <c r="K56" s="187"/>
      <c r="L56" s="187"/>
      <c r="M56" s="187"/>
      <c r="N56" s="187"/>
      <c r="O56" s="187"/>
      <c r="P56" s="187"/>
      <c r="Q56" s="187"/>
      <c r="R56" s="189"/>
      <c r="S56" s="186"/>
      <c r="T56" s="187"/>
      <c r="U56" s="187"/>
      <c r="V56" s="187"/>
      <c r="W56" s="187"/>
      <c r="X56" s="187"/>
      <c r="Y56" s="187"/>
      <c r="Z56" s="187"/>
      <c r="AA56" s="187"/>
      <c r="AB56" s="187"/>
      <c r="AC56" s="189"/>
    </row>
    <row r="57" spans="2:31" x14ac:dyDescent="0.25">
      <c r="B57" s="188" t="s">
        <v>128</v>
      </c>
      <c r="C57" s="188"/>
      <c r="D57" s="74">
        <f>R41</f>
        <v>0</v>
      </c>
      <c r="E57" s="75">
        <v>0.8</v>
      </c>
      <c r="F57" s="186"/>
      <c r="G57" s="187"/>
      <c r="H57" s="187"/>
      <c r="I57" s="187"/>
      <c r="J57" s="187"/>
      <c r="K57" s="187"/>
      <c r="L57" s="187"/>
      <c r="M57" s="187"/>
      <c r="N57" s="187"/>
      <c r="O57" s="187"/>
      <c r="P57" s="187"/>
      <c r="Q57" s="187"/>
      <c r="R57" s="189"/>
      <c r="S57" s="186"/>
      <c r="T57" s="187"/>
      <c r="U57" s="187"/>
      <c r="V57" s="187"/>
      <c r="W57" s="187"/>
      <c r="X57" s="187"/>
      <c r="Y57" s="187"/>
      <c r="Z57" s="187"/>
      <c r="AA57" s="187"/>
      <c r="AB57" s="187"/>
      <c r="AC57" s="189"/>
    </row>
    <row r="58" spans="2:31" x14ac:dyDescent="0.25">
      <c r="B58" s="188" t="s">
        <v>129</v>
      </c>
      <c r="C58" s="188"/>
      <c r="D58" s="74">
        <f>X41</f>
        <v>0</v>
      </c>
      <c r="E58" s="75">
        <v>0.8</v>
      </c>
      <c r="F58" s="186"/>
      <c r="G58" s="187"/>
      <c r="H58" s="187"/>
      <c r="I58" s="187"/>
      <c r="J58" s="187"/>
      <c r="K58" s="187"/>
      <c r="L58" s="187"/>
      <c r="M58" s="187"/>
      <c r="N58" s="187"/>
      <c r="O58" s="187"/>
      <c r="P58" s="187"/>
      <c r="Q58" s="187"/>
      <c r="R58" s="189"/>
      <c r="S58" s="186"/>
      <c r="T58" s="187"/>
      <c r="U58" s="187"/>
      <c r="V58" s="187"/>
      <c r="W58" s="187"/>
      <c r="X58" s="187"/>
      <c r="Y58" s="187"/>
      <c r="Z58" s="187"/>
      <c r="AA58" s="187"/>
      <c r="AB58" s="187"/>
      <c r="AC58" s="189"/>
    </row>
    <row r="59" spans="2:31" x14ac:dyDescent="0.25">
      <c r="B59" s="243" t="s">
        <v>130</v>
      </c>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row>
    <row r="60" spans="2:31" ht="138.75" customHeight="1" x14ac:dyDescent="0.25">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row>
    <row r="62" spans="2:31" hidden="1" x14ac:dyDescent="0.25">
      <c r="B62" s="243" t="s">
        <v>131</v>
      </c>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row>
    <row r="63" spans="2:31" hidden="1" x14ac:dyDescent="0.25">
      <c r="B63" s="248" t="s">
        <v>19</v>
      </c>
      <c r="C63" s="248"/>
      <c r="D63" s="72" t="s">
        <v>34</v>
      </c>
      <c r="E63" s="72" t="s">
        <v>18</v>
      </c>
      <c r="F63" s="249" t="s">
        <v>35</v>
      </c>
      <c r="G63" s="249"/>
      <c r="H63" s="249"/>
      <c r="I63" s="249"/>
      <c r="J63" s="249"/>
      <c r="K63" s="249"/>
      <c r="L63" s="249"/>
      <c r="M63" s="249"/>
      <c r="N63" s="249"/>
      <c r="O63" s="249"/>
      <c r="P63" s="249"/>
      <c r="Q63" s="249"/>
      <c r="R63" s="249"/>
      <c r="S63" s="249" t="s">
        <v>125</v>
      </c>
      <c r="T63" s="249"/>
      <c r="U63" s="249"/>
      <c r="V63" s="249"/>
      <c r="W63" s="249"/>
      <c r="X63" s="249"/>
      <c r="Y63" s="249"/>
      <c r="Z63" s="249"/>
      <c r="AA63" s="249"/>
      <c r="AB63" s="249"/>
      <c r="AC63" s="249"/>
    </row>
    <row r="64" spans="2:31" hidden="1" x14ac:dyDescent="0.25">
      <c r="B64" s="188" t="s">
        <v>126</v>
      </c>
      <c r="C64" s="188"/>
      <c r="D64" s="74">
        <f>F46</f>
        <v>0.33333333333333331</v>
      </c>
      <c r="E64" s="75">
        <v>0.8</v>
      </c>
      <c r="F64" s="186"/>
      <c r="G64" s="187"/>
      <c r="H64" s="187"/>
      <c r="I64" s="187"/>
      <c r="J64" s="187"/>
      <c r="K64" s="187"/>
      <c r="L64" s="187"/>
      <c r="M64" s="187"/>
      <c r="N64" s="187"/>
      <c r="O64" s="187"/>
      <c r="P64" s="187"/>
      <c r="Q64" s="187"/>
      <c r="R64" s="189"/>
      <c r="S64" s="186"/>
      <c r="T64" s="187"/>
      <c r="U64" s="187"/>
      <c r="V64" s="187"/>
      <c r="W64" s="187"/>
      <c r="X64" s="187"/>
      <c r="Y64" s="187"/>
      <c r="Z64" s="187"/>
      <c r="AA64" s="187"/>
      <c r="AB64" s="187"/>
      <c r="AC64" s="189"/>
    </row>
    <row r="65" spans="2:30" hidden="1" x14ac:dyDescent="0.25">
      <c r="B65" s="188" t="s">
        <v>127</v>
      </c>
      <c r="C65" s="188"/>
      <c r="D65" s="74">
        <f>L46</f>
        <v>0</v>
      </c>
      <c r="E65" s="75">
        <v>0.8</v>
      </c>
      <c r="F65" s="186"/>
      <c r="G65" s="187"/>
      <c r="H65" s="187"/>
      <c r="I65" s="187"/>
      <c r="J65" s="187"/>
      <c r="K65" s="187"/>
      <c r="L65" s="187"/>
      <c r="M65" s="187"/>
      <c r="N65" s="187"/>
      <c r="O65" s="187"/>
      <c r="P65" s="187"/>
      <c r="Q65" s="187"/>
      <c r="R65" s="189"/>
      <c r="S65" s="186"/>
      <c r="T65" s="187"/>
      <c r="U65" s="187"/>
      <c r="V65" s="187"/>
      <c r="W65" s="187"/>
      <c r="X65" s="187"/>
      <c r="Y65" s="187"/>
      <c r="Z65" s="187"/>
      <c r="AA65" s="187"/>
      <c r="AB65" s="187"/>
      <c r="AC65" s="189"/>
    </row>
    <row r="66" spans="2:30" hidden="1" x14ac:dyDescent="0.25">
      <c r="B66" s="188" t="s">
        <v>128</v>
      </c>
      <c r="C66" s="188"/>
      <c r="D66" s="74">
        <f>R46</f>
        <v>0</v>
      </c>
      <c r="E66" s="75">
        <v>0.8</v>
      </c>
      <c r="F66" s="186"/>
      <c r="G66" s="187"/>
      <c r="H66" s="187"/>
      <c r="I66" s="187"/>
      <c r="J66" s="187"/>
      <c r="K66" s="187"/>
      <c r="L66" s="187"/>
      <c r="M66" s="187"/>
      <c r="N66" s="187"/>
      <c r="O66" s="187"/>
      <c r="P66" s="187"/>
      <c r="Q66" s="187"/>
      <c r="R66" s="189"/>
      <c r="S66" s="186"/>
      <c r="T66" s="187"/>
      <c r="U66" s="187"/>
      <c r="V66" s="187"/>
      <c r="W66" s="187"/>
      <c r="X66" s="187"/>
      <c r="Y66" s="187"/>
      <c r="Z66" s="187"/>
      <c r="AA66" s="187"/>
      <c r="AB66" s="187"/>
      <c r="AC66" s="189"/>
    </row>
    <row r="67" spans="2:30" hidden="1" x14ac:dyDescent="0.25">
      <c r="B67" s="188" t="s">
        <v>129</v>
      </c>
      <c r="C67" s="188"/>
      <c r="D67" s="74">
        <f>X46</f>
        <v>0</v>
      </c>
      <c r="E67" s="75">
        <v>0.8</v>
      </c>
      <c r="F67" s="186"/>
      <c r="G67" s="187"/>
      <c r="H67" s="187"/>
      <c r="I67" s="187"/>
      <c r="J67" s="187"/>
      <c r="K67" s="187"/>
      <c r="L67" s="187"/>
      <c r="M67" s="187"/>
      <c r="N67" s="187"/>
      <c r="O67" s="187"/>
      <c r="P67" s="187"/>
      <c r="Q67" s="187"/>
      <c r="R67" s="189"/>
      <c r="S67" s="186"/>
      <c r="T67" s="187"/>
      <c r="U67" s="187"/>
      <c r="V67" s="187"/>
      <c r="W67" s="187"/>
      <c r="X67" s="187"/>
      <c r="Y67" s="187"/>
      <c r="Z67" s="187"/>
      <c r="AA67" s="187"/>
      <c r="AB67" s="187"/>
      <c r="AC67" s="189"/>
    </row>
    <row r="68" spans="2:30" hidden="1" x14ac:dyDescent="0.25">
      <c r="B68" s="243" t="s">
        <v>130</v>
      </c>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row>
    <row r="69" spans="2:30" ht="138.75" hidden="1" customHeight="1" x14ac:dyDescent="0.25">
      <c r="B69" s="244"/>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row>
    <row r="70" spans="2:30" ht="15" hidden="1" customHeight="1" x14ac:dyDescent="0.25"/>
    <row r="71" spans="2:30" ht="12" hidden="1" customHeight="1" x14ac:dyDescent="0.25">
      <c r="B71" s="243" t="s">
        <v>136</v>
      </c>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71"/>
    </row>
    <row r="72" spans="2:30" ht="15" hidden="1" customHeight="1" x14ac:dyDescent="0.25">
      <c r="B72" s="248" t="s">
        <v>19</v>
      </c>
      <c r="C72" s="248"/>
      <c r="D72" s="72" t="s">
        <v>34</v>
      </c>
      <c r="E72" s="72" t="s">
        <v>18</v>
      </c>
      <c r="F72" s="249" t="s">
        <v>35</v>
      </c>
      <c r="G72" s="249"/>
      <c r="H72" s="249"/>
      <c r="I72" s="249"/>
      <c r="J72" s="249"/>
      <c r="K72" s="249"/>
      <c r="L72" s="249"/>
      <c r="M72" s="249"/>
      <c r="N72" s="249"/>
      <c r="O72" s="249"/>
      <c r="P72" s="249"/>
      <c r="Q72" s="249"/>
      <c r="R72" s="249"/>
      <c r="S72" s="249" t="s">
        <v>125</v>
      </c>
      <c r="T72" s="249"/>
      <c r="U72" s="249"/>
      <c r="V72" s="249"/>
      <c r="W72" s="249"/>
      <c r="X72" s="249"/>
      <c r="Y72" s="249"/>
      <c r="Z72" s="249"/>
      <c r="AA72" s="249"/>
      <c r="AB72" s="249"/>
      <c r="AC72" s="249"/>
      <c r="AD72" s="73"/>
    </row>
    <row r="73" spans="2:30" hidden="1" x14ac:dyDescent="0.25">
      <c r="B73" s="188" t="s">
        <v>126</v>
      </c>
      <c r="C73" s="188"/>
      <c r="D73" s="74">
        <f>F51</f>
        <v>0</v>
      </c>
      <c r="E73" s="75">
        <v>0.8</v>
      </c>
      <c r="F73" s="186"/>
      <c r="G73" s="187"/>
      <c r="H73" s="187"/>
      <c r="I73" s="187"/>
      <c r="J73" s="187"/>
      <c r="K73" s="187"/>
      <c r="L73" s="187"/>
      <c r="M73" s="187"/>
      <c r="N73" s="187"/>
      <c r="O73" s="187"/>
      <c r="P73" s="187"/>
      <c r="Q73" s="187"/>
      <c r="R73" s="189"/>
      <c r="S73" s="186"/>
      <c r="T73" s="187"/>
      <c r="U73" s="187"/>
      <c r="V73" s="187"/>
      <c r="W73" s="187"/>
      <c r="X73" s="187"/>
      <c r="Y73" s="187"/>
      <c r="Z73" s="187"/>
      <c r="AA73" s="187"/>
      <c r="AB73" s="187"/>
      <c r="AC73" s="189"/>
    </row>
    <row r="74" spans="2:30" hidden="1" x14ac:dyDescent="0.25">
      <c r="B74" s="188" t="s">
        <v>127</v>
      </c>
      <c r="C74" s="188"/>
      <c r="D74" s="74">
        <f>L51</f>
        <v>0</v>
      </c>
      <c r="E74" s="75">
        <v>0.8</v>
      </c>
      <c r="F74" s="186"/>
      <c r="G74" s="187"/>
      <c r="H74" s="187"/>
      <c r="I74" s="187"/>
      <c r="J74" s="187"/>
      <c r="K74" s="187"/>
      <c r="L74" s="187"/>
      <c r="M74" s="187"/>
      <c r="N74" s="187"/>
      <c r="O74" s="187"/>
      <c r="P74" s="187"/>
      <c r="Q74" s="187"/>
      <c r="R74" s="189"/>
      <c r="S74" s="186"/>
      <c r="T74" s="187"/>
      <c r="U74" s="187"/>
      <c r="V74" s="187"/>
      <c r="W74" s="187"/>
      <c r="X74" s="187"/>
      <c r="Y74" s="187"/>
      <c r="Z74" s="187"/>
      <c r="AA74" s="187"/>
      <c r="AB74" s="187"/>
      <c r="AC74" s="189"/>
    </row>
    <row r="75" spans="2:30" hidden="1" x14ac:dyDescent="0.25">
      <c r="B75" s="188" t="s">
        <v>128</v>
      </c>
      <c r="C75" s="188"/>
      <c r="D75" s="74">
        <f>R51</f>
        <v>0</v>
      </c>
      <c r="E75" s="75">
        <v>0.8</v>
      </c>
      <c r="F75" s="186"/>
      <c r="G75" s="187"/>
      <c r="H75" s="187"/>
      <c r="I75" s="187"/>
      <c r="J75" s="187"/>
      <c r="K75" s="187"/>
      <c r="L75" s="187"/>
      <c r="M75" s="187"/>
      <c r="N75" s="187"/>
      <c r="O75" s="187"/>
      <c r="P75" s="187"/>
      <c r="Q75" s="187"/>
      <c r="R75" s="189"/>
      <c r="S75" s="186"/>
      <c r="T75" s="187"/>
      <c r="U75" s="187"/>
      <c r="V75" s="187"/>
      <c r="W75" s="187"/>
      <c r="X75" s="187"/>
      <c r="Y75" s="187"/>
      <c r="Z75" s="187"/>
      <c r="AA75" s="187"/>
      <c r="AB75" s="187"/>
      <c r="AC75" s="189"/>
    </row>
    <row r="76" spans="2:30" hidden="1" x14ac:dyDescent="0.25">
      <c r="B76" s="188" t="s">
        <v>129</v>
      </c>
      <c r="C76" s="188"/>
      <c r="D76" s="74">
        <f>X51</f>
        <v>0</v>
      </c>
      <c r="E76" s="75">
        <v>0.8</v>
      </c>
      <c r="F76" s="186"/>
      <c r="G76" s="187"/>
      <c r="H76" s="187"/>
      <c r="I76" s="187"/>
      <c r="J76" s="187"/>
      <c r="K76" s="187"/>
      <c r="L76" s="187"/>
      <c r="M76" s="187"/>
      <c r="N76" s="187"/>
      <c r="O76" s="187"/>
      <c r="P76" s="187"/>
      <c r="Q76" s="187"/>
      <c r="R76" s="189"/>
      <c r="S76" s="186"/>
      <c r="T76" s="187"/>
      <c r="U76" s="187"/>
      <c r="V76" s="187"/>
      <c r="W76" s="187"/>
      <c r="X76" s="187"/>
      <c r="Y76" s="187"/>
      <c r="Z76" s="187"/>
      <c r="AA76" s="187"/>
      <c r="AB76" s="187"/>
      <c r="AC76" s="189"/>
    </row>
    <row r="77" spans="2:30" hidden="1" x14ac:dyDescent="0.25">
      <c r="B77" s="243" t="s">
        <v>130</v>
      </c>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row>
    <row r="78" spans="2:30" ht="138.75" hidden="1" customHeight="1" x14ac:dyDescent="0.25">
      <c r="B78" s="244"/>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row>
    <row r="80" spans="2:30" x14ac:dyDescent="0.25">
      <c r="D80" s="50" t="s">
        <v>497</v>
      </c>
      <c r="E80" s="76">
        <f>SUM(F38,H38,J38,L38,N38,P38,R38,T38,V38,X38,Z38,AB38)</f>
        <v>77</v>
      </c>
      <c r="G80" s="49">
        <f>SUM(F37:AC37)</f>
        <v>80</v>
      </c>
      <c r="I80" s="49">
        <f>SUM(F39:AC39)</f>
        <v>0</v>
      </c>
    </row>
    <row r="81" spans="4:8" ht="15" customHeight="1" x14ac:dyDescent="0.25">
      <c r="D81" s="50" t="s">
        <v>498</v>
      </c>
      <c r="E81" s="76">
        <f>SUM(G38,I38,K38,M38,O38,Q38,S38,U38,W38,Y38,AA38,AC38)</f>
        <v>3</v>
      </c>
    </row>
    <row r="82" spans="4:8" x14ac:dyDescent="0.25">
      <c r="H82" s="49">
        <f>+I80/G80</f>
        <v>0</v>
      </c>
    </row>
  </sheetData>
  <mergeCells count="224">
    <mergeCell ref="X49:Y49"/>
    <mergeCell ref="Z49:AA49"/>
    <mergeCell ref="B76:C76"/>
    <mergeCell ref="F76:R76"/>
    <mergeCell ref="S76:AC76"/>
    <mergeCell ref="P49:Q49"/>
    <mergeCell ref="R49:S49"/>
    <mergeCell ref="T49:U49"/>
    <mergeCell ref="B67:C67"/>
    <mergeCell ref="F67:R67"/>
    <mergeCell ref="S67:AC67"/>
    <mergeCell ref="B68:AC68"/>
    <mergeCell ref="B69:AC69"/>
    <mergeCell ref="F56:R56"/>
    <mergeCell ref="S56:AC56"/>
    <mergeCell ref="B57:C57"/>
    <mergeCell ref="F57:R57"/>
    <mergeCell ref="S57:AC57"/>
    <mergeCell ref="B55:C55"/>
    <mergeCell ref="F55:R55"/>
    <mergeCell ref="S55:AC55"/>
    <mergeCell ref="B77:AC77"/>
    <mergeCell ref="B78:AC78"/>
    <mergeCell ref="B21:B36"/>
    <mergeCell ref="B74:C74"/>
    <mergeCell ref="F74:R74"/>
    <mergeCell ref="S74:AC74"/>
    <mergeCell ref="B75:C75"/>
    <mergeCell ref="F75:R75"/>
    <mergeCell ref="S75:AC75"/>
    <mergeCell ref="B71:AC71"/>
    <mergeCell ref="B72:C72"/>
    <mergeCell ref="F72:R72"/>
    <mergeCell ref="S72:AC72"/>
    <mergeCell ref="B73:C73"/>
    <mergeCell ref="F73:R73"/>
    <mergeCell ref="S73:AC73"/>
    <mergeCell ref="V50:W50"/>
    <mergeCell ref="J50:K50"/>
    <mergeCell ref="L50:M50"/>
    <mergeCell ref="N50:O50"/>
    <mergeCell ref="P50:Q50"/>
    <mergeCell ref="R50:S50"/>
    <mergeCell ref="T50:U50"/>
    <mergeCell ref="J48:K48"/>
    <mergeCell ref="L48:M48"/>
    <mergeCell ref="B65:C65"/>
    <mergeCell ref="F65:R65"/>
    <mergeCell ref="S65:AC65"/>
    <mergeCell ref="B66:C66"/>
    <mergeCell ref="F66:R66"/>
    <mergeCell ref="S66:AC66"/>
    <mergeCell ref="B63:C63"/>
    <mergeCell ref="F63:R63"/>
    <mergeCell ref="S63:AC63"/>
    <mergeCell ref="B64:C64"/>
    <mergeCell ref="F64:R64"/>
    <mergeCell ref="S64:AC64"/>
    <mergeCell ref="B58:C58"/>
    <mergeCell ref="F58:R58"/>
    <mergeCell ref="S58:AC58"/>
    <mergeCell ref="B59:AC59"/>
    <mergeCell ref="B60:AC60"/>
    <mergeCell ref="B62:AC62"/>
    <mergeCell ref="B56:C56"/>
    <mergeCell ref="X50:Y50"/>
    <mergeCell ref="Z50:AA50"/>
    <mergeCell ref="AB50:AC50"/>
    <mergeCell ref="V49:W49"/>
    <mergeCell ref="AB45:AC45"/>
    <mergeCell ref="F46:K46"/>
    <mergeCell ref="L46:Q46"/>
    <mergeCell ref="R46:W46"/>
    <mergeCell ref="X46:AC46"/>
    <mergeCell ref="B53:AC53"/>
    <mergeCell ref="N48:O48"/>
    <mergeCell ref="P48:Q48"/>
    <mergeCell ref="R48:S48"/>
    <mergeCell ref="T48:U48"/>
    <mergeCell ref="P45:Q45"/>
    <mergeCell ref="R45:S45"/>
    <mergeCell ref="T45:U45"/>
    <mergeCell ref="V45:W45"/>
    <mergeCell ref="X45:Y45"/>
    <mergeCell ref="Z45:AA45"/>
    <mergeCell ref="V48:W48"/>
    <mergeCell ref="X48:Y48"/>
    <mergeCell ref="Z48:AA48"/>
    <mergeCell ref="AB48:AC48"/>
    <mergeCell ref="B49:E49"/>
    <mergeCell ref="B48:E48"/>
    <mergeCell ref="F48:G48"/>
    <mergeCell ref="H48:I48"/>
    <mergeCell ref="Z44:AA44"/>
    <mergeCell ref="AB44:AC44"/>
    <mergeCell ref="B45:E45"/>
    <mergeCell ref="F45:G45"/>
    <mergeCell ref="H45:I45"/>
    <mergeCell ref="J45:K45"/>
    <mergeCell ref="L45:M45"/>
    <mergeCell ref="N45:O45"/>
    <mergeCell ref="B54:C54"/>
    <mergeCell ref="F54:R54"/>
    <mergeCell ref="S54:AC54"/>
    <mergeCell ref="F49:G49"/>
    <mergeCell ref="H49:I49"/>
    <mergeCell ref="J49:K49"/>
    <mergeCell ref="L49:M49"/>
    <mergeCell ref="N49:O49"/>
    <mergeCell ref="F51:K51"/>
    <mergeCell ref="L51:Q51"/>
    <mergeCell ref="R51:W51"/>
    <mergeCell ref="X51:AC51"/>
    <mergeCell ref="AB49:AC49"/>
    <mergeCell ref="B50:E50"/>
    <mergeCell ref="F50:G50"/>
    <mergeCell ref="H50:I50"/>
    <mergeCell ref="AB43:AC43"/>
    <mergeCell ref="B44:E44"/>
    <mergeCell ref="F44:G44"/>
    <mergeCell ref="H44:I44"/>
    <mergeCell ref="J44:K44"/>
    <mergeCell ref="L44:M44"/>
    <mergeCell ref="N44:O44"/>
    <mergeCell ref="P44:Q44"/>
    <mergeCell ref="R44:S44"/>
    <mergeCell ref="T44:U44"/>
    <mergeCell ref="P43:Q43"/>
    <mergeCell ref="R43:S43"/>
    <mergeCell ref="T43:U43"/>
    <mergeCell ref="V43:W43"/>
    <mergeCell ref="X43:Y43"/>
    <mergeCell ref="Z43:AA43"/>
    <mergeCell ref="B43:E43"/>
    <mergeCell ref="F43:G43"/>
    <mergeCell ref="H43:I43"/>
    <mergeCell ref="J43:K43"/>
    <mergeCell ref="L43:M43"/>
    <mergeCell ref="N43:O43"/>
    <mergeCell ref="V44:W44"/>
    <mergeCell ref="X44:Y44"/>
    <mergeCell ref="Z40:AA40"/>
    <mergeCell ref="AB40:AC40"/>
    <mergeCell ref="F41:K41"/>
    <mergeCell ref="L41:Q41"/>
    <mergeCell ref="R41:W41"/>
    <mergeCell ref="X41:AC41"/>
    <mergeCell ref="N40:O40"/>
    <mergeCell ref="P40:Q40"/>
    <mergeCell ref="R40:S40"/>
    <mergeCell ref="T40:U40"/>
    <mergeCell ref="V40:W40"/>
    <mergeCell ref="X40:Y40"/>
    <mergeCell ref="H39:I39"/>
    <mergeCell ref="J39:K39"/>
    <mergeCell ref="L39:M39"/>
    <mergeCell ref="N39:O39"/>
    <mergeCell ref="N37:O37"/>
    <mergeCell ref="J37:K37"/>
    <mergeCell ref="L37:M37"/>
    <mergeCell ref="B40:E40"/>
    <mergeCell ref="F40:G40"/>
    <mergeCell ref="H40:I40"/>
    <mergeCell ref="J40:K40"/>
    <mergeCell ref="L40:M40"/>
    <mergeCell ref="V37:W37"/>
    <mergeCell ref="X37:Y37"/>
    <mergeCell ref="AB37:AC37"/>
    <mergeCell ref="T37:U37"/>
    <mergeCell ref="L19:M19"/>
    <mergeCell ref="N19:O19"/>
    <mergeCell ref="P19:Q19"/>
    <mergeCell ref="R19:S19"/>
    <mergeCell ref="T39:U39"/>
    <mergeCell ref="V39:W39"/>
    <mergeCell ref="X39:Y39"/>
    <mergeCell ref="Z39:AA39"/>
    <mergeCell ref="AB39:AC39"/>
    <mergeCell ref="P39:Q39"/>
    <mergeCell ref="R39:S39"/>
    <mergeCell ref="P37:Q37"/>
    <mergeCell ref="R37:S37"/>
    <mergeCell ref="Z37:AA37"/>
    <mergeCell ref="C33:AC33"/>
    <mergeCell ref="B37:E37"/>
    <mergeCell ref="F37:G37"/>
    <mergeCell ref="H37:I37"/>
    <mergeCell ref="B39:E39"/>
    <mergeCell ref="F39:G39"/>
    <mergeCell ref="B18:B20"/>
    <mergeCell ref="C18:C20"/>
    <mergeCell ref="D18:D20"/>
    <mergeCell ref="E18:E20"/>
    <mergeCell ref="F18:AC18"/>
    <mergeCell ref="F19:G19"/>
    <mergeCell ref="D14:R14"/>
    <mergeCell ref="S14:X14"/>
    <mergeCell ref="D15:R15"/>
    <mergeCell ref="S15:X15"/>
    <mergeCell ref="H19:I19"/>
    <mergeCell ref="J19:K19"/>
    <mergeCell ref="X19:Y19"/>
    <mergeCell ref="Z19:AA19"/>
    <mergeCell ref="AB19:AC19"/>
    <mergeCell ref="T19:U19"/>
    <mergeCell ref="V19:W19"/>
    <mergeCell ref="D16:R16"/>
    <mergeCell ref="S16:X16"/>
    <mergeCell ref="B2:AC2"/>
    <mergeCell ref="B3:D3"/>
    <mergeCell ref="E3:S3"/>
    <mergeCell ref="T3:AC3"/>
    <mergeCell ref="B5:C5"/>
    <mergeCell ref="D5:G5"/>
    <mergeCell ref="H5:I5"/>
    <mergeCell ref="N5:O5"/>
    <mergeCell ref="D13:R13"/>
    <mergeCell ref="S13:X13"/>
    <mergeCell ref="B7:C7"/>
    <mergeCell ref="D7:X7"/>
    <mergeCell ref="B9:C9"/>
    <mergeCell ref="D9:X9"/>
    <mergeCell ref="B11:C11"/>
    <mergeCell ref="D11:X11"/>
  </mergeCells>
  <conditionalFormatting sqref="F40:AC41">
    <cfRule type="cellIs" dxfId="342" priority="53" operator="between">
      <formula>0</formula>
      <formula>0.79</formula>
    </cfRule>
    <cfRule type="cellIs" dxfId="341" priority="54" operator="between">
      <formula>0.8</formula>
      <formula>1</formula>
    </cfRule>
  </conditionalFormatting>
  <conditionalFormatting sqref="D55:D58">
    <cfRule type="cellIs" dxfId="340" priority="51" operator="between">
      <formula>0.79</formula>
      <formula>0</formula>
    </cfRule>
    <cfRule type="cellIs" dxfId="339" priority="52" operator="between">
      <formula>0.8</formula>
      <formula>1</formula>
    </cfRule>
  </conditionalFormatting>
  <conditionalFormatting sqref="AA24:AA25 Y24:Y25 W24:W25 U24:U25 S24:S25 Q24:Q25 O24:O25 M24:M25 K24:K25 K27:K28 M27:M28 O27:O28 Q27:Q28 S27:S28 U27:U28 W27:W28 Y27:Y28 AA27:AA28 I27:I28 G27:G28 G21 K21 M21 O21 Q21 S21 U21 W21 Y21 AA21 AC21 I21 AC24:AC28 I23:I25 G23:G25 G34:G36 AC34:AC36 AA34:AA36 Y34:Y36 W34:W36 U34:U36 S34:S36 Q34:Q36 O34:O36 M34:M36 K34:K36 I34:I36">
    <cfRule type="cellIs" dxfId="338" priority="49" operator="equal">
      <formula>1</formula>
    </cfRule>
  </conditionalFormatting>
  <conditionalFormatting sqref="F29 F21 H21 J21 L21 N21 P21 R21 T21 V21 X21 Z21 AB21 H23:H25 F23:F25 F34:F36 AB34:AB36 Z34:Z36 X34:X36 V34:V36 T34:T36 R34:R36 P34:P36 N34:N36 L34:L36 J34:J36 H34:H36">
    <cfRule type="cellIs" dxfId="337" priority="48" operator="equal">
      <formula>1</formula>
    </cfRule>
  </conditionalFormatting>
  <conditionalFormatting sqref="G29">
    <cfRule type="cellIs" dxfId="336" priority="47" operator="equal">
      <formula>1</formula>
    </cfRule>
  </conditionalFormatting>
  <conditionalFormatting sqref="G30">
    <cfRule type="cellIs" dxfId="335" priority="45" operator="equal">
      <formula>1</formula>
    </cfRule>
  </conditionalFormatting>
  <conditionalFormatting sqref="K23 M23 O23 Q23 S23 U23 W23 Y23 AA23 AC23">
    <cfRule type="cellIs" dxfId="334" priority="37" operator="equal">
      <formula>1</formula>
    </cfRule>
  </conditionalFormatting>
  <conditionalFormatting sqref="AB24:AB25 Z24 X24:X25 V24:V25 T24:T25 R24:R25 P24:P25 N24:N25 L24:L25 J24:J25 J27:J28 L27:L28 N27:N28 P27:P28 R27:R28 T27:T28 V27:V28 X27:X28 Z27:Z28 AB27:AB28 H27:H28 F27:F28">
    <cfRule type="cellIs" dxfId="333" priority="50" operator="equal">
      <formula>1</formula>
    </cfRule>
  </conditionalFormatting>
  <conditionalFormatting sqref="F30">
    <cfRule type="cellIs" dxfId="332" priority="46" operator="equal">
      <formula>1</formula>
    </cfRule>
  </conditionalFormatting>
  <conditionalFormatting sqref="J23 L23 N23 P23 R23 T23 V23 X23 Z23 AB23">
    <cfRule type="cellIs" dxfId="331" priority="38" operator="equal">
      <formula>1</formula>
    </cfRule>
  </conditionalFormatting>
  <conditionalFormatting sqref="D64:D67">
    <cfRule type="cellIs" dxfId="330" priority="41" operator="between">
      <formula>0.79</formula>
      <formula>0</formula>
    </cfRule>
    <cfRule type="cellIs" dxfId="329" priority="42" operator="between">
      <formula>0.8</formula>
      <formula>1</formula>
    </cfRule>
  </conditionalFormatting>
  <conditionalFormatting sqref="F45:AC46">
    <cfRule type="cellIs" dxfId="328" priority="39" operator="between">
      <formula>0</formula>
      <formula>0.79</formula>
    </cfRule>
    <cfRule type="cellIs" dxfId="327" priority="40" operator="between">
      <formula>0.8</formula>
      <formula>1</formula>
    </cfRule>
  </conditionalFormatting>
  <conditionalFormatting sqref="G26 I26 AA26 Y26 W26 U26 S26 Q26 O26 M26 K26">
    <cfRule type="cellIs" dxfId="326" priority="35" operator="equal">
      <formula>1</formula>
    </cfRule>
  </conditionalFormatting>
  <conditionalFormatting sqref="F26 H26 AB26 X26 V26 T26 R26 P26 N26 L26 J26">
    <cfRule type="cellIs" dxfId="325" priority="36" operator="equal">
      <formula>1</formula>
    </cfRule>
  </conditionalFormatting>
  <conditionalFormatting sqref="J29 L29 N29 P29 R29 T29 V29 X29 Z29 AB29">
    <cfRule type="cellIs" dxfId="324" priority="34" operator="equal">
      <formula>1</formula>
    </cfRule>
  </conditionalFormatting>
  <conditionalFormatting sqref="K29 M29 O29 Q29 S29 U29 W29 Y29 AA29 AC29">
    <cfRule type="cellIs" dxfId="323" priority="33" operator="equal">
      <formula>1</formula>
    </cfRule>
  </conditionalFormatting>
  <conditionalFormatting sqref="K30 M30 O30 Q30 S30 U30 W30 Y30 AA30 AC30">
    <cfRule type="cellIs" dxfId="322" priority="31" operator="equal">
      <formula>1</formula>
    </cfRule>
  </conditionalFormatting>
  <conditionalFormatting sqref="I29">
    <cfRule type="cellIs" dxfId="321" priority="23" operator="equal">
      <formula>1</formula>
    </cfRule>
  </conditionalFormatting>
  <conditionalFormatting sqref="J30 L30 N30 P30 R30 T30 V30 X30 Z30 AB30">
    <cfRule type="cellIs" dxfId="320" priority="32" operator="equal">
      <formula>1</formula>
    </cfRule>
  </conditionalFormatting>
  <conditionalFormatting sqref="H29">
    <cfRule type="cellIs" dxfId="319" priority="24" operator="equal">
      <formula>1</formula>
    </cfRule>
  </conditionalFormatting>
  <conditionalFormatting sqref="F51:AC51">
    <cfRule type="cellIs" dxfId="318" priority="27" operator="between">
      <formula>0</formula>
      <formula>0.79</formula>
    </cfRule>
    <cfRule type="cellIs" dxfId="317" priority="28" operator="between">
      <formula>0.8</formula>
      <formula>1</formula>
    </cfRule>
  </conditionalFormatting>
  <conditionalFormatting sqref="D73:D76">
    <cfRule type="cellIs" dxfId="316" priority="25" operator="between">
      <formula>0.79</formula>
      <formula>0</formula>
    </cfRule>
    <cfRule type="cellIs" dxfId="315" priority="26" operator="between">
      <formula>0.8</formula>
      <formula>1</formula>
    </cfRule>
  </conditionalFormatting>
  <conditionalFormatting sqref="I30">
    <cfRule type="cellIs" dxfId="314" priority="21" operator="equal">
      <formula>1</formula>
    </cfRule>
  </conditionalFormatting>
  <conditionalFormatting sqref="H30">
    <cfRule type="cellIs" dxfId="313" priority="22" operator="equal">
      <formula>1</formula>
    </cfRule>
  </conditionalFormatting>
  <conditionalFormatting sqref="F50:AC50">
    <cfRule type="cellIs" dxfId="312" priority="19" operator="between">
      <formula>0</formula>
      <formula>0.79</formula>
    </cfRule>
    <cfRule type="cellIs" dxfId="311" priority="20" operator="between">
      <formula>0.8</formula>
      <formula>1</formula>
    </cfRule>
  </conditionalFormatting>
  <conditionalFormatting sqref="Z25">
    <cfRule type="cellIs" dxfId="310" priority="18" operator="equal">
      <formula>1</formula>
    </cfRule>
  </conditionalFormatting>
  <conditionalFormatting sqref="Z26">
    <cfRule type="cellIs" dxfId="309" priority="17" operator="equal">
      <formula>1</formula>
    </cfRule>
  </conditionalFormatting>
  <conditionalFormatting sqref="G22 K22 M22 O22 Q22 S22 U22 W22 Y22 AA22 AC22 I22">
    <cfRule type="cellIs" dxfId="308" priority="16" operator="equal">
      <formula>1</formula>
    </cfRule>
  </conditionalFormatting>
  <conditionalFormatting sqref="F22 H22 J22 L22 N22 P22 R22 T22 V22 X22 Z22 AB22">
    <cfRule type="cellIs" dxfId="307" priority="15" operator="equal">
      <formula>1</formula>
    </cfRule>
  </conditionalFormatting>
  <conditionalFormatting sqref="G31">
    <cfRule type="cellIs" dxfId="306" priority="7" operator="equal">
      <formula>1</formula>
    </cfRule>
  </conditionalFormatting>
  <conditionalFormatting sqref="F31">
    <cfRule type="cellIs" dxfId="305" priority="8" operator="equal">
      <formula>1</formula>
    </cfRule>
  </conditionalFormatting>
  <conditionalFormatting sqref="K31 M31 O31 Q31 S31 U31 W31 Y31 AA31 AC31">
    <cfRule type="cellIs" dxfId="304" priority="5" operator="equal">
      <formula>1</formula>
    </cfRule>
  </conditionalFormatting>
  <conditionalFormatting sqref="J31 L31 N31 P31 R31 T31 V31 X31 Z31 AB31">
    <cfRule type="cellIs" dxfId="303" priority="6" operator="equal">
      <formula>1</formula>
    </cfRule>
  </conditionalFormatting>
  <conditionalFormatting sqref="I31">
    <cfRule type="cellIs" dxfId="302" priority="3" operator="equal">
      <formula>1</formula>
    </cfRule>
  </conditionalFormatting>
  <conditionalFormatting sqref="H31">
    <cfRule type="cellIs" dxfId="301" priority="4" operator="equal">
      <formula>1</formula>
    </cfRule>
  </conditionalFormatting>
  <conditionalFormatting sqref="AC32 AA32 Y32 W32 U32 S32 Q32 O32 M32 K32 G32 I32">
    <cfRule type="cellIs" dxfId="300" priority="2" operator="equal">
      <formula>1</formula>
    </cfRule>
  </conditionalFormatting>
  <conditionalFormatting sqref="AB32 Z32 X32 V32 R32 P32 N32 L32 J32 F32 H32 T32">
    <cfRule type="cellIs" dxfId="299" priority="1" operator="equal">
      <formula>1</formula>
    </cfRule>
  </conditionalFormatting>
  <pageMargins left="0.70866141732283472" right="0.70866141732283472" top="0.74803149606299213" bottom="0.74803149606299213" header="0.31496062992125984" footer="0.31496062992125984"/>
  <pageSetup scale="25"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Check Box 2">
              <controlPr defaultSize="0" autoFill="0" autoLine="0" autoPict="0">
                <anchor moveWithCells="1">
                  <from>
                    <xdr:col>2</xdr:col>
                    <xdr:colOff>2667000</xdr:colOff>
                    <xdr:row>4</xdr:row>
                    <xdr:rowOff>0</xdr:rowOff>
                  </from>
                  <to>
                    <xdr:col>2</xdr:col>
                    <xdr:colOff>2990850</xdr:colOff>
                    <xdr:row>6</xdr:row>
                    <xdr:rowOff>9525</xdr:rowOff>
                  </to>
                </anchor>
              </controlPr>
            </control>
          </mc:Choice>
        </mc:AlternateContent>
        <mc:AlternateContent xmlns:mc="http://schemas.openxmlformats.org/markup-compatibility/2006">
          <mc:Choice Requires="x14">
            <control shapeId="108546" r:id="rId5" name="Check Box 2">
              <controlPr defaultSize="0" autoFill="0" autoLine="0" autoPict="0">
                <anchor moveWithCells="1">
                  <from>
                    <xdr:col>2</xdr:col>
                    <xdr:colOff>1743075</xdr:colOff>
                    <xdr:row>4</xdr:row>
                    <xdr:rowOff>0</xdr:rowOff>
                  </from>
                  <to>
                    <xdr:col>2</xdr:col>
                    <xdr:colOff>2066925</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70"/>
  <sheetViews>
    <sheetView showGridLines="0" zoomScale="90" zoomScaleNormal="90" zoomScaleSheetLayoutView="80" workbookViewId="0">
      <selection activeCell="M23" sqref="M23"/>
    </sheetView>
  </sheetViews>
  <sheetFormatPr baseColWidth="10" defaultRowHeight="12.75" x14ac:dyDescent="0.25"/>
  <cols>
    <col min="1" max="1" width="35" style="9" customWidth="1"/>
    <col min="2" max="2" width="15.85546875" style="9" customWidth="1"/>
    <col min="3" max="3" width="14" style="9" customWidth="1"/>
    <col min="4" max="23" width="5.140625" style="9" customWidth="1"/>
    <col min="24" max="24" width="6.140625" style="9" customWidth="1"/>
    <col min="25" max="25" width="5.7109375" style="9" customWidth="1"/>
    <col min="26" max="27" width="5.140625" style="9" customWidth="1"/>
    <col min="28" max="28" width="0" style="15" hidden="1" customWidth="1"/>
    <col min="29" max="29" width="13" style="9" hidden="1" customWidth="1"/>
    <col min="30" max="34" width="0" style="9" hidden="1" customWidth="1"/>
    <col min="35" max="35" width="28" style="9" customWidth="1"/>
    <col min="36" max="231" width="11.42578125" style="9"/>
    <col min="232" max="232" width="28.28515625" style="9" customWidth="1"/>
    <col min="233" max="234" width="14.85546875" style="9" customWidth="1"/>
    <col min="235" max="235" width="19.85546875" style="9" customWidth="1"/>
    <col min="236" max="242" width="5.140625" style="9" customWidth="1"/>
    <col min="243" max="247" width="4.5703125" style="9" customWidth="1"/>
    <col min="248" max="248" width="5.140625" style="9" customWidth="1"/>
    <col min="249" max="250" width="4.5703125" style="9" customWidth="1"/>
    <col min="251" max="251" width="5.28515625" style="9" customWidth="1"/>
    <col min="252" max="254" width="4.5703125" style="9" customWidth="1"/>
    <col min="255" max="255" width="5.42578125" style="9" customWidth="1"/>
    <col min="256" max="258" width="4.5703125" style="9" customWidth="1"/>
    <col min="259" max="259" width="4" style="9" customWidth="1"/>
    <col min="260" max="260" width="16.140625" style="9" customWidth="1"/>
    <col min="261" max="261" width="14.85546875" style="9" customWidth="1"/>
    <col min="262" max="262" width="14" style="9" customWidth="1"/>
    <col min="263" max="487" width="11.42578125" style="9"/>
    <col min="488" max="488" width="28.28515625" style="9" customWidth="1"/>
    <col min="489" max="490" width="14.85546875" style="9" customWidth="1"/>
    <col min="491" max="491" width="19.85546875" style="9" customWidth="1"/>
    <col min="492" max="498" width="5.140625" style="9" customWidth="1"/>
    <col min="499" max="503" width="4.5703125" style="9" customWidth="1"/>
    <col min="504" max="504" width="5.140625" style="9" customWidth="1"/>
    <col min="505" max="506" width="4.5703125" style="9" customWidth="1"/>
    <col min="507" max="507" width="5.28515625" style="9" customWidth="1"/>
    <col min="508" max="510" width="4.5703125" style="9" customWidth="1"/>
    <col min="511" max="511" width="5.42578125" style="9" customWidth="1"/>
    <col min="512" max="514" width="4.5703125" style="9" customWidth="1"/>
    <col min="515" max="515" width="4" style="9" customWidth="1"/>
    <col min="516" max="516" width="16.140625" style="9" customWidth="1"/>
    <col min="517" max="517" width="14.85546875" style="9" customWidth="1"/>
    <col min="518" max="518" width="14" style="9" customWidth="1"/>
    <col min="519" max="743" width="11.42578125" style="9"/>
    <col min="744" max="744" width="28.28515625" style="9" customWidth="1"/>
    <col min="745" max="746" width="14.85546875" style="9" customWidth="1"/>
    <col min="747" max="747" width="19.85546875" style="9" customWidth="1"/>
    <col min="748" max="754" width="5.140625" style="9" customWidth="1"/>
    <col min="755" max="759" width="4.5703125" style="9" customWidth="1"/>
    <col min="760" max="760" width="5.140625" style="9" customWidth="1"/>
    <col min="761" max="762" width="4.5703125" style="9" customWidth="1"/>
    <col min="763" max="763" width="5.28515625" style="9" customWidth="1"/>
    <col min="764" max="766" width="4.5703125" style="9" customWidth="1"/>
    <col min="767" max="767" width="5.42578125" style="9" customWidth="1"/>
    <col min="768" max="770" width="4.5703125" style="9" customWidth="1"/>
    <col min="771" max="771" width="4" style="9" customWidth="1"/>
    <col min="772" max="772" width="16.140625" style="9" customWidth="1"/>
    <col min="773" max="773" width="14.85546875" style="9" customWidth="1"/>
    <col min="774" max="774" width="14" style="9" customWidth="1"/>
    <col min="775" max="999" width="11.42578125" style="9"/>
    <col min="1000" max="1000" width="28.28515625" style="9" customWidth="1"/>
    <col min="1001" max="1002" width="14.85546875" style="9" customWidth="1"/>
    <col min="1003" max="1003" width="19.85546875" style="9" customWidth="1"/>
    <col min="1004" max="1010" width="5.140625" style="9" customWidth="1"/>
    <col min="1011" max="1015" width="4.5703125" style="9" customWidth="1"/>
    <col min="1016" max="1016" width="5.140625" style="9" customWidth="1"/>
    <col min="1017" max="1018" width="4.5703125" style="9" customWidth="1"/>
    <col min="1019" max="1019" width="5.28515625" style="9" customWidth="1"/>
    <col min="1020" max="1022" width="4.5703125" style="9" customWidth="1"/>
    <col min="1023" max="1023" width="5.42578125" style="9" customWidth="1"/>
    <col min="1024" max="1026" width="4.5703125" style="9" customWidth="1"/>
    <col min="1027" max="1027" width="4" style="9" customWidth="1"/>
    <col min="1028" max="1028" width="16.140625" style="9" customWidth="1"/>
    <col min="1029" max="1029" width="14.85546875" style="9" customWidth="1"/>
    <col min="1030" max="1030" width="14" style="9" customWidth="1"/>
    <col min="1031" max="1255" width="11.42578125" style="9"/>
    <col min="1256" max="1256" width="28.28515625" style="9" customWidth="1"/>
    <col min="1257" max="1258" width="14.85546875" style="9" customWidth="1"/>
    <col min="1259" max="1259" width="19.85546875" style="9" customWidth="1"/>
    <col min="1260" max="1266" width="5.140625" style="9" customWidth="1"/>
    <col min="1267" max="1271" width="4.5703125" style="9" customWidth="1"/>
    <col min="1272" max="1272" width="5.140625" style="9" customWidth="1"/>
    <col min="1273" max="1274" width="4.5703125" style="9" customWidth="1"/>
    <col min="1275" max="1275" width="5.28515625" style="9" customWidth="1"/>
    <col min="1276" max="1278" width="4.5703125" style="9" customWidth="1"/>
    <col min="1279" max="1279" width="5.42578125" style="9" customWidth="1"/>
    <col min="1280" max="1282" width="4.5703125" style="9" customWidth="1"/>
    <col min="1283" max="1283" width="4" style="9" customWidth="1"/>
    <col min="1284" max="1284" width="16.140625" style="9" customWidth="1"/>
    <col min="1285" max="1285" width="14.85546875" style="9" customWidth="1"/>
    <col min="1286" max="1286" width="14" style="9" customWidth="1"/>
    <col min="1287" max="1511" width="11.42578125" style="9"/>
    <col min="1512" max="1512" width="28.28515625" style="9" customWidth="1"/>
    <col min="1513" max="1514" width="14.85546875" style="9" customWidth="1"/>
    <col min="1515" max="1515" width="19.85546875" style="9" customWidth="1"/>
    <col min="1516" max="1522" width="5.140625" style="9" customWidth="1"/>
    <col min="1523" max="1527" width="4.5703125" style="9" customWidth="1"/>
    <col min="1528" max="1528" width="5.140625" style="9" customWidth="1"/>
    <col min="1529" max="1530" width="4.5703125" style="9" customWidth="1"/>
    <col min="1531" max="1531" width="5.28515625" style="9" customWidth="1"/>
    <col min="1532" max="1534" width="4.5703125" style="9" customWidth="1"/>
    <col min="1535" max="1535" width="5.42578125" style="9" customWidth="1"/>
    <col min="1536" max="1538" width="4.5703125" style="9" customWidth="1"/>
    <col min="1539" max="1539" width="4" style="9" customWidth="1"/>
    <col min="1540" max="1540" width="16.140625" style="9" customWidth="1"/>
    <col min="1541" max="1541" width="14.85546875" style="9" customWidth="1"/>
    <col min="1542" max="1542" width="14" style="9" customWidth="1"/>
    <col min="1543" max="1767" width="11.42578125" style="9"/>
    <col min="1768" max="1768" width="28.28515625" style="9" customWidth="1"/>
    <col min="1769" max="1770" width="14.85546875" style="9" customWidth="1"/>
    <col min="1771" max="1771" width="19.85546875" style="9" customWidth="1"/>
    <col min="1772" max="1778" width="5.140625" style="9" customWidth="1"/>
    <col min="1779" max="1783" width="4.5703125" style="9" customWidth="1"/>
    <col min="1784" max="1784" width="5.140625" style="9" customWidth="1"/>
    <col min="1785" max="1786" width="4.5703125" style="9" customWidth="1"/>
    <col min="1787" max="1787" width="5.28515625" style="9" customWidth="1"/>
    <col min="1788" max="1790" width="4.5703125" style="9" customWidth="1"/>
    <col min="1791" max="1791" width="5.42578125" style="9" customWidth="1"/>
    <col min="1792" max="1794" width="4.5703125" style="9" customWidth="1"/>
    <col min="1795" max="1795" width="4" style="9" customWidth="1"/>
    <col min="1796" max="1796" width="16.140625" style="9" customWidth="1"/>
    <col min="1797" max="1797" width="14.85546875" style="9" customWidth="1"/>
    <col min="1798" max="1798" width="14" style="9" customWidth="1"/>
    <col min="1799" max="2023" width="11.42578125" style="9"/>
    <col min="2024" max="2024" width="28.28515625" style="9" customWidth="1"/>
    <col min="2025" max="2026" width="14.85546875" style="9" customWidth="1"/>
    <col min="2027" max="2027" width="19.85546875" style="9" customWidth="1"/>
    <col min="2028" max="2034" width="5.140625" style="9" customWidth="1"/>
    <col min="2035" max="2039" width="4.5703125" style="9" customWidth="1"/>
    <col min="2040" max="2040" width="5.140625" style="9" customWidth="1"/>
    <col min="2041" max="2042" width="4.5703125" style="9" customWidth="1"/>
    <col min="2043" max="2043" width="5.28515625" style="9" customWidth="1"/>
    <col min="2044" max="2046" width="4.5703125" style="9" customWidth="1"/>
    <col min="2047" max="2047" width="5.42578125" style="9" customWidth="1"/>
    <col min="2048" max="2050" width="4.5703125" style="9" customWidth="1"/>
    <col min="2051" max="2051" width="4" style="9" customWidth="1"/>
    <col min="2052" max="2052" width="16.140625" style="9" customWidth="1"/>
    <col min="2053" max="2053" width="14.85546875" style="9" customWidth="1"/>
    <col min="2054" max="2054" width="14" style="9" customWidth="1"/>
    <col min="2055" max="2279" width="11.42578125" style="9"/>
    <col min="2280" max="2280" width="28.28515625" style="9" customWidth="1"/>
    <col min="2281" max="2282" width="14.85546875" style="9" customWidth="1"/>
    <col min="2283" max="2283" width="19.85546875" style="9" customWidth="1"/>
    <col min="2284" max="2290" width="5.140625" style="9" customWidth="1"/>
    <col min="2291" max="2295" width="4.5703125" style="9" customWidth="1"/>
    <col min="2296" max="2296" width="5.140625" style="9" customWidth="1"/>
    <col min="2297" max="2298" width="4.5703125" style="9" customWidth="1"/>
    <col min="2299" max="2299" width="5.28515625" style="9" customWidth="1"/>
    <col min="2300" max="2302" width="4.5703125" style="9" customWidth="1"/>
    <col min="2303" max="2303" width="5.42578125" style="9" customWidth="1"/>
    <col min="2304" max="2306" width="4.5703125" style="9" customWidth="1"/>
    <col min="2307" max="2307" width="4" style="9" customWidth="1"/>
    <col min="2308" max="2308" width="16.140625" style="9" customWidth="1"/>
    <col min="2309" max="2309" width="14.85546875" style="9" customWidth="1"/>
    <col min="2310" max="2310" width="14" style="9" customWidth="1"/>
    <col min="2311" max="2535" width="11.42578125" style="9"/>
    <col min="2536" max="2536" width="28.28515625" style="9" customWidth="1"/>
    <col min="2537" max="2538" width="14.85546875" style="9" customWidth="1"/>
    <col min="2539" max="2539" width="19.85546875" style="9" customWidth="1"/>
    <col min="2540" max="2546" width="5.140625" style="9" customWidth="1"/>
    <col min="2547" max="2551" width="4.5703125" style="9" customWidth="1"/>
    <col min="2552" max="2552" width="5.140625" style="9" customWidth="1"/>
    <col min="2553" max="2554" width="4.5703125" style="9" customWidth="1"/>
    <col min="2555" max="2555" width="5.28515625" style="9" customWidth="1"/>
    <col min="2556" max="2558" width="4.5703125" style="9" customWidth="1"/>
    <col min="2559" max="2559" width="5.42578125" style="9" customWidth="1"/>
    <col min="2560" max="2562" width="4.5703125" style="9" customWidth="1"/>
    <col min="2563" max="2563" width="4" style="9" customWidth="1"/>
    <col min="2564" max="2564" width="16.140625" style="9" customWidth="1"/>
    <col min="2565" max="2565" width="14.85546875" style="9" customWidth="1"/>
    <col min="2566" max="2566" width="14" style="9" customWidth="1"/>
    <col min="2567" max="2791" width="11.42578125" style="9"/>
    <col min="2792" max="2792" width="28.28515625" style="9" customWidth="1"/>
    <col min="2793" max="2794" width="14.85546875" style="9" customWidth="1"/>
    <col min="2795" max="2795" width="19.85546875" style="9" customWidth="1"/>
    <col min="2796" max="2802" width="5.140625" style="9" customWidth="1"/>
    <col min="2803" max="2807" width="4.5703125" style="9" customWidth="1"/>
    <col min="2808" max="2808" width="5.140625" style="9" customWidth="1"/>
    <col min="2809" max="2810" width="4.5703125" style="9" customWidth="1"/>
    <col min="2811" max="2811" width="5.28515625" style="9" customWidth="1"/>
    <col min="2812" max="2814" width="4.5703125" style="9" customWidth="1"/>
    <col min="2815" max="2815" width="5.42578125" style="9" customWidth="1"/>
    <col min="2816" max="2818" width="4.5703125" style="9" customWidth="1"/>
    <col min="2819" max="2819" width="4" style="9" customWidth="1"/>
    <col min="2820" max="2820" width="16.140625" style="9" customWidth="1"/>
    <col min="2821" max="2821" width="14.85546875" style="9" customWidth="1"/>
    <col min="2822" max="2822" width="14" style="9" customWidth="1"/>
    <col min="2823" max="3047" width="11.42578125" style="9"/>
    <col min="3048" max="3048" width="28.28515625" style="9" customWidth="1"/>
    <col min="3049" max="3050" width="14.85546875" style="9" customWidth="1"/>
    <col min="3051" max="3051" width="19.85546875" style="9" customWidth="1"/>
    <col min="3052" max="3058" width="5.140625" style="9" customWidth="1"/>
    <col min="3059" max="3063" width="4.5703125" style="9" customWidth="1"/>
    <col min="3064" max="3064" width="5.140625" style="9" customWidth="1"/>
    <col min="3065" max="3066" width="4.5703125" style="9" customWidth="1"/>
    <col min="3067" max="3067" width="5.28515625" style="9" customWidth="1"/>
    <col min="3068" max="3070" width="4.5703125" style="9" customWidth="1"/>
    <col min="3071" max="3071" width="5.42578125" style="9" customWidth="1"/>
    <col min="3072" max="3074" width="4.5703125" style="9" customWidth="1"/>
    <col min="3075" max="3075" width="4" style="9" customWidth="1"/>
    <col min="3076" max="3076" width="16.140625" style="9" customWidth="1"/>
    <col min="3077" max="3077" width="14.85546875" style="9" customWidth="1"/>
    <col min="3078" max="3078" width="14" style="9" customWidth="1"/>
    <col min="3079" max="3303" width="11.42578125" style="9"/>
    <col min="3304" max="3304" width="28.28515625" style="9" customWidth="1"/>
    <col min="3305" max="3306" width="14.85546875" style="9" customWidth="1"/>
    <col min="3307" max="3307" width="19.85546875" style="9" customWidth="1"/>
    <col min="3308" max="3314" width="5.140625" style="9" customWidth="1"/>
    <col min="3315" max="3319" width="4.5703125" style="9" customWidth="1"/>
    <col min="3320" max="3320" width="5.140625" style="9" customWidth="1"/>
    <col min="3321" max="3322" width="4.5703125" style="9" customWidth="1"/>
    <col min="3323" max="3323" width="5.28515625" style="9" customWidth="1"/>
    <col min="3324" max="3326" width="4.5703125" style="9" customWidth="1"/>
    <col min="3327" max="3327" width="5.42578125" style="9" customWidth="1"/>
    <col min="3328" max="3330" width="4.5703125" style="9" customWidth="1"/>
    <col min="3331" max="3331" width="4" style="9" customWidth="1"/>
    <col min="3332" max="3332" width="16.140625" style="9" customWidth="1"/>
    <col min="3333" max="3333" width="14.85546875" style="9" customWidth="1"/>
    <col min="3334" max="3334" width="14" style="9" customWidth="1"/>
    <col min="3335" max="3559" width="11.42578125" style="9"/>
    <col min="3560" max="3560" width="28.28515625" style="9" customWidth="1"/>
    <col min="3561" max="3562" width="14.85546875" style="9" customWidth="1"/>
    <col min="3563" max="3563" width="19.85546875" style="9" customWidth="1"/>
    <col min="3564" max="3570" width="5.140625" style="9" customWidth="1"/>
    <col min="3571" max="3575" width="4.5703125" style="9" customWidth="1"/>
    <col min="3576" max="3576" width="5.140625" style="9" customWidth="1"/>
    <col min="3577" max="3578" width="4.5703125" style="9" customWidth="1"/>
    <col min="3579" max="3579" width="5.28515625" style="9" customWidth="1"/>
    <col min="3580" max="3582" width="4.5703125" style="9" customWidth="1"/>
    <col min="3583" max="3583" width="5.42578125" style="9" customWidth="1"/>
    <col min="3584" max="3586" width="4.5703125" style="9" customWidth="1"/>
    <col min="3587" max="3587" width="4" style="9" customWidth="1"/>
    <col min="3588" max="3588" width="16.140625" style="9" customWidth="1"/>
    <col min="3589" max="3589" width="14.85546875" style="9" customWidth="1"/>
    <col min="3590" max="3590" width="14" style="9" customWidth="1"/>
    <col min="3591" max="3815" width="11.42578125" style="9"/>
    <col min="3816" max="3816" width="28.28515625" style="9" customWidth="1"/>
    <col min="3817" max="3818" width="14.85546875" style="9" customWidth="1"/>
    <col min="3819" max="3819" width="19.85546875" style="9" customWidth="1"/>
    <col min="3820" max="3826" width="5.140625" style="9" customWidth="1"/>
    <col min="3827" max="3831" width="4.5703125" style="9" customWidth="1"/>
    <col min="3832" max="3832" width="5.140625" style="9" customWidth="1"/>
    <col min="3833" max="3834" width="4.5703125" style="9" customWidth="1"/>
    <col min="3835" max="3835" width="5.28515625" style="9" customWidth="1"/>
    <col min="3836" max="3838" width="4.5703125" style="9" customWidth="1"/>
    <col min="3839" max="3839" width="5.42578125" style="9" customWidth="1"/>
    <col min="3840" max="3842" width="4.5703125" style="9" customWidth="1"/>
    <col min="3843" max="3843" width="4" style="9" customWidth="1"/>
    <col min="3844" max="3844" width="16.140625" style="9" customWidth="1"/>
    <col min="3845" max="3845" width="14.85546875" style="9" customWidth="1"/>
    <col min="3846" max="3846" width="14" style="9" customWidth="1"/>
    <col min="3847" max="4071" width="11.42578125" style="9"/>
    <col min="4072" max="4072" width="28.28515625" style="9" customWidth="1"/>
    <col min="4073" max="4074" width="14.85546875" style="9" customWidth="1"/>
    <col min="4075" max="4075" width="19.85546875" style="9" customWidth="1"/>
    <col min="4076" max="4082" width="5.140625" style="9" customWidth="1"/>
    <col min="4083" max="4087" width="4.5703125" style="9" customWidth="1"/>
    <col min="4088" max="4088" width="5.140625" style="9" customWidth="1"/>
    <col min="4089" max="4090" width="4.5703125" style="9" customWidth="1"/>
    <col min="4091" max="4091" width="5.28515625" style="9" customWidth="1"/>
    <col min="4092" max="4094" width="4.5703125" style="9" customWidth="1"/>
    <col min="4095" max="4095" width="5.42578125" style="9" customWidth="1"/>
    <col min="4096" max="4098" width="4.5703125" style="9" customWidth="1"/>
    <col min="4099" max="4099" width="4" style="9" customWidth="1"/>
    <col min="4100" max="4100" width="16.140625" style="9" customWidth="1"/>
    <col min="4101" max="4101" width="14.85546875" style="9" customWidth="1"/>
    <col min="4102" max="4102" width="14" style="9" customWidth="1"/>
    <col min="4103" max="4327" width="11.42578125" style="9"/>
    <col min="4328" max="4328" width="28.28515625" style="9" customWidth="1"/>
    <col min="4329" max="4330" width="14.85546875" style="9" customWidth="1"/>
    <col min="4331" max="4331" width="19.85546875" style="9" customWidth="1"/>
    <col min="4332" max="4338" width="5.140625" style="9" customWidth="1"/>
    <col min="4339" max="4343" width="4.5703125" style="9" customWidth="1"/>
    <col min="4344" max="4344" width="5.140625" style="9" customWidth="1"/>
    <col min="4345" max="4346" width="4.5703125" style="9" customWidth="1"/>
    <col min="4347" max="4347" width="5.28515625" style="9" customWidth="1"/>
    <col min="4348" max="4350" width="4.5703125" style="9" customWidth="1"/>
    <col min="4351" max="4351" width="5.42578125" style="9" customWidth="1"/>
    <col min="4352" max="4354" width="4.5703125" style="9" customWidth="1"/>
    <col min="4355" max="4355" width="4" style="9" customWidth="1"/>
    <col min="4356" max="4356" width="16.140625" style="9" customWidth="1"/>
    <col min="4357" max="4357" width="14.85546875" style="9" customWidth="1"/>
    <col min="4358" max="4358" width="14" style="9" customWidth="1"/>
    <col min="4359" max="4583" width="11.42578125" style="9"/>
    <col min="4584" max="4584" width="28.28515625" style="9" customWidth="1"/>
    <col min="4585" max="4586" width="14.85546875" style="9" customWidth="1"/>
    <col min="4587" max="4587" width="19.85546875" style="9" customWidth="1"/>
    <col min="4588" max="4594" width="5.140625" style="9" customWidth="1"/>
    <col min="4595" max="4599" width="4.5703125" style="9" customWidth="1"/>
    <col min="4600" max="4600" width="5.140625" style="9" customWidth="1"/>
    <col min="4601" max="4602" width="4.5703125" style="9" customWidth="1"/>
    <col min="4603" max="4603" width="5.28515625" style="9" customWidth="1"/>
    <col min="4604" max="4606" width="4.5703125" style="9" customWidth="1"/>
    <col min="4607" max="4607" width="5.42578125" style="9" customWidth="1"/>
    <col min="4608" max="4610" width="4.5703125" style="9" customWidth="1"/>
    <col min="4611" max="4611" width="4" style="9" customWidth="1"/>
    <col min="4612" max="4612" width="16.140625" style="9" customWidth="1"/>
    <col min="4613" max="4613" width="14.85546875" style="9" customWidth="1"/>
    <col min="4614" max="4614" width="14" style="9" customWidth="1"/>
    <col min="4615" max="4839" width="11.42578125" style="9"/>
    <col min="4840" max="4840" width="28.28515625" style="9" customWidth="1"/>
    <col min="4841" max="4842" width="14.85546875" style="9" customWidth="1"/>
    <col min="4843" max="4843" width="19.85546875" style="9" customWidth="1"/>
    <col min="4844" max="4850" width="5.140625" style="9" customWidth="1"/>
    <col min="4851" max="4855" width="4.5703125" style="9" customWidth="1"/>
    <col min="4856" max="4856" width="5.140625" style="9" customWidth="1"/>
    <col min="4857" max="4858" width="4.5703125" style="9" customWidth="1"/>
    <col min="4859" max="4859" width="5.28515625" style="9" customWidth="1"/>
    <col min="4860" max="4862" width="4.5703125" style="9" customWidth="1"/>
    <col min="4863" max="4863" width="5.42578125" style="9" customWidth="1"/>
    <col min="4864" max="4866" width="4.5703125" style="9" customWidth="1"/>
    <col min="4867" max="4867" width="4" style="9" customWidth="1"/>
    <col min="4868" max="4868" width="16.140625" style="9" customWidth="1"/>
    <col min="4869" max="4869" width="14.85546875" style="9" customWidth="1"/>
    <col min="4870" max="4870" width="14" style="9" customWidth="1"/>
    <col min="4871" max="5095" width="11.42578125" style="9"/>
    <col min="5096" max="5096" width="28.28515625" style="9" customWidth="1"/>
    <col min="5097" max="5098" width="14.85546875" style="9" customWidth="1"/>
    <col min="5099" max="5099" width="19.85546875" style="9" customWidth="1"/>
    <col min="5100" max="5106" width="5.140625" style="9" customWidth="1"/>
    <col min="5107" max="5111" width="4.5703125" style="9" customWidth="1"/>
    <col min="5112" max="5112" width="5.140625" style="9" customWidth="1"/>
    <col min="5113" max="5114" width="4.5703125" style="9" customWidth="1"/>
    <col min="5115" max="5115" width="5.28515625" style="9" customWidth="1"/>
    <col min="5116" max="5118" width="4.5703125" style="9" customWidth="1"/>
    <col min="5119" max="5119" width="5.42578125" style="9" customWidth="1"/>
    <col min="5120" max="5122" width="4.5703125" style="9" customWidth="1"/>
    <col min="5123" max="5123" width="4" style="9" customWidth="1"/>
    <col min="5124" max="5124" width="16.140625" style="9" customWidth="1"/>
    <col min="5125" max="5125" width="14.85546875" style="9" customWidth="1"/>
    <col min="5126" max="5126" width="14" style="9" customWidth="1"/>
    <col min="5127" max="5351" width="11.42578125" style="9"/>
    <col min="5352" max="5352" width="28.28515625" style="9" customWidth="1"/>
    <col min="5353" max="5354" width="14.85546875" style="9" customWidth="1"/>
    <col min="5355" max="5355" width="19.85546875" style="9" customWidth="1"/>
    <col min="5356" max="5362" width="5.140625" style="9" customWidth="1"/>
    <col min="5363" max="5367" width="4.5703125" style="9" customWidth="1"/>
    <col min="5368" max="5368" width="5.140625" style="9" customWidth="1"/>
    <col min="5369" max="5370" width="4.5703125" style="9" customWidth="1"/>
    <col min="5371" max="5371" width="5.28515625" style="9" customWidth="1"/>
    <col min="5372" max="5374" width="4.5703125" style="9" customWidth="1"/>
    <col min="5375" max="5375" width="5.42578125" style="9" customWidth="1"/>
    <col min="5376" max="5378" width="4.5703125" style="9" customWidth="1"/>
    <col min="5379" max="5379" width="4" style="9" customWidth="1"/>
    <col min="5380" max="5380" width="16.140625" style="9" customWidth="1"/>
    <col min="5381" max="5381" width="14.85546875" style="9" customWidth="1"/>
    <col min="5382" max="5382" width="14" style="9" customWidth="1"/>
    <col min="5383" max="5607" width="11.42578125" style="9"/>
    <col min="5608" max="5608" width="28.28515625" style="9" customWidth="1"/>
    <col min="5609" max="5610" width="14.85546875" style="9" customWidth="1"/>
    <col min="5611" max="5611" width="19.85546875" style="9" customWidth="1"/>
    <col min="5612" max="5618" width="5.140625" style="9" customWidth="1"/>
    <col min="5619" max="5623" width="4.5703125" style="9" customWidth="1"/>
    <col min="5624" max="5624" width="5.140625" style="9" customWidth="1"/>
    <col min="5625" max="5626" width="4.5703125" style="9" customWidth="1"/>
    <col min="5627" max="5627" width="5.28515625" style="9" customWidth="1"/>
    <col min="5628" max="5630" width="4.5703125" style="9" customWidth="1"/>
    <col min="5631" max="5631" width="5.42578125" style="9" customWidth="1"/>
    <col min="5632" max="5634" width="4.5703125" style="9" customWidth="1"/>
    <col min="5635" max="5635" width="4" style="9" customWidth="1"/>
    <col min="5636" max="5636" width="16.140625" style="9" customWidth="1"/>
    <col min="5637" max="5637" width="14.85546875" style="9" customWidth="1"/>
    <col min="5638" max="5638" width="14" style="9" customWidth="1"/>
    <col min="5639" max="5863" width="11.42578125" style="9"/>
    <col min="5864" max="5864" width="28.28515625" style="9" customWidth="1"/>
    <col min="5865" max="5866" width="14.85546875" style="9" customWidth="1"/>
    <col min="5867" max="5867" width="19.85546875" style="9" customWidth="1"/>
    <col min="5868" max="5874" width="5.140625" style="9" customWidth="1"/>
    <col min="5875" max="5879" width="4.5703125" style="9" customWidth="1"/>
    <col min="5880" max="5880" width="5.140625" style="9" customWidth="1"/>
    <col min="5881" max="5882" width="4.5703125" style="9" customWidth="1"/>
    <col min="5883" max="5883" width="5.28515625" style="9" customWidth="1"/>
    <col min="5884" max="5886" width="4.5703125" style="9" customWidth="1"/>
    <col min="5887" max="5887" width="5.42578125" style="9" customWidth="1"/>
    <col min="5888" max="5890" width="4.5703125" style="9" customWidth="1"/>
    <col min="5891" max="5891" width="4" style="9" customWidth="1"/>
    <col min="5892" max="5892" width="16.140625" style="9" customWidth="1"/>
    <col min="5893" max="5893" width="14.85546875" style="9" customWidth="1"/>
    <col min="5894" max="5894" width="14" style="9" customWidth="1"/>
    <col min="5895" max="6119" width="11.42578125" style="9"/>
    <col min="6120" max="6120" width="28.28515625" style="9" customWidth="1"/>
    <col min="6121" max="6122" width="14.85546875" style="9" customWidth="1"/>
    <col min="6123" max="6123" width="19.85546875" style="9" customWidth="1"/>
    <col min="6124" max="6130" width="5.140625" style="9" customWidth="1"/>
    <col min="6131" max="6135" width="4.5703125" style="9" customWidth="1"/>
    <col min="6136" max="6136" width="5.140625" style="9" customWidth="1"/>
    <col min="6137" max="6138" width="4.5703125" style="9" customWidth="1"/>
    <col min="6139" max="6139" width="5.28515625" style="9" customWidth="1"/>
    <col min="6140" max="6142" width="4.5703125" style="9" customWidth="1"/>
    <col min="6143" max="6143" width="5.42578125" style="9" customWidth="1"/>
    <col min="6144" max="6146" width="4.5703125" style="9" customWidth="1"/>
    <col min="6147" max="6147" width="4" style="9" customWidth="1"/>
    <col min="6148" max="6148" width="16.140625" style="9" customWidth="1"/>
    <col min="6149" max="6149" width="14.85546875" style="9" customWidth="1"/>
    <col min="6150" max="6150" width="14" style="9" customWidth="1"/>
    <col min="6151" max="6375" width="11.42578125" style="9"/>
    <col min="6376" max="6376" width="28.28515625" style="9" customWidth="1"/>
    <col min="6377" max="6378" width="14.85546875" style="9" customWidth="1"/>
    <col min="6379" max="6379" width="19.85546875" style="9" customWidth="1"/>
    <col min="6380" max="6386" width="5.140625" style="9" customWidth="1"/>
    <col min="6387" max="6391" width="4.5703125" style="9" customWidth="1"/>
    <col min="6392" max="6392" width="5.140625" style="9" customWidth="1"/>
    <col min="6393" max="6394" width="4.5703125" style="9" customWidth="1"/>
    <col min="6395" max="6395" width="5.28515625" style="9" customWidth="1"/>
    <col min="6396" max="6398" width="4.5703125" style="9" customWidth="1"/>
    <col min="6399" max="6399" width="5.42578125" style="9" customWidth="1"/>
    <col min="6400" max="6402" width="4.5703125" style="9" customWidth="1"/>
    <col min="6403" max="6403" width="4" style="9" customWidth="1"/>
    <col min="6404" max="6404" width="16.140625" style="9" customWidth="1"/>
    <col min="6405" max="6405" width="14.85546875" style="9" customWidth="1"/>
    <col min="6406" max="6406" width="14" style="9" customWidth="1"/>
    <col min="6407" max="6631" width="11.42578125" style="9"/>
    <col min="6632" max="6632" width="28.28515625" style="9" customWidth="1"/>
    <col min="6633" max="6634" width="14.85546875" style="9" customWidth="1"/>
    <col min="6635" max="6635" width="19.85546875" style="9" customWidth="1"/>
    <col min="6636" max="6642" width="5.140625" style="9" customWidth="1"/>
    <col min="6643" max="6647" width="4.5703125" style="9" customWidth="1"/>
    <col min="6648" max="6648" width="5.140625" style="9" customWidth="1"/>
    <col min="6649" max="6650" width="4.5703125" style="9" customWidth="1"/>
    <col min="6651" max="6651" width="5.28515625" style="9" customWidth="1"/>
    <col min="6652" max="6654" width="4.5703125" style="9" customWidth="1"/>
    <col min="6655" max="6655" width="5.42578125" style="9" customWidth="1"/>
    <col min="6656" max="6658" width="4.5703125" style="9" customWidth="1"/>
    <col min="6659" max="6659" width="4" style="9" customWidth="1"/>
    <col min="6660" max="6660" width="16.140625" style="9" customWidth="1"/>
    <col min="6661" max="6661" width="14.85546875" style="9" customWidth="1"/>
    <col min="6662" max="6662" width="14" style="9" customWidth="1"/>
    <col min="6663" max="6887" width="11.42578125" style="9"/>
    <col min="6888" max="6888" width="28.28515625" style="9" customWidth="1"/>
    <col min="6889" max="6890" width="14.85546875" style="9" customWidth="1"/>
    <col min="6891" max="6891" width="19.85546875" style="9" customWidth="1"/>
    <col min="6892" max="6898" width="5.140625" style="9" customWidth="1"/>
    <col min="6899" max="6903" width="4.5703125" style="9" customWidth="1"/>
    <col min="6904" max="6904" width="5.140625" style="9" customWidth="1"/>
    <col min="6905" max="6906" width="4.5703125" style="9" customWidth="1"/>
    <col min="6907" max="6907" width="5.28515625" style="9" customWidth="1"/>
    <col min="6908" max="6910" width="4.5703125" style="9" customWidth="1"/>
    <col min="6911" max="6911" width="5.42578125" style="9" customWidth="1"/>
    <col min="6912" max="6914" width="4.5703125" style="9" customWidth="1"/>
    <col min="6915" max="6915" width="4" style="9" customWidth="1"/>
    <col min="6916" max="6916" width="16.140625" style="9" customWidth="1"/>
    <col min="6917" max="6917" width="14.85546875" style="9" customWidth="1"/>
    <col min="6918" max="6918" width="14" style="9" customWidth="1"/>
    <col min="6919" max="7143" width="11.42578125" style="9"/>
    <col min="7144" max="7144" width="28.28515625" style="9" customWidth="1"/>
    <col min="7145" max="7146" width="14.85546875" style="9" customWidth="1"/>
    <col min="7147" max="7147" width="19.85546875" style="9" customWidth="1"/>
    <col min="7148" max="7154" width="5.140625" style="9" customWidth="1"/>
    <col min="7155" max="7159" width="4.5703125" style="9" customWidth="1"/>
    <col min="7160" max="7160" width="5.140625" style="9" customWidth="1"/>
    <col min="7161" max="7162" width="4.5703125" style="9" customWidth="1"/>
    <col min="7163" max="7163" width="5.28515625" style="9" customWidth="1"/>
    <col min="7164" max="7166" width="4.5703125" style="9" customWidth="1"/>
    <col min="7167" max="7167" width="5.42578125" style="9" customWidth="1"/>
    <col min="7168" max="7170" width="4.5703125" style="9" customWidth="1"/>
    <col min="7171" max="7171" width="4" style="9" customWidth="1"/>
    <col min="7172" max="7172" width="16.140625" style="9" customWidth="1"/>
    <col min="7173" max="7173" width="14.85546875" style="9" customWidth="1"/>
    <col min="7174" max="7174" width="14" style="9" customWidth="1"/>
    <col min="7175" max="7399" width="11.42578125" style="9"/>
    <col min="7400" max="7400" width="28.28515625" style="9" customWidth="1"/>
    <col min="7401" max="7402" width="14.85546875" style="9" customWidth="1"/>
    <col min="7403" max="7403" width="19.85546875" style="9" customWidth="1"/>
    <col min="7404" max="7410" width="5.140625" style="9" customWidth="1"/>
    <col min="7411" max="7415" width="4.5703125" style="9" customWidth="1"/>
    <col min="7416" max="7416" width="5.140625" style="9" customWidth="1"/>
    <col min="7417" max="7418" width="4.5703125" style="9" customWidth="1"/>
    <col min="7419" max="7419" width="5.28515625" style="9" customWidth="1"/>
    <col min="7420" max="7422" width="4.5703125" style="9" customWidth="1"/>
    <col min="7423" max="7423" width="5.42578125" style="9" customWidth="1"/>
    <col min="7424" max="7426" width="4.5703125" style="9" customWidth="1"/>
    <col min="7427" max="7427" width="4" style="9" customWidth="1"/>
    <col min="7428" max="7428" width="16.140625" style="9" customWidth="1"/>
    <col min="7429" max="7429" width="14.85546875" style="9" customWidth="1"/>
    <col min="7430" max="7430" width="14" style="9" customWidth="1"/>
    <col min="7431" max="7655" width="11.42578125" style="9"/>
    <col min="7656" max="7656" width="28.28515625" style="9" customWidth="1"/>
    <col min="7657" max="7658" width="14.85546875" style="9" customWidth="1"/>
    <col min="7659" max="7659" width="19.85546875" style="9" customWidth="1"/>
    <col min="7660" max="7666" width="5.140625" style="9" customWidth="1"/>
    <col min="7667" max="7671" width="4.5703125" style="9" customWidth="1"/>
    <col min="7672" max="7672" width="5.140625" style="9" customWidth="1"/>
    <col min="7673" max="7674" width="4.5703125" style="9" customWidth="1"/>
    <col min="7675" max="7675" width="5.28515625" style="9" customWidth="1"/>
    <col min="7676" max="7678" width="4.5703125" style="9" customWidth="1"/>
    <col min="7679" max="7679" width="5.42578125" style="9" customWidth="1"/>
    <col min="7680" max="7682" width="4.5703125" style="9" customWidth="1"/>
    <col min="7683" max="7683" width="4" style="9" customWidth="1"/>
    <col min="7684" max="7684" width="16.140625" style="9" customWidth="1"/>
    <col min="7685" max="7685" width="14.85546875" style="9" customWidth="1"/>
    <col min="7686" max="7686" width="14" style="9" customWidth="1"/>
    <col min="7687" max="7911" width="11.42578125" style="9"/>
    <col min="7912" max="7912" width="28.28515625" style="9" customWidth="1"/>
    <col min="7913" max="7914" width="14.85546875" style="9" customWidth="1"/>
    <col min="7915" max="7915" width="19.85546875" style="9" customWidth="1"/>
    <col min="7916" max="7922" width="5.140625" style="9" customWidth="1"/>
    <col min="7923" max="7927" width="4.5703125" style="9" customWidth="1"/>
    <col min="7928" max="7928" width="5.140625" style="9" customWidth="1"/>
    <col min="7929" max="7930" width="4.5703125" style="9" customWidth="1"/>
    <col min="7931" max="7931" width="5.28515625" style="9" customWidth="1"/>
    <col min="7932" max="7934" width="4.5703125" style="9" customWidth="1"/>
    <col min="7935" max="7935" width="5.42578125" style="9" customWidth="1"/>
    <col min="7936" max="7938" width="4.5703125" style="9" customWidth="1"/>
    <col min="7939" max="7939" width="4" style="9" customWidth="1"/>
    <col min="7940" max="7940" width="16.140625" style="9" customWidth="1"/>
    <col min="7941" max="7941" width="14.85546875" style="9" customWidth="1"/>
    <col min="7942" max="7942" width="14" style="9" customWidth="1"/>
    <col min="7943" max="8167" width="11.42578125" style="9"/>
    <col min="8168" max="8168" width="28.28515625" style="9" customWidth="1"/>
    <col min="8169" max="8170" width="14.85546875" style="9" customWidth="1"/>
    <col min="8171" max="8171" width="19.85546875" style="9" customWidth="1"/>
    <col min="8172" max="8178" width="5.140625" style="9" customWidth="1"/>
    <col min="8179" max="8183" width="4.5703125" style="9" customWidth="1"/>
    <col min="8184" max="8184" width="5.140625" style="9" customWidth="1"/>
    <col min="8185" max="8186" width="4.5703125" style="9" customWidth="1"/>
    <col min="8187" max="8187" width="5.28515625" style="9" customWidth="1"/>
    <col min="8188" max="8190" width="4.5703125" style="9" customWidth="1"/>
    <col min="8191" max="8191" width="5.42578125" style="9" customWidth="1"/>
    <col min="8192" max="8194" width="4.5703125" style="9" customWidth="1"/>
    <col min="8195" max="8195" width="4" style="9" customWidth="1"/>
    <col min="8196" max="8196" width="16.140625" style="9" customWidth="1"/>
    <col min="8197" max="8197" width="14.85546875" style="9" customWidth="1"/>
    <col min="8198" max="8198" width="14" style="9" customWidth="1"/>
    <col min="8199" max="8423" width="11.42578125" style="9"/>
    <col min="8424" max="8424" width="28.28515625" style="9" customWidth="1"/>
    <col min="8425" max="8426" width="14.85546875" style="9" customWidth="1"/>
    <col min="8427" max="8427" width="19.85546875" style="9" customWidth="1"/>
    <col min="8428" max="8434" width="5.140625" style="9" customWidth="1"/>
    <col min="8435" max="8439" width="4.5703125" style="9" customWidth="1"/>
    <col min="8440" max="8440" width="5.140625" style="9" customWidth="1"/>
    <col min="8441" max="8442" width="4.5703125" style="9" customWidth="1"/>
    <col min="8443" max="8443" width="5.28515625" style="9" customWidth="1"/>
    <col min="8444" max="8446" width="4.5703125" style="9" customWidth="1"/>
    <col min="8447" max="8447" width="5.42578125" style="9" customWidth="1"/>
    <col min="8448" max="8450" width="4.5703125" style="9" customWidth="1"/>
    <col min="8451" max="8451" width="4" style="9" customWidth="1"/>
    <col min="8452" max="8452" width="16.140625" style="9" customWidth="1"/>
    <col min="8453" max="8453" width="14.85546875" style="9" customWidth="1"/>
    <col min="8454" max="8454" width="14" style="9" customWidth="1"/>
    <col min="8455" max="8679" width="11.42578125" style="9"/>
    <col min="8680" max="8680" width="28.28515625" style="9" customWidth="1"/>
    <col min="8681" max="8682" width="14.85546875" style="9" customWidth="1"/>
    <col min="8683" max="8683" width="19.85546875" style="9" customWidth="1"/>
    <col min="8684" max="8690" width="5.140625" style="9" customWidth="1"/>
    <col min="8691" max="8695" width="4.5703125" style="9" customWidth="1"/>
    <col min="8696" max="8696" width="5.140625" style="9" customWidth="1"/>
    <col min="8697" max="8698" width="4.5703125" style="9" customWidth="1"/>
    <col min="8699" max="8699" width="5.28515625" style="9" customWidth="1"/>
    <col min="8700" max="8702" width="4.5703125" style="9" customWidth="1"/>
    <col min="8703" max="8703" width="5.42578125" style="9" customWidth="1"/>
    <col min="8704" max="8706" width="4.5703125" style="9" customWidth="1"/>
    <col min="8707" max="8707" width="4" style="9" customWidth="1"/>
    <col min="8708" max="8708" width="16.140625" style="9" customWidth="1"/>
    <col min="8709" max="8709" width="14.85546875" style="9" customWidth="1"/>
    <col min="8710" max="8710" width="14" style="9" customWidth="1"/>
    <col min="8711" max="8935" width="11.42578125" style="9"/>
    <col min="8936" max="8936" width="28.28515625" style="9" customWidth="1"/>
    <col min="8937" max="8938" width="14.85546875" style="9" customWidth="1"/>
    <col min="8939" max="8939" width="19.85546875" style="9" customWidth="1"/>
    <col min="8940" max="8946" width="5.140625" style="9" customWidth="1"/>
    <col min="8947" max="8951" width="4.5703125" style="9" customWidth="1"/>
    <col min="8952" max="8952" width="5.140625" style="9" customWidth="1"/>
    <col min="8953" max="8954" width="4.5703125" style="9" customWidth="1"/>
    <col min="8955" max="8955" width="5.28515625" style="9" customWidth="1"/>
    <col min="8956" max="8958" width="4.5703125" style="9" customWidth="1"/>
    <col min="8959" max="8959" width="5.42578125" style="9" customWidth="1"/>
    <col min="8960" max="8962" width="4.5703125" style="9" customWidth="1"/>
    <col min="8963" max="8963" width="4" style="9" customWidth="1"/>
    <col min="8964" max="8964" width="16.140625" style="9" customWidth="1"/>
    <col min="8965" max="8965" width="14.85546875" style="9" customWidth="1"/>
    <col min="8966" max="8966" width="14" style="9" customWidth="1"/>
    <col min="8967" max="9191" width="11.42578125" style="9"/>
    <col min="9192" max="9192" width="28.28515625" style="9" customWidth="1"/>
    <col min="9193" max="9194" width="14.85546875" style="9" customWidth="1"/>
    <col min="9195" max="9195" width="19.85546875" style="9" customWidth="1"/>
    <col min="9196" max="9202" width="5.140625" style="9" customWidth="1"/>
    <col min="9203" max="9207" width="4.5703125" style="9" customWidth="1"/>
    <col min="9208" max="9208" width="5.140625" style="9" customWidth="1"/>
    <col min="9209" max="9210" width="4.5703125" style="9" customWidth="1"/>
    <col min="9211" max="9211" width="5.28515625" style="9" customWidth="1"/>
    <col min="9212" max="9214" width="4.5703125" style="9" customWidth="1"/>
    <col min="9215" max="9215" width="5.42578125" style="9" customWidth="1"/>
    <col min="9216" max="9218" width="4.5703125" style="9" customWidth="1"/>
    <col min="9219" max="9219" width="4" style="9" customWidth="1"/>
    <col min="9220" max="9220" width="16.140625" style="9" customWidth="1"/>
    <col min="9221" max="9221" width="14.85546875" style="9" customWidth="1"/>
    <col min="9222" max="9222" width="14" style="9" customWidth="1"/>
    <col min="9223" max="9447" width="11.42578125" style="9"/>
    <col min="9448" max="9448" width="28.28515625" style="9" customWidth="1"/>
    <col min="9449" max="9450" width="14.85546875" style="9" customWidth="1"/>
    <col min="9451" max="9451" width="19.85546875" style="9" customWidth="1"/>
    <col min="9452" max="9458" width="5.140625" style="9" customWidth="1"/>
    <col min="9459" max="9463" width="4.5703125" style="9" customWidth="1"/>
    <col min="9464" max="9464" width="5.140625" style="9" customWidth="1"/>
    <col min="9465" max="9466" width="4.5703125" style="9" customWidth="1"/>
    <col min="9467" max="9467" width="5.28515625" style="9" customWidth="1"/>
    <col min="9468" max="9470" width="4.5703125" style="9" customWidth="1"/>
    <col min="9471" max="9471" width="5.42578125" style="9" customWidth="1"/>
    <col min="9472" max="9474" width="4.5703125" style="9" customWidth="1"/>
    <col min="9475" max="9475" width="4" style="9" customWidth="1"/>
    <col min="9476" max="9476" width="16.140625" style="9" customWidth="1"/>
    <col min="9477" max="9477" width="14.85546875" style="9" customWidth="1"/>
    <col min="9478" max="9478" width="14" style="9" customWidth="1"/>
    <col min="9479" max="9703" width="11.42578125" style="9"/>
    <col min="9704" max="9704" width="28.28515625" style="9" customWidth="1"/>
    <col min="9705" max="9706" width="14.85546875" style="9" customWidth="1"/>
    <col min="9707" max="9707" width="19.85546875" style="9" customWidth="1"/>
    <col min="9708" max="9714" width="5.140625" style="9" customWidth="1"/>
    <col min="9715" max="9719" width="4.5703125" style="9" customWidth="1"/>
    <col min="9720" max="9720" width="5.140625" style="9" customWidth="1"/>
    <col min="9721" max="9722" width="4.5703125" style="9" customWidth="1"/>
    <col min="9723" max="9723" width="5.28515625" style="9" customWidth="1"/>
    <col min="9724" max="9726" width="4.5703125" style="9" customWidth="1"/>
    <col min="9727" max="9727" width="5.42578125" style="9" customWidth="1"/>
    <col min="9728" max="9730" width="4.5703125" style="9" customWidth="1"/>
    <col min="9731" max="9731" width="4" style="9" customWidth="1"/>
    <col min="9732" max="9732" width="16.140625" style="9" customWidth="1"/>
    <col min="9733" max="9733" width="14.85546875" style="9" customWidth="1"/>
    <col min="9734" max="9734" width="14" style="9" customWidth="1"/>
    <col min="9735" max="9959" width="11.42578125" style="9"/>
    <col min="9960" max="9960" width="28.28515625" style="9" customWidth="1"/>
    <col min="9961" max="9962" width="14.85546875" style="9" customWidth="1"/>
    <col min="9963" max="9963" width="19.85546875" style="9" customWidth="1"/>
    <col min="9964" max="9970" width="5.140625" style="9" customWidth="1"/>
    <col min="9971" max="9975" width="4.5703125" style="9" customWidth="1"/>
    <col min="9976" max="9976" width="5.140625" style="9" customWidth="1"/>
    <col min="9977" max="9978" width="4.5703125" style="9" customWidth="1"/>
    <col min="9979" max="9979" width="5.28515625" style="9" customWidth="1"/>
    <col min="9980" max="9982" width="4.5703125" style="9" customWidth="1"/>
    <col min="9983" max="9983" width="5.42578125" style="9" customWidth="1"/>
    <col min="9984" max="9986" width="4.5703125" style="9" customWidth="1"/>
    <col min="9987" max="9987" width="4" style="9" customWidth="1"/>
    <col min="9988" max="9988" width="16.140625" style="9" customWidth="1"/>
    <col min="9989" max="9989" width="14.85546875" style="9" customWidth="1"/>
    <col min="9990" max="9990" width="14" style="9" customWidth="1"/>
    <col min="9991" max="10215" width="11.42578125" style="9"/>
    <col min="10216" max="10216" width="28.28515625" style="9" customWidth="1"/>
    <col min="10217" max="10218" width="14.85546875" style="9" customWidth="1"/>
    <col min="10219" max="10219" width="19.85546875" style="9" customWidth="1"/>
    <col min="10220" max="10226" width="5.140625" style="9" customWidth="1"/>
    <col min="10227" max="10231" width="4.5703125" style="9" customWidth="1"/>
    <col min="10232" max="10232" width="5.140625" style="9" customWidth="1"/>
    <col min="10233" max="10234" width="4.5703125" style="9" customWidth="1"/>
    <col min="10235" max="10235" width="5.28515625" style="9" customWidth="1"/>
    <col min="10236" max="10238" width="4.5703125" style="9" customWidth="1"/>
    <col min="10239" max="10239" width="5.42578125" style="9" customWidth="1"/>
    <col min="10240" max="10242" width="4.5703125" style="9" customWidth="1"/>
    <col min="10243" max="10243" width="4" style="9" customWidth="1"/>
    <col min="10244" max="10244" width="16.140625" style="9" customWidth="1"/>
    <col min="10245" max="10245" width="14.85546875" style="9" customWidth="1"/>
    <col min="10246" max="10246" width="14" style="9" customWidth="1"/>
    <col min="10247" max="10471" width="11.42578125" style="9"/>
    <col min="10472" max="10472" width="28.28515625" style="9" customWidth="1"/>
    <col min="10473" max="10474" width="14.85546875" style="9" customWidth="1"/>
    <col min="10475" max="10475" width="19.85546875" style="9" customWidth="1"/>
    <col min="10476" max="10482" width="5.140625" style="9" customWidth="1"/>
    <col min="10483" max="10487" width="4.5703125" style="9" customWidth="1"/>
    <col min="10488" max="10488" width="5.140625" style="9" customWidth="1"/>
    <col min="10489" max="10490" width="4.5703125" style="9" customWidth="1"/>
    <col min="10491" max="10491" width="5.28515625" style="9" customWidth="1"/>
    <col min="10492" max="10494" width="4.5703125" style="9" customWidth="1"/>
    <col min="10495" max="10495" width="5.42578125" style="9" customWidth="1"/>
    <col min="10496" max="10498" width="4.5703125" style="9" customWidth="1"/>
    <col min="10499" max="10499" width="4" style="9" customWidth="1"/>
    <col min="10500" max="10500" width="16.140625" style="9" customWidth="1"/>
    <col min="10501" max="10501" width="14.85546875" style="9" customWidth="1"/>
    <col min="10502" max="10502" width="14" style="9" customWidth="1"/>
    <col min="10503" max="10727" width="11.42578125" style="9"/>
    <col min="10728" max="10728" width="28.28515625" style="9" customWidth="1"/>
    <col min="10729" max="10730" width="14.85546875" style="9" customWidth="1"/>
    <col min="10731" max="10731" width="19.85546875" style="9" customWidth="1"/>
    <col min="10732" max="10738" width="5.140625" style="9" customWidth="1"/>
    <col min="10739" max="10743" width="4.5703125" style="9" customWidth="1"/>
    <col min="10744" max="10744" width="5.140625" style="9" customWidth="1"/>
    <col min="10745" max="10746" width="4.5703125" style="9" customWidth="1"/>
    <col min="10747" max="10747" width="5.28515625" style="9" customWidth="1"/>
    <col min="10748" max="10750" width="4.5703125" style="9" customWidth="1"/>
    <col min="10751" max="10751" width="5.42578125" style="9" customWidth="1"/>
    <col min="10752" max="10754" width="4.5703125" style="9" customWidth="1"/>
    <col min="10755" max="10755" width="4" style="9" customWidth="1"/>
    <col min="10756" max="10756" width="16.140625" style="9" customWidth="1"/>
    <col min="10757" max="10757" width="14.85546875" style="9" customWidth="1"/>
    <col min="10758" max="10758" width="14" style="9" customWidth="1"/>
    <col min="10759" max="10983" width="11.42578125" style="9"/>
    <col min="10984" max="10984" width="28.28515625" style="9" customWidth="1"/>
    <col min="10985" max="10986" width="14.85546875" style="9" customWidth="1"/>
    <col min="10987" max="10987" width="19.85546875" style="9" customWidth="1"/>
    <col min="10988" max="10994" width="5.140625" style="9" customWidth="1"/>
    <col min="10995" max="10999" width="4.5703125" style="9" customWidth="1"/>
    <col min="11000" max="11000" width="5.140625" style="9" customWidth="1"/>
    <col min="11001" max="11002" width="4.5703125" style="9" customWidth="1"/>
    <col min="11003" max="11003" width="5.28515625" style="9" customWidth="1"/>
    <col min="11004" max="11006" width="4.5703125" style="9" customWidth="1"/>
    <col min="11007" max="11007" width="5.42578125" style="9" customWidth="1"/>
    <col min="11008" max="11010" width="4.5703125" style="9" customWidth="1"/>
    <col min="11011" max="11011" width="4" style="9" customWidth="1"/>
    <col min="11012" max="11012" width="16.140625" style="9" customWidth="1"/>
    <col min="11013" max="11013" width="14.85546875" style="9" customWidth="1"/>
    <col min="11014" max="11014" width="14" style="9" customWidth="1"/>
    <col min="11015" max="11239" width="11.42578125" style="9"/>
    <col min="11240" max="11240" width="28.28515625" style="9" customWidth="1"/>
    <col min="11241" max="11242" width="14.85546875" style="9" customWidth="1"/>
    <col min="11243" max="11243" width="19.85546875" style="9" customWidth="1"/>
    <col min="11244" max="11250" width="5.140625" style="9" customWidth="1"/>
    <col min="11251" max="11255" width="4.5703125" style="9" customWidth="1"/>
    <col min="11256" max="11256" width="5.140625" style="9" customWidth="1"/>
    <col min="11257" max="11258" width="4.5703125" style="9" customWidth="1"/>
    <col min="11259" max="11259" width="5.28515625" style="9" customWidth="1"/>
    <col min="11260" max="11262" width="4.5703125" style="9" customWidth="1"/>
    <col min="11263" max="11263" width="5.42578125" style="9" customWidth="1"/>
    <col min="11264" max="11266" width="4.5703125" style="9" customWidth="1"/>
    <col min="11267" max="11267" width="4" style="9" customWidth="1"/>
    <col min="11268" max="11268" width="16.140625" style="9" customWidth="1"/>
    <col min="11269" max="11269" width="14.85546875" style="9" customWidth="1"/>
    <col min="11270" max="11270" width="14" style="9" customWidth="1"/>
    <col min="11271" max="11495" width="11.42578125" style="9"/>
    <col min="11496" max="11496" width="28.28515625" style="9" customWidth="1"/>
    <col min="11497" max="11498" width="14.85546875" style="9" customWidth="1"/>
    <col min="11499" max="11499" width="19.85546875" style="9" customWidth="1"/>
    <col min="11500" max="11506" width="5.140625" style="9" customWidth="1"/>
    <col min="11507" max="11511" width="4.5703125" style="9" customWidth="1"/>
    <col min="11512" max="11512" width="5.140625" style="9" customWidth="1"/>
    <col min="11513" max="11514" width="4.5703125" style="9" customWidth="1"/>
    <col min="11515" max="11515" width="5.28515625" style="9" customWidth="1"/>
    <col min="11516" max="11518" width="4.5703125" style="9" customWidth="1"/>
    <col min="11519" max="11519" width="5.42578125" style="9" customWidth="1"/>
    <col min="11520" max="11522" width="4.5703125" style="9" customWidth="1"/>
    <col min="11523" max="11523" width="4" style="9" customWidth="1"/>
    <col min="11524" max="11524" width="16.140625" style="9" customWidth="1"/>
    <col min="11525" max="11525" width="14.85546875" style="9" customWidth="1"/>
    <col min="11526" max="11526" width="14" style="9" customWidth="1"/>
    <col min="11527" max="11751" width="11.42578125" style="9"/>
    <col min="11752" max="11752" width="28.28515625" style="9" customWidth="1"/>
    <col min="11753" max="11754" width="14.85546875" style="9" customWidth="1"/>
    <col min="11755" max="11755" width="19.85546875" style="9" customWidth="1"/>
    <col min="11756" max="11762" width="5.140625" style="9" customWidth="1"/>
    <col min="11763" max="11767" width="4.5703125" style="9" customWidth="1"/>
    <col min="11768" max="11768" width="5.140625" style="9" customWidth="1"/>
    <col min="11769" max="11770" width="4.5703125" style="9" customWidth="1"/>
    <col min="11771" max="11771" width="5.28515625" style="9" customWidth="1"/>
    <col min="11772" max="11774" width="4.5703125" style="9" customWidth="1"/>
    <col min="11775" max="11775" width="5.42578125" style="9" customWidth="1"/>
    <col min="11776" max="11778" width="4.5703125" style="9" customWidth="1"/>
    <col min="11779" max="11779" width="4" style="9" customWidth="1"/>
    <col min="11780" max="11780" width="16.140625" style="9" customWidth="1"/>
    <col min="11781" max="11781" width="14.85546875" style="9" customWidth="1"/>
    <col min="11782" max="11782" width="14" style="9" customWidth="1"/>
    <col min="11783" max="12007" width="11.42578125" style="9"/>
    <col min="12008" max="12008" width="28.28515625" style="9" customWidth="1"/>
    <col min="12009" max="12010" width="14.85546875" style="9" customWidth="1"/>
    <col min="12011" max="12011" width="19.85546875" style="9" customWidth="1"/>
    <col min="12012" max="12018" width="5.140625" style="9" customWidth="1"/>
    <col min="12019" max="12023" width="4.5703125" style="9" customWidth="1"/>
    <col min="12024" max="12024" width="5.140625" style="9" customWidth="1"/>
    <col min="12025" max="12026" width="4.5703125" style="9" customWidth="1"/>
    <col min="12027" max="12027" width="5.28515625" style="9" customWidth="1"/>
    <col min="12028" max="12030" width="4.5703125" style="9" customWidth="1"/>
    <col min="12031" max="12031" width="5.42578125" style="9" customWidth="1"/>
    <col min="12032" max="12034" width="4.5703125" style="9" customWidth="1"/>
    <col min="12035" max="12035" width="4" style="9" customWidth="1"/>
    <col min="12036" max="12036" width="16.140625" style="9" customWidth="1"/>
    <col min="12037" max="12037" width="14.85546875" style="9" customWidth="1"/>
    <col min="12038" max="12038" width="14" style="9" customWidth="1"/>
    <col min="12039" max="12263" width="11.42578125" style="9"/>
    <col min="12264" max="12264" width="28.28515625" style="9" customWidth="1"/>
    <col min="12265" max="12266" width="14.85546875" style="9" customWidth="1"/>
    <col min="12267" max="12267" width="19.85546875" style="9" customWidth="1"/>
    <col min="12268" max="12274" width="5.140625" style="9" customWidth="1"/>
    <col min="12275" max="12279" width="4.5703125" style="9" customWidth="1"/>
    <col min="12280" max="12280" width="5.140625" style="9" customWidth="1"/>
    <col min="12281" max="12282" width="4.5703125" style="9" customWidth="1"/>
    <col min="12283" max="12283" width="5.28515625" style="9" customWidth="1"/>
    <col min="12284" max="12286" width="4.5703125" style="9" customWidth="1"/>
    <col min="12287" max="12287" width="5.42578125" style="9" customWidth="1"/>
    <col min="12288" max="12290" width="4.5703125" style="9" customWidth="1"/>
    <col min="12291" max="12291" width="4" style="9" customWidth="1"/>
    <col min="12292" max="12292" width="16.140625" style="9" customWidth="1"/>
    <col min="12293" max="12293" width="14.85546875" style="9" customWidth="1"/>
    <col min="12294" max="12294" width="14" style="9" customWidth="1"/>
    <col min="12295" max="12519" width="11.42578125" style="9"/>
    <col min="12520" max="12520" width="28.28515625" style="9" customWidth="1"/>
    <col min="12521" max="12522" width="14.85546875" style="9" customWidth="1"/>
    <col min="12523" max="12523" width="19.85546875" style="9" customWidth="1"/>
    <col min="12524" max="12530" width="5.140625" style="9" customWidth="1"/>
    <col min="12531" max="12535" width="4.5703125" style="9" customWidth="1"/>
    <col min="12536" max="12536" width="5.140625" style="9" customWidth="1"/>
    <col min="12537" max="12538" width="4.5703125" style="9" customWidth="1"/>
    <col min="12539" max="12539" width="5.28515625" style="9" customWidth="1"/>
    <col min="12540" max="12542" width="4.5703125" style="9" customWidth="1"/>
    <col min="12543" max="12543" width="5.42578125" style="9" customWidth="1"/>
    <col min="12544" max="12546" width="4.5703125" style="9" customWidth="1"/>
    <col min="12547" max="12547" width="4" style="9" customWidth="1"/>
    <col min="12548" max="12548" width="16.140625" style="9" customWidth="1"/>
    <col min="12549" max="12549" width="14.85546875" style="9" customWidth="1"/>
    <col min="12550" max="12550" width="14" style="9" customWidth="1"/>
    <col min="12551" max="12775" width="11.42578125" style="9"/>
    <col min="12776" max="12776" width="28.28515625" style="9" customWidth="1"/>
    <col min="12777" max="12778" width="14.85546875" style="9" customWidth="1"/>
    <col min="12779" max="12779" width="19.85546875" style="9" customWidth="1"/>
    <col min="12780" max="12786" width="5.140625" style="9" customWidth="1"/>
    <col min="12787" max="12791" width="4.5703125" style="9" customWidth="1"/>
    <col min="12792" max="12792" width="5.140625" style="9" customWidth="1"/>
    <col min="12793" max="12794" width="4.5703125" style="9" customWidth="1"/>
    <col min="12795" max="12795" width="5.28515625" style="9" customWidth="1"/>
    <col min="12796" max="12798" width="4.5703125" style="9" customWidth="1"/>
    <col min="12799" max="12799" width="5.42578125" style="9" customWidth="1"/>
    <col min="12800" max="12802" width="4.5703125" style="9" customWidth="1"/>
    <col min="12803" max="12803" width="4" style="9" customWidth="1"/>
    <col min="12804" max="12804" width="16.140625" style="9" customWidth="1"/>
    <col min="12805" max="12805" width="14.85546875" style="9" customWidth="1"/>
    <col min="12806" max="12806" width="14" style="9" customWidth="1"/>
    <col min="12807" max="13031" width="11.42578125" style="9"/>
    <col min="13032" max="13032" width="28.28515625" style="9" customWidth="1"/>
    <col min="13033" max="13034" width="14.85546875" style="9" customWidth="1"/>
    <col min="13035" max="13035" width="19.85546875" style="9" customWidth="1"/>
    <col min="13036" max="13042" width="5.140625" style="9" customWidth="1"/>
    <col min="13043" max="13047" width="4.5703125" style="9" customWidth="1"/>
    <col min="13048" max="13048" width="5.140625" style="9" customWidth="1"/>
    <col min="13049" max="13050" width="4.5703125" style="9" customWidth="1"/>
    <col min="13051" max="13051" width="5.28515625" style="9" customWidth="1"/>
    <col min="13052" max="13054" width="4.5703125" style="9" customWidth="1"/>
    <col min="13055" max="13055" width="5.42578125" style="9" customWidth="1"/>
    <col min="13056" max="13058" width="4.5703125" style="9" customWidth="1"/>
    <col min="13059" max="13059" width="4" style="9" customWidth="1"/>
    <col min="13060" max="13060" width="16.140625" style="9" customWidth="1"/>
    <col min="13061" max="13061" width="14.85546875" style="9" customWidth="1"/>
    <col min="13062" max="13062" width="14" style="9" customWidth="1"/>
    <col min="13063" max="13287" width="11.42578125" style="9"/>
    <col min="13288" max="13288" width="28.28515625" style="9" customWidth="1"/>
    <col min="13289" max="13290" width="14.85546875" style="9" customWidth="1"/>
    <col min="13291" max="13291" width="19.85546875" style="9" customWidth="1"/>
    <col min="13292" max="13298" width="5.140625" style="9" customWidth="1"/>
    <col min="13299" max="13303" width="4.5703125" style="9" customWidth="1"/>
    <col min="13304" max="13304" width="5.140625" style="9" customWidth="1"/>
    <col min="13305" max="13306" width="4.5703125" style="9" customWidth="1"/>
    <col min="13307" max="13307" width="5.28515625" style="9" customWidth="1"/>
    <col min="13308" max="13310" width="4.5703125" style="9" customWidth="1"/>
    <col min="13311" max="13311" width="5.42578125" style="9" customWidth="1"/>
    <col min="13312" max="13314" width="4.5703125" style="9" customWidth="1"/>
    <col min="13315" max="13315" width="4" style="9" customWidth="1"/>
    <col min="13316" max="13316" width="16.140625" style="9" customWidth="1"/>
    <col min="13317" max="13317" width="14.85546875" style="9" customWidth="1"/>
    <col min="13318" max="13318" width="14" style="9" customWidth="1"/>
    <col min="13319" max="13543" width="11.42578125" style="9"/>
    <col min="13544" max="13544" width="28.28515625" style="9" customWidth="1"/>
    <col min="13545" max="13546" width="14.85546875" style="9" customWidth="1"/>
    <col min="13547" max="13547" width="19.85546875" style="9" customWidth="1"/>
    <col min="13548" max="13554" width="5.140625" style="9" customWidth="1"/>
    <col min="13555" max="13559" width="4.5703125" style="9" customWidth="1"/>
    <col min="13560" max="13560" width="5.140625" style="9" customWidth="1"/>
    <col min="13561" max="13562" width="4.5703125" style="9" customWidth="1"/>
    <col min="13563" max="13563" width="5.28515625" style="9" customWidth="1"/>
    <col min="13564" max="13566" width="4.5703125" style="9" customWidth="1"/>
    <col min="13567" max="13567" width="5.42578125" style="9" customWidth="1"/>
    <col min="13568" max="13570" width="4.5703125" style="9" customWidth="1"/>
    <col min="13571" max="13571" width="4" style="9" customWidth="1"/>
    <col min="13572" max="13572" width="16.140625" style="9" customWidth="1"/>
    <col min="13573" max="13573" width="14.85546875" style="9" customWidth="1"/>
    <col min="13574" max="13574" width="14" style="9" customWidth="1"/>
    <col min="13575" max="13799" width="11.42578125" style="9"/>
    <col min="13800" max="13800" width="28.28515625" style="9" customWidth="1"/>
    <col min="13801" max="13802" width="14.85546875" style="9" customWidth="1"/>
    <col min="13803" max="13803" width="19.85546875" style="9" customWidth="1"/>
    <col min="13804" max="13810" width="5.140625" style="9" customWidth="1"/>
    <col min="13811" max="13815" width="4.5703125" style="9" customWidth="1"/>
    <col min="13816" max="13816" width="5.140625" style="9" customWidth="1"/>
    <col min="13817" max="13818" width="4.5703125" style="9" customWidth="1"/>
    <col min="13819" max="13819" width="5.28515625" style="9" customWidth="1"/>
    <col min="13820" max="13822" width="4.5703125" style="9" customWidth="1"/>
    <col min="13823" max="13823" width="5.42578125" style="9" customWidth="1"/>
    <col min="13824" max="13826" width="4.5703125" style="9" customWidth="1"/>
    <col min="13827" max="13827" width="4" style="9" customWidth="1"/>
    <col min="13828" max="13828" width="16.140625" style="9" customWidth="1"/>
    <col min="13829" max="13829" width="14.85546875" style="9" customWidth="1"/>
    <col min="13830" max="13830" width="14" style="9" customWidth="1"/>
    <col min="13831" max="14055" width="11.42578125" style="9"/>
    <col min="14056" max="14056" width="28.28515625" style="9" customWidth="1"/>
    <col min="14057" max="14058" width="14.85546875" style="9" customWidth="1"/>
    <col min="14059" max="14059" width="19.85546875" style="9" customWidth="1"/>
    <col min="14060" max="14066" width="5.140625" style="9" customWidth="1"/>
    <col min="14067" max="14071" width="4.5703125" style="9" customWidth="1"/>
    <col min="14072" max="14072" width="5.140625" style="9" customWidth="1"/>
    <col min="14073" max="14074" width="4.5703125" style="9" customWidth="1"/>
    <col min="14075" max="14075" width="5.28515625" style="9" customWidth="1"/>
    <col min="14076" max="14078" width="4.5703125" style="9" customWidth="1"/>
    <col min="14079" max="14079" width="5.42578125" style="9" customWidth="1"/>
    <col min="14080" max="14082" width="4.5703125" style="9" customWidth="1"/>
    <col min="14083" max="14083" width="4" style="9" customWidth="1"/>
    <col min="14084" max="14084" width="16.140625" style="9" customWidth="1"/>
    <col min="14085" max="14085" width="14.85546875" style="9" customWidth="1"/>
    <col min="14086" max="14086" width="14" style="9" customWidth="1"/>
    <col min="14087" max="14311" width="11.42578125" style="9"/>
    <col min="14312" max="14312" width="28.28515625" style="9" customWidth="1"/>
    <col min="14313" max="14314" width="14.85546875" style="9" customWidth="1"/>
    <col min="14315" max="14315" width="19.85546875" style="9" customWidth="1"/>
    <col min="14316" max="14322" width="5.140625" style="9" customWidth="1"/>
    <col min="14323" max="14327" width="4.5703125" style="9" customWidth="1"/>
    <col min="14328" max="14328" width="5.140625" style="9" customWidth="1"/>
    <col min="14329" max="14330" width="4.5703125" style="9" customWidth="1"/>
    <col min="14331" max="14331" width="5.28515625" style="9" customWidth="1"/>
    <col min="14332" max="14334" width="4.5703125" style="9" customWidth="1"/>
    <col min="14335" max="14335" width="5.42578125" style="9" customWidth="1"/>
    <col min="14336" max="14338" width="4.5703125" style="9" customWidth="1"/>
    <col min="14339" max="14339" width="4" style="9" customWidth="1"/>
    <col min="14340" max="14340" width="16.140625" style="9" customWidth="1"/>
    <col min="14341" max="14341" width="14.85546875" style="9" customWidth="1"/>
    <col min="14342" max="14342" width="14" style="9" customWidth="1"/>
    <col min="14343" max="14567" width="11.42578125" style="9"/>
    <col min="14568" max="14568" width="28.28515625" style="9" customWidth="1"/>
    <col min="14569" max="14570" width="14.85546875" style="9" customWidth="1"/>
    <col min="14571" max="14571" width="19.85546875" style="9" customWidth="1"/>
    <col min="14572" max="14578" width="5.140625" style="9" customWidth="1"/>
    <col min="14579" max="14583" width="4.5703125" style="9" customWidth="1"/>
    <col min="14584" max="14584" width="5.140625" style="9" customWidth="1"/>
    <col min="14585" max="14586" width="4.5703125" style="9" customWidth="1"/>
    <col min="14587" max="14587" width="5.28515625" style="9" customWidth="1"/>
    <col min="14588" max="14590" width="4.5703125" style="9" customWidth="1"/>
    <col min="14591" max="14591" width="5.42578125" style="9" customWidth="1"/>
    <col min="14592" max="14594" width="4.5703125" style="9" customWidth="1"/>
    <col min="14595" max="14595" width="4" style="9" customWidth="1"/>
    <col min="14596" max="14596" width="16.140625" style="9" customWidth="1"/>
    <col min="14597" max="14597" width="14.85546875" style="9" customWidth="1"/>
    <col min="14598" max="14598" width="14" style="9" customWidth="1"/>
    <col min="14599" max="14823" width="11.42578125" style="9"/>
    <col min="14824" max="14824" width="28.28515625" style="9" customWidth="1"/>
    <col min="14825" max="14826" width="14.85546875" style="9" customWidth="1"/>
    <col min="14827" max="14827" width="19.85546875" style="9" customWidth="1"/>
    <col min="14828" max="14834" width="5.140625" style="9" customWidth="1"/>
    <col min="14835" max="14839" width="4.5703125" style="9" customWidth="1"/>
    <col min="14840" max="14840" width="5.140625" style="9" customWidth="1"/>
    <col min="14841" max="14842" width="4.5703125" style="9" customWidth="1"/>
    <col min="14843" max="14843" width="5.28515625" style="9" customWidth="1"/>
    <col min="14844" max="14846" width="4.5703125" style="9" customWidth="1"/>
    <col min="14847" max="14847" width="5.42578125" style="9" customWidth="1"/>
    <col min="14848" max="14850" width="4.5703125" style="9" customWidth="1"/>
    <col min="14851" max="14851" width="4" style="9" customWidth="1"/>
    <col min="14852" max="14852" width="16.140625" style="9" customWidth="1"/>
    <col min="14853" max="14853" width="14.85546875" style="9" customWidth="1"/>
    <col min="14854" max="14854" width="14" style="9" customWidth="1"/>
    <col min="14855" max="15079" width="11.42578125" style="9"/>
    <col min="15080" max="15080" width="28.28515625" style="9" customWidth="1"/>
    <col min="15081" max="15082" width="14.85546875" style="9" customWidth="1"/>
    <col min="15083" max="15083" width="19.85546875" style="9" customWidth="1"/>
    <col min="15084" max="15090" width="5.140625" style="9" customWidth="1"/>
    <col min="15091" max="15095" width="4.5703125" style="9" customWidth="1"/>
    <col min="15096" max="15096" width="5.140625" style="9" customWidth="1"/>
    <col min="15097" max="15098" width="4.5703125" style="9" customWidth="1"/>
    <col min="15099" max="15099" width="5.28515625" style="9" customWidth="1"/>
    <col min="15100" max="15102" width="4.5703125" style="9" customWidth="1"/>
    <col min="15103" max="15103" width="5.42578125" style="9" customWidth="1"/>
    <col min="15104" max="15106" width="4.5703125" style="9" customWidth="1"/>
    <col min="15107" max="15107" width="4" style="9" customWidth="1"/>
    <col min="15108" max="15108" width="16.140625" style="9" customWidth="1"/>
    <col min="15109" max="15109" width="14.85546875" style="9" customWidth="1"/>
    <col min="15110" max="15110" width="14" style="9" customWidth="1"/>
    <col min="15111" max="15335" width="11.42578125" style="9"/>
    <col min="15336" max="15336" width="28.28515625" style="9" customWidth="1"/>
    <col min="15337" max="15338" width="14.85546875" style="9" customWidth="1"/>
    <col min="15339" max="15339" width="19.85546875" style="9" customWidth="1"/>
    <col min="15340" max="15346" width="5.140625" style="9" customWidth="1"/>
    <col min="15347" max="15351" width="4.5703125" style="9" customWidth="1"/>
    <col min="15352" max="15352" width="5.140625" style="9" customWidth="1"/>
    <col min="15353" max="15354" width="4.5703125" style="9" customWidth="1"/>
    <col min="15355" max="15355" width="5.28515625" style="9" customWidth="1"/>
    <col min="15356" max="15358" width="4.5703125" style="9" customWidth="1"/>
    <col min="15359" max="15359" width="5.42578125" style="9" customWidth="1"/>
    <col min="15360" max="15362" width="4.5703125" style="9" customWidth="1"/>
    <col min="15363" max="15363" width="4" style="9" customWidth="1"/>
    <col min="15364" max="15364" width="16.140625" style="9" customWidth="1"/>
    <col min="15365" max="15365" width="14.85546875" style="9" customWidth="1"/>
    <col min="15366" max="15366" width="14" style="9" customWidth="1"/>
    <col min="15367" max="15591" width="11.42578125" style="9"/>
    <col min="15592" max="15592" width="28.28515625" style="9" customWidth="1"/>
    <col min="15593" max="15594" width="14.85546875" style="9" customWidth="1"/>
    <col min="15595" max="15595" width="19.85546875" style="9" customWidth="1"/>
    <col min="15596" max="15602" width="5.140625" style="9" customWidth="1"/>
    <col min="15603" max="15607" width="4.5703125" style="9" customWidth="1"/>
    <col min="15608" max="15608" width="5.140625" style="9" customWidth="1"/>
    <col min="15609" max="15610" width="4.5703125" style="9" customWidth="1"/>
    <col min="15611" max="15611" width="5.28515625" style="9" customWidth="1"/>
    <col min="15612" max="15614" width="4.5703125" style="9" customWidth="1"/>
    <col min="15615" max="15615" width="5.42578125" style="9" customWidth="1"/>
    <col min="15616" max="15618" width="4.5703125" style="9" customWidth="1"/>
    <col min="15619" max="15619" width="4" style="9" customWidth="1"/>
    <col min="15620" max="15620" width="16.140625" style="9" customWidth="1"/>
    <col min="15621" max="15621" width="14.85546875" style="9" customWidth="1"/>
    <col min="15622" max="15622" width="14" style="9" customWidth="1"/>
    <col min="15623" max="15847" width="11.42578125" style="9"/>
    <col min="15848" max="15848" width="28.28515625" style="9" customWidth="1"/>
    <col min="15849" max="15850" width="14.85546875" style="9" customWidth="1"/>
    <col min="15851" max="15851" width="19.85546875" style="9" customWidth="1"/>
    <col min="15852" max="15858" width="5.140625" style="9" customWidth="1"/>
    <col min="15859" max="15863" width="4.5703125" style="9" customWidth="1"/>
    <col min="15864" max="15864" width="5.140625" style="9" customWidth="1"/>
    <col min="15865" max="15866" width="4.5703125" style="9" customWidth="1"/>
    <col min="15867" max="15867" width="5.28515625" style="9" customWidth="1"/>
    <col min="15868" max="15870" width="4.5703125" style="9" customWidth="1"/>
    <col min="15871" max="15871" width="5.42578125" style="9" customWidth="1"/>
    <col min="15872" max="15874" width="4.5703125" style="9" customWidth="1"/>
    <col min="15875" max="15875" width="4" style="9" customWidth="1"/>
    <col min="15876" max="15876" width="16.140625" style="9" customWidth="1"/>
    <col min="15877" max="15877" width="14.85546875" style="9" customWidth="1"/>
    <col min="15878" max="15878" width="14" style="9" customWidth="1"/>
    <col min="15879" max="16103" width="11.42578125" style="9"/>
    <col min="16104" max="16104" width="28.28515625" style="9" customWidth="1"/>
    <col min="16105" max="16106" width="14.85546875" style="9" customWidth="1"/>
    <col min="16107" max="16107" width="19.85546875" style="9" customWidth="1"/>
    <col min="16108" max="16114" width="5.140625" style="9" customWidth="1"/>
    <col min="16115" max="16119" width="4.5703125" style="9" customWidth="1"/>
    <col min="16120" max="16120" width="5.140625" style="9" customWidth="1"/>
    <col min="16121" max="16122" width="4.5703125" style="9" customWidth="1"/>
    <col min="16123" max="16123" width="5.28515625" style="9" customWidth="1"/>
    <col min="16124" max="16126" width="4.5703125" style="9" customWidth="1"/>
    <col min="16127" max="16127" width="5.42578125" style="9" customWidth="1"/>
    <col min="16128" max="16130" width="4.5703125" style="9" customWidth="1"/>
    <col min="16131" max="16131" width="4" style="9" customWidth="1"/>
    <col min="16132" max="16132" width="16.140625" style="9" customWidth="1"/>
    <col min="16133" max="16133" width="14.85546875" style="9" customWidth="1"/>
    <col min="16134" max="16134" width="14" style="9" customWidth="1"/>
    <col min="16135" max="16360" width="11.42578125" style="9"/>
    <col min="16361" max="16363" width="11.42578125" style="9" customWidth="1"/>
    <col min="16364" max="16384" width="11.42578125" style="9"/>
  </cols>
  <sheetData>
    <row r="1" spans="1:35" ht="28.5" customHeight="1" x14ac:dyDescent="0.25">
      <c r="A1" s="297"/>
      <c r="B1" s="298" t="s">
        <v>51</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C1" s="3"/>
      <c r="AD1" s="3"/>
      <c r="AE1" s="3"/>
    </row>
    <row r="2" spans="1:35" ht="27" customHeight="1" x14ac:dyDescent="0.25">
      <c r="A2" s="297"/>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C2" s="3"/>
      <c r="AD2" s="3"/>
      <c r="AE2" s="3"/>
    </row>
    <row r="3" spans="1:35" s="38" customFormat="1" ht="20.100000000000001" customHeight="1" x14ac:dyDescent="0.2">
      <c r="A3" s="299" t="s">
        <v>50</v>
      </c>
      <c r="B3" s="299"/>
      <c r="C3" s="299"/>
      <c r="D3" s="299"/>
      <c r="E3" s="299"/>
      <c r="F3" s="299"/>
      <c r="G3" s="299" t="s">
        <v>48</v>
      </c>
      <c r="H3" s="299"/>
      <c r="I3" s="299"/>
      <c r="J3" s="299"/>
      <c r="K3" s="299"/>
      <c r="L3" s="299"/>
      <c r="M3" s="299"/>
      <c r="N3" s="299"/>
      <c r="O3" s="299"/>
      <c r="P3" s="299"/>
      <c r="Q3" s="300" t="s">
        <v>49</v>
      </c>
      <c r="R3" s="300"/>
      <c r="S3" s="300"/>
      <c r="T3" s="300"/>
      <c r="U3" s="300"/>
      <c r="V3" s="300"/>
      <c r="W3" s="300"/>
      <c r="X3" s="300"/>
      <c r="Y3" s="300"/>
      <c r="Z3" s="300"/>
      <c r="AA3" s="300"/>
      <c r="AB3" s="37"/>
      <c r="AC3" s="37"/>
      <c r="AD3" s="37"/>
      <c r="AE3" s="37"/>
      <c r="AF3" s="37"/>
      <c r="AG3" s="37"/>
      <c r="AH3" s="37"/>
    </row>
    <row r="4" spans="1:35" ht="55.5" customHeight="1" x14ac:dyDescent="0.25">
      <c r="A4" s="21" t="s">
        <v>47</v>
      </c>
      <c r="B4" s="11"/>
      <c r="C4" s="327" t="s">
        <v>42</v>
      </c>
      <c r="D4" s="327"/>
      <c r="E4" s="327"/>
      <c r="F4" s="329" t="s">
        <v>52</v>
      </c>
      <c r="G4" s="329"/>
      <c r="H4" s="329"/>
      <c r="I4" s="329"/>
      <c r="J4" s="329"/>
      <c r="K4" s="329"/>
      <c r="L4" s="329"/>
      <c r="M4" s="329"/>
      <c r="N4" s="329"/>
      <c r="O4" s="329"/>
      <c r="P4" s="329"/>
      <c r="Q4" s="11"/>
      <c r="R4" s="36"/>
      <c r="S4" s="20"/>
      <c r="T4" s="3"/>
      <c r="U4" s="3"/>
      <c r="V4" s="3"/>
      <c r="AC4" s="3"/>
      <c r="AD4" s="3"/>
      <c r="AE4" s="3"/>
    </row>
    <row r="5" spans="1:35" ht="20.100000000000001" customHeight="1" x14ac:dyDescent="0.25">
      <c r="A5" s="22" t="s">
        <v>24</v>
      </c>
      <c r="B5" s="328" t="s">
        <v>56</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C5" s="3"/>
      <c r="AD5" s="3"/>
      <c r="AE5" s="3"/>
    </row>
    <row r="6" spans="1:35" ht="12.75" customHeight="1" x14ac:dyDescent="0.25">
      <c r="A6" s="4"/>
      <c r="B6" s="4"/>
      <c r="C6" s="4"/>
      <c r="D6" s="4"/>
      <c r="E6" s="4"/>
      <c r="F6" s="4"/>
      <c r="G6" s="4"/>
      <c r="H6" s="4"/>
      <c r="I6" s="4"/>
      <c r="J6" s="4"/>
      <c r="K6" s="4"/>
      <c r="L6" s="4"/>
      <c r="M6" s="4"/>
      <c r="N6" s="4"/>
      <c r="O6" s="4"/>
      <c r="P6" s="4"/>
      <c r="Q6" s="4"/>
      <c r="R6" s="4"/>
      <c r="S6" s="4"/>
      <c r="T6" s="4"/>
      <c r="U6" s="4"/>
      <c r="V6" s="4"/>
      <c r="W6" s="4"/>
      <c r="X6" s="4"/>
      <c r="Y6" s="4"/>
      <c r="Z6" s="4"/>
      <c r="AA6" s="5"/>
      <c r="AC6" s="3"/>
      <c r="AD6" s="3"/>
      <c r="AE6" s="3"/>
    </row>
    <row r="7" spans="1:35" s="10" customFormat="1" ht="12.75" customHeight="1" x14ac:dyDescent="0.25">
      <c r="A7" s="327" t="s">
        <v>25</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16"/>
      <c r="AC7" s="11"/>
      <c r="AD7" s="11"/>
      <c r="AE7" s="11"/>
    </row>
    <row r="8" spans="1:35" s="10" customFormat="1" ht="12" customHeight="1" x14ac:dyDescent="0.2">
      <c r="A8" s="326" t="s">
        <v>57</v>
      </c>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16"/>
      <c r="AC8" s="11"/>
      <c r="AD8" s="11"/>
      <c r="AE8" s="11"/>
    </row>
    <row r="9" spans="1:35" s="10" customFormat="1" ht="22.5" customHeight="1" x14ac:dyDescent="0.2">
      <c r="A9" s="332" t="s">
        <v>21</v>
      </c>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16"/>
      <c r="AC9" s="11"/>
      <c r="AD9" s="11"/>
      <c r="AE9" s="11"/>
      <c r="AI9" s="39"/>
    </row>
    <row r="10" spans="1:35" s="10" customFormat="1" ht="12.75" customHeight="1" x14ac:dyDescent="0.2">
      <c r="A10" s="326" t="s">
        <v>71</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16"/>
      <c r="AC10" s="11"/>
      <c r="AD10" s="11"/>
      <c r="AE10" s="11"/>
    </row>
    <row r="11" spans="1:35" s="44" customFormat="1" ht="21" customHeight="1" x14ac:dyDescent="0.2">
      <c r="A11" s="333" t="s">
        <v>26</v>
      </c>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42"/>
      <c r="AC11" s="43"/>
      <c r="AD11" s="43"/>
      <c r="AE11" s="43"/>
    </row>
    <row r="12" spans="1:35" s="10" customFormat="1" ht="15" customHeight="1" x14ac:dyDescent="0.2">
      <c r="A12" s="326" t="s">
        <v>54</v>
      </c>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16"/>
      <c r="AC12" s="11"/>
      <c r="AD12" s="11"/>
      <c r="AE12" s="11"/>
    </row>
    <row r="13" spans="1:35" s="10" customFormat="1" ht="9" customHeight="1" x14ac:dyDescent="0.2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16"/>
      <c r="AC13" s="11"/>
      <c r="AD13" s="11"/>
      <c r="AE13" s="11"/>
    </row>
    <row r="14" spans="1:35" s="10" customFormat="1" ht="15" customHeight="1" x14ac:dyDescent="0.25">
      <c r="A14" s="334" t="s">
        <v>27</v>
      </c>
      <c r="B14" s="335"/>
      <c r="C14" s="336"/>
      <c r="D14" s="334" t="s">
        <v>28</v>
      </c>
      <c r="E14" s="335"/>
      <c r="F14" s="335"/>
      <c r="G14" s="335"/>
      <c r="H14" s="335"/>
      <c r="I14" s="335"/>
      <c r="J14" s="335"/>
      <c r="K14" s="335"/>
      <c r="L14" s="335"/>
      <c r="M14" s="335"/>
      <c r="N14" s="335"/>
      <c r="O14" s="335"/>
      <c r="P14" s="335"/>
      <c r="Q14" s="335"/>
      <c r="R14" s="335"/>
      <c r="S14" s="335"/>
      <c r="T14" s="335"/>
      <c r="U14" s="335"/>
      <c r="V14" s="335"/>
      <c r="W14" s="335"/>
      <c r="X14" s="335"/>
      <c r="Y14" s="336"/>
      <c r="Z14" s="337" t="s">
        <v>29</v>
      </c>
      <c r="AA14" s="338"/>
      <c r="AB14" s="16"/>
      <c r="AC14" s="12"/>
      <c r="AD14" s="12"/>
      <c r="AE14" s="12"/>
      <c r="AF14" s="23"/>
    </row>
    <row r="15" spans="1:35" s="10" customFormat="1" ht="23.1" customHeight="1" x14ac:dyDescent="0.25">
      <c r="A15" s="314" t="s">
        <v>36</v>
      </c>
      <c r="B15" s="315"/>
      <c r="C15" s="316"/>
      <c r="D15" s="317" t="s">
        <v>55</v>
      </c>
      <c r="E15" s="318"/>
      <c r="F15" s="318"/>
      <c r="G15" s="318"/>
      <c r="H15" s="318"/>
      <c r="I15" s="318"/>
      <c r="J15" s="318"/>
      <c r="K15" s="318"/>
      <c r="L15" s="318"/>
      <c r="M15" s="318"/>
      <c r="N15" s="318"/>
      <c r="O15" s="318"/>
      <c r="P15" s="318"/>
      <c r="Q15" s="318"/>
      <c r="R15" s="318"/>
      <c r="S15" s="318"/>
      <c r="T15" s="318"/>
      <c r="U15" s="318"/>
      <c r="V15" s="318"/>
      <c r="W15" s="318"/>
      <c r="X15" s="318"/>
      <c r="Y15" s="319"/>
      <c r="Z15" s="330">
        <v>0.9</v>
      </c>
      <c r="AA15" s="331"/>
      <c r="AB15" s="16"/>
      <c r="AC15" s="12"/>
      <c r="AD15" s="12"/>
      <c r="AE15" s="12"/>
      <c r="AF15" s="23"/>
    </row>
    <row r="16" spans="1:35" s="10" customFormat="1" ht="23.1" customHeight="1" x14ac:dyDescent="0.25">
      <c r="A16" s="314" t="s">
        <v>37</v>
      </c>
      <c r="B16" s="315"/>
      <c r="C16" s="316"/>
      <c r="D16" s="317" t="s">
        <v>59</v>
      </c>
      <c r="E16" s="318"/>
      <c r="F16" s="318"/>
      <c r="G16" s="318"/>
      <c r="H16" s="318"/>
      <c r="I16" s="318"/>
      <c r="J16" s="318"/>
      <c r="K16" s="318"/>
      <c r="L16" s="318"/>
      <c r="M16" s="318"/>
      <c r="N16" s="318"/>
      <c r="O16" s="318"/>
      <c r="P16" s="318"/>
      <c r="Q16" s="318"/>
      <c r="R16" s="318"/>
      <c r="S16" s="318"/>
      <c r="T16" s="318"/>
      <c r="U16" s="318"/>
      <c r="V16" s="318"/>
      <c r="W16" s="318"/>
      <c r="X16" s="318"/>
      <c r="Y16" s="319"/>
      <c r="Z16" s="330">
        <v>0.9</v>
      </c>
      <c r="AA16" s="331"/>
      <c r="AB16" s="16"/>
      <c r="AC16" s="12"/>
      <c r="AD16" s="12"/>
      <c r="AE16" s="12"/>
      <c r="AF16" s="23"/>
    </row>
    <row r="17" spans="1:35" s="10" customFormat="1" ht="23.1" customHeight="1" x14ac:dyDescent="0.25">
      <c r="A17" s="314" t="s">
        <v>38</v>
      </c>
      <c r="B17" s="315"/>
      <c r="C17" s="316"/>
      <c r="D17" s="317" t="s">
        <v>58</v>
      </c>
      <c r="E17" s="318"/>
      <c r="F17" s="318"/>
      <c r="G17" s="318"/>
      <c r="H17" s="318"/>
      <c r="I17" s="318"/>
      <c r="J17" s="318"/>
      <c r="K17" s="318"/>
      <c r="L17" s="318"/>
      <c r="M17" s="318"/>
      <c r="N17" s="318"/>
      <c r="O17" s="318"/>
      <c r="P17" s="318"/>
      <c r="Q17" s="318"/>
      <c r="R17" s="318"/>
      <c r="S17" s="318"/>
      <c r="T17" s="318"/>
      <c r="U17" s="318"/>
      <c r="V17" s="318"/>
      <c r="W17" s="318"/>
      <c r="X17" s="318"/>
      <c r="Y17" s="319"/>
      <c r="Z17" s="330">
        <v>0.9</v>
      </c>
      <c r="AA17" s="331"/>
      <c r="AB17" s="16"/>
      <c r="AC17" s="11"/>
      <c r="AD17" s="11"/>
      <c r="AE17" s="11"/>
    </row>
    <row r="18" spans="1:35" s="11" customFormat="1" ht="12" customHeight="1"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7"/>
    </row>
    <row r="19" spans="1:35" x14ac:dyDescent="0.25">
      <c r="A19" s="320" t="s">
        <v>44</v>
      </c>
      <c r="B19" s="320" t="s">
        <v>45</v>
      </c>
      <c r="C19" s="321" t="s">
        <v>46</v>
      </c>
      <c r="D19" s="324" t="s">
        <v>43</v>
      </c>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C19" s="3"/>
      <c r="AD19" s="3"/>
      <c r="AE19" s="3"/>
    </row>
    <row r="20" spans="1:35" x14ac:dyDescent="0.25">
      <c r="A20" s="320"/>
      <c r="B20" s="320"/>
      <c r="C20" s="322"/>
      <c r="D20" s="313" t="s">
        <v>0</v>
      </c>
      <c r="E20" s="313"/>
      <c r="F20" s="313" t="s">
        <v>1</v>
      </c>
      <c r="G20" s="313"/>
      <c r="H20" s="313" t="s">
        <v>6</v>
      </c>
      <c r="I20" s="313"/>
      <c r="J20" s="313" t="s">
        <v>4</v>
      </c>
      <c r="K20" s="313"/>
      <c r="L20" s="313" t="s">
        <v>2</v>
      </c>
      <c r="M20" s="313"/>
      <c r="N20" s="313" t="s">
        <v>5</v>
      </c>
      <c r="O20" s="313"/>
      <c r="P20" s="313" t="s">
        <v>7</v>
      </c>
      <c r="Q20" s="313"/>
      <c r="R20" s="313" t="s">
        <v>3</v>
      </c>
      <c r="S20" s="313"/>
      <c r="T20" s="313" t="s">
        <v>17</v>
      </c>
      <c r="U20" s="313"/>
      <c r="V20" s="313" t="s">
        <v>8</v>
      </c>
      <c r="W20" s="313"/>
      <c r="X20" s="313" t="s">
        <v>16</v>
      </c>
      <c r="Y20" s="313"/>
      <c r="Z20" s="313" t="s">
        <v>15</v>
      </c>
      <c r="AA20" s="313"/>
      <c r="AC20" s="3"/>
      <c r="AD20" s="3"/>
      <c r="AE20" s="3"/>
      <c r="AI20" s="325" t="s">
        <v>81</v>
      </c>
    </row>
    <row r="21" spans="1:35" ht="11.25" customHeight="1" x14ac:dyDescent="0.25">
      <c r="A21" s="320"/>
      <c r="B21" s="320"/>
      <c r="C21" s="323"/>
      <c r="D21" s="24" t="s">
        <v>22</v>
      </c>
      <c r="E21" s="24" t="s">
        <v>23</v>
      </c>
      <c r="F21" s="24" t="s">
        <v>22</v>
      </c>
      <c r="G21" s="24" t="s">
        <v>23</v>
      </c>
      <c r="H21" s="24" t="s">
        <v>22</v>
      </c>
      <c r="I21" s="24" t="s">
        <v>23</v>
      </c>
      <c r="J21" s="24" t="s">
        <v>22</v>
      </c>
      <c r="K21" s="24" t="s">
        <v>23</v>
      </c>
      <c r="L21" s="24" t="s">
        <v>22</v>
      </c>
      <c r="M21" s="24" t="s">
        <v>23</v>
      </c>
      <c r="N21" s="24" t="s">
        <v>22</v>
      </c>
      <c r="O21" s="24" t="s">
        <v>23</v>
      </c>
      <c r="P21" s="24" t="s">
        <v>22</v>
      </c>
      <c r="Q21" s="24" t="s">
        <v>23</v>
      </c>
      <c r="R21" s="24" t="s">
        <v>22</v>
      </c>
      <c r="S21" s="24" t="s">
        <v>23</v>
      </c>
      <c r="T21" s="24" t="s">
        <v>22</v>
      </c>
      <c r="U21" s="24" t="s">
        <v>23</v>
      </c>
      <c r="V21" s="24" t="s">
        <v>22</v>
      </c>
      <c r="W21" s="24" t="s">
        <v>23</v>
      </c>
      <c r="X21" s="24" t="s">
        <v>22</v>
      </c>
      <c r="Y21" s="24" t="s">
        <v>23</v>
      </c>
      <c r="Z21" s="24" t="s">
        <v>22</v>
      </c>
      <c r="AA21" s="24" t="s">
        <v>23</v>
      </c>
      <c r="AC21" s="3"/>
      <c r="AD21" s="3"/>
      <c r="AE21" s="3"/>
      <c r="AI21" s="325"/>
    </row>
    <row r="22" spans="1:35" ht="30" customHeight="1" x14ac:dyDescent="0.25">
      <c r="A22" s="45" t="s">
        <v>60</v>
      </c>
      <c r="B22" s="1"/>
      <c r="C22" s="301"/>
      <c r="D22" s="18"/>
      <c r="E22" s="19"/>
      <c r="F22" s="19"/>
      <c r="G22" s="19"/>
      <c r="H22" s="18"/>
      <c r="I22" s="19"/>
      <c r="K22" s="19"/>
      <c r="L22" s="19">
        <v>1</v>
      </c>
      <c r="M22" s="19" t="s">
        <v>77</v>
      </c>
      <c r="N22" s="19"/>
      <c r="O22" s="19"/>
      <c r="P22" s="19"/>
      <c r="Q22" s="19"/>
      <c r="R22" s="19"/>
      <c r="S22" s="19"/>
      <c r="T22" s="19"/>
      <c r="U22" s="19"/>
      <c r="V22" s="19"/>
      <c r="W22" s="19"/>
      <c r="X22" s="19"/>
      <c r="Y22" s="19"/>
      <c r="Z22" s="19"/>
      <c r="AA22" s="19"/>
      <c r="AB22" s="40"/>
      <c r="AC22" s="3"/>
      <c r="AD22" s="3"/>
      <c r="AE22" s="3"/>
    </row>
    <row r="23" spans="1:35" ht="30" customHeight="1" x14ac:dyDescent="0.25">
      <c r="A23" s="45" t="s">
        <v>61</v>
      </c>
      <c r="B23" s="1"/>
      <c r="C23" s="302"/>
      <c r="D23" s="18"/>
      <c r="E23" s="19"/>
      <c r="F23" s="19"/>
      <c r="G23" s="19"/>
      <c r="I23" s="19"/>
      <c r="J23" s="19"/>
      <c r="K23" s="19"/>
      <c r="L23" s="19">
        <v>1</v>
      </c>
      <c r="M23" s="19">
        <v>1</v>
      </c>
      <c r="N23" s="19"/>
      <c r="O23" s="19"/>
      <c r="P23" s="19"/>
      <c r="Q23" s="19"/>
      <c r="R23" s="19"/>
      <c r="S23" s="19"/>
      <c r="T23" s="19"/>
      <c r="U23" s="19"/>
      <c r="V23" s="19"/>
      <c r="W23" s="19"/>
      <c r="X23" s="19"/>
      <c r="Y23" s="19"/>
      <c r="Z23" s="19"/>
      <c r="AA23" s="19"/>
      <c r="AB23" s="6"/>
      <c r="AC23" s="3"/>
      <c r="AD23" s="3"/>
      <c r="AE23" s="3"/>
    </row>
    <row r="24" spans="1:35" ht="30" customHeight="1" x14ac:dyDescent="0.25">
      <c r="A24" s="46" t="s">
        <v>72</v>
      </c>
      <c r="B24" s="1"/>
      <c r="C24" s="302"/>
      <c r="D24" s="18"/>
      <c r="E24" s="19"/>
      <c r="F24" s="19"/>
      <c r="G24" s="19"/>
      <c r="H24" s="19"/>
      <c r="I24" s="19"/>
      <c r="J24" s="19"/>
      <c r="K24" s="19"/>
      <c r="L24" s="19"/>
      <c r="M24" s="19"/>
      <c r="N24" s="19"/>
      <c r="O24" s="19"/>
      <c r="P24" s="19"/>
      <c r="Q24" s="19"/>
      <c r="R24" s="19"/>
      <c r="S24" s="19"/>
      <c r="T24" s="19"/>
      <c r="U24" s="19"/>
      <c r="V24" s="19"/>
      <c r="W24" s="19"/>
      <c r="X24" s="19"/>
      <c r="Y24" s="19"/>
      <c r="Z24" s="19"/>
      <c r="AA24" s="19"/>
      <c r="AB24" s="6"/>
      <c r="AC24" s="3"/>
      <c r="AD24" s="3"/>
      <c r="AE24" s="3"/>
    </row>
    <row r="25" spans="1:35" ht="30" customHeight="1" x14ac:dyDescent="0.25">
      <c r="A25" s="45" t="s">
        <v>62</v>
      </c>
      <c r="B25" s="1"/>
      <c r="C25" s="302"/>
      <c r="D25" s="18"/>
      <c r="E25" s="19"/>
      <c r="F25" s="19"/>
      <c r="G25" s="19"/>
      <c r="H25" s="19"/>
      <c r="I25" s="19"/>
      <c r="J25" s="18"/>
      <c r="K25" s="19"/>
      <c r="L25" s="19"/>
      <c r="M25" s="19"/>
      <c r="N25" s="19">
        <v>1</v>
      </c>
      <c r="O25" s="19"/>
      <c r="P25" s="19"/>
      <c r="Q25" s="19"/>
      <c r="R25" s="19"/>
      <c r="S25" s="19"/>
      <c r="T25" s="19"/>
      <c r="U25" s="19"/>
      <c r="V25" s="19"/>
      <c r="W25" s="19"/>
      <c r="X25" s="19"/>
      <c r="Y25" s="19"/>
      <c r="Z25" s="19"/>
      <c r="AA25" s="19"/>
      <c r="AB25" s="6"/>
      <c r="AC25" s="3"/>
      <c r="AD25" s="3"/>
      <c r="AE25" s="3"/>
    </row>
    <row r="26" spans="1:35" ht="30" customHeight="1" x14ac:dyDescent="0.25">
      <c r="A26" s="45" t="s">
        <v>73</v>
      </c>
      <c r="B26" s="1"/>
      <c r="C26" s="302"/>
      <c r="D26" s="18"/>
      <c r="E26" s="19"/>
      <c r="F26" s="19"/>
      <c r="G26" s="19"/>
      <c r="H26" s="19"/>
      <c r="I26" s="19"/>
      <c r="K26" s="19"/>
      <c r="L26" s="19"/>
      <c r="M26" s="19"/>
      <c r="N26" s="19">
        <v>1</v>
      </c>
      <c r="O26" s="19"/>
      <c r="P26" s="19"/>
      <c r="Q26" s="19"/>
      <c r="R26" s="19"/>
      <c r="S26" s="19"/>
      <c r="T26" s="19"/>
      <c r="U26" s="19"/>
      <c r="V26" s="19"/>
      <c r="W26" s="19"/>
      <c r="X26" s="19"/>
      <c r="Y26" s="19"/>
      <c r="Z26" s="19"/>
      <c r="AA26" s="19"/>
      <c r="AB26" s="6"/>
      <c r="AC26" s="3"/>
      <c r="AD26" s="3"/>
      <c r="AE26" s="3"/>
    </row>
    <row r="27" spans="1:35" ht="30" customHeight="1" x14ac:dyDescent="0.25">
      <c r="A27" s="45" t="s">
        <v>74</v>
      </c>
      <c r="B27" s="1"/>
      <c r="C27" s="302"/>
      <c r="D27" s="18"/>
      <c r="E27" s="19"/>
      <c r="F27" s="19"/>
      <c r="G27" s="19"/>
      <c r="H27" s="19"/>
      <c r="I27" s="19"/>
      <c r="J27" s="19"/>
      <c r="K27" s="19"/>
      <c r="L27" s="19">
        <v>1</v>
      </c>
      <c r="M27" s="19"/>
      <c r="N27" s="19"/>
      <c r="O27" s="19"/>
      <c r="P27" s="19"/>
      <c r="Q27" s="19"/>
      <c r="R27" s="19"/>
      <c r="S27" s="19"/>
      <c r="T27" s="19"/>
      <c r="U27" s="19"/>
      <c r="V27" s="19"/>
      <c r="W27" s="19"/>
      <c r="X27" s="19"/>
      <c r="Y27" s="19"/>
      <c r="Z27" s="19"/>
      <c r="AA27" s="19"/>
      <c r="AB27" s="6"/>
      <c r="AC27" s="3"/>
      <c r="AD27" s="3"/>
      <c r="AE27" s="3"/>
      <c r="AI27" s="9" t="s">
        <v>82</v>
      </c>
    </row>
    <row r="28" spans="1:35" ht="30" customHeight="1" x14ac:dyDescent="0.25">
      <c r="A28" s="45" t="s">
        <v>63</v>
      </c>
      <c r="B28" s="2"/>
      <c r="C28" s="302"/>
      <c r="D28" s="18"/>
      <c r="E28" s="19"/>
      <c r="F28" s="19"/>
      <c r="G28" s="19"/>
      <c r="H28" s="19"/>
      <c r="I28" s="19"/>
      <c r="J28" s="19"/>
      <c r="K28" s="19"/>
      <c r="L28" s="19">
        <v>1</v>
      </c>
      <c r="M28" s="19" t="s">
        <v>77</v>
      </c>
      <c r="N28" s="19"/>
      <c r="O28" s="19"/>
      <c r="P28" s="19"/>
      <c r="Q28" s="19"/>
      <c r="R28" s="19"/>
      <c r="S28" s="19"/>
      <c r="T28" s="19"/>
      <c r="U28" s="19"/>
      <c r="V28" s="19"/>
      <c r="W28" s="19"/>
      <c r="X28" s="19"/>
      <c r="Y28" s="19"/>
      <c r="Z28" s="19"/>
      <c r="AA28" s="19"/>
      <c r="AB28" s="6"/>
      <c r="AC28" s="3"/>
      <c r="AD28" s="3"/>
      <c r="AE28" s="3"/>
      <c r="AI28" s="9" t="s">
        <v>82</v>
      </c>
    </row>
    <row r="29" spans="1:35" ht="30" customHeight="1" x14ac:dyDescent="0.25">
      <c r="A29" s="45" t="s">
        <v>66</v>
      </c>
      <c r="B29" s="2"/>
      <c r="C29" s="302"/>
      <c r="D29" s="18"/>
      <c r="E29" s="19"/>
      <c r="F29" s="19"/>
      <c r="G29" s="19"/>
      <c r="H29" s="19"/>
      <c r="I29" s="19"/>
      <c r="J29" s="19"/>
      <c r="K29" s="19"/>
      <c r="L29" s="19">
        <v>1</v>
      </c>
      <c r="M29" s="19" t="s">
        <v>77</v>
      </c>
      <c r="N29" s="19">
        <v>1</v>
      </c>
      <c r="O29" s="19"/>
      <c r="P29" s="19">
        <v>1</v>
      </c>
      <c r="Q29" s="19"/>
      <c r="R29" s="19">
        <v>1</v>
      </c>
      <c r="S29" s="19"/>
      <c r="T29" s="19">
        <v>1</v>
      </c>
      <c r="U29" s="19"/>
      <c r="V29" s="19">
        <v>1</v>
      </c>
      <c r="W29" s="19"/>
      <c r="X29" s="19">
        <v>1</v>
      </c>
      <c r="Y29" s="19"/>
      <c r="Z29" s="19">
        <v>1</v>
      </c>
      <c r="AA29" s="19"/>
      <c r="AB29" s="6"/>
      <c r="AC29" s="3"/>
      <c r="AD29" s="3"/>
      <c r="AE29" s="3"/>
      <c r="AI29" s="9" t="s">
        <v>82</v>
      </c>
    </row>
    <row r="30" spans="1:35" ht="30" customHeight="1" x14ac:dyDescent="0.25">
      <c r="A30" s="45" t="s">
        <v>65</v>
      </c>
      <c r="B30" s="2"/>
      <c r="C30" s="302"/>
      <c r="D30" s="18"/>
      <c r="E30" s="19"/>
      <c r="F30" s="19"/>
      <c r="G30" s="19"/>
      <c r="H30" s="19"/>
      <c r="I30" s="19"/>
      <c r="J30" s="19"/>
      <c r="K30" s="19"/>
      <c r="L30" s="19">
        <v>1</v>
      </c>
      <c r="M30" s="19" t="s">
        <v>77</v>
      </c>
      <c r="N30" s="19">
        <v>1</v>
      </c>
      <c r="O30" s="19"/>
      <c r="P30" s="19">
        <v>1</v>
      </c>
      <c r="Q30" s="19"/>
      <c r="R30" s="19">
        <v>1</v>
      </c>
      <c r="S30" s="19"/>
      <c r="T30" s="19">
        <v>1</v>
      </c>
      <c r="U30" s="19"/>
      <c r="V30" s="19">
        <v>1</v>
      </c>
      <c r="W30" s="19"/>
      <c r="X30" s="19">
        <v>1</v>
      </c>
      <c r="Y30" s="19"/>
      <c r="Z30" s="19">
        <v>1</v>
      </c>
      <c r="AA30" s="19"/>
      <c r="AB30" s="6"/>
      <c r="AC30" s="3"/>
      <c r="AD30" s="3"/>
      <c r="AE30" s="3"/>
      <c r="AI30" s="9" t="s">
        <v>82</v>
      </c>
    </row>
    <row r="31" spans="1:35" ht="30" customHeight="1" x14ac:dyDescent="0.25">
      <c r="A31" s="45" t="s">
        <v>64</v>
      </c>
      <c r="B31" s="1"/>
      <c r="C31" s="302"/>
      <c r="D31" s="18"/>
      <c r="E31" s="19"/>
      <c r="F31" s="19">
        <v>1</v>
      </c>
      <c r="G31" s="48">
        <v>1</v>
      </c>
      <c r="H31" s="19"/>
      <c r="I31" s="19"/>
      <c r="J31" s="19">
        <v>1</v>
      </c>
      <c r="K31" s="48">
        <v>1</v>
      </c>
      <c r="L31" s="19"/>
      <c r="M31" s="19"/>
      <c r="N31" s="19">
        <v>1</v>
      </c>
      <c r="O31" s="19">
        <v>1</v>
      </c>
      <c r="P31" s="19"/>
      <c r="Q31" s="19"/>
      <c r="R31" s="19">
        <v>1</v>
      </c>
      <c r="S31" s="19">
        <v>1</v>
      </c>
      <c r="T31" s="19"/>
      <c r="U31" s="19"/>
      <c r="V31" s="19">
        <v>1</v>
      </c>
      <c r="W31" s="19"/>
      <c r="X31" s="19"/>
      <c r="Y31" s="19"/>
      <c r="Z31" s="19">
        <v>1</v>
      </c>
      <c r="AA31" s="19"/>
      <c r="AB31" s="6"/>
      <c r="AC31" s="3"/>
      <c r="AD31" s="3"/>
      <c r="AE31" s="3"/>
      <c r="AI31" s="9" t="s">
        <v>83</v>
      </c>
    </row>
    <row r="32" spans="1:35" ht="30" customHeight="1" x14ac:dyDescent="0.25">
      <c r="A32" s="47" t="s">
        <v>75</v>
      </c>
      <c r="B32" s="2"/>
      <c r="C32" s="302"/>
      <c r="D32" s="18"/>
      <c r="E32" s="19"/>
      <c r="F32" s="19"/>
      <c r="G32" s="19"/>
      <c r="H32" s="19"/>
      <c r="I32" s="19"/>
      <c r="J32" s="19"/>
      <c r="K32" s="19"/>
      <c r="L32" s="19"/>
      <c r="M32" s="19"/>
      <c r="N32" s="19"/>
      <c r="O32" s="19"/>
      <c r="P32" s="19"/>
      <c r="Q32" s="19"/>
      <c r="R32" s="19"/>
      <c r="S32" s="19"/>
      <c r="T32" s="19"/>
      <c r="U32" s="19"/>
      <c r="V32" s="19"/>
      <c r="W32" s="19"/>
      <c r="X32" s="19"/>
      <c r="Y32" s="19"/>
      <c r="Z32" s="19"/>
      <c r="AA32" s="19"/>
      <c r="AB32" s="6"/>
      <c r="AC32" s="3"/>
      <c r="AD32" s="3"/>
      <c r="AE32" s="3"/>
    </row>
    <row r="33" spans="1:31" ht="24.95" customHeight="1" x14ac:dyDescent="0.25">
      <c r="A33" s="310" t="s">
        <v>30</v>
      </c>
      <c r="B33" s="310"/>
      <c r="C33" s="310"/>
      <c r="D33" s="289">
        <f>SUM(D22:D32)</f>
        <v>0</v>
      </c>
      <c r="E33" s="290"/>
      <c r="F33" s="311">
        <f>SUM(F22:F32)</f>
        <v>1</v>
      </c>
      <c r="G33" s="312"/>
      <c r="H33" s="311" t="s">
        <v>77</v>
      </c>
      <c r="I33" s="312"/>
      <c r="J33" s="311">
        <f>SUM(J22:J32)</f>
        <v>1</v>
      </c>
      <c r="K33" s="312"/>
      <c r="L33" s="308">
        <f>SUM(L22:L32)</f>
        <v>6</v>
      </c>
      <c r="M33" s="309"/>
      <c r="N33" s="308">
        <f>SUM(N22:N32)</f>
        <v>5</v>
      </c>
      <c r="O33" s="309"/>
      <c r="P33" s="308">
        <f>SUM(P22:P32)</f>
        <v>2</v>
      </c>
      <c r="Q33" s="309"/>
      <c r="R33" s="308">
        <f>SUM(R22:R32)</f>
        <v>3</v>
      </c>
      <c r="S33" s="309"/>
      <c r="T33" s="308">
        <f>SUM(T22:T32)</f>
        <v>2</v>
      </c>
      <c r="U33" s="309"/>
      <c r="V33" s="308">
        <f>SUM(V22:V32)</f>
        <v>3</v>
      </c>
      <c r="W33" s="309"/>
      <c r="X33" s="308">
        <f>SUM(X22:X32)</f>
        <v>2</v>
      </c>
      <c r="Y33" s="309"/>
      <c r="Z33" s="308">
        <f>SUM(Z22:Z32)</f>
        <v>3</v>
      </c>
      <c r="AA33" s="309"/>
      <c r="AC33" s="3"/>
      <c r="AD33" s="3"/>
      <c r="AE33" s="3"/>
    </row>
    <row r="34" spans="1:31" ht="24.95" customHeight="1" x14ac:dyDescent="0.25">
      <c r="A34" s="310" t="s">
        <v>31</v>
      </c>
      <c r="B34" s="310"/>
      <c r="C34" s="310"/>
      <c r="D34" s="283">
        <f>SUM(E22:E32)</f>
        <v>0</v>
      </c>
      <c r="E34" s="284"/>
      <c r="F34" s="283">
        <f>SUM(G22:G32)</f>
        <v>1</v>
      </c>
      <c r="G34" s="284"/>
      <c r="H34" s="283" t="s">
        <v>77</v>
      </c>
      <c r="I34" s="284"/>
      <c r="J34" s="283">
        <f>SUM(K22:K32)</f>
        <v>1</v>
      </c>
      <c r="K34" s="284"/>
      <c r="L34" s="306">
        <f>SUM(M22:M32)</f>
        <v>1</v>
      </c>
      <c r="M34" s="307"/>
      <c r="N34" s="306">
        <f>SUM(O22:O32)</f>
        <v>1</v>
      </c>
      <c r="O34" s="307"/>
      <c r="P34" s="306">
        <f>SUM(Q22:Q32)</f>
        <v>0</v>
      </c>
      <c r="Q34" s="307"/>
      <c r="R34" s="306">
        <f>SUM(S22:S32)</f>
        <v>1</v>
      </c>
      <c r="S34" s="307"/>
      <c r="T34" s="306">
        <f>SUM(U22:U32)</f>
        <v>0</v>
      </c>
      <c r="U34" s="307"/>
      <c r="V34" s="306">
        <f>SUM(W22:W32)</f>
        <v>0</v>
      </c>
      <c r="W34" s="307"/>
      <c r="X34" s="306">
        <f>SUM(Y22:Y32)</f>
        <v>0</v>
      </c>
      <c r="Y34" s="307"/>
      <c r="Z34" s="306">
        <f>SUM(AA22:AA32)</f>
        <v>0</v>
      </c>
      <c r="AA34" s="307"/>
      <c r="AC34" s="3"/>
      <c r="AD34" s="3"/>
      <c r="AE34" s="3"/>
    </row>
    <row r="35" spans="1:31" ht="24.95" customHeight="1" x14ac:dyDescent="0.25">
      <c r="A35" s="282" t="s">
        <v>32</v>
      </c>
      <c r="B35" s="282"/>
      <c r="C35" s="282"/>
      <c r="D35" s="278">
        <v>1</v>
      </c>
      <c r="E35" s="279"/>
      <c r="F35" s="278">
        <f>(F34/F33)</f>
        <v>1</v>
      </c>
      <c r="G35" s="279"/>
      <c r="H35" s="278">
        <v>1</v>
      </c>
      <c r="I35" s="279"/>
      <c r="J35" s="278">
        <f>(J34/J33)</f>
        <v>1</v>
      </c>
      <c r="K35" s="279"/>
      <c r="L35" s="303">
        <f>(L34/L33)</f>
        <v>0.16666666666666666</v>
      </c>
      <c r="M35" s="304"/>
      <c r="N35" s="303">
        <f>(N34/N33)</f>
        <v>0.2</v>
      </c>
      <c r="O35" s="304"/>
      <c r="P35" s="303">
        <f>(P34/P33)</f>
        <v>0</v>
      </c>
      <c r="Q35" s="304"/>
      <c r="R35" s="303">
        <f>(R34/R33)</f>
        <v>0.33333333333333331</v>
      </c>
      <c r="S35" s="304"/>
      <c r="T35" s="303">
        <f>(T34/T33)</f>
        <v>0</v>
      </c>
      <c r="U35" s="304"/>
      <c r="V35" s="303">
        <f>(V34/V33)</f>
        <v>0</v>
      </c>
      <c r="W35" s="304"/>
      <c r="X35" s="303">
        <f>(X34/X33)</f>
        <v>0</v>
      </c>
      <c r="Y35" s="304"/>
      <c r="Z35" s="303">
        <f>(Z34/Z33)</f>
        <v>0</v>
      </c>
      <c r="AA35" s="304"/>
      <c r="AB35" s="31">
        <f>AVERAGE(D35:AA35)</f>
        <v>0.39166666666666666</v>
      </c>
    </row>
    <row r="36" spans="1:31" ht="24.95" customHeight="1" x14ac:dyDescent="0.25">
      <c r="A36" s="14"/>
      <c r="B36" s="14"/>
      <c r="C36" s="14"/>
      <c r="D36" s="277">
        <f>AVERAGE(D35:I35)</f>
        <v>1</v>
      </c>
      <c r="E36" s="277"/>
      <c r="F36" s="277"/>
      <c r="G36" s="277"/>
      <c r="H36" s="277"/>
      <c r="I36" s="277"/>
      <c r="J36" s="305">
        <f>AVERAGE(J35:O35)</f>
        <v>0.45555555555555555</v>
      </c>
      <c r="K36" s="305"/>
      <c r="L36" s="305"/>
      <c r="M36" s="305"/>
      <c r="N36" s="305"/>
      <c r="O36" s="305"/>
      <c r="P36" s="305">
        <f>AVERAGE(P35:U35)</f>
        <v>0.1111111111111111</v>
      </c>
      <c r="Q36" s="305"/>
      <c r="R36" s="305"/>
      <c r="S36" s="305"/>
      <c r="T36" s="305"/>
      <c r="U36" s="305"/>
      <c r="V36" s="305">
        <f>AVERAGE(V35:AA35)</f>
        <v>0</v>
      </c>
      <c r="W36" s="305"/>
      <c r="X36" s="305"/>
      <c r="Y36" s="305"/>
      <c r="Z36" s="305"/>
      <c r="AA36" s="305"/>
      <c r="AB36" s="32"/>
    </row>
    <row r="37" spans="1:31" x14ac:dyDescent="0.25">
      <c r="A37" s="7"/>
      <c r="B37" s="7"/>
      <c r="C37" s="7"/>
      <c r="D37" s="7"/>
      <c r="E37" s="7"/>
      <c r="F37" s="7"/>
      <c r="G37" s="7"/>
      <c r="H37" s="7"/>
      <c r="I37" s="7"/>
      <c r="J37" s="7"/>
      <c r="K37" s="7"/>
      <c r="L37" s="8" t="s">
        <v>33</v>
      </c>
      <c r="M37" s="8"/>
      <c r="N37" s="8"/>
      <c r="O37" s="8"/>
      <c r="P37" s="8"/>
      <c r="Q37" s="8"/>
      <c r="R37" s="8"/>
      <c r="S37" s="8"/>
      <c r="T37" s="8"/>
      <c r="U37" s="8"/>
      <c r="AB37" s="33"/>
    </row>
    <row r="38" spans="1:31" x14ac:dyDescent="0.25">
      <c r="A38" s="296" t="s">
        <v>9</v>
      </c>
      <c r="B38" s="296"/>
      <c r="C38" s="296"/>
      <c r="D38" s="285" t="s">
        <v>0</v>
      </c>
      <c r="E38" s="285"/>
      <c r="F38" s="285" t="s">
        <v>1</v>
      </c>
      <c r="G38" s="285"/>
      <c r="H38" s="285" t="s">
        <v>6</v>
      </c>
      <c r="I38" s="285"/>
      <c r="J38" s="285" t="s">
        <v>4</v>
      </c>
      <c r="K38" s="285"/>
      <c r="L38" s="285" t="s">
        <v>2</v>
      </c>
      <c r="M38" s="285"/>
      <c r="N38" s="285" t="s">
        <v>5</v>
      </c>
      <c r="O38" s="285"/>
      <c r="P38" s="285" t="s">
        <v>7</v>
      </c>
      <c r="Q38" s="285"/>
      <c r="R38" s="285" t="s">
        <v>3</v>
      </c>
      <c r="S38" s="285"/>
      <c r="T38" s="285" t="s">
        <v>17</v>
      </c>
      <c r="U38" s="285"/>
      <c r="V38" s="285" t="s">
        <v>8</v>
      </c>
      <c r="W38" s="285"/>
      <c r="X38" s="285" t="s">
        <v>16</v>
      </c>
      <c r="Y38" s="285"/>
      <c r="Z38" s="285" t="s">
        <v>15</v>
      </c>
      <c r="AA38" s="285"/>
      <c r="AB38" s="33"/>
    </row>
    <row r="39" spans="1:31" s="10" customFormat="1" ht="24" customHeight="1" x14ac:dyDescent="0.25">
      <c r="A39" s="286" t="s">
        <v>67</v>
      </c>
      <c r="B39" s="287"/>
      <c r="C39" s="288"/>
      <c r="D39" s="289">
        <v>0</v>
      </c>
      <c r="E39" s="290"/>
      <c r="F39" s="289">
        <v>0</v>
      </c>
      <c r="G39" s="290"/>
      <c r="H39" s="289">
        <v>0</v>
      </c>
      <c r="I39" s="290"/>
      <c r="J39" s="280"/>
      <c r="K39" s="281"/>
      <c r="L39" s="280"/>
      <c r="M39" s="281"/>
      <c r="N39" s="280"/>
      <c r="O39" s="281"/>
      <c r="P39" s="278"/>
      <c r="Q39" s="279"/>
      <c r="R39" s="278"/>
      <c r="S39" s="279"/>
      <c r="T39" s="278"/>
      <c r="U39" s="279"/>
      <c r="V39" s="278"/>
      <c r="W39" s="279"/>
      <c r="X39" s="278"/>
      <c r="Y39" s="279"/>
      <c r="Z39" s="278"/>
      <c r="AA39" s="279"/>
      <c r="AB39" s="34"/>
    </row>
    <row r="40" spans="1:31" ht="24" customHeight="1" x14ac:dyDescent="0.25">
      <c r="A40" s="286" t="s">
        <v>68</v>
      </c>
      <c r="B40" s="287"/>
      <c r="C40" s="288"/>
      <c r="D40" s="283">
        <f>SUM(E28:E38)</f>
        <v>0</v>
      </c>
      <c r="E40" s="284"/>
      <c r="F40" s="283">
        <v>0</v>
      </c>
      <c r="G40" s="284"/>
      <c r="H40" s="283">
        <f>SUM(I28:I38)</f>
        <v>0</v>
      </c>
      <c r="I40" s="284"/>
      <c r="J40" s="280"/>
      <c r="K40" s="281"/>
      <c r="L40" s="280"/>
      <c r="M40" s="281"/>
      <c r="N40" s="280"/>
      <c r="O40" s="281"/>
      <c r="P40" s="278"/>
      <c r="Q40" s="279"/>
      <c r="R40" s="278"/>
      <c r="S40" s="279"/>
      <c r="T40" s="278"/>
      <c r="U40" s="279"/>
      <c r="V40" s="278"/>
      <c r="W40" s="279"/>
      <c r="X40" s="278"/>
      <c r="Y40" s="279"/>
      <c r="Z40" s="278"/>
      <c r="AA40" s="279"/>
      <c r="AB40" s="33"/>
    </row>
    <row r="41" spans="1:31" ht="24" customHeight="1" x14ac:dyDescent="0.25">
      <c r="A41" s="282" t="s">
        <v>40</v>
      </c>
      <c r="B41" s="282"/>
      <c r="C41" s="282"/>
      <c r="D41" s="278">
        <v>1</v>
      </c>
      <c r="E41" s="279"/>
      <c r="F41" s="278">
        <v>1</v>
      </c>
      <c r="G41" s="279"/>
      <c r="H41" s="278">
        <v>1</v>
      </c>
      <c r="I41" s="279"/>
      <c r="J41" s="278" t="e">
        <f>AVERAGE(J39:K40)</f>
        <v>#DIV/0!</v>
      </c>
      <c r="K41" s="279"/>
      <c r="L41" s="278" t="e">
        <f>AVERAGE(L39:M40)</f>
        <v>#DIV/0!</v>
      </c>
      <c r="M41" s="279"/>
      <c r="N41" s="278" t="e">
        <f>AVERAGE(N39:O40)</f>
        <v>#DIV/0!</v>
      </c>
      <c r="O41" s="279"/>
      <c r="P41" s="278" t="e">
        <f>AVERAGE(P39:Q40)</f>
        <v>#DIV/0!</v>
      </c>
      <c r="Q41" s="279"/>
      <c r="R41" s="278" t="e">
        <f>AVERAGE(R39:S40)</f>
        <v>#DIV/0!</v>
      </c>
      <c r="S41" s="279"/>
      <c r="T41" s="278" t="e">
        <f>AVERAGE(T39:U40)</f>
        <v>#DIV/0!</v>
      </c>
      <c r="U41" s="279"/>
      <c r="V41" s="278" t="e">
        <f>AVERAGE(V39:W40)</f>
        <v>#DIV/0!</v>
      </c>
      <c r="W41" s="279"/>
      <c r="X41" s="278" t="e">
        <f>AVERAGE(X39:Y40)</f>
        <v>#DIV/0!</v>
      </c>
      <c r="Y41" s="279"/>
      <c r="Z41" s="278" t="e">
        <f>AVERAGE(Z39:AA40)</f>
        <v>#DIV/0!</v>
      </c>
      <c r="AA41" s="279"/>
      <c r="AB41" s="31" t="e">
        <f>AVERAGE(D41:AA41)</f>
        <v>#DIV/0!</v>
      </c>
    </row>
    <row r="42" spans="1:31" ht="24" customHeight="1" x14ac:dyDescent="0.25">
      <c r="A42" s="14"/>
      <c r="B42" s="14"/>
      <c r="C42" s="14"/>
      <c r="D42" s="277">
        <f>AVERAGE(D41:I41)</f>
        <v>1</v>
      </c>
      <c r="E42" s="277"/>
      <c r="F42" s="277"/>
      <c r="G42" s="277"/>
      <c r="H42" s="277"/>
      <c r="I42" s="277"/>
      <c r="J42" s="277" t="e">
        <f>AVERAGE(J41:O41)</f>
        <v>#DIV/0!</v>
      </c>
      <c r="K42" s="277"/>
      <c r="L42" s="277"/>
      <c r="M42" s="277"/>
      <c r="N42" s="277"/>
      <c r="O42" s="277"/>
      <c r="P42" s="277" t="e">
        <f>AVERAGE(P41:U41)</f>
        <v>#DIV/0!</v>
      </c>
      <c r="Q42" s="277"/>
      <c r="R42" s="277"/>
      <c r="S42" s="277"/>
      <c r="T42" s="277"/>
      <c r="U42" s="277"/>
      <c r="V42" s="277" t="e">
        <f>AVERAGE(V41:AA41)</f>
        <v>#DIV/0!</v>
      </c>
      <c r="W42" s="277"/>
      <c r="X42" s="277"/>
      <c r="Y42" s="277"/>
      <c r="Z42" s="277"/>
      <c r="AA42" s="277"/>
      <c r="AB42" s="32"/>
    </row>
    <row r="43" spans="1:31" x14ac:dyDescent="0.25">
      <c r="AB43" s="33"/>
    </row>
    <row r="44" spans="1:31" x14ac:dyDescent="0.25">
      <c r="A44" s="293" t="s">
        <v>10</v>
      </c>
      <c r="B44" s="294"/>
      <c r="C44" s="295"/>
      <c r="D44" s="285" t="s">
        <v>0</v>
      </c>
      <c r="E44" s="285"/>
      <c r="F44" s="285" t="s">
        <v>1</v>
      </c>
      <c r="G44" s="285"/>
      <c r="H44" s="285" t="s">
        <v>6</v>
      </c>
      <c r="I44" s="285"/>
      <c r="J44" s="285" t="s">
        <v>4</v>
      </c>
      <c r="K44" s="285"/>
      <c r="L44" s="285" t="s">
        <v>2</v>
      </c>
      <c r="M44" s="285"/>
      <c r="N44" s="285" t="s">
        <v>5</v>
      </c>
      <c r="O44" s="285"/>
      <c r="P44" s="285" t="s">
        <v>7</v>
      </c>
      <c r="Q44" s="285"/>
      <c r="R44" s="285" t="s">
        <v>3</v>
      </c>
      <c r="S44" s="285"/>
      <c r="T44" s="285" t="s">
        <v>17</v>
      </c>
      <c r="U44" s="285"/>
      <c r="V44" s="285" t="s">
        <v>8</v>
      </c>
      <c r="W44" s="285"/>
      <c r="X44" s="285" t="s">
        <v>16</v>
      </c>
      <c r="Y44" s="285"/>
      <c r="Z44" s="285" t="s">
        <v>15</v>
      </c>
      <c r="AA44" s="285"/>
      <c r="AB44" s="33"/>
    </row>
    <row r="45" spans="1:31" ht="24" customHeight="1" x14ac:dyDescent="0.25">
      <c r="A45" s="286" t="s">
        <v>69</v>
      </c>
      <c r="B45" s="287"/>
      <c r="C45" s="288"/>
      <c r="D45" s="289" t="s">
        <v>77</v>
      </c>
      <c r="E45" s="290"/>
      <c r="F45" s="289" t="s">
        <v>77</v>
      </c>
      <c r="G45" s="290"/>
      <c r="H45" s="289" t="s">
        <v>77</v>
      </c>
      <c r="I45" s="290"/>
      <c r="J45" s="291"/>
      <c r="K45" s="292"/>
      <c r="L45" s="280"/>
      <c r="M45" s="281"/>
      <c r="N45" s="291"/>
      <c r="O45" s="292"/>
      <c r="P45" s="280"/>
      <c r="Q45" s="281"/>
      <c r="R45" s="280"/>
      <c r="S45" s="281"/>
      <c r="T45" s="280"/>
      <c r="U45" s="281"/>
      <c r="V45" s="280"/>
      <c r="W45" s="281"/>
      <c r="X45" s="280"/>
      <c r="Y45" s="281"/>
      <c r="Z45" s="280"/>
      <c r="AA45" s="281"/>
      <c r="AB45" s="33"/>
    </row>
    <row r="46" spans="1:31" ht="24" customHeight="1" x14ac:dyDescent="0.25">
      <c r="A46" s="286" t="s">
        <v>70</v>
      </c>
      <c r="B46" s="287"/>
      <c r="C46" s="288"/>
      <c r="D46" s="283" t="s">
        <v>77</v>
      </c>
      <c r="E46" s="284"/>
      <c r="F46" s="283" t="s">
        <v>77</v>
      </c>
      <c r="G46" s="284"/>
      <c r="H46" s="283" t="s">
        <v>77</v>
      </c>
      <c r="I46" s="284"/>
      <c r="J46" s="280"/>
      <c r="K46" s="281"/>
      <c r="L46" s="280"/>
      <c r="M46" s="281"/>
      <c r="N46" s="280"/>
      <c r="O46" s="281"/>
      <c r="P46" s="280"/>
      <c r="Q46" s="281"/>
      <c r="R46" s="280"/>
      <c r="S46" s="281"/>
      <c r="T46" s="280"/>
      <c r="U46" s="281"/>
      <c r="V46" s="280"/>
      <c r="W46" s="281"/>
      <c r="X46" s="280"/>
      <c r="Y46" s="281"/>
      <c r="Z46" s="278"/>
      <c r="AA46" s="279"/>
      <c r="AB46" s="33"/>
    </row>
    <row r="47" spans="1:31" ht="24" customHeight="1" x14ac:dyDescent="0.25">
      <c r="A47" s="282" t="s">
        <v>41</v>
      </c>
      <c r="B47" s="282"/>
      <c r="C47" s="282"/>
      <c r="D47" s="278">
        <v>1</v>
      </c>
      <c r="E47" s="279"/>
      <c r="F47" s="278">
        <v>1</v>
      </c>
      <c r="G47" s="279"/>
      <c r="H47" s="278">
        <v>1</v>
      </c>
      <c r="I47" s="279"/>
      <c r="J47" s="278" t="e">
        <f>AVERAGE(J45:K46)</f>
        <v>#DIV/0!</v>
      </c>
      <c r="K47" s="279"/>
      <c r="L47" s="278" t="e">
        <f>AVERAGE(L45:M46)</f>
        <v>#DIV/0!</v>
      </c>
      <c r="M47" s="279"/>
      <c r="N47" s="278" t="e">
        <f>AVERAGE(N45:O46)</f>
        <v>#DIV/0!</v>
      </c>
      <c r="O47" s="279"/>
      <c r="P47" s="278" t="e">
        <f>AVERAGE(P45:Q46)</f>
        <v>#DIV/0!</v>
      </c>
      <c r="Q47" s="279"/>
      <c r="R47" s="278" t="e">
        <f>AVERAGE(R45:S46)</f>
        <v>#DIV/0!</v>
      </c>
      <c r="S47" s="279"/>
      <c r="T47" s="278" t="e">
        <f>AVERAGE(T45:U46)</f>
        <v>#DIV/0!</v>
      </c>
      <c r="U47" s="279"/>
      <c r="V47" s="278" t="e">
        <f>AVERAGE(V45:W46)</f>
        <v>#DIV/0!</v>
      </c>
      <c r="W47" s="279"/>
      <c r="X47" s="278" t="e">
        <f>AVERAGE(X45:Y46)</f>
        <v>#DIV/0!</v>
      </c>
      <c r="Y47" s="279"/>
      <c r="Z47" s="278" t="e">
        <f>AVERAGE(Z45:AA46)</f>
        <v>#DIV/0!</v>
      </c>
      <c r="AA47" s="279"/>
      <c r="AB47" s="31" t="e">
        <f>AVERAGE(D47:AA47)</f>
        <v>#DIV/0!</v>
      </c>
    </row>
    <row r="48" spans="1:31" ht="24" customHeight="1" x14ac:dyDescent="0.25">
      <c r="A48" s="14"/>
      <c r="B48" s="14"/>
      <c r="C48" s="14"/>
      <c r="D48" s="277">
        <f>AVERAGE(D47:I47)</f>
        <v>1</v>
      </c>
      <c r="E48" s="277"/>
      <c r="F48" s="277"/>
      <c r="G48" s="277"/>
      <c r="H48" s="277"/>
      <c r="I48" s="277"/>
      <c r="J48" s="277" t="e">
        <f>AVERAGE(J47:O47)</f>
        <v>#DIV/0!</v>
      </c>
      <c r="K48" s="277"/>
      <c r="L48" s="277"/>
      <c r="M48" s="277"/>
      <c r="N48" s="277"/>
      <c r="O48" s="277"/>
      <c r="P48" s="277" t="e">
        <f>AVERAGE(P47:U47)</f>
        <v>#DIV/0!</v>
      </c>
      <c r="Q48" s="277"/>
      <c r="R48" s="277"/>
      <c r="S48" s="277"/>
      <c r="T48" s="277"/>
      <c r="U48" s="277"/>
      <c r="V48" s="277" t="e">
        <f>AVERAGE(V47:AA47)</f>
        <v>#DIV/0!</v>
      </c>
      <c r="W48" s="277"/>
      <c r="X48" s="277"/>
      <c r="Y48" s="277"/>
      <c r="Z48" s="277"/>
      <c r="AA48" s="277"/>
      <c r="AB48" s="32"/>
    </row>
    <row r="49" spans="1:28" ht="24.95" customHeight="1" x14ac:dyDescent="0.25">
      <c r="AB49" s="33"/>
    </row>
    <row r="50" spans="1:28" s="25" customFormat="1" ht="12" x14ac:dyDescent="0.25">
      <c r="A50" s="273" t="s">
        <v>20</v>
      </c>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5"/>
      <c r="AB50" s="35"/>
    </row>
    <row r="51" spans="1:28" s="25" customFormat="1" ht="12" x14ac:dyDescent="0.25">
      <c r="A51" s="26" t="s">
        <v>19</v>
      </c>
      <c r="B51" s="26" t="s">
        <v>34</v>
      </c>
      <c r="C51" s="41" t="s">
        <v>18</v>
      </c>
      <c r="D51" s="276" t="s">
        <v>35</v>
      </c>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35"/>
    </row>
    <row r="52" spans="1:28" s="25" customFormat="1" ht="20.100000000000001" customHeight="1" x14ac:dyDescent="0.25">
      <c r="A52" s="29" t="s">
        <v>11</v>
      </c>
      <c r="B52" s="27">
        <v>1</v>
      </c>
      <c r="C52" s="27">
        <v>0.9</v>
      </c>
      <c r="D52" s="272" t="s">
        <v>79</v>
      </c>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35"/>
    </row>
    <row r="53" spans="1:28" s="25" customFormat="1" ht="20.100000000000001" customHeight="1" x14ac:dyDescent="0.25">
      <c r="A53" s="29" t="s">
        <v>12</v>
      </c>
      <c r="B53" s="28"/>
      <c r="C53" s="27"/>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35"/>
    </row>
    <row r="54" spans="1:28" s="25" customFormat="1" ht="20.100000000000001" customHeight="1" x14ac:dyDescent="0.25">
      <c r="A54" s="29" t="s">
        <v>13</v>
      </c>
      <c r="B54" s="27"/>
      <c r="C54" s="27"/>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35"/>
    </row>
    <row r="55" spans="1:28" s="25" customFormat="1" ht="20.100000000000001" customHeight="1" x14ac:dyDescent="0.25">
      <c r="A55" s="29" t="s">
        <v>14</v>
      </c>
      <c r="B55" s="27"/>
      <c r="C55" s="27"/>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35"/>
    </row>
    <row r="56" spans="1:28" s="25" customFormat="1" ht="12" x14ac:dyDescent="0.25">
      <c r="B56" s="30">
        <f>AVERAGE(B52:B55)</f>
        <v>1</v>
      </c>
      <c r="AB56" s="35"/>
    </row>
    <row r="57" spans="1:28" s="25" customFormat="1" ht="12" x14ac:dyDescent="0.25">
      <c r="A57" s="273" t="s">
        <v>9</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5"/>
      <c r="AB57" s="35"/>
    </row>
    <row r="58" spans="1:28" s="25" customFormat="1" ht="12" x14ac:dyDescent="0.25">
      <c r="A58" s="26" t="s">
        <v>19</v>
      </c>
      <c r="B58" s="26" t="s">
        <v>34</v>
      </c>
      <c r="C58" s="41" t="s">
        <v>18</v>
      </c>
      <c r="D58" s="276" t="s">
        <v>35</v>
      </c>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35"/>
    </row>
    <row r="59" spans="1:28" s="25" customFormat="1" ht="20.100000000000001" customHeight="1" x14ac:dyDescent="0.25">
      <c r="A59" s="29" t="s">
        <v>11</v>
      </c>
      <c r="B59" s="27" t="s">
        <v>77</v>
      </c>
      <c r="C59" s="27">
        <v>0.9</v>
      </c>
      <c r="D59" s="272" t="s">
        <v>80</v>
      </c>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35"/>
    </row>
    <row r="60" spans="1:28" s="25" customFormat="1" ht="20.100000000000001" customHeight="1" x14ac:dyDescent="0.25">
      <c r="A60" s="29" t="s">
        <v>12</v>
      </c>
      <c r="B60" s="27"/>
      <c r="C60" s="27"/>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35"/>
    </row>
    <row r="61" spans="1:28" s="25" customFormat="1" ht="20.100000000000001" customHeight="1" x14ac:dyDescent="0.25">
      <c r="A61" s="29" t="s">
        <v>13</v>
      </c>
      <c r="B61" s="27"/>
      <c r="C61" s="27"/>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35"/>
    </row>
    <row r="62" spans="1:28" s="25" customFormat="1" ht="20.100000000000001" customHeight="1" x14ac:dyDescent="0.25">
      <c r="A62" s="29" t="s">
        <v>14</v>
      </c>
      <c r="B62" s="27"/>
      <c r="C62" s="27"/>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35"/>
    </row>
    <row r="63" spans="1:28" s="25" customFormat="1" ht="12" x14ac:dyDescent="0.25">
      <c r="B63" s="30" t="e">
        <f>AVERAGE(B59:B62)</f>
        <v>#DIV/0!</v>
      </c>
      <c r="AB63" s="35"/>
    </row>
    <row r="64" spans="1:28" s="25" customFormat="1" ht="12" x14ac:dyDescent="0.25">
      <c r="A64" s="273" t="s">
        <v>10</v>
      </c>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5"/>
      <c r="AB64" s="35"/>
    </row>
    <row r="65" spans="1:28" s="25" customFormat="1" ht="12" x14ac:dyDescent="0.25">
      <c r="A65" s="26" t="s">
        <v>19</v>
      </c>
      <c r="B65" s="26" t="s">
        <v>34</v>
      </c>
      <c r="C65" s="41" t="s">
        <v>18</v>
      </c>
      <c r="D65" s="276" t="s">
        <v>35</v>
      </c>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35"/>
    </row>
    <row r="66" spans="1:28" s="25" customFormat="1" ht="20.100000000000001" customHeight="1" x14ac:dyDescent="0.25">
      <c r="A66" s="29" t="s">
        <v>11</v>
      </c>
      <c r="B66" s="27" t="s">
        <v>77</v>
      </c>
      <c r="C66" s="27">
        <v>0.9</v>
      </c>
      <c r="D66" s="272" t="s">
        <v>80</v>
      </c>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35"/>
    </row>
    <row r="67" spans="1:28" s="25" customFormat="1" ht="20.100000000000001" customHeight="1" x14ac:dyDescent="0.25">
      <c r="A67" s="29" t="s">
        <v>12</v>
      </c>
      <c r="B67" s="27"/>
      <c r="C67" s="27"/>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35"/>
    </row>
    <row r="68" spans="1:28" s="25" customFormat="1" ht="20.100000000000001" customHeight="1" x14ac:dyDescent="0.25">
      <c r="A68" s="29" t="s">
        <v>13</v>
      </c>
      <c r="B68" s="27"/>
      <c r="C68" s="27"/>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35"/>
    </row>
    <row r="69" spans="1:28" s="25" customFormat="1" ht="20.100000000000001" customHeight="1" x14ac:dyDescent="0.25">
      <c r="A69" s="29" t="s">
        <v>14</v>
      </c>
      <c r="B69" s="27"/>
      <c r="C69" s="27"/>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35"/>
    </row>
    <row r="70" spans="1:28" s="25" customFormat="1" ht="12" x14ac:dyDescent="0.25">
      <c r="B70" s="30" t="e">
        <f>AVERAGE(B66:B69)</f>
        <v>#DIV/0!</v>
      </c>
      <c r="AB70" s="35"/>
    </row>
  </sheetData>
  <mergeCells count="217">
    <mergeCell ref="AI20:AI21"/>
    <mergeCell ref="A8:AA8"/>
    <mergeCell ref="C4:E4"/>
    <mergeCell ref="B5:AA5"/>
    <mergeCell ref="A7:AA7"/>
    <mergeCell ref="F4:P4"/>
    <mergeCell ref="A15:C15"/>
    <mergeCell ref="D15:Y15"/>
    <mergeCell ref="Z15:AA15"/>
    <mergeCell ref="A16:C16"/>
    <mergeCell ref="D16:Y16"/>
    <mergeCell ref="Z16:AA16"/>
    <mergeCell ref="A9:AA9"/>
    <mergeCell ref="A10:AA10"/>
    <mergeCell ref="A11:AA11"/>
    <mergeCell ref="A12:AA12"/>
    <mergeCell ref="A14:C14"/>
    <mergeCell ref="D14:Y14"/>
    <mergeCell ref="Z14:AA14"/>
    <mergeCell ref="Z17:AA17"/>
    <mergeCell ref="D33:E33"/>
    <mergeCell ref="F33:G33"/>
    <mergeCell ref="H33:I33"/>
    <mergeCell ref="J33:K33"/>
    <mergeCell ref="L33:M33"/>
    <mergeCell ref="J20:K20"/>
    <mergeCell ref="L20:M20"/>
    <mergeCell ref="N20:O20"/>
    <mergeCell ref="A17:C17"/>
    <mergeCell ref="D17:Y17"/>
    <mergeCell ref="D20:E20"/>
    <mergeCell ref="F20:G20"/>
    <mergeCell ref="H20:I20"/>
    <mergeCell ref="V20:W20"/>
    <mergeCell ref="X20:Y20"/>
    <mergeCell ref="A19:A21"/>
    <mergeCell ref="B19:B21"/>
    <mergeCell ref="C19:C21"/>
    <mergeCell ref="D19:AA19"/>
    <mergeCell ref="Z20:AA20"/>
    <mergeCell ref="P20:Q20"/>
    <mergeCell ref="R20:S20"/>
    <mergeCell ref="T20:U20"/>
    <mergeCell ref="Z34:AA34"/>
    <mergeCell ref="A35:C35"/>
    <mergeCell ref="D35:E35"/>
    <mergeCell ref="F35:G35"/>
    <mergeCell ref="H35:I35"/>
    <mergeCell ref="J35:K35"/>
    <mergeCell ref="L35:M35"/>
    <mergeCell ref="Z33:AA33"/>
    <mergeCell ref="A34:C34"/>
    <mergeCell ref="D34:E34"/>
    <mergeCell ref="F34:G34"/>
    <mergeCell ref="H34:I34"/>
    <mergeCell ref="J34:K34"/>
    <mergeCell ref="L34:M34"/>
    <mergeCell ref="N34:O34"/>
    <mergeCell ref="P34:Q34"/>
    <mergeCell ref="R34:S34"/>
    <mergeCell ref="N33:O33"/>
    <mergeCell ref="P33:Q33"/>
    <mergeCell ref="R33:S33"/>
    <mergeCell ref="T33:U33"/>
    <mergeCell ref="V33:W33"/>
    <mergeCell ref="X33:Y33"/>
    <mergeCell ref="A33:C33"/>
    <mergeCell ref="D38:E38"/>
    <mergeCell ref="F38:G38"/>
    <mergeCell ref="H38:I38"/>
    <mergeCell ref="J38:K38"/>
    <mergeCell ref="A1:A2"/>
    <mergeCell ref="B1:AA2"/>
    <mergeCell ref="A3:F3"/>
    <mergeCell ref="G3:P3"/>
    <mergeCell ref="Q3:AA3"/>
    <mergeCell ref="C22:C32"/>
    <mergeCell ref="Z35:AA35"/>
    <mergeCell ref="D36:I36"/>
    <mergeCell ref="J36:O36"/>
    <mergeCell ref="P36:U36"/>
    <mergeCell ref="V36:AA36"/>
    <mergeCell ref="N35:O35"/>
    <mergeCell ref="P35:Q35"/>
    <mergeCell ref="R35:S35"/>
    <mergeCell ref="T35:U35"/>
    <mergeCell ref="V35:W35"/>
    <mergeCell ref="X35:Y35"/>
    <mergeCell ref="T34:U34"/>
    <mergeCell ref="V34:W34"/>
    <mergeCell ref="X34:Y34"/>
    <mergeCell ref="H40:I40"/>
    <mergeCell ref="J40:K40"/>
    <mergeCell ref="V38:W38"/>
    <mergeCell ref="X38:Y38"/>
    <mergeCell ref="Z38:AA38"/>
    <mergeCell ref="A39:C39"/>
    <mergeCell ref="D39:E39"/>
    <mergeCell ref="F39:G39"/>
    <mergeCell ref="H39:I39"/>
    <mergeCell ref="J39:K39"/>
    <mergeCell ref="L39:M39"/>
    <mergeCell ref="N39:O39"/>
    <mergeCell ref="P39:Q39"/>
    <mergeCell ref="R39:S39"/>
    <mergeCell ref="T39:U39"/>
    <mergeCell ref="V39:W39"/>
    <mergeCell ref="X39:Y39"/>
    <mergeCell ref="Z39:AA39"/>
    <mergeCell ref="L38:M38"/>
    <mergeCell ref="N38:O38"/>
    <mergeCell ref="P38:Q38"/>
    <mergeCell ref="R38:S38"/>
    <mergeCell ref="T38:U38"/>
    <mergeCell ref="A38:C38"/>
    <mergeCell ref="V40:W40"/>
    <mergeCell ref="X40:Y40"/>
    <mergeCell ref="Z40:AA40"/>
    <mergeCell ref="A41:C41"/>
    <mergeCell ref="D41:E41"/>
    <mergeCell ref="F41:G41"/>
    <mergeCell ref="H41:I41"/>
    <mergeCell ref="J41:K41"/>
    <mergeCell ref="L41:M41"/>
    <mergeCell ref="N41:O41"/>
    <mergeCell ref="P41:Q41"/>
    <mergeCell ref="R41:S41"/>
    <mergeCell ref="T41:U41"/>
    <mergeCell ref="V41:W41"/>
    <mergeCell ref="X41:Y41"/>
    <mergeCell ref="Z41:AA41"/>
    <mergeCell ref="L40:M40"/>
    <mergeCell ref="N40:O40"/>
    <mergeCell ref="P40:Q40"/>
    <mergeCell ref="R40:S40"/>
    <mergeCell ref="T40:U40"/>
    <mergeCell ref="A40:C40"/>
    <mergeCell ref="D40:E40"/>
    <mergeCell ref="F40:G40"/>
    <mergeCell ref="D42:I42"/>
    <mergeCell ref="J42:O42"/>
    <mergeCell ref="P42:U42"/>
    <mergeCell ref="V42:AA42"/>
    <mergeCell ref="A44:C44"/>
    <mergeCell ref="D44:E44"/>
    <mergeCell ref="F44:G44"/>
    <mergeCell ref="H44:I44"/>
    <mergeCell ref="J44:K44"/>
    <mergeCell ref="L44:M44"/>
    <mergeCell ref="N44:O44"/>
    <mergeCell ref="P44:Q44"/>
    <mergeCell ref="R44:S44"/>
    <mergeCell ref="T44:U44"/>
    <mergeCell ref="V44:W44"/>
    <mergeCell ref="X44:Y44"/>
    <mergeCell ref="H46:I46"/>
    <mergeCell ref="J46:K46"/>
    <mergeCell ref="Z44:AA44"/>
    <mergeCell ref="A45:C45"/>
    <mergeCell ref="D45:E45"/>
    <mergeCell ref="F45:G45"/>
    <mergeCell ref="H45:I45"/>
    <mergeCell ref="J45:K45"/>
    <mergeCell ref="L45:M45"/>
    <mergeCell ref="N45:O45"/>
    <mergeCell ref="P45:Q45"/>
    <mergeCell ref="R45:S45"/>
    <mergeCell ref="T45:U45"/>
    <mergeCell ref="V45:W45"/>
    <mergeCell ref="X45:Y45"/>
    <mergeCell ref="Z45:AA45"/>
    <mergeCell ref="V46:W46"/>
    <mergeCell ref="X46:Y46"/>
    <mergeCell ref="Z46:AA46"/>
    <mergeCell ref="A46:C46"/>
    <mergeCell ref="D46:E46"/>
    <mergeCell ref="F46:G46"/>
    <mergeCell ref="A47:C47"/>
    <mergeCell ref="D47:E47"/>
    <mergeCell ref="F47:G47"/>
    <mergeCell ref="H47:I47"/>
    <mergeCell ref="J47:K47"/>
    <mergeCell ref="L47:M47"/>
    <mergeCell ref="N47:O47"/>
    <mergeCell ref="P47:Q47"/>
    <mergeCell ref="R47:S47"/>
    <mergeCell ref="T47:U47"/>
    <mergeCell ref="V47:W47"/>
    <mergeCell ref="X47:Y47"/>
    <mergeCell ref="Z47:AA47"/>
    <mergeCell ref="L46:M46"/>
    <mergeCell ref="N46:O46"/>
    <mergeCell ref="P46:Q46"/>
    <mergeCell ref="R46:S46"/>
    <mergeCell ref="T46:U46"/>
    <mergeCell ref="D51:AA51"/>
    <mergeCell ref="D52:AA52"/>
    <mergeCell ref="D53:AA53"/>
    <mergeCell ref="D54:AA54"/>
    <mergeCell ref="D55:AA55"/>
    <mergeCell ref="D48:I48"/>
    <mergeCell ref="J48:O48"/>
    <mergeCell ref="P48:U48"/>
    <mergeCell ref="V48:AA48"/>
    <mergeCell ref="A50:AA50"/>
    <mergeCell ref="D68:AA68"/>
    <mergeCell ref="D69:AA69"/>
    <mergeCell ref="D62:AA62"/>
    <mergeCell ref="A64:AA64"/>
    <mergeCell ref="D65:AA65"/>
    <mergeCell ref="D66:AA66"/>
    <mergeCell ref="D67:AA67"/>
    <mergeCell ref="A57:AA57"/>
    <mergeCell ref="D58:AA58"/>
    <mergeCell ref="D59:AA59"/>
    <mergeCell ref="D60:AA60"/>
    <mergeCell ref="D61:AA61"/>
  </mergeCells>
  <conditionalFormatting sqref="D33:D35 N22:N24 P22:P29 R22:R29 T22:T29 V22:V29 X22:X29 Z22:Z29 Z31:Z35 X31:X35 V31:V35 T31:T35 R31:R35 P31:P35 N31:N35 L31:L35 J31:J35 H31:H35 F24:F35 H27:H29 J27:J29 J23:J24 H24 L22:L29 N27:N29">
    <cfRule type="cellIs" dxfId="298" priority="106" stopIfTrue="1" operator="greaterThanOrEqual">
      <formula>1</formula>
    </cfRule>
  </conditionalFormatting>
  <conditionalFormatting sqref="I22:I29 E22:E32 AA22:AA32 G22:G32 Q22:Q29 S22:S29 W22:W29 Y22:Y29 O22:O29 U22:U29 K22:K29 M22:M29 M31:M32 U31:U32 O31:O32 Y31:Y32 W31:W32 S31:S32 Q31:Q32 I31:I32 K31:K32">
    <cfRule type="cellIs" dxfId="297" priority="104" stopIfTrue="1" operator="equal">
      <formula>1</formula>
    </cfRule>
  </conditionalFormatting>
  <conditionalFormatting sqref="D36 J36 P36 V36">
    <cfRule type="cellIs" dxfId="296" priority="93" stopIfTrue="1" operator="equal">
      <formula>1</formula>
    </cfRule>
  </conditionalFormatting>
  <conditionalFormatting sqref="D36 J36 P36 V36">
    <cfRule type="cellIs" dxfId="295" priority="94" stopIfTrue="1" operator="equal">
      <formula>1</formula>
    </cfRule>
  </conditionalFormatting>
  <conditionalFormatting sqref="D36 J36 P36 V36">
    <cfRule type="cellIs" dxfId="294" priority="91" stopIfTrue="1" operator="equal">
      <formula>1</formula>
    </cfRule>
  </conditionalFormatting>
  <conditionalFormatting sqref="D36 J36 P36 V36">
    <cfRule type="cellIs" dxfId="293" priority="92" stopIfTrue="1" operator="equal">
      <formula>1</formula>
    </cfRule>
  </conditionalFormatting>
  <conditionalFormatting sqref="D36 J36 P36 V36">
    <cfRule type="cellIs" dxfId="292" priority="90" stopIfTrue="1" operator="equal">
      <formula>1</formula>
    </cfRule>
  </conditionalFormatting>
  <conditionalFormatting sqref="D36 J36 P36 V36">
    <cfRule type="cellIs" dxfId="291" priority="89" stopIfTrue="1" operator="equal">
      <formula>1</formula>
    </cfRule>
  </conditionalFormatting>
  <conditionalFormatting sqref="D36 J36 P36 V36">
    <cfRule type="cellIs" dxfId="290" priority="88" stopIfTrue="1" operator="equal">
      <formula>1</formula>
    </cfRule>
  </conditionalFormatting>
  <conditionalFormatting sqref="H30 J30 L30 N30 P30 R30 T30 V30 X30 Z30">
    <cfRule type="cellIs" dxfId="289" priority="57" stopIfTrue="1" operator="equal">
      <formula>1</formula>
    </cfRule>
  </conditionalFormatting>
  <conditionalFormatting sqref="I30 Q30 S30 W30 Y30 O30 U30 K30 M30">
    <cfRule type="cellIs" dxfId="288" priority="56" stopIfTrue="1" operator="equal">
      <formula>1</formula>
    </cfRule>
  </conditionalFormatting>
  <conditionalFormatting sqref="P41 R41 T41 V41 X41 Z41">
    <cfRule type="cellIs" dxfId="287" priority="55" stopIfTrue="1" operator="greaterThanOrEqual">
      <formula>0.8</formula>
    </cfRule>
  </conditionalFormatting>
  <conditionalFormatting sqref="Q41 S41 U41 W41 Y41 AA41">
    <cfRule type="cellIs" dxfId="286" priority="54" stopIfTrue="1" operator="equal">
      <formula>1</formula>
    </cfRule>
  </conditionalFormatting>
  <conditionalFormatting sqref="D42 J42 P42">
    <cfRule type="cellIs" dxfId="285" priority="53" stopIfTrue="1" operator="equal">
      <formula>1</formula>
    </cfRule>
  </conditionalFormatting>
  <conditionalFormatting sqref="D42 J42 P42">
    <cfRule type="cellIs" dxfId="284" priority="52" stopIfTrue="1" operator="equal">
      <formula>1</formula>
    </cfRule>
  </conditionalFormatting>
  <conditionalFormatting sqref="D42 J42 P42">
    <cfRule type="cellIs" dxfId="283" priority="51" stopIfTrue="1" operator="equal">
      <formula>1</formula>
    </cfRule>
  </conditionalFormatting>
  <conditionalFormatting sqref="D42 J42 P42">
    <cfRule type="cellIs" dxfId="282" priority="50" stopIfTrue="1" operator="equal">
      <formula>1</formula>
    </cfRule>
  </conditionalFormatting>
  <conditionalFormatting sqref="D42 J42 P42">
    <cfRule type="cellIs" dxfId="281" priority="49" stopIfTrue="1" operator="equal">
      <formula>1</formula>
    </cfRule>
  </conditionalFormatting>
  <conditionalFormatting sqref="D42 J42 P42">
    <cfRule type="cellIs" dxfId="280" priority="48" stopIfTrue="1" operator="equal">
      <formula>1</formula>
    </cfRule>
  </conditionalFormatting>
  <conditionalFormatting sqref="D42 J42 P42">
    <cfRule type="cellIs" dxfId="279" priority="47" stopIfTrue="1" operator="equal">
      <formula>1</formula>
    </cfRule>
  </conditionalFormatting>
  <conditionalFormatting sqref="V42">
    <cfRule type="cellIs" dxfId="278" priority="46" stopIfTrue="1" operator="equal">
      <formula>1</formula>
    </cfRule>
  </conditionalFormatting>
  <conditionalFormatting sqref="V42">
    <cfRule type="cellIs" dxfId="277" priority="45" stopIfTrue="1" operator="equal">
      <formula>1</formula>
    </cfRule>
  </conditionalFormatting>
  <conditionalFormatting sqref="V42">
    <cfRule type="cellIs" dxfId="276" priority="44" stopIfTrue="1" operator="equal">
      <formula>1</formula>
    </cfRule>
  </conditionalFormatting>
  <conditionalFormatting sqref="V42">
    <cfRule type="cellIs" dxfId="275" priority="43" stopIfTrue="1" operator="equal">
      <formula>1</formula>
    </cfRule>
  </conditionalFormatting>
  <conditionalFormatting sqref="V42">
    <cfRule type="cellIs" dxfId="274" priority="42" stopIfTrue="1" operator="equal">
      <formula>1</formula>
    </cfRule>
  </conditionalFormatting>
  <conditionalFormatting sqref="V42">
    <cfRule type="cellIs" dxfId="273" priority="41" stopIfTrue="1" operator="equal">
      <formula>1</formula>
    </cfRule>
  </conditionalFormatting>
  <conditionalFormatting sqref="V42">
    <cfRule type="cellIs" dxfId="272" priority="40" stopIfTrue="1" operator="equal">
      <formula>1</formula>
    </cfRule>
  </conditionalFormatting>
  <conditionalFormatting sqref="J39 L39">
    <cfRule type="cellIs" dxfId="271" priority="39" stopIfTrue="1" operator="equal">
      <formula>1</formula>
    </cfRule>
  </conditionalFormatting>
  <conditionalFormatting sqref="N39">
    <cfRule type="cellIs" dxfId="270" priority="38" stopIfTrue="1" operator="equal">
      <formula>1</formula>
    </cfRule>
  </conditionalFormatting>
  <conditionalFormatting sqref="N40">
    <cfRule type="cellIs" dxfId="269" priority="37" stopIfTrue="1" operator="equal">
      <formula>1</formula>
    </cfRule>
  </conditionalFormatting>
  <conditionalFormatting sqref="D41 F41 J41 L41 N41">
    <cfRule type="cellIs" dxfId="268" priority="36" stopIfTrue="1" operator="greaterThanOrEqual">
      <formula>0.8</formula>
    </cfRule>
  </conditionalFormatting>
  <conditionalFormatting sqref="E41 G41 K41 M41 O41">
    <cfRule type="cellIs" dxfId="267" priority="35" stopIfTrue="1" operator="equal">
      <formula>1</formula>
    </cfRule>
  </conditionalFormatting>
  <conditionalFormatting sqref="P47 R47 T47 V47 X47 Z47">
    <cfRule type="cellIs" dxfId="266" priority="34" stopIfTrue="1" operator="greaterThanOrEqual">
      <formula>0.8</formula>
    </cfRule>
  </conditionalFormatting>
  <conditionalFormatting sqref="Q47 S47 U47 W47 Y47 AA47">
    <cfRule type="cellIs" dxfId="265" priority="33" stopIfTrue="1" operator="equal">
      <formula>1</formula>
    </cfRule>
  </conditionalFormatting>
  <conditionalFormatting sqref="J47 L47 N47">
    <cfRule type="cellIs" dxfId="264" priority="32" stopIfTrue="1" operator="greaterThanOrEqual">
      <formula>0.8</formula>
    </cfRule>
  </conditionalFormatting>
  <conditionalFormatting sqref="K47 M47 O47">
    <cfRule type="cellIs" dxfId="263" priority="31" stopIfTrue="1" operator="equal">
      <formula>1</formula>
    </cfRule>
  </conditionalFormatting>
  <conditionalFormatting sqref="D48 J48 P48">
    <cfRule type="cellIs" dxfId="262" priority="30" stopIfTrue="1" operator="equal">
      <formula>1</formula>
    </cfRule>
  </conditionalFormatting>
  <conditionalFormatting sqref="D48 J48 P48">
    <cfRule type="cellIs" dxfId="261" priority="29" stopIfTrue="1" operator="equal">
      <formula>1</formula>
    </cfRule>
  </conditionalFormatting>
  <conditionalFormatting sqref="D48 J48 P48">
    <cfRule type="cellIs" dxfId="260" priority="28" stopIfTrue="1" operator="equal">
      <formula>1</formula>
    </cfRule>
  </conditionalFormatting>
  <conditionalFormatting sqref="D48 J48 P48">
    <cfRule type="cellIs" dxfId="259" priority="27" stopIfTrue="1" operator="equal">
      <formula>1</formula>
    </cfRule>
  </conditionalFormatting>
  <conditionalFormatting sqref="D48 J48 P48">
    <cfRule type="cellIs" dxfId="258" priority="26" stopIfTrue="1" operator="equal">
      <formula>1</formula>
    </cfRule>
  </conditionalFormatting>
  <conditionalFormatting sqref="D48 J48 P48">
    <cfRule type="cellIs" dxfId="257" priority="25" stopIfTrue="1" operator="equal">
      <formula>1</formula>
    </cfRule>
  </conditionalFormatting>
  <conditionalFormatting sqref="D48 J48 P48">
    <cfRule type="cellIs" dxfId="256" priority="24" stopIfTrue="1" operator="equal">
      <formula>1</formula>
    </cfRule>
  </conditionalFormatting>
  <conditionalFormatting sqref="V48">
    <cfRule type="cellIs" dxfId="255" priority="23" stopIfTrue="1" operator="equal">
      <formula>1</formula>
    </cfRule>
  </conditionalFormatting>
  <conditionalFormatting sqref="V48">
    <cfRule type="cellIs" dxfId="254" priority="22" stopIfTrue="1" operator="equal">
      <formula>1</formula>
    </cfRule>
  </conditionalFormatting>
  <conditionalFormatting sqref="V48">
    <cfRule type="cellIs" dxfId="253" priority="21" stopIfTrue="1" operator="equal">
      <formula>1</formula>
    </cfRule>
  </conditionalFormatting>
  <conditionalFormatting sqref="V48">
    <cfRule type="cellIs" dxfId="252" priority="20" stopIfTrue="1" operator="equal">
      <formula>1</formula>
    </cfRule>
  </conditionalFormatting>
  <conditionalFormatting sqref="V48">
    <cfRule type="cellIs" dxfId="251" priority="19" stopIfTrue="1" operator="equal">
      <formula>1</formula>
    </cfRule>
  </conditionalFormatting>
  <conditionalFormatting sqref="V48">
    <cfRule type="cellIs" dxfId="250" priority="18" stopIfTrue="1" operator="equal">
      <formula>1</formula>
    </cfRule>
  </conditionalFormatting>
  <conditionalFormatting sqref="V48">
    <cfRule type="cellIs" dxfId="249" priority="17" stopIfTrue="1" operator="equal">
      <formula>1</formula>
    </cfRule>
  </conditionalFormatting>
  <conditionalFormatting sqref="H25:H26">
    <cfRule type="cellIs" dxfId="248" priority="16" stopIfTrue="1" operator="equal">
      <formula>1</formula>
    </cfRule>
  </conditionalFormatting>
  <conditionalFormatting sqref="F22:F23">
    <cfRule type="cellIs" dxfId="247" priority="15" stopIfTrue="1" operator="equal">
      <formula>1</formula>
    </cfRule>
  </conditionalFormatting>
  <conditionalFormatting sqref="N25:N26">
    <cfRule type="cellIs" dxfId="246" priority="13" stopIfTrue="1" operator="greaterThanOrEqual">
      <formula>1</formula>
    </cfRule>
  </conditionalFormatting>
  <conditionalFormatting sqref="D39:D40">
    <cfRule type="cellIs" dxfId="245" priority="12" stopIfTrue="1" operator="greaterThanOrEqual">
      <formula>1</formula>
    </cfRule>
  </conditionalFormatting>
  <conditionalFormatting sqref="F39:F40">
    <cfRule type="cellIs" dxfId="244" priority="11" stopIfTrue="1" operator="greaterThanOrEqual">
      <formula>1</formula>
    </cfRule>
  </conditionalFormatting>
  <conditionalFormatting sqref="H39:H40">
    <cfRule type="cellIs" dxfId="243" priority="10" stopIfTrue="1" operator="greaterThanOrEqual">
      <formula>1</formula>
    </cfRule>
  </conditionalFormatting>
  <conditionalFormatting sqref="H41">
    <cfRule type="cellIs" dxfId="242" priority="9" stopIfTrue="1" operator="greaterThanOrEqual">
      <formula>0.8</formula>
    </cfRule>
  </conditionalFormatting>
  <conditionalFormatting sqref="I41">
    <cfRule type="cellIs" dxfId="241" priority="8" stopIfTrue="1" operator="equal">
      <formula>1</formula>
    </cfRule>
  </conditionalFormatting>
  <conditionalFormatting sqref="D47 F47">
    <cfRule type="cellIs" dxfId="240" priority="7" stopIfTrue="1" operator="greaterThanOrEqual">
      <formula>0.8</formula>
    </cfRule>
  </conditionalFormatting>
  <conditionalFormatting sqref="E47 G47">
    <cfRule type="cellIs" dxfId="239" priority="6" stopIfTrue="1" operator="equal">
      <formula>1</formula>
    </cfRule>
  </conditionalFormatting>
  <conditionalFormatting sqref="D45:D46">
    <cfRule type="cellIs" dxfId="238" priority="5" stopIfTrue="1" operator="greaterThanOrEqual">
      <formula>1</formula>
    </cfRule>
  </conditionalFormatting>
  <conditionalFormatting sqref="F45:F46">
    <cfRule type="cellIs" dxfId="237" priority="4" stopIfTrue="1" operator="greaterThanOrEqual">
      <formula>1</formula>
    </cfRule>
  </conditionalFormatting>
  <conditionalFormatting sqref="H47">
    <cfRule type="cellIs" dxfId="236" priority="3" stopIfTrue="1" operator="greaterThanOrEqual">
      <formula>0.8</formula>
    </cfRule>
  </conditionalFormatting>
  <conditionalFormatting sqref="I47">
    <cfRule type="cellIs" dxfId="235" priority="2" stopIfTrue="1" operator="equal">
      <formula>1</formula>
    </cfRule>
  </conditionalFormatting>
  <conditionalFormatting sqref="H45:H46">
    <cfRule type="cellIs" dxfId="234" priority="1" stopIfTrue="1" operator="greaterThanOrEqual">
      <formula>1</formula>
    </cfRule>
  </conditionalFormatting>
  <pageMargins left="0.39370078740157483" right="0.39370078740157483" top="0.74803149606299213" bottom="0.74803149606299213" header="0.31496062992125984" footer="0.31496062992125984"/>
  <pageSetup scale="68" fitToHeight="5" orientation="landscape" r:id="rId1"/>
  <rowBreaks count="1" manualBreakCount="1">
    <brk id="32"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0</xdr:col>
                    <xdr:colOff>1181100</xdr:colOff>
                    <xdr:row>3</xdr:row>
                    <xdr:rowOff>219075</xdr:rowOff>
                  </from>
                  <to>
                    <xdr:col>0</xdr:col>
                    <xdr:colOff>1504950</xdr:colOff>
                    <xdr:row>3</xdr:row>
                    <xdr:rowOff>438150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1</xdr:col>
                    <xdr:colOff>142875</xdr:colOff>
                    <xdr:row>3</xdr:row>
                    <xdr:rowOff>209550</xdr:rowOff>
                  </from>
                  <to>
                    <xdr:col>1</xdr:col>
                    <xdr:colOff>466725</xdr:colOff>
                    <xdr:row>3</xdr:row>
                    <xdr:rowOff>428625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195"/>
  <sheetViews>
    <sheetView zoomScale="120" zoomScaleNormal="120" workbookViewId="0">
      <selection activeCell="C60" sqref="C60"/>
    </sheetView>
  </sheetViews>
  <sheetFormatPr baseColWidth="10" defaultRowHeight="15" customHeight="1" zeroHeight="1" x14ac:dyDescent="0.25"/>
  <cols>
    <col min="1" max="1" width="2.28515625" style="49" customWidth="1"/>
    <col min="2" max="2" width="5.140625" style="49" customWidth="1"/>
    <col min="3" max="3" width="54.140625" style="49" customWidth="1"/>
    <col min="4" max="4" width="15" style="50" customWidth="1"/>
    <col min="5" max="5" width="14.5703125" style="50" customWidth="1"/>
    <col min="6" max="29" width="5.28515625" style="49" customWidth="1"/>
    <col min="30" max="16384" width="11.42578125" style="49"/>
  </cols>
  <sheetData>
    <row r="1" spans="2:29" ht="24" customHeight="1" x14ac:dyDescent="0.25"/>
    <row r="2" spans="2:29" ht="24.75" customHeight="1" x14ac:dyDescent="0.25">
      <c r="B2" s="185" t="s">
        <v>391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row>
    <row r="3" spans="2:29" ht="13.5" customHeight="1" x14ac:dyDescent="0.25">
      <c r="B3" s="186" t="s">
        <v>87</v>
      </c>
      <c r="C3" s="187"/>
      <c r="D3" s="187"/>
      <c r="E3" s="188" t="s">
        <v>85</v>
      </c>
      <c r="F3" s="188"/>
      <c r="G3" s="188"/>
      <c r="H3" s="188"/>
      <c r="I3" s="188"/>
      <c r="J3" s="188"/>
      <c r="K3" s="188"/>
      <c r="L3" s="188"/>
      <c r="M3" s="188"/>
      <c r="N3" s="188"/>
      <c r="O3" s="188"/>
      <c r="P3" s="188"/>
      <c r="Q3" s="188"/>
      <c r="R3" s="188"/>
      <c r="S3" s="188"/>
      <c r="T3" s="187" t="s">
        <v>49</v>
      </c>
      <c r="U3" s="187"/>
      <c r="V3" s="187"/>
      <c r="W3" s="187"/>
      <c r="X3" s="187"/>
      <c r="Y3" s="187"/>
      <c r="Z3" s="187"/>
      <c r="AA3" s="187"/>
      <c r="AB3" s="187"/>
      <c r="AC3" s="189"/>
    </row>
    <row r="4" spans="2:29" ht="5.25" customHeight="1" x14ac:dyDescent="0.25"/>
    <row r="5" spans="2:29" s="54" customFormat="1" ht="12" customHeight="1" x14ac:dyDescent="0.2">
      <c r="B5" s="190" t="s">
        <v>88</v>
      </c>
      <c r="C5" s="190"/>
      <c r="D5" s="191" t="s">
        <v>89</v>
      </c>
      <c r="E5" s="191"/>
      <c r="F5" s="191"/>
      <c r="G5" s="191"/>
      <c r="H5" s="192" t="s">
        <v>90</v>
      </c>
      <c r="I5" s="192"/>
      <c r="J5" s="51"/>
      <c r="K5" s="80" t="s">
        <v>91</v>
      </c>
      <c r="L5" s="51"/>
      <c r="M5" s="51" t="s">
        <v>92</v>
      </c>
      <c r="N5" s="193"/>
      <c r="O5" s="193"/>
      <c r="P5" s="53"/>
    </row>
    <row r="6" spans="2:29" s="54" customFormat="1" ht="4.5" customHeight="1" x14ac:dyDescent="0.2">
      <c r="D6" s="79"/>
      <c r="E6" s="79"/>
    </row>
    <row r="7" spans="2:29" s="54" customFormat="1" ht="11.25" x14ac:dyDescent="0.2">
      <c r="B7" s="200" t="s">
        <v>24</v>
      </c>
      <c r="C7" s="200"/>
      <c r="D7" s="253" t="s">
        <v>185</v>
      </c>
      <c r="E7" s="254"/>
      <c r="F7" s="254"/>
      <c r="G7" s="254"/>
      <c r="H7" s="254"/>
      <c r="I7" s="254"/>
      <c r="J7" s="254"/>
      <c r="K7" s="254"/>
      <c r="L7" s="254"/>
      <c r="M7" s="254"/>
      <c r="N7" s="254"/>
      <c r="O7" s="254"/>
      <c r="P7" s="254"/>
      <c r="Q7" s="254"/>
      <c r="R7" s="254"/>
      <c r="S7" s="254"/>
      <c r="T7" s="254"/>
      <c r="U7" s="254"/>
      <c r="V7" s="254"/>
      <c r="W7" s="254"/>
      <c r="X7" s="255"/>
    </row>
    <row r="8" spans="2:29" s="54" customFormat="1" ht="3.75" customHeight="1" x14ac:dyDescent="0.2">
      <c r="B8" s="56"/>
      <c r="C8" s="56"/>
      <c r="D8" s="79"/>
      <c r="E8" s="79"/>
    </row>
    <row r="9" spans="2:29" s="54" customFormat="1" ht="15" customHeight="1" x14ac:dyDescent="0.2">
      <c r="B9" s="200" t="s">
        <v>94</v>
      </c>
      <c r="C9" s="200"/>
      <c r="D9" s="339" t="s">
        <v>57</v>
      </c>
      <c r="E9" s="340"/>
      <c r="F9" s="340"/>
      <c r="G9" s="340"/>
      <c r="H9" s="340"/>
      <c r="I9" s="340"/>
      <c r="J9" s="340"/>
      <c r="K9" s="340"/>
      <c r="L9" s="340"/>
      <c r="M9" s="340"/>
      <c r="N9" s="340"/>
      <c r="O9" s="340"/>
      <c r="P9" s="340"/>
      <c r="Q9" s="340"/>
      <c r="R9" s="340"/>
      <c r="S9" s="340"/>
      <c r="T9" s="340"/>
      <c r="U9" s="340"/>
      <c r="V9" s="340"/>
      <c r="W9" s="340"/>
      <c r="X9" s="341"/>
    </row>
    <row r="10" spans="2:29" s="54" customFormat="1" ht="3.75" customHeight="1" x14ac:dyDescent="0.2">
      <c r="B10" s="78"/>
      <c r="C10" s="78"/>
      <c r="D10" s="58"/>
      <c r="E10" s="58"/>
      <c r="F10" s="58"/>
      <c r="G10" s="58"/>
      <c r="H10" s="58"/>
      <c r="I10" s="58"/>
      <c r="J10" s="58"/>
      <c r="K10" s="58"/>
      <c r="L10" s="58"/>
      <c r="M10" s="58"/>
      <c r="N10" s="58"/>
      <c r="O10" s="58"/>
      <c r="P10" s="58"/>
      <c r="Q10" s="58"/>
      <c r="R10" s="58"/>
      <c r="S10" s="58"/>
      <c r="T10" s="58"/>
      <c r="U10" s="58"/>
      <c r="V10" s="58"/>
      <c r="W10" s="58"/>
      <c r="X10" s="58"/>
    </row>
    <row r="11" spans="2:29" s="54" customFormat="1" ht="22.5" customHeight="1" x14ac:dyDescent="0.2">
      <c r="B11" s="200" t="s">
        <v>95</v>
      </c>
      <c r="C11" s="200"/>
      <c r="D11" s="257" t="s">
        <v>184</v>
      </c>
      <c r="E11" s="258"/>
      <c r="F11" s="258"/>
      <c r="G11" s="258"/>
      <c r="H11" s="258"/>
      <c r="I11" s="258"/>
      <c r="J11" s="258"/>
      <c r="K11" s="258"/>
      <c r="L11" s="258"/>
      <c r="M11" s="258"/>
      <c r="N11" s="258"/>
      <c r="O11" s="258"/>
      <c r="P11" s="258"/>
      <c r="Q11" s="258"/>
      <c r="R11" s="258"/>
      <c r="S11" s="258"/>
      <c r="T11" s="258"/>
      <c r="U11" s="258"/>
      <c r="V11" s="258"/>
      <c r="W11" s="258"/>
      <c r="X11" s="259"/>
    </row>
    <row r="12" spans="2:29" s="54" customFormat="1" ht="3.75" customHeight="1" x14ac:dyDescent="0.2">
      <c r="B12" s="59"/>
      <c r="C12" s="59"/>
      <c r="D12" s="58"/>
      <c r="E12" s="58"/>
      <c r="F12" s="58"/>
      <c r="G12" s="58"/>
      <c r="H12" s="58"/>
      <c r="I12" s="58"/>
      <c r="J12" s="58"/>
      <c r="K12" s="58"/>
      <c r="L12" s="58"/>
      <c r="M12" s="58"/>
      <c r="N12" s="58"/>
      <c r="O12" s="58"/>
      <c r="P12" s="58"/>
      <c r="Q12" s="58"/>
      <c r="R12" s="58"/>
      <c r="S12" s="58"/>
      <c r="T12" s="58"/>
      <c r="U12" s="58"/>
      <c r="V12" s="58"/>
      <c r="W12" s="58"/>
      <c r="X12" s="58"/>
    </row>
    <row r="13" spans="2:29" s="54" customFormat="1" ht="11.25" x14ac:dyDescent="0.2">
      <c r="B13" s="59"/>
      <c r="C13" s="81" t="s">
        <v>96</v>
      </c>
      <c r="D13" s="194" t="s">
        <v>97</v>
      </c>
      <c r="E13" s="194"/>
      <c r="F13" s="194"/>
      <c r="G13" s="194"/>
      <c r="H13" s="194"/>
      <c r="I13" s="194"/>
      <c r="J13" s="194"/>
      <c r="K13" s="194"/>
      <c r="L13" s="194"/>
      <c r="M13" s="194"/>
      <c r="N13" s="194"/>
      <c r="O13" s="194"/>
      <c r="P13" s="194"/>
      <c r="Q13" s="194"/>
      <c r="R13" s="194"/>
      <c r="S13" s="194" t="s">
        <v>18</v>
      </c>
      <c r="T13" s="194"/>
      <c r="U13" s="194"/>
      <c r="V13" s="194"/>
      <c r="W13" s="194"/>
      <c r="X13" s="194"/>
    </row>
    <row r="14" spans="2:29" s="54" customFormat="1" ht="11.25" x14ac:dyDescent="0.2">
      <c r="B14" s="59"/>
      <c r="C14" s="61" t="s">
        <v>36</v>
      </c>
      <c r="D14" s="195" t="s">
        <v>55</v>
      </c>
      <c r="E14" s="195"/>
      <c r="F14" s="195"/>
      <c r="G14" s="195"/>
      <c r="H14" s="195"/>
      <c r="I14" s="195"/>
      <c r="J14" s="195"/>
      <c r="K14" s="195"/>
      <c r="L14" s="195"/>
      <c r="M14" s="195"/>
      <c r="N14" s="195"/>
      <c r="O14" s="195"/>
      <c r="P14" s="195"/>
      <c r="Q14" s="195"/>
      <c r="R14" s="195"/>
      <c r="S14" s="196" t="s">
        <v>99</v>
      </c>
      <c r="T14" s="197"/>
      <c r="U14" s="197"/>
      <c r="V14" s="197"/>
      <c r="W14" s="197"/>
      <c r="X14" s="198"/>
    </row>
    <row r="15" spans="2:29" s="54" customFormat="1" ht="11.25" x14ac:dyDescent="0.2">
      <c r="B15" s="59"/>
      <c r="C15" s="61" t="s">
        <v>37</v>
      </c>
      <c r="D15" s="195" t="s">
        <v>59</v>
      </c>
      <c r="E15" s="195"/>
      <c r="F15" s="195"/>
      <c r="G15" s="195"/>
      <c r="H15" s="195"/>
      <c r="I15" s="195"/>
      <c r="J15" s="195"/>
      <c r="K15" s="195"/>
      <c r="L15" s="195"/>
      <c r="M15" s="195"/>
      <c r="N15" s="195"/>
      <c r="O15" s="195"/>
      <c r="P15" s="195"/>
      <c r="Q15" s="195"/>
      <c r="R15" s="195"/>
      <c r="S15" s="196" t="s">
        <v>99</v>
      </c>
      <c r="T15" s="197"/>
      <c r="U15" s="197"/>
      <c r="V15" s="197"/>
      <c r="W15" s="197"/>
      <c r="X15" s="198"/>
    </row>
    <row r="16" spans="2:29" s="54" customFormat="1" ht="11.25" x14ac:dyDescent="0.2">
      <c r="C16" s="61" t="s">
        <v>38</v>
      </c>
      <c r="D16" s="195" t="s">
        <v>58</v>
      </c>
      <c r="E16" s="195"/>
      <c r="F16" s="195"/>
      <c r="G16" s="195"/>
      <c r="H16" s="195"/>
      <c r="I16" s="195"/>
      <c r="J16" s="195"/>
      <c r="K16" s="195"/>
      <c r="L16" s="195"/>
      <c r="M16" s="195"/>
      <c r="N16" s="195"/>
      <c r="O16" s="195"/>
      <c r="P16" s="195"/>
      <c r="Q16" s="195"/>
      <c r="R16" s="195"/>
      <c r="S16" s="196" t="s">
        <v>99</v>
      </c>
      <c r="T16" s="197"/>
      <c r="U16" s="197"/>
      <c r="V16" s="197"/>
      <c r="W16" s="197"/>
      <c r="X16" s="198"/>
    </row>
    <row r="17" spans="1:54" s="54" customFormat="1" ht="12.75" customHeight="1" x14ac:dyDescent="0.2">
      <c r="B17" s="54" t="s">
        <v>100</v>
      </c>
      <c r="C17" s="62"/>
      <c r="D17" s="79"/>
      <c r="E17" s="79"/>
    </row>
    <row r="18" spans="1:54" customFormat="1" ht="12.75" customHeight="1" x14ac:dyDescent="0.25">
      <c r="A18" s="49"/>
      <c r="B18" s="260" t="s">
        <v>101</v>
      </c>
      <c r="C18" s="212" t="s">
        <v>44</v>
      </c>
      <c r="D18" s="215" t="s">
        <v>45</v>
      </c>
      <c r="E18" s="215" t="s">
        <v>496</v>
      </c>
      <c r="F18" s="218" t="s">
        <v>102</v>
      </c>
      <c r="G18" s="219"/>
      <c r="H18" s="219"/>
      <c r="I18" s="219"/>
      <c r="J18" s="219"/>
      <c r="K18" s="219"/>
      <c r="L18" s="219"/>
      <c r="M18" s="219"/>
      <c r="N18" s="219"/>
      <c r="O18" s="219"/>
      <c r="P18" s="219"/>
      <c r="Q18" s="219"/>
      <c r="R18" s="219"/>
      <c r="S18" s="219"/>
      <c r="T18" s="219"/>
      <c r="U18" s="219"/>
      <c r="V18" s="219"/>
      <c r="W18" s="219"/>
      <c r="X18" s="219"/>
      <c r="Y18" s="219"/>
      <c r="Z18" s="219"/>
      <c r="AA18" s="219"/>
      <c r="AB18" s="219"/>
      <c r="AC18" s="220"/>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row>
    <row r="19" spans="1:54" customFormat="1" ht="9.75" customHeight="1" x14ac:dyDescent="0.25">
      <c r="A19" s="49"/>
      <c r="B19" s="261"/>
      <c r="C19" s="213"/>
      <c r="D19" s="216"/>
      <c r="E19" s="216"/>
      <c r="F19" s="221" t="s">
        <v>103</v>
      </c>
      <c r="G19" s="221"/>
      <c r="H19" s="222" t="s">
        <v>104</v>
      </c>
      <c r="I19" s="222"/>
      <c r="J19" s="221" t="s">
        <v>105</v>
      </c>
      <c r="K19" s="221"/>
      <c r="L19" s="222" t="s">
        <v>106</v>
      </c>
      <c r="M19" s="222"/>
      <c r="N19" s="221" t="s">
        <v>107</v>
      </c>
      <c r="O19" s="221"/>
      <c r="P19" s="222" t="s">
        <v>108</v>
      </c>
      <c r="Q19" s="222"/>
      <c r="R19" s="221" t="s">
        <v>109</v>
      </c>
      <c r="S19" s="221"/>
      <c r="T19" s="222" t="s">
        <v>110</v>
      </c>
      <c r="U19" s="222"/>
      <c r="V19" s="221" t="s">
        <v>111</v>
      </c>
      <c r="W19" s="221"/>
      <c r="X19" s="222" t="s">
        <v>112</v>
      </c>
      <c r="Y19" s="222"/>
      <c r="Z19" s="221" t="s">
        <v>113</v>
      </c>
      <c r="AA19" s="221"/>
      <c r="AB19" s="222" t="s">
        <v>114</v>
      </c>
      <c r="AC19" s="222"/>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row>
    <row r="20" spans="1:54" customFormat="1" ht="9" customHeight="1" thickBot="1" x14ac:dyDescent="0.3">
      <c r="A20" s="49"/>
      <c r="B20" s="261"/>
      <c r="C20" s="213"/>
      <c r="D20" s="216"/>
      <c r="E20" s="216"/>
      <c r="F20" s="88" t="s">
        <v>22</v>
      </c>
      <c r="G20" s="89" t="s">
        <v>23</v>
      </c>
      <c r="H20" s="88" t="s">
        <v>22</v>
      </c>
      <c r="I20" s="89" t="s">
        <v>23</v>
      </c>
      <c r="J20" s="88" t="s">
        <v>22</v>
      </c>
      <c r="K20" s="89" t="s">
        <v>23</v>
      </c>
      <c r="L20" s="88" t="s">
        <v>22</v>
      </c>
      <c r="M20" s="89" t="s">
        <v>23</v>
      </c>
      <c r="N20" s="88" t="s">
        <v>22</v>
      </c>
      <c r="O20" s="89" t="s">
        <v>23</v>
      </c>
      <c r="P20" s="88" t="s">
        <v>22</v>
      </c>
      <c r="Q20" s="89" t="s">
        <v>23</v>
      </c>
      <c r="R20" s="88" t="s">
        <v>22</v>
      </c>
      <c r="S20" s="89" t="s">
        <v>23</v>
      </c>
      <c r="T20" s="88" t="s">
        <v>22</v>
      </c>
      <c r="U20" s="89" t="s">
        <v>23</v>
      </c>
      <c r="V20" s="88" t="s">
        <v>22</v>
      </c>
      <c r="W20" s="89" t="s">
        <v>23</v>
      </c>
      <c r="X20" s="88" t="s">
        <v>22</v>
      </c>
      <c r="Y20" s="89" t="s">
        <v>23</v>
      </c>
      <c r="Z20" s="88" t="s">
        <v>22</v>
      </c>
      <c r="AA20" s="89" t="s">
        <v>23</v>
      </c>
      <c r="AB20" s="88" t="s">
        <v>22</v>
      </c>
      <c r="AC20" s="89" t="s">
        <v>23</v>
      </c>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row>
    <row r="21" spans="1:54" ht="33.75" x14ac:dyDescent="0.25">
      <c r="B21" s="354" t="s">
        <v>403</v>
      </c>
      <c r="C21" s="65" t="s">
        <v>404</v>
      </c>
      <c r="D21" s="165" t="s">
        <v>461</v>
      </c>
      <c r="E21" s="137" t="s">
        <v>499</v>
      </c>
      <c r="F21" s="156"/>
      <c r="G21" s="156"/>
      <c r="H21" s="156">
        <v>1</v>
      </c>
      <c r="I21" s="156"/>
      <c r="J21" s="156"/>
      <c r="K21" s="156"/>
      <c r="L21" s="156"/>
      <c r="M21" s="156"/>
      <c r="N21" s="156"/>
      <c r="O21" s="156"/>
      <c r="P21" s="156"/>
      <c r="Q21" s="156"/>
      <c r="R21" s="156"/>
      <c r="S21" s="156"/>
      <c r="T21" s="156"/>
      <c r="U21" s="156"/>
      <c r="V21" s="156"/>
      <c r="W21" s="156"/>
      <c r="X21" s="156"/>
      <c r="Y21" s="156"/>
      <c r="Z21" s="156"/>
      <c r="AA21" s="156"/>
      <c r="AB21" s="156"/>
      <c r="AC21" s="157"/>
    </row>
    <row r="22" spans="1:54" ht="22.5" x14ac:dyDescent="0.25">
      <c r="B22" s="355"/>
      <c r="C22" s="65" t="s">
        <v>405</v>
      </c>
      <c r="D22" s="65" t="s">
        <v>461</v>
      </c>
      <c r="E22" s="137" t="s">
        <v>499</v>
      </c>
      <c r="F22" s="66"/>
      <c r="G22" s="66"/>
      <c r="H22" s="66">
        <v>1</v>
      </c>
      <c r="I22" s="66"/>
      <c r="J22" s="66"/>
      <c r="K22" s="66"/>
      <c r="L22" s="66"/>
      <c r="M22" s="66"/>
      <c r="N22" s="66"/>
      <c r="O22" s="66"/>
      <c r="P22" s="66"/>
      <c r="Q22" s="66"/>
      <c r="R22" s="66"/>
      <c r="S22" s="66"/>
      <c r="T22" s="66"/>
      <c r="U22" s="66"/>
      <c r="V22" s="66"/>
      <c r="W22" s="66"/>
      <c r="X22" s="66"/>
      <c r="Y22" s="66"/>
      <c r="Z22" s="66"/>
      <c r="AA22" s="66"/>
      <c r="AB22" s="66"/>
      <c r="AC22" s="158"/>
    </row>
    <row r="23" spans="1:54" ht="21" customHeight="1" x14ac:dyDescent="0.25">
      <c r="B23" s="355"/>
      <c r="C23" s="65" t="s">
        <v>406</v>
      </c>
      <c r="D23" s="65" t="s">
        <v>461</v>
      </c>
      <c r="E23" s="137" t="s">
        <v>499</v>
      </c>
      <c r="F23" s="66"/>
      <c r="G23" s="66"/>
      <c r="H23" s="66">
        <v>1</v>
      </c>
      <c r="I23" s="66"/>
      <c r="J23" s="66"/>
      <c r="K23" s="66"/>
      <c r="L23" s="66"/>
      <c r="M23" s="66"/>
      <c r="N23" s="66"/>
      <c r="O23" s="66"/>
      <c r="P23" s="66"/>
      <c r="Q23" s="66"/>
      <c r="R23" s="66"/>
      <c r="S23" s="66"/>
      <c r="T23" s="66"/>
      <c r="U23" s="66"/>
      <c r="V23" s="66"/>
      <c r="W23" s="66"/>
      <c r="X23" s="66"/>
      <c r="Y23" s="66"/>
      <c r="Z23" s="66"/>
      <c r="AA23" s="66"/>
      <c r="AB23" s="66"/>
      <c r="AC23" s="158"/>
    </row>
    <row r="24" spans="1:54" ht="21" customHeight="1" x14ac:dyDescent="0.25">
      <c r="B24" s="355"/>
      <c r="C24" s="65" t="s">
        <v>407</v>
      </c>
      <c r="D24" s="65" t="s">
        <v>461</v>
      </c>
      <c r="E24" s="137" t="s">
        <v>499</v>
      </c>
      <c r="F24" s="66"/>
      <c r="G24" s="66"/>
      <c r="H24" s="66"/>
      <c r="I24" s="66"/>
      <c r="J24" s="66"/>
      <c r="K24" s="66"/>
      <c r="L24" s="66">
        <v>1</v>
      </c>
      <c r="M24" s="66"/>
      <c r="N24" s="66"/>
      <c r="O24" s="66"/>
      <c r="P24" s="66"/>
      <c r="Q24" s="66"/>
      <c r="R24" s="66">
        <v>1</v>
      </c>
      <c r="S24" s="66"/>
      <c r="T24" s="66"/>
      <c r="U24" s="66"/>
      <c r="V24" s="66"/>
      <c r="W24" s="66"/>
      <c r="X24" s="66">
        <v>1</v>
      </c>
      <c r="Y24" s="66"/>
      <c r="Z24" s="66"/>
      <c r="AA24" s="66"/>
      <c r="AB24" s="66"/>
      <c r="AC24" s="158"/>
    </row>
    <row r="25" spans="1:54" ht="21" customHeight="1" x14ac:dyDescent="0.25">
      <c r="B25" s="355"/>
      <c r="C25" s="65" t="s">
        <v>501</v>
      </c>
      <c r="D25" s="65" t="s">
        <v>461</v>
      </c>
      <c r="E25" s="137" t="s">
        <v>499</v>
      </c>
      <c r="F25" s="66">
        <v>1</v>
      </c>
      <c r="G25" s="66"/>
      <c r="H25" s="66"/>
      <c r="I25" s="66"/>
      <c r="J25" s="66"/>
      <c r="K25" s="66"/>
      <c r="L25" s="66"/>
      <c r="M25" s="66"/>
      <c r="N25" s="66"/>
      <c r="O25" s="66"/>
      <c r="P25" s="66"/>
      <c r="Q25" s="66"/>
      <c r="R25" s="66"/>
      <c r="S25" s="66"/>
      <c r="T25" s="66"/>
      <c r="U25" s="66"/>
      <c r="V25" s="66"/>
      <c r="W25" s="66"/>
      <c r="X25" s="66"/>
      <c r="Y25" s="66"/>
      <c r="Z25" s="66"/>
      <c r="AA25" s="66"/>
      <c r="AB25" s="66"/>
      <c r="AC25" s="158"/>
    </row>
    <row r="26" spans="1:54" ht="21" customHeight="1" x14ac:dyDescent="0.25">
      <c r="B26" s="355"/>
      <c r="C26" s="65" t="s">
        <v>408</v>
      </c>
      <c r="D26" s="65" t="s">
        <v>461</v>
      </c>
      <c r="E26" s="137" t="s">
        <v>499</v>
      </c>
      <c r="F26" s="66"/>
      <c r="G26" s="66"/>
      <c r="H26" s="66">
        <v>1</v>
      </c>
      <c r="I26" s="66"/>
      <c r="J26" s="66"/>
      <c r="K26" s="66"/>
      <c r="L26" s="66"/>
      <c r="M26" s="66"/>
      <c r="N26" s="66"/>
      <c r="O26" s="66"/>
      <c r="P26" s="66"/>
      <c r="Q26" s="66"/>
      <c r="R26" s="66"/>
      <c r="S26" s="66"/>
      <c r="T26" s="66"/>
      <c r="U26" s="66"/>
      <c r="V26" s="66"/>
      <c r="W26" s="66"/>
      <c r="X26" s="66"/>
      <c r="Y26" s="66"/>
      <c r="Z26" s="66"/>
      <c r="AA26" s="66"/>
      <c r="AB26" s="66"/>
      <c r="AC26" s="158"/>
    </row>
    <row r="27" spans="1:54" ht="21" customHeight="1" x14ac:dyDescent="0.25">
      <c r="B27" s="355"/>
      <c r="C27" s="65" t="s">
        <v>409</v>
      </c>
      <c r="D27" s="65" t="s">
        <v>461</v>
      </c>
      <c r="E27" s="137" t="s">
        <v>499</v>
      </c>
      <c r="F27" s="66">
        <v>1</v>
      </c>
      <c r="G27" s="66"/>
      <c r="H27" s="66"/>
      <c r="I27" s="66"/>
      <c r="J27" s="66"/>
      <c r="K27" s="66"/>
      <c r="L27" s="66">
        <v>1</v>
      </c>
      <c r="M27" s="66"/>
      <c r="N27" s="66"/>
      <c r="O27" s="66"/>
      <c r="P27" s="66"/>
      <c r="Q27" s="66"/>
      <c r="R27" s="66">
        <v>1</v>
      </c>
      <c r="S27" s="66"/>
      <c r="T27" s="66"/>
      <c r="U27" s="66"/>
      <c r="V27" s="66"/>
      <c r="W27" s="66"/>
      <c r="X27" s="66">
        <v>1</v>
      </c>
      <c r="Y27" s="66"/>
      <c r="Z27" s="66"/>
      <c r="AA27" s="66"/>
      <c r="AB27" s="66"/>
      <c r="AC27" s="158"/>
    </row>
    <row r="28" spans="1:54" ht="21" customHeight="1" x14ac:dyDescent="0.25">
      <c r="B28" s="355"/>
      <c r="C28" s="65" t="s">
        <v>410</v>
      </c>
      <c r="D28" s="65" t="s">
        <v>461</v>
      </c>
      <c r="E28" s="137" t="s">
        <v>499</v>
      </c>
      <c r="F28" s="66">
        <v>1</v>
      </c>
      <c r="G28" s="66"/>
      <c r="H28" s="66"/>
      <c r="I28" s="66"/>
      <c r="J28" s="66"/>
      <c r="K28" s="66"/>
      <c r="L28" s="66">
        <v>1</v>
      </c>
      <c r="M28" s="66"/>
      <c r="N28" s="66"/>
      <c r="O28" s="66"/>
      <c r="P28" s="66"/>
      <c r="Q28" s="66"/>
      <c r="R28" s="66">
        <v>1</v>
      </c>
      <c r="S28" s="66"/>
      <c r="T28" s="66"/>
      <c r="U28" s="66"/>
      <c r="V28" s="66"/>
      <c r="W28" s="66"/>
      <c r="X28" s="66">
        <v>1</v>
      </c>
      <c r="Y28" s="66"/>
      <c r="Z28" s="66"/>
      <c r="AA28" s="66"/>
      <c r="AB28" s="66"/>
      <c r="AC28" s="158"/>
    </row>
    <row r="29" spans="1:54" ht="21" customHeight="1" x14ac:dyDescent="0.25">
      <c r="B29" s="355"/>
      <c r="C29" s="65" t="s">
        <v>411</v>
      </c>
      <c r="D29" s="65" t="s">
        <v>461</v>
      </c>
      <c r="E29" s="137" t="s">
        <v>499</v>
      </c>
      <c r="F29" s="66"/>
      <c r="G29" s="66"/>
      <c r="H29" s="66"/>
      <c r="I29" s="66"/>
      <c r="J29" s="66"/>
      <c r="K29" s="66"/>
      <c r="L29" s="66"/>
      <c r="M29" s="66"/>
      <c r="N29" s="66"/>
      <c r="O29" s="66"/>
      <c r="P29" s="66">
        <v>1</v>
      </c>
      <c r="Q29" s="66"/>
      <c r="R29" s="66"/>
      <c r="S29" s="66"/>
      <c r="T29" s="66"/>
      <c r="U29" s="66"/>
      <c r="V29" s="66"/>
      <c r="W29" s="66"/>
      <c r="X29" s="66"/>
      <c r="Y29" s="66"/>
      <c r="Z29" s="66"/>
      <c r="AA29" s="66"/>
      <c r="AB29" s="66">
        <v>1</v>
      </c>
      <c r="AC29" s="158"/>
    </row>
    <row r="30" spans="1:54" ht="21" customHeight="1" x14ac:dyDescent="0.25">
      <c r="B30" s="355"/>
      <c r="C30" s="65" t="s">
        <v>412</v>
      </c>
      <c r="D30" s="65" t="s">
        <v>461</v>
      </c>
      <c r="E30" s="137" t="s">
        <v>499</v>
      </c>
      <c r="F30" s="66"/>
      <c r="G30" s="66"/>
      <c r="H30" s="66"/>
      <c r="I30" s="66"/>
      <c r="J30" s="66"/>
      <c r="K30" s="66"/>
      <c r="L30" s="66"/>
      <c r="M30" s="66"/>
      <c r="N30" s="66"/>
      <c r="O30" s="66"/>
      <c r="P30" s="66"/>
      <c r="Q30" s="66"/>
      <c r="R30" s="66"/>
      <c r="S30" s="66"/>
      <c r="T30" s="66"/>
      <c r="U30" s="66"/>
      <c r="V30" s="66"/>
      <c r="W30" s="66"/>
      <c r="X30" s="66"/>
      <c r="Y30" s="66"/>
      <c r="Z30" s="66"/>
      <c r="AA30" s="66"/>
      <c r="AB30" s="66">
        <v>1</v>
      </c>
      <c r="AC30" s="158"/>
    </row>
    <row r="31" spans="1:54" ht="21" customHeight="1" x14ac:dyDescent="0.25">
      <c r="B31" s="355"/>
      <c r="C31" s="65" t="s">
        <v>413</v>
      </c>
      <c r="D31" s="65" t="s">
        <v>461</v>
      </c>
      <c r="E31" s="137" t="s">
        <v>499</v>
      </c>
      <c r="F31" s="66"/>
      <c r="G31" s="66"/>
      <c r="H31" s="66"/>
      <c r="I31" s="66"/>
      <c r="J31" s="66"/>
      <c r="K31" s="66"/>
      <c r="L31" s="66"/>
      <c r="M31" s="66"/>
      <c r="N31" s="66"/>
      <c r="O31" s="66"/>
      <c r="P31" s="66"/>
      <c r="Q31" s="66"/>
      <c r="R31" s="66"/>
      <c r="S31" s="66"/>
      <c r="T31" s="66"/>
      <c r="U31" s="66"/>
      <c r="V31" s="66"/>
      <c r="W31" s="66"/>
      <c r="X31" s="66">
        <v>1</v>
      </c>
      <c r="Y31" s="66"/>
      <c r="Z31" s="66"/>
      <c r="AA31" s="66"/>
      <c r="AB31" s="66"/>
      <c r="AC31" s="158"/>
    </row>
    <row r="32" spans="1:54" ht="21" customHeight="1" thickBot="1" x14ac:dyDescent="0.3">
      <c r="B32" s="356"/>
      <c r="C32" s="159" t="s">
        <v>510</v>
      </c>
      <c r="D32" s="159" t="s">
        <v>461</v>
      </c>
      <c r="E32" s="179" t="s">
        <v>499</v>
      </c>
      <c r="F32" s="66"/>
      <c r="G32" s="66"/>
      <c r="H32" s="66"/>
      <c r="I32" s="66"/>
      <c r="J32" s="66"/>
      <c r="K32" s="66"/>
      <c r="L32" s="66"/>
      <c r="M32" s="66"/>
      <c r="N32" s="66"/>
      <c r="O32" s="66"/>
      <c r="P32" s="66"/>
      <c r="Q32" s="66"/>
      <c r="R32" s="66">
        <v>1</v>
      </c>
      <c r="S32" s="66"/>
      <c r="T32" s="66"/>
      <c r="U32" s="66"/>
      <c r="V32" s="66"/>
      <c r="W32" s="66"/>
      <c r="X32" s="66"/>
      <c r="Y32" s="66"/>
      <c r="Z32" s="66"/>
      <c r="AA32" s="66"/>
      <c r="AB32" s="66">
        <v>1</v>
      </c>
      <c r="AC32" s="158"/>
    </row>
    <row r="33" spans="2:29" ht="33.75" customHeight="1" x14ac:dyDescent="0.25">
      <c r="B33" s="342" t="s">
        <v>84</v>
      </c>
      <c r="C33" s="155" t="s">
        <v>505</v>
      </c>
      <c r="D33" s="155" t="s">
        <v>461</v>
      </c>
      <c r="E33" s="180" t="s">
        <v>499</v>
      </c>
      <c r="F33" s="156"/>
      <c r="G33" s="156"/>
      <c r="H33" s="156"/>
      <c r="I33" s="156"/>
      <c r="J33" s="156">
        <v>1</v>
      </c>
      <c r="K33" s="156"/>
      <c r="L33" s="156"/>
      <c r="M33" s="156"/>
      <c r="N33" s="156"/>
      <c r="O33" s="156"/>
      <c r="P33" s="156"/>
      <c r="Q33" s="156"/>
      <c r="R33" s="156"/>
      <c r="S33" s="156"/>
      <c r="T33" s="156"/>
      <c r="U33" s="156"/>
      <c r="V33" s="156"/>
      <c r="W33" s="156"/>
      <c r="X33" s="156"/>
      <c r="Y33" s="156"/>
      <c r="Z33" s="156"/>
      <c r="AA33" s="156"/>
      <c r="AB33" s="156"/>
      <c r="AC33" s="157"/>
    </row>
    <row r="34" spans="2:29" ht="21" customHeight="1" x14ac:dyDescent="0.25">
      <c r="B34" s="343"/>
      <c r="C34" s="65" t="s">
        <v>511</v>
      </c>
      <c r="D34" s="65" t="s">
        <v>461</v>
      </c>
      <c r="E34" s="137" t="s">
        <v>499</v>
      </c>
      <c r="F34" s="66"/>
      <c r="G34" s="66"/>
      <c r="H34" s="66"/>
      <c r="I34" s="66"/>
      <c r="J34" s="66">
        <v>1</v>
      </c>
      <c r="K34" s="66"/>
      <c r="L34" s="66"/>
      <c r="M34" s="66"/>
      <c r="N34" s="66"/>
      <c r="O34" s="66"/>
      <c r="P34" s="66"/>
      <c r="Q34" s="66"/>
      <c r="R34" s="66">
        <v>1</v>
      </c>
      <c r="S34" s="66"/>
      <c r="T34" s="66"/>
      <c r="U34" s="66"/>
      <c r="V34" s="66"/>
      <c r="W34" s="66"/>
      <c r="X34" s="66"/>
      <c r="Y34" s="66"/>
      <c r="Z34" s="66"/>
      <c r="AA34" s="66"/>
      <c r="AB34" s="66"/>
      <c r="AC34" s="158"/>
    </row>
    <row r="35" spans="2:29" ht="22.5" customHeight="1" x14ac:dyDescent="0.25">
      <c r="B35" s="343"/>
      <c r="C35" s="65" t="s">
        <v>506</v>
      </c>
      <c r="D35" s="65" t="s">
        <v>461</v>
      </c>
      <c r="E35" s="137" t="s">
        <v>499</v>
      </c>
      <c r="F35" s="66"/>
      <c r="G35" s="66"/>
      <c r="H35" s="66"/>
      <c r="I35" s="66"/>
      <c r="J35" s="66"/>
      <c r="K35" s="66"/>
      <c r="L35" s="66">
        <v>1</v>
      </c>
      <c r="M35" s="66"/>
      <c r="N35" s="66"/>
      <c r="O35" s="66"/>
      <c r="P35" s="66">
        <v>1</v>
      </c>
      <c r="Q35" s="66"/>
      <c r="R35" s="66"/>
      <c r="S35" s="66"/>
      <c r="T35" s="66">
        <v>1</v>
      </c>
      <c r="U35" s="66"/>
      <c r="V35" s="66"/>
      <c r="W35" s="66"/>
      <c r="X35" s="66">
        <v>1</v>
      </c>
      <c r="Y35" s="66"/>
      <c r="Z35" s="66"/>
      <c r="AA35" s="66"/>
      <c r="AB35" s="66">
        <v>1</v>
      </c>
      <c r="AC35" s="158"/>
    </row>
    <row r="36" spans="2:29" ht="21" customHeight="1" x14ac:dyDescent="0.25">
      <c r="B36" s="343"/>
      <c r="C36" s="65" t="s">
        <v>512</v>
      </c>
      <c r="D36" s="65" t="s">
        <v>461</v>
      </c>
      <c r="E36" s="137" t="s">
        <v>499</v>
      </c>
      <c r="F36" s="66"/>
      <c r="G36" s="66"/>
      <c r="H36" s="66"/>
      <c r="I36" s="66"/>
      <c r="J36" s="66"/>
      <c r="K36" s="66"/>
      <c r="L36" s="66">
        <v>1</v>
      </c>
      <c r="M36" s="66"/>
      <c r="N36" s="66"/>
      <c r="O36" s="66"/>
      <c r="P36" s="66"/>
      <c r="Q36" s="66"/>
      <c r="R36" s="66"/>
      <c r="S36" s="66"/>
      <c r="T36" s="66"/>
      <c r="U36" s="66"/>
      <c r="V36" s="66"/>
      <c r="W36" s="66"/>
      <c r="X36" s="66"/>
      <c r="Y36" s="66"/>
      <c r="Z36" s="66"/>
      <c r="AA36" s="66"/>
      <c r="AB36" s="66"/>
      <c r="AC36" s="158"/>
    </row>
    <row r="37" spans="2:29" ht="21" customHeight="1" x14ac:dyDescent="0.25">
      <c r="B37" s="343"/>
      <c r="C37" s="65" t="s">
        <v>426</v>
      </c>
      <c r="D37" s="65" t="s">
        <v>461</v>
      </c>
      <c r="E37" s="137" t="s">
        <v>499</v>
      </c>
      <c r="F37" s="66"/>
      <c r="G37" s="66"/>
      <c r="H37" s="66">
        <v>1</v>
      </c>
      <c r="I37" s="66"/>
      <c r="J37" s="66"/>
      <c r="K37" s="66"/>
      <c r="L37" s="66"/>
      <c r="M37" s="66"/>
      <c r="N37" s="66"/>
      <c r="O37" s="66"/>
      <c r="P37" s="66"/>
      <c r="Q37" s="66"/>
      <c r="R37" s="66"/>
      <c r="S37" s="66"/>
      <c r="T37" s="66"/>
      <c r="U37" s="66"/>
      <c r="V37" s="66"/>
      <c r="W37" s="66"/>
      <c r="X37" s="66"/>
      <c r="Y37" s="66"/>
      <c r="Z37" s="66"/>
      <c r="AA37" s="66"/>
      <c r="AB37" s="66"/>
      <c r="AC37" s="158"/>
    </row>
    <row r="38" spans="2:29" ht="21" customHeight="1" x14ac:dyDescent="0.25">
      <c r="B38" s="343"/>
      <c r="C38" s="65" t="s">
        <v>513</v>
      </c>
      <c r="D38" s="65" t="s">
        <v>461</v>
      </c>
      <c r="E38" s="137" t="s">
        <v>499</v>
      </c>
      <c r="F38" s="66"/>
      <c r="G38" s="66"/>
      <c r="H38" s="66"/>
      <c r="I38" s="66"/>
      <c r="J38" s="66">
        <v>1</v>
      </c>
      <c r="K38" s="66"/>
      <c r="L38" s="66"/>
      <c r="M38" s="66"/>
      <c r="N38" s="66"/>
      <c r="O38" s="66"/>
      <c r="P38" s="66"/>
      <c r="Q38" s="66"/>
      <c r="R38" s="66"/>
      <c r="S38" s="66"/>
      <c r="T38" s="66"/>
      <c r="U38" s="66"/>
      <c r="V38" s="66"/>
      <c r="W38" s="66"/>
      <c r="X38" s="66"/>
      <c r="Y38" s="66"/>
      <c r="Z38" s="66"/>
      <c r="AA38" s="66"/>
      <c r="AB38" s="66"/>
      <c r="AC38" s="158"/>
    </row>
    <row r="39" spans="2:29" ht="21" customHeight="1" x14ac:dyDescent="0.25">
      <c r="B39" s="343"/>
      <c r="C39" s="65" t="s">
        <v>427</v>
      </c>
      <c r="D39" s="65" t="s">
        <v>461</v>
      </c>
      <c r="E39" s="137" t="s">
        <v>498</v>
      </c>
      <c r="F39" s="66"/>
      <c r="G39" s="66"/>
      <c r="H39" s="66">
        <v>1</v>
      </c>
      <c r="I39" s="66"/>
      <c r="J39" s="66"/>
      <c r="K39" s="66"/>
      <c r="L39" s="66"/>
      <c r="M39" s="66"/>
      <c r="N39" s="66"/>
      <c r="O39" s="66"/>
      <c r="P39" s="66"/>
      <c r="Q39" s="66"/>
      <c r="R39" s="66"/>
      <c r="S39" s="66"/>
      <c r="T39" s="66">
        <v>1</v>
      </c>
      <c r="U39" s="66"/>
      <c r="V39" s="66"/>
      <c r="W39" s="66"/>
      <c r="X39" s="66"/>
      <c r="Y39" s="66"/>
      <c r="Z39" s="66"/>
      <c r="AA39" s="66"/>
      <c r="AB39" s="66"/>
      <c r="AC39" s="158"/>
    </row>
    <row r="40" spans="2:29" ht="21" customHeight="1" x14ac:dyDescent="0.25">
      <c r="B40" s="343"/>
      <c r="C40" s="65" t="s">
        <v>507</v>
      </c>
      <c r="D40" s="65" t="s">
        <v>461</v>
      </c>
      <c r="E40" s="137" t="s">
        <v>498</v>
      </c>
      <c r="F40" s="66"/>
      <c r="G40" s="66"/>
      <c r="H40" s="66"/>
      <c r="I40" s="66"/>
      <c r="J40" s="66"/>
      <c r="K40" s="66"/>
      <c r="L40" s="66"/>
      <c r="M40" s="66"/>
      <c r="N40" s="66">
        <v>1</v>
      </c>
      <c r="O40" s="66"/>
      <c r="P40" s="66">
        <v>1</v>
      </c>
      <c r="Q40" s="66"/>
      <c r="R40" s="66">
        <v>1</v>
      </c>
      <c r="S40" s="66"/>
      <c r="T40" s="66">
        <v>1</v>
      </c>
      <c r="U40" s="66"/>
      <c r="V40" s="66">
        <v>1</v>
      </c>
      <c r="W40" s="66"/>
      <c r="X40" s="66">
        <v>1</v>
      </c>
      <c r="Y40" s="66"/>
      <c r="Z40" s="66">
        <v>1</v>
      </c>
      <c r="AA40" s="66"/>
      <c r="AB40" s="66">
        <v>1</v>
      </c>
      <c r="AC40" s="158"/>
    </row>
    <row r="41" spans="2:29" ht="21" customHeight="1" x14ac:dyDescent="0.25">
      <c r="B41" s="343"/>
      <c r="C41" s="65" t="s">
        <v>429</v>
      </c>
      <c r="D41" s="65" t="s">
        <v>461</v>
      </c>
      <c r="E41" s="137" t="s">
        <v>499</v>
      </c>
      <c r="F41" s="66"/>
      <c r="G41" s="66"/>
      <c r="H41" s="66"/>
      <c r="I41" s="66"/>
      <c r="J41" s="66">
        <v>1</v>
      </c>
      <c r="K41" s="66"/>
      <c r="L41" s="66"/>
      <c r="M41" s="66"/>
      <c r="N41" s="66"/>
      <c r="O41" s="66"/>
      <c r="P41" s="66"/>
      <c r="Q41" s="66"/>
      <c r="R41" s="66"/>
      <c r="S41" s="66"/>
      <c r="T41" s="66"/>
      <c r="U41" s="66"/>
      <c r="V41" s="66"/>
      <c r="W41" s="66"/>
      <c r="X41" s="66"/>
      <c r="Y41" s="66"/>
      <c r="Z41" s="66"/>
      <c r="AA41" s="66"/>
      <c r="AB41" s="66"/>
      <c r="AC41" s="158"/>
    </row>
    <row r="42" spans="2:29" ht="21" customHeight="1" x14ac:dyDescent="0.25">
      <c r="B42" s="343"/>
      <c r="C42" s="65" t="s">
        <v>430</v>
      </c>
      <c r="D42" s="65" t="s">
        <v>461</v>
      </c>
      <c r="E42" s="137" t="s">
        <v>499</v>
      </c>
      <c r="F42" s="66"/>
      <c r="G42" s="66"/>
      <c r="H42" s="66">
        <v>1</v>
      </c>
      <c r="I42" s="66"/>
      <c r="J42" s="66"/>
      <c r="K42" s="66"/>
      <c r="L42" s="66"/>
      <c r="M42" s="66"/>
      <c r="N42" s="66"/>
      <c r="O42" s="66"/>
      <c r="P42" s="66"/>
      <c r="Q42" s="66"/>
      <c r="R42" s="66"/>
      <c r="S42" s="66"/>
      <c r="T42" s="66"/>
      <c r="U42" s="66"/>
      <c r="V42" s="66"/>
      <c r="W42" s="66"/>
      <c r="X42" s="66"/>
      <c r="Y42" s="66"/>
      <c r="Z42" s="66"/>
      <c r="AA42" s="66"/>
      <c r="AB42" s="66"/>
      <c r="AC42" s="158"/>
    </row>
    <row r="43" spans="2:29" ht="21" customHeight="1" x14ac:dyDescent="0.25">
      <c r="B43" s="343"/>
      <c r="C43" s="65" t="s">
        <v>514</v>
      </c>
      <c r="D43" s="65" t="s">
        <v>461</v>
      </c>
      <c r="E43" s="137" t="s">
        <v>499</v>
      </c>
      <c r="F43" s="66"/>
      <c r="G43" s="66"/>
      <c r="H43" s="66">
        <v>1</v>
      </c>
      <c r="I43" s="66"/>
      <c r="J43" s="66"/>
      <c r="K43" s="66"/>
      <c r="L43" s="66"/>
      <c r="M43" s="66"/>
      <c r="N43" s="66"/>
      <c r="O43" s="66"/>
      <c r="P43" s="66"/>
      <c r="Q43" s="66"/>
      <c r="R43" s="66"/>
      <c r="S43" s="66"/>
      <c r="T43" s="66"/>
      <c r="U43" s="66"/>
      <c r="V43" s="66"/>
      <c r="W43" s="66"/>
      <c r="X43" s="66"/>
      <c r="Y43" s="66"/>
      <c r="Z43" s="66"/>
      <c r="AA43" s="66"/>
      <c r="AB43" s="66"/>
      <c r="AC43" s="158"/>
    </row>
    <row r="44" spans="2:29" ht="21" customHeight="1" x14ac:dyDescent="0.25">
      <c r="B44" s="343"/>
      <c r="C44" s="65" t="s">
        <v>462</v>
      </c>
      <c r="D44" s="65" t="s">
        <v>461</v>
      </c>
      <c r="E44" s="137" t="s">
        <v>499</v>
      </c>
      <c r="F44" s="66"/>
      <c r="G44" s="66"/>
      <c r="H44" s="66">
        <v>1</v>
      </c>
      <c r="I44" s="66"/>
      <c r="J44" s="66"/>
      <c r="K44" s="66"/>
      <c r="L44" s="66"/>
      <c r="M44" s="66"/>
      <c r="N44" s="66"/>
      <c r="O44" s="66"/>
      <c r="P44" s="66"/>
      <c r="Q44" s="66"/>
      <c r="R44" s="66"/>
      <c r="S44" s="66"/>
      <c r="T44" s="66"/>
      <c r="U44" s="66"/>
      <c r="V44" s="66"/>
      <c r="W44" s="66"/>
      <c r="X44" s="66"/>
      <c r="Y44" s="66"/>
      <c r="Z44" s="66"/>
      <c r="AA44" s="66"/>
      <c r="AB44" s="66"/>
      <c r="AC44" s="158"/>
    </row>
    <row r="45" spans="2:29" ht="21" customHeight="1" x14ac:dyDescent="0.25">
      <c r="B45" s="343"/>
      <c r="C45" s="65" t="s">
        <v>431</v>
      </c>
      <c r="D45" s="65" t="s">
        <v>461</v>
      </c>
      <c r="E45" s="137" t="s">
        <v>499</v>
      </c>
      <c r="F45" s="66"/>
      <c r="G45" s="66"/>
      <c r="H45" s="66"/>
      <c r="I45" s="66"/>
      <c r="J45" s="66"/>
      <c r="K45" s="66"/>
      <c r="L45" s="66">
        <v>1</v>
      </c>
      <c r="M45" s="66"/>
      <c r="N45" s="66"/>
      <c r="O45" s="66"/>
      <c r="P45" s="66"/>
      <c r="Q45" s="66"/>
      <c r="R45" s="66"/>
      <c r="S45" s="66"/>
      <c r="T45" s="66"/>
      <c r="U45" s="66"/>
      <c r="V45" s="66"/>
      <c r="W45" s="66"/>
      <c r="X45" s="66"/>
      <c r="Y45" s="66"/>
      <c r="Z45" s="66"/>
      <c r="AA45" s="66"/>
      <c r="AB45" s="66"/>
      <c r="AC45" s="158"/>
    </row>
    <row r="46" spans="2:29" ht="21" customHeight="1" x14ac:dyDescent="0.25">
      <c r="B46" s="343"/>
      <c r="C46" s="65" t="s">
        <v>432</v>
      </c>
      <c r="D46" s="65" t="s">
        <v>461</v>
      </c>
      <c r="E46" s="137" t="s">
        <v>499</v>
      </c>
      <c r="F46" s="66"/>
      <c r="G46" s="66"/>
      <c r="H46" s="66"/>
      <c r="I46" s="66"/>
      <c r="J46" s="66"/>
      <c r="K46" s="66"/>
      <c r="L46" s="66">
        <v>1</v>
      </c>
      <c r="M46" s="66"/>
      <c r="N46" s="66"/>
      <c r="O46" s="66"/>
      <c r="P46" s="66"/>
      <c r="Q46" s="66"/>
      <c r="R46" s="66"/>
      <c r="S46" s="66"/>
      <c r="T46" s="66"/>
      <c r="U46" s="66"/>
      <c r="V46" s="66"/>
      <c r="W46" s="66"/>
      <c r="X46" s="66"/>
      <c r="Y46" s="66"/>
      <c r="Z46" s="66"/>
      <c r="AA46" s="66"/>
      <c r="AB46" s="66"/>
      <c r="AC46" s="158"/>
    </row>
    <row r="47" spans="2:29" ht="21" customHeight="1" x14ac:dyDescent="0.25">
      <c r="B47" s="343"/>
      <c r="C47" s="65" t="s">
        <v>515</v>
      </c>
      <c r="D47" s="65" t="s">
        <v>461</v>
      </c>
      <c r="E47" s="137" t="s">
        <v>499</v>
      </c>
      <c r="F47" s="66"/>
      <c r="G47" s="66"/>
      <c r="H47" s="66">
        <v>1</v>
      </c>
      <c r="I47" s="66"/>
      <c r="J47" s="66"/>
      <c r="K47" s="66"/>
      <c r="L47" s="66">
        <v>1</v>
      </c>
      <c r="M47" s="66"/>
      <c r="N47" s="66"/>
      <c r="O47" s="66"/>
      <c r="P47" s="66">
        <v>1</v>
      </c>
      <c r="Q47" s="66"/>
      <c r="R47" s="66"/>
      <c r="S47" s="66"/>
      <c r="T47" s="66">
        <v>1</v>
      </c>
      <c r="U47" s="66"/>
      <c r="V47" s="66"/>
      <c r="W47" s="66"/>
      <c r="X47" s="66">
        <v>1</v>
      </c>
      <c r="Y47" s="66"/>
      <c r="Z47" s="66"/>
      <c r="AA47" s="66"/>
      <c r="AB47" s="66">
        <v>1</v>
      </c>
      <c r="AC47" s="158"/>
    </row>
    <row r="48" spans="2:29" ht="21" customHeight="1" x14ac:dyDescent="0.25">
      <c r="B48" s="343"/>
      <c r="C48" s="65" t="s">
        <v>433</v>
      </c>
      <c r="D48" s="65" t="s">
        <v>461</v>
      </c>
      <c r="E48" s="137" t="s">
        <v>499</v>
      </c>
      <c r="F48" s="66"/>
      <c r="G48" s="66"/>
      <c r="H48" s="66"/>
      <c r="I48" s="66"/>
      <c r="J48" s="66"/>
      <c r="K48" s="66"/>
      <c r="L48" s="66">
        <v>1</v>
      </c>
      <c r="M48" s="66"/>
      <c r="N48" s="66">
        <v>1</v>
      </c>
      <c r="O48" s="66"/>
      <c r="P48" s="66">
        <v>1</v>
      </c>
      <c r="Q48" s="66"/>
      <c r="R48" s="66">
        <v>1</v>
      </c>
      <c r="S48" s="66"/>
      <c r="T48" s="66">
        <v>1</v>
      </c>
      <c r="U48" s="66"/>
      <c r="V48" s="66">
        <v>1</v>
      </c>
      <c r="W48" s="66"/>
      <c r="X48" s="66">
        <v>1</v>
      </c>
      <c r="Y48" s="66"/>
      <c r="Z48" s="66">
        <v>1</v>
      </c>
      <c r="AA48" s="66"/>
      <c r="AB48" s="66">
        <v>1</v>
      </c>
      <c r="AC48" s="158"/>
    </row>
    <row r="49" spans="2:29" ht="21" customHeight="1" x14ac:dyDescent="0.25">
      <c r="B49" s="343"/>
      <c r="C49" s="65" t="s">
        <v>463</v>
      </c>
      <c r="D49" s="65" t="s">
        <v>461</v>
      </c>
      <c r="E49" s="137" t="s">
        <v>498</v>
      </c>
      <c r="F49" s="66"/>
      <c r="G49" s="66"/>
      <c r="H49" s="66">
        <v>1</v>
      </c>
      <c r="I49" s="66"/>
      <c r="J49" s="66"/>
      <c r="K49" s="66"/>
      <c r="L49" s="66"/>
      <c r="M49" s="66"/>
      <c r="N49" s="66"/>
      <c r="O49" s="66"/>
      <c r="P49" s="66"/>
      <c r="Q49" s="66"/>
      <c r="R49" s="66"/>
      <c r="S49" s="66"/>
      <c r="T49" s="66"/>
      <c r="U49" s="66"/>
      <c r="V49" s="66"/>
      <c r="W49" s="66"/>
      <c r="X49" s="66"/>
      <c r="Y49" s="66"/>
      <c r="Z49" s="66"/>
      <c r="AA49" s="66"/>
      <c r="AB49" s="66"/>
      <c r="AC49" s="158"/>
    </row>
    <row r="50" spans="2:29" ht="21" customHeight="1" x14ac:dyDescent="0.25">
      <c r="B50" s="343"/>
      <c r="C50" s="65" t="s">
        <v>434</v>
      </c>
      <c r="D50" s="65" t="s">
        <v>461</v>
      </c>
      <c r="E50" s="137" t="s">
        <v>499</v>
      </c>
      <c r="F50" s="66">
        <v>1</v>
      </c>
      <c r="G50" s="66"/>
      <c r="H50" s="66">
        <v>1</v>
      </c>
      <c r="I50" s="66"/>
      <c r="J50" s="66">
        <v>1</v>
      </c>
      <c r="K50" s="66"/>
      <c r="L50" s="66">
        <v>1</v>
      </c>
      <c r="M50" s="66"/>
      <c r="N50" s="66">
        <v>1</v>
      </c>
      <c r="O50" s="66"/>
      <c r="P50" s="66">
        <v>1</v>
      </c>
      <c r="Q50" s="66"/>
      <c r="R50" s="66">
        <v>1</v>
      </c>
      <c r="S50" s="66"/>
      <c r="T50" s="66">
        <v>1</v>
      </c>
      <c r="U50" s="66"/>
      <c r="V50" s="66">
        <v>1</v>
      </c>
      <c r="W50" s="66"/>
      <c r="X50" s="66">
        <v>1</v>
      </c>
      <c r="Y50" s="66"/>
      <c r="Z50" s="66">
        <v>1</v>
      </c>
      <c r="AA50" s="66"/>
      <c r="AB50" s="66">
        <v>1</v>
      </c>
      <c r="AC50" s="158"/>
    </row>
    <row r="51" spans="2:29" ht="21" customHeight="1" x14ac:dyDescent="0.25">
      <c r="B51" s="343"/>
      <c r="C51" s="65" t="s">
        <v>502</v>
      </c>
      <c r="D51" s="65" t="s">
        <v>461</v>
      </c>
      <c r="E51" s="137" t="s">
        <v>499</v>
      </c>
      <c r="F51" s="66"/>
      <c r="G51" s="66"/>
      <c r="H51" s="66"/>
      <c r="I51" s="66"/>
      <c r="J51" s="66"/>
      <c r="K51" s="66"/>
      <c r="L51" s="66"/>
      <c r="M51" s="66"/>
      <c r="N51" s="66">
        <v>1</v>
      </c>
      <c r="O51" s="66"/>
      <c r="P51" s="66"/>
      <c r="Q51" s="66"/>
      <c r="R51" s="66"/>
      <c r="S51" s="66"/>
      <c r="T51" s="66"/>
      <c r="U51" s="66"/>
      <c r="V51" s="66"/>
      <c r="W51" s="66"/>
      <c r="X51" s="66"/>
      <c r="Y51" s="66"/>
      <c r="Z51" s="66"/>
      <c r="AA51" s="66"/>
      <c r="AB51" s="66"/>
      <c r="AC51" s="158"/>
    </row>
    <row r="52" spans="2:29" ht="21" customHeight="1" x14ac:dyDescent="0.25">
      <c r="B52" s="343"/>
      <c r="C52" s="65" t="s">
        <v>464</v>
      </c>
      <c r="D52" s="65" t="s">
        <v>461</v>
      </c>
      <c r="E52" s="137" t="s">
        <v>499</v>
      </c>
      <c r="F52" s="66">
        <v>1</v>
      </c>
      <c r="G52" s="66"/>
      <c r="H52" s="66"/>
      <c r="I52" s="66"/>
      <c r="J52" s="66"/>
      <c r="K52" s="66"/>
      <c r="L52" s="66"/>
      <c r="M52" s="66"/>
      <c r="N52" s="66"/>
      <c r="O52" s="66"/>
      <c r="P52" s="66">
        <v>1</v>
      </c>
      <c r="Q52" s="66"/>
      <c r="R52" s="66"/>
      <c r="S52" s="66"/>
      <c r="T52" s="66"/>
      <c r="U52" s="66"/>
      <c r="V52" s="66"/>
      <c r="W52" s="66"/>
      <c r="X52" s="66"/>
      <c r="Y52" s="66"/>
      <c r="Z52" s="66">
        <v>1</v>
      </c>
      <c r="AA52" s="66"/>
      <c r="AB52" s="66"/>
      <c r="AC52" s="158"/>
    </row>
    <row r="53" spans="2:29" ht="21" customHeight="1" thickBot="1" x14ac:dyDescent="0.3">
      <c r="B53" s="344"/>
      <c r="C53" s="159" t="s">
        <v>435</v>
      </c>
      <c r="D53" s="159" t="s">
        <v>461</v>
      </c>
      <c r="E53" s="179" t="s">
        <v>499</v>
      </c>
      <c r="F53" s="160">
        <v>1</v>
      </c>
      <c r="G53" s="160"/>
      <c r="H53" s="160"/>
      <c r="I53" s="160"/>
      <c r="J53" s="160">
        <v>1</v>
      </c>
      <c r="K53" s="160"/>
      <c r="L53" s="160"/>
      <c r="M53" s="160"/>
      <c r="N53" s="160">
        <v>1</v>
      </c>
      <c r="O53" s="160"/>
      <c r="P53" s="160"/>
      <c r="Q53" s="160"/>
      <c r="R53" s="160">
        <v>1</v>
      </c>
      <c r="S53" s="160"/>
      <c r="T53" s="160"/>
      <c r="U53" s="160"/>
      <c r="V53" s="160">
        <v>1</v>
      </c>
      <c r="W53" s="160"/>
      <c r="X53" s="160"/>
      <c r="Y53" s="160"/>
      <c r="Z53" s="160">
        <v>1</v>
      </c>
      <c r="AA53" s="160"/>
      <c r="AB53" s="160"/>
      <c r="AC53" s="161"/>
    </row>
    <row r="54" spans="2:29" ht="21" customHeight="1" x14ac:dyDescent="0.25">
      <c r="B54" s="348" t="s">
        <v>414</v>
      </c>
      <c r="C54" s="155" t="s">
        <v>436</v>
      </c>
      <c r="D54" s="155" t="s">
        <v>461</v>
      </c>
      <c r="E54" s="180" t="s">
        <v>499</v>
      </c>
      <c r="F54" s="156">
        <v>1</v>
      </c>
      <c r="G54" s="156"/>
      <c r="H54" s="156">
        <v>1</v>
      </c>
      <c r="I54" s="156"/>
      <c r="J54" s="156">
        <v>1</v>
      </c>
      <c r="K54" s="156"/>
      <c r="L54" s="156">
        <v>1</v>
      </c>
      <c r="M54" s="156"/>
      <c r="N54" s="156">
        <v>1</v>
      </c>
      <c r="O54" s="156"/>
      <c r="P54" s="156">
        <v>1</v>
      </c>
      <c r="Q54" s="156"/>
      <c r="R54" s="156">
        <v>1</v>
      </c>
      <c r="S54" s="156"/>
      <c r="T54" s="156">
        <v>1</v>
      </c>
      <c r="U54" s="156"/>
      <c r="V54" s="156">
        <v>1</v>
      </c>
      <c r="W54" s="156"/>
      <c r="X54" s="156">
        <v>1</v>
      </c>
      <c r="Y54" s="156"/>
      <c r="Z54" s="156">
        <v>1</v>
      </c>
      <c r="AA54" s="156"/>
      <c r="AB54" s="156">
        <v>1</v>
      </c>
      <c r="AC54" s="157"/>
    </row>
    <row r="55" spans="2:29" ht="24.75" customHeight="1" x14ac:dyDescent="0.25">
      <c r="B55" s="349"/>
      <c r="C55" s="65" t="s">
        <v>437</v>
      </c>
      <c r="D55" s="65" t="s">
        <v>461</v>
      </c>
      <c r="E55" s="137" t="s">
        <v>499</v>
      </c>
      <c r="F55" s="66"/>
      <c r="G55" s="66"/>
      <c r="H55" s="66"/>
      <c r="I55" s="66"/>
      <c r="J55" s="66">
        <v>1</v>
      </c>
      <c r="K55" s="66"/>
      <c r="L55" s="66"/>
      <c r="M55" s="66"/>
      <c r="N55" s="66"/>
      <c r="O55" s="66"/>
      <c r="P55" s="66">
        <v>1</v>
      </c>
      <c r="Q55" s="66"/>
      <c r="R55" s="66"/>
      <c r="S55" s="66"/>
      <c r="T55" s="66"/>
      <c r="U55" s="66"/>
      <c r="V55" s="66">
        <v>1</v>
      </c>
      <c r="W55" s="66"/>
      <c r="X55" s="66"/>
      <c r="Y55" s="66"/>
      <c r="Z55" s="66"/>
      <c r="AA55" s="66"/>
      <c r="AB55" s="66">
        <v>1</v>
      </c>
      <c r="AC55" s="158"/>
    </row>
    <row r="56" spans="2:29" ht="21" customHeight="1" thickBot="1" x14ac:dyDescent="0.3">
      <c r="B56" s="350"/>
      <c r="C56" s="159" t="s">
        <v>438</v>
      </c>
      <c r="D56" s="159" t="s">
        <v>461</v>
      </c>
      <c r="E56" s="179" t="s">
        <v>499</v>
      </c>
      <c r="F56" s="66"/>
      <c r="G56" s="66"/>
      <c r="H56" s="66">
        <v>1</v>
      </c>
      <c r="I56" s="66"/>
      <c r="J56" s="66"/>
      <c r="K56" s="66"/>
      <c r="L56" s="66">
        <v>1</v>
      </c>
      <c r="M56" s="66"/>
      <c r="N56" s="66"/>
      <c r="O56" s="66"/>
      <c r="P56" s="66">
        <v>1</v>
      </c>
      <c r="Q56" s="66"/>
      <c r="R56" s="66"/>
      <c r="S56" s="66"/>
      <c r="T56" s="66">
        <v>1</v>
      </c>
      <c r="U56" s="66"/>
      <c r="V56" s="66"/>
      <c r="W56" s="66"/>
      <c r="X56" s="66">
        <v>1</v>
      </c>
      <c r="Y56" s="66"/>
      <c r="Z56" s="66"/>
      <c r="AA56" s="66"/>
      <c r="AB56" s="66">
        <v>1</v>
      </c>
      <c r="AC56" s="158"/>
    </row>
    <row r="57" spans="2:29" ht="45" customHeight="1" thickBot="1" x14ac:dyDescent="0.3">
      <c r="B57" s="181" t="s">
        <v>465</v>
      </c>
      <c r="C57" s="182" t="s">
        <v>516</v>
      </c>
      <c r="D57" s="182" t="s">
        <v>461</v>
      </c>
      <c r="E57" s="183" t="s">
        <v>499</v>
      </c>
      <c r="F57" s="156"/>
      <c r="G57" s="156"/>
      <c r="H57" s="156"/>
      <c r="I57" s="156"/>
      <c r="J57" s="156"/>
      <c r="K57" s="156"/>
      <c r="L57" s="156"/>
      <c r="M57" s="156"/>
      <c r="N57" s="156"/>
      <c r="O57" s="156"/>
      <c r="P57" s="156"/>
      <c r="Q57" s="156"/>
      <c r="R57" s="156"/>
      <c r="S57" s="156"/>
      <c r="T57" s="156"/>
      <c r="U57" s="156"/>
      <c r="V57" s="156">
        <v>1</v>
      </c>
      <c r="W57" s="156"/>
      <c r="X57" s="156"/>
      <c r="Y57" s="156"/>
      <c r="Z57" s="156"/>
      <c r="AA57" s="156"/>
      <c r="AB57" s="156"/>
      <c r="AC57" s="157"/>
    </row>
    <row r="58" spans="2:29" ht="21" customHeight="1" x14ac:dyDescent="0.25">
      <c r="B58" s="345" t="s">
        <v>439</v>
      </c>
      <c r="C58" s="155" t="s">
        <v>466</v>
      </c>
      <c r="D58" s="155" t="s">
        <v>461</v>
      </c>
      <c r="E58" s="180" t="s">
        <v>498</v>
      </c>
      <c r="F58" s="156"/>
      <c r="G58" s="156"/>
      <c r="H58" s="156"/>
      <c r="I58" s="156"/>
      <c r="J58" s="156"/>
      <c r="K58" s="156"/>
      <c r="L58" s="156"/>
      <c r="M58" s="156"/>
      <c r="N58" s="156">
        <v>1</v>
      </c>
      <c r="O58" s="156"/>
      <c r="P58" s="156"/>
      <c r="Q58" s="156"/>
      <c r="R58" s="156"/>
      <c r="S58" s="156"/>
      <c r="T58" s="156"/>
      <c r="U58" s="156"/>
      <c r="V58" s="156"/>
      <c r="W58" s="156"/>
      <c r="X58" s="156"/>
      <c r="Y58" s="156"/>
      <c r="Z58" s="156"/>
      <c r="AA58" s="156"/>
      <c r="AB58" s="156"/>
      <c r="AC58" s="157"/>
    </row>
    <row r="59" spans="2:29" ht="21" customHeight="1" x14ac:dyDescent="0.25">
      <c r="B59" s="346"/>
      <c r="C59" s="65" t="s">
        <v>467</v>
      </c>
      <c r="D59" s="65" t="s">
        <v>461</v>
      </c>
      <c r="E59" s="178" t="s">
        <v>498</v>
      </c>
      <c r="F59" s="66">
        <v>1</v>
      </c>
      <c r="G59" s="66"/>
      <c r="H59" s="66">
        <v>1</v>
      </c>
      <c r="I59" s="66"/>
      <c r="J59" s="66">
        <v>1</v>
      </c>
      <c r="K59" s="66"/>
      <c r="L59" s="66">
        <v>1</v>
      </c>
      <c r="M59" s="66"/>
      <c r="N59" s="66">
        <v>1</v>
      </c>
      <c r="O59" s="66"/>
      <c r="P59" s="66">
        <v>1</v>
      </c>
      <c r="Q59" s="66"/>
      <c r="R59" s="66">
        <v>1</v>
      </c>
      <c r="S59" s="66"/>
      <c r="T59" s="66">
        <v>1</v>
      </c>
      <c r="U59" s="66"/>
      <c r="V59" s="66">
        <v>1</v>
      </c>
      <c r="W59" s="66"/>
      <c r="X59" s="66">
        <v>1</v>
      </c>
      <c r="Y59" s="66"/>
      <c r="Z59" s="66">
        <v>1</v>
      </c>
      <c r="AA59" s="66"/>
      <c r="AB59" s="66">
        <v>1</v>
      </c>
      <c r="AC59" s="158"/>
    </row>
    <row r="60" spans="2:29" ht="21" customHeight="1" x14ac:dyDescent="0.25">
      <c r="B60" s="346"/>
      <c r="C60" s="65" t="s">
        <v>468</v>
      </c>
      <c r="D60" s="65" t="s">
        <v>461</v>
      </c>
      <c r="E60" s="178" t="s">
        <v>499</v>
      </c>
      <c r="F60" s="66"/>
      <c r="G60" s="66"/>
      <c r="H60" s="66"/>
      <c r="I60" s="66"/>
      <c r="J60" s="66">
        <v>1</v>
      </c>
      <c r="K60" s="66"/>
      <c r="L60" s="66"/>
      <c r="M60" s="66"/>
      <c r="N60" s="66"/>
      <c r="O60" s="66"/>
      <c r="P60" s="66"/>
      <c r="Q60" s="66"/>
      <c r="R60" s="66"/>
      <c r="S60" s="66"/>
      <c r="T60" s="66"/>
      <c r="U60" s="66"/>
      <c r="V60" s="66"/>
      <c r="W60" s="66"/>
      <c r="X60" s="66"/>
      <c r="Y60" s="66"/>
      <c r="Z60" s="66"/>
      <c r="AA60" s="66"/>
      <c r="AB60" s="66"/>
      <c r="AC60" s="158"/>
    </row>
    <row r="61" spans="2:29" ht="21" customHeight="1" x14ac:dyDescent="0.25">
      <c r="B61" s="346"/>
      <c r="C61" s="65" t="s">
        <v>469</v>
      </c>
      <c r="D61" s="65" t="s">
        <v>461</v>
      </c>
      <c r="E61" s="178" t="s">
        <v>499</v>
      </c>
      <c r="F61" s="66">
        <v>1</v>
      </c>
      <c r="G61" s="66"/>
      <c r="H61" s="66">
        <v>1</v>
      </c>
      <c r="I61" s="66"/>
      <c r="J61" s="66">
        <v>1</v>
      </c>
      <c r="K61" s="66"/>
      <c r="L61" s="66">
        <v>1</v>
      </c>
      <c r="M61" s="66"/>
      <c r="N61" s="66">
        <v>1</v>
      </c>
      <c r="O61" s="66"/>
      <c r="P61" s="66">
        <v>1</v>
      </c>
      <c r="Q61" s="66"/>
      <c r="R61" s="66">
        <v>1</v>
      </c>
      <c r="S61" s="66"/>
      <c r="T61" s="66">
        <v>1</v>
      </c>
      <c r="U61" s="66"/>
      <c r="V61" s="66">
        <v>1</v>
      </c>
      <c r="W61" s="66"/>
      <c r="X61" s="66">
        <v>1</v>
      </c>
      <c r="Y61" s="66"/>
      <c r="Z61" s="66">
        <v>1</v>
      </c>
      <c r="AA61" s="66"/>
      <c r="AB61" s="66">
        <v>1</v>
      </c>
      <c r="AC61" s="158"/>
    </row>
    <row r="62" spans="2:29" ht="21" customHeight="1" x14ac:dyDescent="0.25">
      <c r="B62" s="346"/>
      <c r="C62" s="65" t="s">
        <v>470</v>
      </c>
      <c r="D62" s="65" t="s">
        <v>461</v>
      </c>
      <c r="E62" s="178" t="s">
        <v>499</v>
      </c>
      <c r="F62" s="66">
        <v>1</v>
      </c>
      <c r="G62" s="66"/>
      <c r="H62" s="66">
        <v>1</v>
      </c>
      <c r="I62" s="66"/>
      <c r="J62" s="66">
        <v>1</v>
      </c>
      <c r="K62" s="66"/>
      <c r="L62" s="66">
        <v>1</v>
      </c>
      <c r="M62" s="66"/>
      <c r="N62" s="66">
        <v>1</v>
      </c>
      <c r="O62" s="66"/>
      <c r="P62" s="66">
        <v>1</v>
      </c>
      <c r="Q62" s="66"/>
      <c r="R62" s="66">
        <v>1</v>
      </c>
      <c r="S62" s="66"/>
      <c r="T62" s="66">
        <v>1</v>
      </c>
      <c r="U62" s="66"/>
      <c r="V62" s="66">
        <v>1</v>
      </c>
      <c r="W62" s="66"/>
      <c r="X62" s="66">
        <v>1</v>
      </c>
      <c r="Y62" s="66"/>
      <c r="Z62" s="66">
        <v>1</v>
      </c>
      <c r="AA62" s="66"/>
      <c r="AB62" s="66">
        <v>1</v>
      </c>
      <c r="AC62" s="158"/>
    </row>
    <row r="63" spans="2:29" ht="21" customHeight="1" x14ac:dyDescent="0.25">
      <c r="B63" s="346"/>
      <c r="C63" s="65" t="s">
        <v>471</v>
      </c>
      <c r="D63" s="65" t="s">
        <v>461</v>
      </c>
      <c r="E63" s="178" t="s">
        <v>498</v>
      </c>
      <c r="F63" s="66">
        <v>1</v>
      </c>
      <c r="G63" s="66"/>
      <c r="H63" s="66">
        <v>1</v>
      </c>
      <c r="I63" s="66"/>
      <c r="J63" s="66">
        <v>1</v>
      </c>
      <c r="K63" s="66"/>
      <c r="L63" s="66">
        <v>1</v>
      </c>
      <c r="M63" s="66"/>
      <c r="N63" s="66">
        <v>1</v>
      </c>
      <c r="O63" s="66"/>
      <c r="P63" s="66">
        <v>1</v>
      </c>
      <c r="Q63" s="66"/>
      <c r="R63" s="66">
        <v>1</v>
      </c>
      <c r="S63" s="66"/>
      <c r="T63" s="66">
        <v>1</v>
      </c>
      <c r="U63" s="66"/>
      <c r="V63" s="66">
        <v>1</v>
      </c>
      <c r="W63" s="66"/>
      <c r="X63" s="66">
        <v>1</v>
      </c>
      <c r="Y63" s="66"/>
      <c r="Z63" s="66">
        <v>1</v>
      </c>
      <c r="AA63" s="66"/>
      <c r="AB63" s="66">
        <v>1</v>
      </c>
      <c r="AC63" s="158"/>
    </row>
    <row r="64" spans="2:29" ht="21" customHeight="1" x14ac:dyDescent="0.25">
      <c r="B64" s="346"/>
      <c r="C64" s="65" t="s">
        <v>472</v>
      </c>
      <c r="D64" s="65" t="s">
        <v>461</v>
      </c>
      <c r="E64" s="178" t="s">
        <v>499</v>
      </c>
      <c r="F64" s="66"/>
      <c r="G64" s="66"/>
      <c r="H64" s="66">
        <v>1</v>
      </c>
      <c r="I64" s="66"/>
      <c r="J64" s="66"/>
      <c r="K64" s="66"/>
      <c r="L64" s="66"/>
      <c r="M64" s="66"/>
      <c r="N64" s="66">
        <v>1</v>
      </c>
      <c r="O64" s="66"/>
      <c r="P64" s="66"/>
      <c r="Q64" s="66"/>
      <c r="R64" s="66"/>
      <c r="S64" s="66"/>
      <c r="T64" s="66">
        <v>1</v>
      </c>
      <c r="U64" s="66"/>
      <c r="V64" s="66"/>
      <c r="W64" s="66"/>
      <c r="X64" s="66"/>
      <c r="Y64" s="66"/>
      <c r="Z64" s="66">
        <v>1</v>
      </c>
      <c r="AA64" s="66"/>
      <c r="AB64" s="66"/>
      <c r="AC64" s="158"/>
    </row>
    <row r="65" spans="2:31" ht="21" customHeight="1" thickBot="1" x14ac:dyDescent="0.3">
      <c r="B65" s="347"/>
      <c r="C65" s="159" t="s">
        <v>473</v>
      </c>
      <c r="D65" s="159" t="s">
        <v>461</v>
      </c>
      <c r="E65" s="184" t="s">
        <v>499</v>
      </c>
      <c r="F65" s="160">
        <v>1</v>
      </c>
      <c r="G65" s="160"/>
      <c r="H65" s="160">
        <v>1</v>
      </c>
      <c r="I65" s="160"/>
      <c r="J65" s="160">
        <v>1</v>
      </c>
      <c r="K65" s="160"/>
      <c r="L65" s="160">
        <v>1</v>
      </c>
      <c r="M65" s="160"/>
      <c r="N65" s="160">
        <v>1</v>
      </c>
      <c r="O65" s="160"/>
      <c r="P65" s="160">
        <v>1</v>
      </c>
      <c r="Q65" s="160"/>
      <c r="R65" s="160">
        <v>1</v>
      </c>
      <c r="S65" s="160"/>
      <c r="T65" s="160">
        <v>1</v>
      </c>
      <c r="U65" s="160"/>
      <c r="V65" s="160">
        <v>1</v>
      </c>
      <c r="W65" s="160"/>
      <c r="X65" s="160">
        <v>1</v>
      </c>
      <c r="Y65" s="160"/>
      <c r="Z65" s="160">
        <v>1</v>
      </c>
      <c r="AA65" s="160"/>
      <c r="AB65" s="160">
        <v>1</v>
      </c>
      <c r="AC65" s="161"/>
    </row>
    <row r="66" spans="2:31" ht="15" customHeight="1" x14ac:dyDescent="0.25">
      <c r="B66" s="351" t="s">
        <v>119</v>
      </c>
      <c r="C66" s="352"/>
      <c r="D66" s="352"/>
      <c r="E66" s="353"/>
      <c r="F66" s="207">
        <f>SUM(F21:F65)</f>
        <v>12</v>
      </c>
      <c r="G66" s="208"/>
      <c r="H66" s="207">
        <f>SUM(H21:H65)</f>
        <v>20</v>
      </c>
      <c r="I66" s="208"/>
      <c r="J66" s="207">
        <f>SUM(J21:J65)</f>
        <v>14</v>
      </c>
      <c r="K66" s="208"/>
      <c r="L66" s="207">
        <f>SUM(L21:L65)</f>
        <v>17</v>
      </c>
      <c r="M66" s="208"/>
      <c r="N66" s="207">
        <f>SUM(N21:N65)</f>
        <v>13</v>
      </c>
      <c r="O66" s="208"/>
      <c r="P66" s="207">
        <f>SUM(P21:P65)</f>
        <v>15</v>
      </c>
      <c r="Q66" s="208"/>
      <c r="R66" s="207">
        <f>SUM(R21:R65)</f>
        <v>15</v>
      </c>
      <c r="S66" s="208"/>
      <c r="T66" s="207">
        <f>SUM(T21:T65)</f>
        <v>14</v>
      </c>
      <c r="U66" s="208"/>
      <c r="V66" s="207">
        <f>SUM(V21:V65)</f>
        <v>12</v>
      </c>
      <c r="W66" s="208"/>
      <c r="X66" s="207">
        <f>SUM(X21:X65)</f>
        <v>16</v>
      </c>
      <c r="Y66" s="208"/>
      <c r="Z66" s="207">
        <f>SUM(Z21:Z65)</f>
        <v>12</v>
      </c>
      <c r="AA66" s="208"/>
      <c r="AB66" s="207">
        <f>SUM(AB21:AB65)</f>
        <v>16</v>
      </c>
      <c r="AC66" s="208"/>
      <c r="AD66" s="67"/>
      <c r="AE66" s="67"/>
    </row>
    <row r="67" spans="2:31" ht="15" customHeight="1" x14ac:dyDescent="0.25">
      <c r="B67" s="173"/>
      <c r="C67" s="174"/>
      <c r="D67" s="174"/>
      <c r="E67" s="175"/>
      <c r="F67" s="171">
        <f>SUM(F21:F38,F41:F48,F50:F57,F60:F62,F64:F65)</f>
        <v>10</v>
      </c>
      <c r="G67" s="172">
        <f>SUM(F39:F40,F49,F58:F59,F63)</f>
        <v>2</v>
      </c>
      <c r="H67" s="171">
        <f>SUM(H21:H38,H41:H48,H50:H57,H60:H62,H64:H65)</f>
        <v>16</v>
      </c>
      <c r="I67" s="172">
        <f>SUM(H39:H40,H49,H58:H59,H63)</f>
        <v>4</v>
      </c>
      <c r="J67" s="171">
        <f>SUM(J21:J38,J41:J48,J50:J57,J60:J62,J64:J65)</f>
        <v>12</v>
      </c>
      <c r="K67" s="172">
        <f>SUM(J39:J40,J49,J58:J59,J63)</f>
        <v>2</v>
      </c>
      <c r="L67" s="171">
        <f>SUM(L21:L38,L41:L48,L50:L57,L60:L62,L64:L65)</f>
        <v>15</v>
      </c>
      <c r="M67" s="172">
        <f>SUM(L39:L40,L49,L58:L59,L63)</f>
        <v>2</v>
      </c>
      <c r="N67" s="171">
        <f>SUM(N21:N38,N41:N48,N50:N57,N60:N62,N64:N65)</f>
        <v>9</v>
      </c>
      <c r="O67" s="172">
        <f>SUM(N39:N40,N49,N58:N59,N63)</f>
        <v>4</v>
      </c>
      <c r="P67" s="171">
        <f>SUM(P21:P38,P41:P48,P50:P57,P60:P62,P64:P65)</f>
        <v>12</v>
      </c>
      <c r="Q67" s="172">
        <f>SUM(P39:P40,P49,P58:P59,P63)</f>
        <v>3</v>
      </c>
      <c r="R67" s="171">
        <f>SUM(R21:R38,R41:R48,R50:R57,R60:R62,R64:R65)</f>
        <v>12</v>
      </c>
      <c r="S67" s="172">
        <f>SUM(R39:R40,R49,R58:R59,R63)</f>
        <v>3</v>
      </c>
      <c r="T67" s="171">
        <f>SUM(T21:T38,T41:T48,T50:T57,T60:T62,T64:T65)</f>
        <v>10</v>
      </c>
      <c r="U67" s="172">
        <f>SUM(T39:T40,T49,T58:T59,T63)</f>
        <v>4</v>
      </c>
      <c r="V67" s="171">
        <f>SUM(V21:V38,V41:V48,V50:V57,V60:V62,V64:V65)</f>
        <v>9</v>
      </c>
      <c r="W67" s="172">
        <f>SUM(V39:V40,V49,V58:V59,V63)</f>
        <v>3</v>
      </c>
      <c r="X67" s="171">
        <f>SUM(X21:X38,X41:X48,X50:X57,X60:X62,X64:X65)</f>
        <v>13</v>
      </c>
      <c r="Y67" s="172">
        <f>SUM(X39:X40,X49,X58:X59,X63)</f>
        <v>3</v>
      </c>
      <c r="Z67" s="171">
        <f>SUM(Z21:Z38,Z41:Z48,Z50:Z57,Z60:Z62,Z64:Z65)</f>
        <v>9</v>
      </c>
      <c r="AA67" s="172">
        <f>SUM(Z39:Z40,Z49,Z58:Z59,Z63)</f>
        <v>3</v>
      </c>
      <c r="AB67" s="171">
        <f>SUM(AB21:AB38,AB41:AB48,AB50:AB57,AB60:AB62,AB64:AB65)</f>
        <v>13</v>
      </c>
      <c r="AC67" s="172">
        <f>SUM(AB39:AB40,AB49,AB58:AB59,AB63)</f>
        <v>3</v>
      </c>
      <c r="AD67" s="67"/>
      <c r="AE67" s="67"/>
    </row>
    <row r="68" spans="2:31" ht="15" customHeight="1" x14ac:dyDescent="0.25">
      <c r="B68" s="226" t="s">
        <v>120</v>
      </c>
      <c r="C68" s="227"/>
      <c r="D68" s="227"/>
      <c r="E68" s="228"/>
      <c r="F68" s="238">
        <f>SUM(G21:G65)</f>
        <v>0</v>
      </c>
      <c r="G68" s="239"/>
      <c r="H68" s="238">
        <f>SUM(I21:I65)</f>
        <v>0</v>
      </c>
      <c r="I68" s="239"/>
      <c r="J68" s="238">
        <f>SUM(K21:K65)</f>
        <v>0</v>
      </c>
      <c r="K68" s="239"/>
      <c r="L68" s="238">
        <f>SUM(M21:M65)</f>
        <v>0</v>
      </c>
      <c r="M68" s="239"/>
      <c r="N68" s="238">
        <f>SUM(O21:O65)</f>
        <v>0</v>
      </c>
      <c r="O68" s="239"/>
      <c r="P68" s="238">
        <f>SUM(Q21:Q65)</f>
        <v>0</v>
      </c>
      <c r="Q68" s="239"/>
      <c r="R68" s="238">
        <f>SUM(S21:S65)</f>
        <v>0</v>
      </c>
      <c r="S68" s="239"/>
      <c r="T68" s="238">
        <f>SUM(U21:U65)</f>
        <v>0</v>
      </c>
      <c r="U68" s="239"/>
      <c r="V68" s="238">
        <f>SUM(W21:W65)</f>
        <v>0</v>
      </c>
      <c r="W68" s="239"/>
      <c r="X68" s="238">
        <f>SUM(Y21:Y65)</f>
        <v>0</v>
      </c>
      <c r="Y68" s="239"/>
      <c r="Z68" s="238">
        <f>SUM(AA21:AA65)</f>
        <v>0</v>
      </c>
      <c r="AA68" s="239"/>
      <c r="AB68" s="238">
        <f t="shared" ref="AB68" si="0">SUM(AC21:AC65)</f>
        <v>0</v>
      </c>
      <c r="AC68" s="239"/>
      <c r="AD68" s="67"/>
      <c r="AE68" s="67"/>
    </row>
    <row r="69" spans="2:31" ht="15" customHeight="1" x14ac:dyDescent="0.25">
      <c r="B69" s="231" t="s">
        <v>39</v>
      </c>
      <c r="C69" s="232"/>
      <c r="D69" s="232"/>
      <c r="E69" s="233"/>
      <c r="F69" s="234">
        <f>IFERROR(F68/F66,0)</f>
        <v>0</v>
      </c>
      <c r="G69" s="235"/>
      <c r="H69" s="234">
        <f>IFERROR(H68/H66,0)</f>
        <v>0</v>
      </c>
      <c r="I69" s="235"/>
      <c r="J69" s="234">
        <f>IFERROR(J68/J66,0)</f>
        <v>0</v>
      </c>
      <c r="K69" s="235"/>
      <c r="L69" s="234">
        <f>IFERROR(L68/L66,0)</f>
        <v>0</v>
      </c>
      <c r="M69" s="235"/>
      <c r="N69" s="234">
        <f>IFERROR(N68/N66,0)</f>
        <v>0</v>
      </c>
      <c r="O69" s="235"/>
      <c r="P69" s="234">
        <f>IFERROR(P68/P66,0)</f>
        <v>0</v>
      </c>
      <c r="Q69" s="235"/>
      <c r="R69" s="234">
        <f>IFERROR(R68/R66,0)</f>
        <v>0</v>
      </c>
      <c r="S69" s="235"/>
      <c r="T69" s="234">
        <f>IFERROR(T68/T66,0)</f>
        <v>0</v>
      </c>
      <c r="U69" s="235"/>
      <c r="V69" s="234">
        <f>IFERROR(V68/V66,0)</f>
        <v>0</v>
      </c>
      <c r="W69" s="235"/>
      <c r="X69" s="234">
        <f>IFERROR(X68/X66,0)</f>
        <v>0</v>
      </c>
      <c r="Y69" s="235"/>
      <c r="Z69" s="234">
        <f>IFERROR(Z68/Z66,0)</f>
        <v>0</v>
      </c>
      <c r="AA69" s="235"/>
      <c r="AB69" s="234">
        <f>IFERROR(AB68/AB66,0)</f>
        <v>0</v>
      </c>
      <c r="AC69" s="235"/>
      <c r="AD69" s="67"/>
      <c r="AE69" s="67"/>
    </row>
    <row r="70" spans="2:31" x14ac:dyDescent="0.25">
      <c r="B70" s="68"/>
      <c r="C70" s="68"/>
      <c r="D70" s="68"/>
      <c r="E70" s="68"/>
      <c r="F70" s="240">
        <f>AVERAGE(F69:K69)</f>
        <v>0</v>
      </c>
      <c r="G70" s="240"/>
      <c r="H70" s="240"/>
      <c r="I70" s="240"/>
      <c r="J70" s="240"/>
      <c r="K70" s="240"/>
      <c r="L70" s="240">
        <f>AVERAGE(L69:Q69)</f>
        <v>0</v>
      </c>
      <c r="M70" s="240"/>
      <c r="N70" s="240"/>
      <c r="O70" s="240"/>
      <c r="P70" s="240"/>
      <c r="Q70" s="240"/>
      <c r="R70" s="240">
        <f>AVERAGE(R69:W69)</f>
        <v>0</v>
      </c>
      <c r="S70" s="240"/>
      <c r="T70" s="240"/>
      <c r="U70" s="240"/>
      <c r="V70" s="240"/>
      <c r="W70" s="240"/>
      <c r="X70" s="240">
        <f>AVERAGE(X69:AC69)</f>
        <v>0</v>
      </c>
      <c r="Y70" s="240"/>
      <c r="Z70" s="240"/>
      <c r="AA70" s="240"/>
      <c r="AB70" s="240"/>
      <c r="AC70" s="240"/>
      <c r="AD70" s="67"/>
      <c r="AE70" s="67"/>
    </row>
    <row r="71" spans="2:31" x14ac:dyDescent="0.25">
      <c r="B71" s="67"/>
      <c r="C71" s="67"/>
      <c r="D71" s="69"/>
      <c r="E71" s="69"/>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row>
    <row r="72" spans="2:31" ht="15" hidden="1" customHeight="1" x14ac:dyDescent="0.25">
      <c r="B72" s="267" t="s">
        <v>186</v>
      </c>
      <c r="C72" s="267"/>
      <c r="D72" s="267"/>
      <c r="E72" s="267"/>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67"/>
      <c r="AE72" s="67"/>
    </row>
    <row r="73" spans="2:31" ht="15" hidden="1" customHeight="1" x14ac:dyDescent="0.25">
      <c r="B73" s="267" t="s">
        <v>187</v>
      </c>
      <c r="C73" s="267"/>
      <c r="D73" s="267"/>
      <c r="E73" s="267"/>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67"/>
      <c r="AE73" s="67"/>
    </row>
    <row r="74" spans="2:31" ht="15" hidden="1" customHeight="1" x14ac:dyDescent="0.25">
      <c r="B74" s="231" t="s">
        <v>123</v>
      </c>
      <c r="C74" s="232"/>
      <c r="D74" s="232"/>
      <c r="E74" s="233"/>
      <c r="F74" s="234">
        <f>IFERROR(F73/F72,0)</f>
        <v>0</v>
      </c>
      <c r="G74" s="235"/>
      <c r="H74" s="234">
        <f>IFERROR(H73/H72,0)</f>
        <v>0</v>
      </c>
      <c r="I74" s="235"/>
      <c r="J74" s="234">
        <f>IFERROR(J73/J72,0)</f>
        <v>0</v>
      </c>
      <c r="K74" s="235"/>
      <c r="L74" s="234">
        <f>IFERROR(L73/L72,0)</f>
        <v>0</v>
      </c>
      <c r="M74" s="235"/>
      <c r="N74" s="234">
        <f>IFERROR(N73/N72,0)</f>
        <v>0</v>
      </c>
      <c r="O74" s="235"/>
      <c r="P74" s="234">
        <f>IFERROR(P73/P72,0)</f>
        <v>0</v>
      </c>
      <c r="Q74" s="235"/>
      <c r="R74" s="234">
        <f>IFERROR(R73/R72,0)</f>
        <v>0</v>
      </c>
      <c r="S74" s="235"/>
      <c r="T74" s="234">
        <f>IFERROR(T73/T72,0)</f>
        <v>0</v>
      </c>
      <c r="U74" s="235"/>
      <c r="V74" s="234">
        <f>IFERROR(V73/V72,0)</f>
        <v>0</v>
      </c>
      <c r="W74" s="235"/>
      <c r="X74" s="234">
        <f>IFERROR(X73/X72,0)</f>
        <v>0</v>
      </c>
      <c r="Y74" s="235"/>
      <c r="Z74" s="234">
        <f>IFERROR(Z73/Z72,0)</f>
        <v>0</v>
      </c>
      <c r="AA74" s="235"/>
      <c r="AB74" s="234">
        <f>IFERROR(AB73/AB72,0)</f>
        <v>0</v>
      </c>
      <c r="AC74" s="235"/>
      <c r="AD74" s="67"/>
      <c r="AE74" s="67"/>
    </row>
    <row r="75" spans="2:31" hidden="1" x14ac:dyDescent="0.25">
      <c r="B75" s="68"/>
      <c r="C75" s="68"/>
      <c r="D75" s="68"/>
      <c r="E75" s="68"/>
      <c r="F75" s="240">
        <f>AVERAGE(F74:K74)</f>
        <v>0</v>
      </c>
      <c r="G75" s="240"/>
      <c r="H75" s="240"/>
      <c r="I75" s="240"/>
      <c r="J75" s="240"/>
      <c r="K75" s="240"/>
      <c r="L75" s="240">
        <f>AVERAGE(L74:Q74)</f>
        <v>0</v>
      </c>
      <c r="M75" s="240"/>
      <c r="N75" s="240"/>
      <c r="O75" s="240"/>
      <c r="P75" s="240"/>
      <c r="Q75" s="240"/>
      <c r="R75" s="240">
        <f>AVERAGE(R74:W74)</f>
        <v>0</v>
      </c>
      <c r="S75" s="240"/>
      <c r="T75" s="240"/>
      <c r="U75" s="240"/>
      <c r="V75" s="240"/>
      <c r="W75" s="240"/>
      <c r="X75" s="240">
        <f>AVERAGE(X74:AC74)</f>
        <v>0</v>
      </c>
      <c r="Y75" s="240"/>
      <c r="Z75" s="240"/>
      <c r="AA75" s="240"/>
      <c r="AB75" s="240"/>
      <c r="AC75" s="240"/>
      <c r="AD75" s="67"/>
      <c r="AE75" s="67"/>
    </row>
    <row r="76" spans="2:31" hidden="1" x14ac:dyDescent="0.25">
      <c r="B76" s="68"/>
      <c r="C76" s="68"/>
      <c r="D76" s="68"/>
      <c r="E76" s="68"/>
      <c r="F76" s="70"/>
      <c r="G76" s="70"/>
      <c r="H76" s="70"/>
      <c r="I76" s="70"/>
      <c r="J76" s="70"/>
      <c r="K76" s="70"/>
      <c r="L76" s="70"/>
      <c r="M76" s="70"/>
      <c r="N76" s="70"/>
      <c r="O76" s="70"/>
      <c r="P76" s="70"/>
      <c r="Q76" s="70"/>
      <c r="R76" s="70"/>
      <c r="S76" s="70"/>
      <c r="T76" s="70"/>
      <c r="U76" s="70"/>
      <c r="V76" s="70"/>
      <c r="W76" s="70"/>
      <c r="X76" s="70"/>
      <c r="Y76" s="70"/>
      <c r="Z76" s="70"/>
      <c r="AA76" s="70"/>
      <c r="AB76" s="70"/>
      <c r="AC76" s="70"/>
      <c r="AD76" s="67"/>
      <c r="AE76" s="67"/>
    </row>
    <row r="77" spans="2:31" ht="15" hidden="1" customHeight="1" x14ac:dyDescent="0.25">
      <c r="B77" s="267" t="s">
        <v>188</v>
      </c>
      <c r="C77" s="267"/>
      <c r="D77" s="267"/>
      <c r="E77" s="267"/>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67"/>
      <c r="AE77" s="67"/>
    </row>
    <row r="78" spans="2:31" ht="15" hidden="1" customHeight="1" x14ac:dyDescent="0.25">
      <c r="B78" s="267" t="s">
        <v>189</v>
      </c>
      <c r="C78" s="267"/>
      <c r="D78" s="267"/>
      <c r="E78" s="267"/>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67"/>
      <c r="AE78" s="67"/>
    </row>
    <row r="79" spans="2:31" ht="15" hidden="1" customHeight="1" x14ac:dyDescent="0.25">
      <c r="B79" s="231" t="s">
        <v>133</v>
      </c>
      <c r="C79" s="232"/>
      <c r="D79" s="232"/>
      <c r="E79" s="233"/>
      <c r="F79" s="234">
        <f>IFERROR(F78/F77,0)</f>
        <v>0</v>
      </c>
      <c r="G79" s="235"/>
      <c r="H79" s="234">
        <f>IFERROR(H78/H77,0)</f>
        <v>0</v>
      </c>
      <c r="I79" s="235"/>
      <c r="J79" s="234">
        <f>IFERROR(J78/J77,0)</f>
        <v>0</v>
      </c>
      <c r="K79" s="235"/>
      <c r="L79" s="234">
        <f>IFERROR(L78/L77,0)</f>
        <v>0</v>
      </c>
      <c r="M79" s="235"/>
      <c r="N79" s="234">
        <f>IFERROR(N78/N77,0)</f>
        <v>0</v>
      </c>
      <c r="O79" s="235"/>
      <c r="P79" s="234">
        <f>IFERROR(P78/P77,0)</f>
        <v>0</v>
      </c>
      <c r="Q79" s="235"/>
      <c r="R79" s="234">
        <f>IFERROR(R78/R77,0)</f>
        <v>0</v>
      </c>
      <c r="S79" s="235"/>
      <c r="T79" s="234">
        <f>IFERROR(T78/T77,0)</f>
        <v>0</v>
      </c>
      <c r="U79" s="235"/>
      <c r="V79" s="234">
        <f>IFERROR(V78/V77,0)</f>
        <v>0</v>
      </c>
      <c r="W79" s="235"/>
      <c r="X79" s="234">
        <f>IFERROR(X78/X77,0)</f>
        <v>0</v>
      </c>
      <c r="Y79" s="235"/>
      <c r="Z79" s="234">
        <f>IFERROR(Z78/Z77,0)</f>
        <v>0</v>
      </c>
      <c r="AA79" s="235"/>
      <c r="AB79" s="234">
        <f>IFERROR(AB78/AB77,0)</f>
        <v>0</v>
      </c>
      <c r="AC79" s="235"/>
      <c r="AD79" s="67"/>
      <c r="AE79" s="67"/>
    </row>
    <row r="80" spans="2:31" hidden="1" x14ac:dyDescent="0.25">
      <c r="B80" s="68"/>
      <c r="C80" s="68"/>
      <c r="D80" s="68"/>
      <c r="E80" s="68"/>
      <c r="F80" s="240">
        <f>AVERAGE(F79:K79)</f>
        <v>0</v>
      </c>
      <c r="G80" s="240"/>
      <c r="H80" s="240"/>
      <c r="I80" s="240"/>
      <c r="J80" s="240"/>
      <c r="K80" s="240"/>
      <c r="L80" s="240">
        <f>AVERAGE(L79:Q79)</f>
        <v>0</v>
      </c>
      <c r="M80" s="240"/>
      <c r="N80" s="240"/>
      <c r="O80" s="240"/>
      <c r="P80" s="240"/>
      <c r="Q80" s="240"/>
      <c r="R80" s="240">
        <f>AVERAGE(R79:W79)</f>
        <v>0</v>
      </c>
      <c r="S80" s="240"/>
      <c r="T80" s="240"/>
      <c r="U80" s="240"/>
      <c r="V80" s="240"/>
      <c r="W80" s="240"/>
      <c r="X80" s="240">
        <f>AVERAGE(X79:AC79)</f>
        <v>0</v>
      </c>
      <c r="Y80" s="240"/>
      <c r="Z80" s="240"/>
      <c r="AA80" s="240"/>
      <c r="AB80" s="240"/>
      <c r="AC80" s="240"/>
      <c r="AD80" s="67"/>
      <c r="AE80" s="67"/>
    </row>
    <row r="81" spans="2:31" x14ac:dyDescent="0.25">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7"/>
      <c r="AE81" s="67"/>
    </row>
    <row r="82" spans="2:31" ht="12" customHeight="1" x14ac:dyDescent="0.25">
      <c r="B82" s="243" t="s">
        <v>124</v>
      </c>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71"/>
    </row>
    <row r="83" spans="2:31" ht="15" customHeight="1" x14ac:dyDescent="0.25">
      <c r="B83" s="248" t="s">
        <v>19</v>
      </c>
      <c r="C83" s="248"/>
      <c r="D83" s="77" t="s">
        <v>34</v>
      </c>
      <c r="E83" s="77" t="s">
        <v>18</v>
      </c>
      <c r="F83" s="249" t="s">
        <v>35</v>
      </c>
      <c r="G83" s="249"/>
      <c r="H83" s="249"/>
      <c r="I83" s="249"/>
      <c r="J83" s="249"/>
      <c r="K83" s="249"/>
      <c r="L83" s="249"/>
      <c r="M83" s="249"/>
      <c r="N83" s="249"/>
      <c r="O83" s="249"/>
      <c r="P83" s="249"/>
      <c r="Q83" s="249"/>
      <c r="R83" s="249"/>
      <c r="S83" s="249" t="s">
        <v>125</v>
      </c>
      <c r="T83" s="249"/>
      <c r="U83" s="249"/>
      <c r="V83" s="249"/>
      <c r="W83" s="249"/>
      <c r="X83" s="249"/>
      <c r="Y83" s="249"/>
      <c r="Z83" s="249"/>
      <c r="AA83" s="249"/>
      <c r="AB83" s="249"/>
      <c r="AC83" s="249"/>
      <c r="AD83" s="73"/>
    </row>
    <row r="84" spans="2:31" x14ac:dyDescent="0.25">
      <c r="B84" s="188" t="s">
        <v>126</v>
      </c>
      <c r="C84" s="188"/>
      <c r="D84" s="74">
        <f>F70</f>
        <v>0</v>
      </c>
      <c r="E84" s="75">
        <v>0.8</v>
      </c>
      <c r="F84" s="186"/>
      <c r="G84" s="187"/>
      <c r="H84" s="187"/>
      <c r="I84" s="187"/>
      <c r="J84" s="187"/>
      <c r="K84" s="187"/>
      <c r="L84" s="187"/>
      <c r="M84" s="187"/>
      <c r="N84" s="187"/>
      <c r="O84" s="187"/>
      <c r="P84" s="187"/>
      <c r="Q84" s="187"/>
      <c r="R84" s="189"/>
      <c r="S84" s="186"/>
      <c r="T84" s="187"/>
      <c r="U84" s="187"/>
      <c r="V84" s="187"/>
      <c r="W84" s="187"/>
      <c r="X84" s="187"/>
      <c r="Y84" s="187"/>
      <c r="Z84" s="187"/>
      <c r="AA84" s="187"/>
      <c r="AB84" s="187"/>
      <c r="AC84" s="189"/>
    </row>
    <row r="85" spans="2:31" x14ac:dyDescent="0.25">
      <c r="B85" s="188" t="s">
        <v>127</v>
      </c>
      <c r="C85" s="188"/>
      <c r="D85" s="74">
        <f>L70</f>
        <v>0</v>
      </c>
      <c r="E85" s="75">
        <v>0.8</v>
      </c>
      <c r="F85" s="186"/>
      <c r="G85" s="187"/>
      <c r="H85" s="187"/>
      <c r="I85" s="187"/>
      <c r="J85" s="187"/>
      <c r="K85" s="187"/>
      <c r="L85" s="187"/>
      <c r="M85" s="187"/>
      <c r="N85" s="187"/>
      <c r="O85" s="187"/>
      <c r="P85" s="187"/>
      <c r="Q85" s="187"/>
      <c r="R85" s="189"/>
      <c r="S85" s="186"/>
      <c r="T85" s="187"/>
      <c r="U85" s="187"/>
      <c r="V85" s="187"/>
      <c r="W85" s="187"/>
      <c r="X85" s="187"/>
      <c r="Y85" s="187"/>
      <c r="Z85" s="187"/>
      <c r="AA85" s="187"/>
      <c r="AB85" s="187"/>
      <c r="AC85" s="189"/>
    </row>
    <row r="86" spans="2:31" x14ac:dyDescent="0.25">
      <c r="B86" s="188" t="s">
        <v>128</v>
      </c>
      <c r="C86" s="188"/>
      <c r="D86" s="74">
        <f>R70</f>
        <v>0</v>
      </c>
      <c r="E86" s="75">
        <v>0.8</v>
      </c>
      <c r="F86" s="186"/>
      <c r="G86" s="187"/>
      <c r="H86" s="187"/>
      <c r="I86" s="187"/>
      <c r="J86" s="187"/>
      <c r="K86" s="187"/>
      <c r="L86" s="187"/>
      <c r="M86" s="187"/>
      <c r="N86" s="187"/>
      <c r="O86" s="187"/>
      <c r="P86" s="187"/>
      <c r="Q86" s="187"/>
      <c r="R86" s="189"/>
      <c r="S86" s="186"/>
      <c r="T86" s="187"/>
      <c r="U86" s="187"/>
      <c r="V86" s="187"/>
      <c r="W86" s="187"/>
      <c r="X86" s="187"/>
      <c r="Y86" s="187"/>
      <c r="Z86" s="187"/>
      <c r="AA86" s="187"/>
      <c r="AB86" s="187"/>
      <c r="AC86" s="189"/>
    </row>
    <row r="87" spans="2:31" x14ac:dyDescent="0.25">
      <c r="B87" s="188" t="s">
        <v>129</v>
      </c>
      <c r="C87" s="188"/>
      <c r="D87" s="74">
        <f>X70</f>
        <v>0</v>
      </c>
      <c r="E87" s="75">
        <v>0.8</v>
      </c>
      <c r="F87" s="186"/>
      <c r="G87" s="187"/>
      <c r="H87" s="187"/>
      <c r="I87" s="187"/>
      <c r="J87" s="187"/>
      <c r="K87" s="187"/>
      <c r="L87" s="187"/>
      <c r="M87" s="187"/>
      <c r="N87" s="187"/>
      <c r="O87" s="187"/>
      <c r="P87" s="187"/>
      <c r="Q87" s="187"/>
      <c r="R87" s="189"/>
      <c r="S87" s="186"/>
      <c r="T87" s="187"/>
      <c r="U87" s="187"/>
      <c r="V87" s="187"/>
      <c r="W87" s="187"/>
      <c r="X87" s="187"/>
      <c r="Y87" s="187"/>
      <c r="Z87" s="187"/>
      <c r="AA87" s="187"/>
      <c r="AB87" s="187"/>
      <c r="AC87" s="189"/>
    </row>
    <row r="88" spans="2:31" x14ac:dyDescent="0.25">
      <c r="B88" s="243" t="s">
        <v>130</v>
      </c>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row>
    <row r="89" spans="2:31" ht="138.75" customHeight="1" x14ac:dyDescent="0.25">
      <c r="B89" s="244"/>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row>
    <row r="90" spans="2:31" x14ac:dyDescent="0.25"/>
    <row r="91" spans="2:31" hidden="1" x14ac:dyDescent="0.25">
      <c r="B91" s="243" t="s">
        <v>131</v>
      </c>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row>
    <row r="92" spans="2:31" hidden="1" x14ac:dyDescent="0.25">
      <c r="B92" s="248" t="s">
        <v>19</v>
      </c>
      <c r="C92" s="248"/>
      <c r="D92" s="77" t="s">
        <v>34</v>
      </c>
      <c r="E92" s="77" t="s">
        <v>18</v>
      </c>
      <c r="F92" s="249" t="s">
        <v>35</v>
      </c>
      <c r="G92" s="249"/>
      <c r="H92" s="249"/>
      <c r="I92" s="249"/>
      <c r="J92" s="249"/>
      <c r="K92" s="249"/>
      <c r="L92" s="249"/>
      <c r="M92" s="249"/>
      <c r="N92" s="249"/>
      <c r="O92" s="249"/>
      <c r="P92" s="249"/>
      <c r="Q92" s="249"/>
      <c r="R92" s="249"/>
      <c r="S92" s="249" t="s">
        <v>125</v>
      </c>
      <c r="T92" s="249"/>
      <c r="U92" s="249"/>
      <c r="V92" s="249"/>
      <c r="W92" s="249"/>
      <c r="X92" s="249"/>
      <c r="Y92" s="249"/>
      <c r="Z92" s="249"/>
      <c r="AA92" s="249"/>
      <c r="AB92" s="249"/>
      <c r="AC92" s="249"/>
    </row>
    <row r="93" spans="2:31" hidden="1" x14ac:dyDescent="0.25">
      <c r="B93" s="188" t="s">
        <v>126</v>
      </c>
      <c r="C93" s="188"/>
      <c r="D93" s="74">
        <f>F75</f>
        <v>0</v>
      </c>
      <c r="E93" s="75">
        <v>0.8</v>
      </c>
      <c r="F93" s="186"/>
      <c r="G93" s="187"/>
      <c r="H93" s="187"/>
      <c r="I93" s="187"/>
      <c r="J93" s="187"/>
      <c r="K93" s="187"/>
      <c r="L93" s="187"/>
      <c r="M93" s="187"/>
      <c r="N93" s="187"/>
      <c r="O93" s="187"/>
      <c r="P93" s="187"/>
      <c r="Q93" s="187"/>
      <c r="R93" s="189"/>
      <c r="S93" s="186"/>
      <c r="T93" s="187"/>
      <c r="U93" s="187"/>
      <c r="V93" s="187"/>
      <c r="W93" s="187"/>
      <c r="X93" s="187"/>
      <c r="Y93" s="187"/>
      <c r="Z93" s="187"/>
      <c r="AA93" s="187"/>
      <c r="AB93" s="187"/>
      <c r="AC93" s="189"/>
    </row>
    <row r="94" spans="2:31" hidden="1" x14ac:dyDescent="0.25">
      <c r="B94" s="188" t="s">
        <v>127</v>
      </c>
      <c r="C94" s="188"/>
      <c r="D94" s="74">
        <f>L75</f>
        <v>0</v>
      </c>
      <c r="E94" s="75">
        <v>0.8</v>
      </c>
      <c r="F94" s="186"/>
      <c r="G94" s="187"/>
      <c r="H94" s="187"/>
      <c r="I94" s="187"/>
      <c r="J94" s="187"/>
      <c r="K94" s="187"/>
      <c r="L94" s="187"/>
      <c r="M94" s="187"/>
      <c r="N94" s="187"/>
      <c r="O94" s="187"/>
      <c r="P94" s="187"/>
      <c r="Q94" s="187"/>
      <c r="R94" s="189"/>
      <c r="S94" s="186"/>
      <c r="T94" s="187"/>
      <c r="U94" s="187"/>
      <c r="V94" s="187"/>
      <c r="W94" s="187"/>
      <c r="X94" s="187"/>
      <c r="Y94" s="187"/>
      <c r="Z94" s="187"/>
      <c r="AA94" s="187"/>
      <c r="AB94" s="187"/>
      <c r="AC94" s="189"/>
    </row>
    <row r="95" spans="2:31" hidden="1" x14ac:dyDescent="0.25">
      <c r="B95" s="188" t="s">
        <v>128</v>
      </c>
      <c r="C95" s="188"/>
      <c r="D95" s="74">
        <f>R75</f>
        <v>0</v>
      </c>
      <c r="E95" s="75">
        <v>0.8</v>
      </c>
      <c r="F95" s="186"/>
      <c r="G95" s="187"/>
      <c r="H95" s="187"/>
      <c r="I95" s="187"/>
      <c r="J95" s="187"/>
      <c r="K95" s="187"/>
      <c r="L95" s="187"/>
      <c r="M95" s="187"/>
      <c r="N95" s="187"/>
      <c r="O95" s="187"/>
      <c r="P95" s="187"/>
      <c r="Q95" s="187"/>
      <c r="R95" s="189"/>
      <c r="S95" s="186"/>
      <c r="T95" s="187"/>
      <c r="U95" s="187"/>
      <c r="V95" s="187"/>
      <c r="W95" s="187"/>
      <c r="X95" s="187"/>
      <c r="Y95" s="187"/>
      <c r="Z95" s="187"/>
      <c r="AA95" s="187"/>
      <c r="AB95" s="187"/>
      <c r="AC95" s="189"/>
    </row>
    <row r="96" spans="2:31" hidden="1" x14ac:dyDescent="0.25">
      <c r="B96" s="188" t="s">
        <v>129</v>
      </c>
      <c r="C96" s="188"/>
      <c r="D96" s="74">
        <f>X75</f>
        <v>0</v>
      </c>
      <c r="E96" s="75">
        <v>0.8</v>
      </c>
      <c r="F96" s="186"/>
      <c r="G96" s="187"/>
      <c r="H96" s="187"/>
      <c r="I96" s="187"/>
      <c r="J96" s="187"/>
      <c r="K96" s="187"/>
      <c r="L96" s="187"/>
      <c r="M96" s="187"/>
      <c r="N96" s="187"/>
      <c r="O96" s="187"/>
      <c r="P96" s="187"/>
      <c r="Q96" s="187"/>
      <c r="R96" s="189"/>
      <c r="S96" s="186"/>
      <c r="T96" s="187"/>
      <c r="U96" s="187"/>
      <c r="V96" s="187"/>
      <c r="W96" s="187"/>
      <c r="X96" s="187"/>
      <c r="Y96" s="187"/>
      <c r="Z96" s="187"/>
      <c r="AA96" s="187"/>
      <c r="AB96" s="187"/>
      <c r="AC96" s="189"/>
    </row>
    <row r="97" spans="2:30" hidden="1" x14ac:dyDescent="0.25">
      <c r="B97" s="243" t="s">
        <v>130</v>
      </c>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row>
    <row r="98" spans="2:30" ht="138.75" hidden="1" customHeight="1" x14ac:dyDescent="0.25">
      <c r="B98" s="244"/>
      <c r="C98" s="244"/>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row>
    <row r="100" spans="2:30" ht="12" hidden="1" customHeight="1" x14ac:dyDescent="0.25">
      <c r="B100" s="243" t="s">
        <v>136</v>
      </c>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71"/>
    </row>
    <row r="101" spans="2:30" ht="15" hidden="1" customHeight="1" x14ac:dyDescent="0.25">
      <c r="B101" s="248" t="s">
        <v>19</v>
      </c>
      <c r="C101" s="248"/>
      <c r="D101" s="77" t="s">
        <v>34</v>
      </c>
      <c r="E101" s="77" t="s">
        <v>18</v>
      </c>
      <c r="F101" s="249" t="s">
        <v>35</v>
      </c>
      <c r="G101" s="249"/>
      <c r="H101" s="249"/>
      <c r="I101" s="249"/>
      <c r="J101" s="249"/>
      <c r="K101" s="249"/>
      <c r="L101" s="249"/>
      <c r="M101" s="249"/>
      <c r="N101" s="249"/>
      <c r="O101" s="249"/>
      <c r="P101" s="249"/>
      <c r="Q101" s="249"/>
      <c r="R101" s="249"/>
      <c r="S101" s="249" t="s">
        <v>125</v>
      </c>
      <c r="T101" s="249"/>
      <c r="U101" s="249"/>
      <c r="V101" s="249"/>
      <c r="W101" s="249"/>
      <c r="X101" s="249"/>
      <c r="Y101" s="249"/>
      <c r="Z101" s="249"/>
      <c r="AA101" s="249"/>
      <c r="AB101" s="249"/>
      <c r="AC101" s="249"/>
      <c r="AD101" s="73"/>
    </row>
    <row r="102" spans="2:30" hidden="1" x14ac:dyDescent="0.25">
      <c r="B102" s="188" t="s">
        <v>126</v>
      </c>
      <c r="C102" s="188"/>
      <c r="D102" s="74">
        <f>F80</f>
        <v>0</v>
      </c>
      <c r="E102" s="75">
        <v>0.8</v>
      </c>
      <c r="F102" s="186"/>
      <c r="G102" s="187"/>
      <c r="H102" s="187"/>
      <c r="I102" s="187"/>
      <c r="J102" s="187"/>
      <c r="K102" s="187"/>
      <c r="L102" s="187"/>
      <c r="M102" s="187"/>
      <c r="N102" s="187"/>
      <c r="O102" s="187"/>
      <c r="P102" s="187"/>
      <c r="Q102" s="187"/>
      <c r="R102" s="189"/>
      <c r="S102" s="186"/>
      <c r="T102" s="187"/>
      <c r="U102" s="187"/>
      <c r="V102" s="187"/>
      <c r="W102" s="187"/>
      <c r="X102" s="187"/>
      <c r="Y102" s="187"/>
      <c r="Z102" s="187"/>
      <c r="AA102" s="187"/>
      <c r="AB102" s="187"/>
      <c r="AC102" s="189"/>
    </row>
    <row r="103" spans="2:30" hidden="1" x14ac:dyDescent="0.25">
      <c r="B103" s="188" t="s">
        <v>127</v>
      </c>
      <c r="C103" s="188"/>
      <c r="D103" s="74">
        <f>L80</f>
        <v>0</v>
      </c>
      <c r="E103" s="75">
        <v>0.8</v>
      </c>
      <c r="F103" s="186"/>
      <c r="G103" s="187"/>
      <c r="H103" s="187"/>
      <c r="I103" s="187"/>
      <c r="J103" s="187"/>
      <c r="K103" s="187"/>
      <c r="L103" s="187"/>
      <c r="M103" s="187"/>
      <c r="N103" s="187"/>
      <c r="O103" s="187"/>
      <c r="P103" s="187"/>
      <c r="Q103" s="187"/>
      <c r="R103" s="189"/>
      <c r="S103" s="186"/>
      <c r="T103" s="187"/>
      <c r="U103" s="187"/>
      <c r="V103" s="187"/>
      <c r="W103" s="187"/>
      <c r="X103" s="187"/>
      <c r="Y103" s="187"/>
      <c r="Z103" s="187"/>
      <c r="AA103" s="187"/>
      <c r="AB103" s="187"/>
      <c r="AC103" s="189"/>
    </row>
    <row r="104" spans="2:30" hidden="1" x14ac:dyDescent="0.25">
      <c r="B104" s="188" t="s">
        <v>128</v>
      </c>
      <c r="C104" s="188"/>
      <c r="D104" s="74">
        <f>R80</f>
        <v>0</v>
      </c>
      <c r="E104" s="75">
        <v>0.8</v>
      </c>
      <c r="F104" s="186"/>
      <c r="G104" s="187"/>
      <c r="H104" s="187"/>
      <c r="I104" s="187"/>
      <c r="J104" s="187"/>
      <c r="K104" s="187"/>
      <c r="L104" s="187"/>
      <c r="M104" s="187"/>
      <c r="N104" s="187"/>
      <c r="O104" s="187"/>
      <c r="P104" s="187"/>
      <c r="Q104" s="187"/>
      <c r="R104" s="189"/>
      <c r="S104" s="186"/>
      <c r="T104" s="187"/>
      <c r="U104" s="187"/>
      <c r="V104" s="187"/>
      <c r="W104" s="187"/>
      <c r="X104" s="187"/>
      <c r="Y104" s="187"/>
      <c r="Z104" s="187"/>
      <c r="AA104" s="187"/>
      <c r="AB104" s="187"/>
      <c r="AC104" s="189"/>
    </row>
    <row r="105" spans="2:30" hidden="1" x14ac:dyDescent="0.25">
      <c r="B105" s="188" t="s">
        <v>129</v>
      </c>
      <c r="C105" s="188"/>
      <c r="D105" s="74">
        <f>X80</f>
        <v>0</v>
      </c>
      <c r="E105" s="75">
        <v>0.8</v>
      </c>
      <c r="F105" s="186"/>
      <c r="G105" s="187"/>
      <c r="H105" s="187"/>
      <c r="I105" s="187"/>
      <c r="J105" s="187"/>
      <c r="K105" s="187"/>
      <c r="L105" s="187"/>
      <c r="M105" s="187"/>
      <c r="N105" s="187"/>
      <c r="O105" s="187"/>
      <c r="P105" s="187"/>
      <c r="Q105" s="187"/>
      <c r="R105" s="189"/>
      <c r="S105" s="186"/>
      <c r="T105" s="187"/>
      <c r="U105" s="187"/>
      <c r="V105" s="187"/>
      <c r="W105" s="187"/>
      <c r="X105" s="187"/>
      <c r="Y105" s="187"/>
      <c r="Z105" s="187"/>
      <c r="AA105" s="187"/>
      <c r="AB105" s="187"/>
      <c r="AC105" s="189"/>
    </row>
    <row r="106" spans="2:30" hidden="1" x14ac:dyDescent="0.25">
      <c r="B106" s="243" t="s">
        <v>130</v>
      </c>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row>
    <row r="107" spans="2:30" ht="138.75" hidden="1" customHeight="1" x14ac:dyDescent="0.25">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row>
    <row r="108" spans="2:30" x14ac:dyDescent="0.25"/>
    <row r="109" spans="2:30" x14ac:dyDescent="0.25"/>
    <row r="110" spans="2:30" x14ac:dyDescent="0.25">
      <c r="D110" s="50" t="s">
        <v>497</v>
      </c>
      <c r="E110" s="76">
        <f>SUM(F67,H67,J67,L67,N67,P67,R67,T67,V67,X67,Z67,AB67)</f>
        <v>140</v>
      </c>
      <c r="G110" s="49">
        <f>SUM(F66:AC66)</f>
        <v>176</v>
      </c>
      <c r="I110" s="49">
        <f>SUM(F68:AC68)</f>
        <v>0</v>
      </c>
    </row>
    <row r="111" spans="2:30" x14ac:dyDescent="0.25">
      <c r="D111" s="50" t="s">
        <v>498</v>
      </c>
      <c r="E111" s="76">
        <f>SUM(G67,I67,K67,M67,O67,Q67,S67,U67,W67,Y67,AA67,AC67)</f>
        <v>36</v>
      </c>
    </row>
    <row r="112" spans="2:30" x14ac:dyDescent="0.25">
      <c r="H112" s="49">
        <f>+I110/G110</f>
        <v>0</v>
      </c>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sheetData>
  <mergeCells count="226">
    <mergeCell ref="B105:C105"/>
    <mergeCell ref="F105:R105"/>
    <mergeCell ref="S105:AC105"/>
    <mergeCell ref="B106:AC106"/>
    <mergeCell ref="B107:AC107"/>
    <mergeCell ref="B21:B32"/>
    <mergeCell ref="B103:C103"/>
    <mergeCell ref="F103:R103"/>
    <mergeCell ref="S103:AC103"/>
    <mergeCell ref="B104:C104"/>
    <mergeCell ref="F104:R104"/>
    <mergeCell ref="S104:AC104"/>
    <mergeCell ref="B101:C101"/>
    <mergeCell ref="F101:R101"/>
    <mergeCell ref="S101:AC101"/>
    <mergeCell ref="B102:C102"/>
    <mergeCell ref="F102:R102"/>
    <mergeCell ref="S102:AC102"/>
    <mergeCell ref="B96:C96"/>
    <mergeCell ref="F96:R96"/>
    <mergeCell ref="S96:AC96"/>
    <mergeCell ref="B97:AC97"/>
    <mergeCell ref="B98:AC98"/>
    <mergeCell ref="B100:AC100"/>
    <mergeCell ref="B94:C94"/>
    <mergeCell ref="F94:R94"/>
    <mergeCell ref="S94:AC94"/>
    <mergeCell ref="B95:C95"/>
    <mergeCell ref="F95:R95"/>
    <mergeCell ref="S95:AC95"/>
    <mergeCell ref="B92:C92"/>
    <mergeCell ref="F92:R92"/>
    <mergeCell ref="S92:AC92"/>
    <mergeCell ref="B93:C93"/>
    <mergeCell ref="F93:R93"/>
    <mergeCell ref="S93:AC93"/>
    <mergeCell ref="B87:C87"/>
    <mergeCell ref="F87:R87"/>
    <mergeCell ref="S87:AC87"/>
    <mergeCell ref="B88:AC88"/>
    <mergeCell ref="B89:AC89"/>
    <mergeCell ref="B91:AC91"/>
    <mergeCell ref="B85:C85"/>
    <mergeCell ref="F85:R85"/>
    <mergeCell ref="S85:AC85"/>
    <mergeCell ref="B86:C86"/>
    <mergeCell ref="F86:R86"/>
    <mergeCell ref="S86:AC86"/>
    <mergeCell ref="B79:E79"/>
    <mergeCell ref="F79:G79"/>
    <mergeCell ref="H79:I79"/>
    <mergeCell ref="J79:K79"/>
    <mergeCell ref="L79:M79"/>
    <mergeCell ref="Z79:AA79"/>
    <mergeCell ref="AB79:AC79"/>
    <mergeCell ref="B78:E78"/>
    <mergeCell ref="F78:G78"/>
    <mergeCell ref="T79:U79"/>
    <mergeCell ref="V79:W79"/>
    <mergeCell ref="X79:Y79"/>
    <mergeCell ref="T78:U78"/>
    <mergeCell ref="N79:O79"/>
    <mergeCell ref="P79:Q79"/>
    <mergeCell ref="R79:S79"/>
    <mergeCell ref="B82:AC82"/>
    <mergeCell ref="B83:C83"/>
    <mergeCell ref="F83:R83"/>
    <mergeCell ref="S83:AC83"/>
    <mergeCell ref="B84:C84"/>
    <mergeCell ref="F84:R84"/>
    <mergeCell ref="S84:AC84"/>
    <mergeCell ref="F80:K80"/>
    <mergeCell ref="L80:Q80"/>
    <mergeCell ref="R80:W80"/>
    <mergeCell ref="X80:AC80"/>
    <mergeCell ref="F75:K75"/>
    <mergeCell ref="L75:Q75"/>
    <mergeCell ref="R75:W75"/>
    <mergeCell ref="X75:AC75"/>
    <mergeCell ref="H78:I78"/>
    <mergeCell ref="J78:K78"/>
    <mergeCell ref="L78:M78"/>
    <mergeCell ref="N78:O78"/>
    <mergeCell ref="P78:Q78"/>
    <mergeCell ref="R78:S78"/>
    <mergeCell ref="V78:W78"/>
    <mergeCell ref="X78:Y78"/>
    <mergeCell ref="Z78:AA78"/>
    <mergeCell ref="AB78:AC78"/>
    <mergeCell ref="B77:E77"/>
    <mergeCell ref="F77:G77"/>
    <mergeCell ref="H77:I77"/>
    <mergeCell ref="J77:K77"/>
    <mergeCell ref="L77:M77"/>
    <mergeCell ref="Z77:AA77"/>
    <mergeCell ref="AB77:AC77"/>
    <mergeCell ref="T77:U77"/>
    <mergeCell ref="V77:W77"/>
    <mergeCell ref="X77:Y77"/>
    <mergeCell ref="N77:O77"/>
    <mergeCell ref="P77:Q77"/>
    <mergeCell ref="R77:S77"/>
    <mergeCell ref="Z73:AA73"/>
    <mergeCell ref="AB73:AC73"/>
    <mergeCell ref="B74:E74"/>
    <mergeCell ref="F74:G74"/>
    <mergeCell ref="H74:I74"/>
    <mergeCell ref="J74:K74"/>
    <mergeCell ref="L74:M74"/>
    <mergeCell ref="N74:O74"/>
    <mergeCell ref="AB74:AC74"/>
    <mergeCell ref="P74:Q74"/>
    <mergeCell ref="R74:S74"/>
    <mergeCell ref="T74:U74"/>
    <mergeCell ref="V74:W74"/>
    <mergeCell ref="X74:Y74"/>
    <mergeCell ref="Z74:AA74"/>
    <mergeCell ref="AB72:AC72"/>
    <mergeCell ref="B73:E73"/>
    <mergeCell ref="F73:G73"/>
    <mergeCell ref="H73:I73"/>
    <mergeCell ref="J73:K73"/>
    <mergeCell ref="L73:M73"/>
    <mergeCell ref="N73:O73"/>
    <mergeCell ref="P73:Q73"/>
    <mergeCell ref="R73:S73"/>
    <mergeCell ref="T73:U73"/>
    <mergeCell ref="P72:Q72"/>
    <mergeCell ref="R72:S72"/>
    <mergeCell ref="T72:U72"/>
    <mergeCell ref="V72:W72"/>
    <mergeCell ref="X72:Y72"/>
    <mergeCell ref="Z72:AA72"/>
    <mergeCell ref="B72:E72"/>
    <mergeCell ref="F72:G72"/>
    <mergeCell ref="H72:I72"/>
    <mergeCell ref="J72:K72"/>
    <mergeCell ref="L72:M72"/>
    <mergeCell ref="N72:O72"/>
    <mergeCell ref="V73:W73"/>
    <mergeCell ref="X73:Y73"/>
    <mergeCell ref="B69:E69"/>
    <mergeCell ref="F69:G69"/>
    <mergeCell ref="H69:I69"/>
    <mergeCell ref="J69:K69"/>
    <mergeCell ref="L69:M69"/>
    <mergeCell ref="Z69:AA69"/>
    <mergeCell ref="AB69:AC69"/>
    <mergeCell ref="F70:K70"/>
    <mergeCell ref="L70:Q70"/>
    <mergeCell ref="R70:W70"/>
    <mergeCell ref="X70:AC70"/>
    <mergeCell ref="N69:O69"/>
    <mergeCell ref="P69:Q69"/>
    <mergeCell ref="R69:S69"/>
    <mergeCell ref="T69:U69"/>
    <mergeCell ref="V69:W69"/>
    <mergeCell ref="X69:Y69"/>
    <mergeCell ref="Z66:AA66"/>
    <mergeCell ref="AB66:AC66"/>
    <mergeCell ref="B68:E68"/>
    <mergeCell ref="F68:G68"/>
    <mergeCell ref="H68:I68"/>
    <mergeCell ref="J68:K68"/>
    <mergeCell ref="L68:M68"/>
    <mergeCell ref="N68:O68"/>
    <mergeCell ref="P68:Q68"/>
    <mergeCell ref="R68:S68"/>
    <mergeCell ref="N66:O66"/>
    <mergeCell ref="P66:Q66"/>
    <mergeCell ref="R66:S66"/>
    <mergeCell ref="T66:U66"/>
    <mergeCell ref="V66:W66"/>
    <mergeCell ref="X66:Y66"/>
    <mergeCell ref="T68:U68"/>
    <mergeCell ref="V68:W68"/>
    <mergeCell ref="X68:Y68"/>
    <mergeCell ref="Z68:AA68"/>
    <mergeCell ref="AB68:AC68"/>
    <mergeCell ref="B66:E66"/>
    <mergeCell ref="F66:G66"/>
    <mergeCell ref="H66:I66"/>
    <mergeCell ref="J66:K66"/>
    <mergeCell ref="L66:M66"/>
    <mergeCell ref="L19:M19"/>
    <mergeCell ref="N19:O19"/>
    <mergeCell ref="P19:Q19"/>
    <mergeCell ref="B33:B53"/>
    <mergeCell ref="B58:B65"/>
    <mergeCell ref="B54:B56"/>
    <mergeCell ref="D16:R16"/>
    <mergeCell ref="S16:X16"/>
    <mergeCell ref="B18:B20"/>
    <mergeCell ref="C18:C20"/>
    <mergeCell ref="D18:D20"/>
    <mergeCell ref="E18:E20"/>
    <mergeCell ref="F18:AC18"/>
    <mergeCell ref="F19:G19"/>
    <mergeCell ref="H19:I19"/>
    <mergeCell ref="J19:K19"/>
    <mergeCell ref="X19:Y19"/>
    <mergeCell ref="Z19:AA19"/>
    <mergeCell ref="AB19:AC19"/>
    <mergeCell ref="R19:S19"/>
    <mergeCell ref="T19:U19"/>
    <mergeCell ref="V19:W19"/>
    <mergeCell ref="D14:R14"/>
    <mergeCell ref="S14:X14"/>
    <mergeCell ref="D15:R15"/>
    <mergeCell ref="S15:X15"/>
    <mergeCell ref="B7:C7"/>
    <mergeCell ref="D7:X7"/>
    <mergeCell ref="B9:C9"/>
    <mergeCell ref="D9:X9"/>
    <mergeCell ref="B11:C11"/>
    <mergeCell ref="D11:X11"/>
    <mergeCell ref="B2:AC2"/>
    <mergeCell ref="B3:D3"/>
    <mergeCell ref="E3:S3"/>
    <mergeCell ref="T3:AC3"/>
    <mergeCell ref="B5:C5"/>
    <mergeCell ref="D5:G5"/>
    <mergeCell ref="H5:I5"/>
    <mergeCell ref="N5:O5"/>
    <mergeCell ref="D13:R13"/>
    <mergeCell ref="S13:X13"/>
  </mergeCells>
  <conditionalFormatting sqref="F69:AC70">
    <cfRule type="cellIs" dxfId="233" priority="61" operator="between">
      <formula>0</formula>
      <formula>0.79</formula>
    </cfRule>
    <cfRule type="cellIs" dxfId="232" priority="62" operator="between">
      <formula>0.8</formula>
      <formula>1</formula>
    </cfRule>
  </conditionalFormatting>
  <conditionalFormatting sqref="D84:D87">
    <cfRule type="cellIs" dxfId="231" priority="59" operator="between">
      <formula>0.79</formula>
      <formula>0</formula>
    </cfRule>
    <cfRule type="cellIs" dxfId="230" priority="60" operator="between">
      <formula>0.8</formula>
      <formula>1</formula>
    </cfRule>
  </conditionalFormatting>
  <conditionalFormatting sqref="D93:D96">
    <cfRule type="cellIs" dxfId="229" priority="53" operator="between">
      <formula>0.79</formula>
      <formula>0</formula>
    </cfRule>
    <cfRule type="cellIs" dxfId="228" priority="54" operator="between">
      <formula>0.8</formula>
      <formula>1</formula>
    </cfRule>
  </conditionalFormatting>
  <conditionalFormatting sqref="F75:AC75 F74">
    <cfRule type="cellIs" dxfId="227" priority="51" operator="between">
      <formula>0</formula>
      <formula>0.79</formula>
    </cfRule>
    <cfRule type="cellIs" dxfId="226" priority="52" operator="between">
      <formula>0.8</formula>
      <formula>1</formula>
    </cfRule>
  </conditionalFormatting>
  <conditionalFormatting sqref="K21:K31 M21:M31 O21:O31 Q21:Q31 S21:S31 U21:U31 W21:W31 Y21:Y31 AA21:AA31 AC21:AC31 K33:K57 M33:M57 O33:O57 Q33:Q57 S33:S57 U33:U57 W33:W57 Y33:Y57 AA33:AA57 AC33:AC57 G21:G57 I21:I57">
    <cfRule type="cellIs" dxfId="225" priority="34" operator="equal">
      <formula>1</formula>
    </cfRule>
  </conditionalFormatting>
  <conditionalFormatting sqref="J21:J31 L21:L31 N21:N31 P21:P31 R21:R31 X21:X31 Z21:Z31 AB21:AB31 R33:R48 T21:T50 V21:V50 R52:R57 T52:T57 V52:V57 J33:J57 L33:L57 N33:N57 P33:P57 X33:X57 Z33:Z57 AB33:AB57 F21:F57 H21:H57">
    <cfRule type="cellIs" dxfId="224" priority="35" operator="equal">
      <formula>1</formula>
    </cfRule>
  </conditionalFormatting>
  <conditionalFormatting sqref="J32 L32 N32 P32 X32 Z32 AB32">
    <cfRule type="cellIs" dxfId="223" priority="31" operator="equal">
      <formula>1</formula>
    </cfRule>
  </conditionalFormatting>
  <conditionalFormatting sqref="K32 M32 O32 Q32 S32 U32 W32 Y32 AA32 AC32">
    <cfRule type="cellIs" dxfId="222" priority="30" operator="equal">
      <formula>1</formula>
    </cfRule>
  </conditionalFormatting>
  <conditionalFormatting sqref="F80:AC80">
    <cfRule type="cellIs" dxfId="221" priority="43" operator="between">
      <formula>0</formula>
      <formula>0.79</formula>
    </cfRule>
    <cfRule type="cellIs" dxfId="220" priority="44" operator="between">
      <formula>0.8</formula>
      <formula>1</formula>
    </cfRule>
  </conditionalFormatting>
  <conditionalFormatting sqref="D102:D105">
    <cfRule type="cellIs" dxfId="219" priority="41" operator="between">
      <formula>0.79</formula>
      <formula>0</formula>
    </cfRule>
    <cfRule type="cellIs" dxfId="218" priority="42" operator="between">
      <formula>0.8</formula>
      <formula>1</formula>
    </cfRule>
  </conditionalFormatting>
  <conditionalFormatting sqref="T51 V51 R50:R51">
    <cfRule type="cellIs" dxfId="217" priority="27" operator="equal">
      <formula>1</formula>
    </cfRule>
  </conditionalFormatting>
  <conditionalFormatting sqref="G58 I58 K58 M58 O58 Q58 S58 U58 W58 Y58 AA58 AC58">
    <cfRule type="cellIs" dxfId="216" priority="20" operator="equal">
      <formula>1</formula>
    </cfRule>
  </conditionalFormatting>
  <conditionalFormatting sqref="F58 H58 J58 L58 N58 P58 R58 T58 V58 X58 Z58 AB58">
    <cfRule type="cellIs" dxfId="215" priority="19" operator="equal">
      <formula>1</formula>
    </cfRule>
  </conditionalFormatting>
  <conditionalFormatting sqref="R49">
    <cfRule type="cellIs" dxfId="214" priority="18" operator="equal">
      <formula>1</formula>
    </cfRule>
  </conditionalFormatting>
  <conditionalFormatting sqref="R32">
    <cfRule type="cellIs" dxfId="213" priority="17" operator="equal">
      <formula>1</formula>
    </cfRule>
  </conditionalFormatting>
  <conditionalFormatting sqref="H74 J74 L74 N74 P74 R74 T74 V74 X74 Z74 AB74">
    <cfRule type="cellIs" dxfId="212" priority="13" operator="between">
      <formula>0</formula>
      <formula>0.79</formula>
    </cfRule>
    <cfRule type="cellIs" dxfId="211" priority="14" operator="between">
      <formula>0.8</formula>
      <formula>1</formula>
    </cfRule>
  </conditionalFormatting>
  <conditionalFormatting sqref="F79 H79 J79 L79 N79 P79 R79 T79 V79 X79 Z79 AB79">
    <cfRule type="cellIs" dxfId="210" priority="7" operator="between">
      <formula>0</formula>
      <formula>0.79</formula>
    </cfRule>
    <cfRule type="cellIs" dxfId="209" priority="8" operator="between">
      <formula>0.8</formula>
      <formula>1</formula>
    </cfRule>
  </conditionalFormatting>
  <conditionalFormatting sqref="AB59:AB65 Z59:Z65 X59:X65 V59:V65 T59:T65 R59:R65 P59:P65 N59:N65 L59:L65 J59:J65 H59:H65 F59:F65">
    <cfRule type="cellIs" dxfId="208" priority="2" operator="equal">
      <formula>1</formula>
    </cfRule>
  </conditionalFormatting>
  <conditionalFormatting sqref="AC59:AC65 AA59:AA65 Y59:Y65 W59:W65 U59:U65 S59:S65 Q59:Q65 O59:O65 M59:M65 K59:K65 I59:I65 G59:G65">
    <cfRule type="cellIs" dxfId="207" priority="1" operator="equal">
      <formula>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Check Box 2">
              <controlPr defaultSize="0" autoFill="0" autoLine="0" autoPict="0">
                <anchor moveWithCells="1">
                  <from>
                    <xdr:col>2</xdr:col>
                    <xdr:colOff>2667000</xdr:colOff>
                    <xdr:row>4</xdr:row>
                    <xdr:rowOff>0</xdr:rowOff>
                  </from>
                  <to>
                    <xdr:col>2</xdr:col>
                    <xdr:colOff>2990850</xdr:colOff>
                    <xdr:row>6</xdr:row>
                    <xdr:rowOff>9525</xdr:rowOff>
                  </to>
                </anchor>
              </controlPr>
            </control>
          </mc:Choice>
        </mc:AlternateContent>
        <mc:AlternateContent xmlns:mc="http://schemas.openxmlformats.org/markup-compatibility/2006">
          <mc:Choice Requires="x14">
            <control shapeId="123906" r:id="rId5" name="Check Box 2">
              <controlPr defaultSize="0" autoFill="0" autoLine="0" autoPict="0">
                <anchor moveWithCells="1">
                  <from>
                    <xdr:col>2</xdr:col>
                    <xdr:colOff>1743075</xdr:colOff>
                    <xdr:row>4</xdr:row>
                    <xdr:rowOff>0</xdr:rowOff>
                  </from>
                  <to>
                    <xdr:col>2</xdr:col>
                    <xdr:colOff>2066925</xdr:colOff>
                    <xdr:row>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84"/>
  <sheetViews>
    <sheetView zoomScaleNormal="100" workbookViewId="0">
      <selection activeCell="E43" sqref="E43"/>
    </sheetView>
  </sheetViews>
  <sheetFormatPr baseColWidth="10" defaultRowHeight="15" customHeight="1" x14ac:dyDescent="0.25"/>
  <cols>
    <col min="1" max="1" width="2.28515625" style="49" customWidth="1"/>
    <col min="2" max="2" width="3.140625" customWidth="1"/>
    <col min="3" max="3" width="48.42578125" customWidth="1"/>
    <col min="4" max="4" width="15" style="76" customWidth="1"/>
    <col min="5" max="5" width="13.5703125" style="76" customWidth="1"/>
    <col min="6" max="29" width="5.28515625" customWidth="1"/>
    <col min="30" max="54" width="11.42578125" style="49"/>
  </cols>
  <sheetData>
    <row r="1" spans="2:29" s="49" customFormat="1" ht="24" customHeight="1" x14ac:dyDescent="0.25">
      <c r="D1" s="50"/>
      <c r="E1" s="50"/>
    </row>
    <row r="2" spans="2:29" s="49" customFormat="1" ht="24.75" customHeight="1" x14ac:dyDescent="0.25">
      <c r="B2" s="185" t="s">
        <v>391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row>
    <row r="3" spans="2:29" s="49" customFormat="1" ht="13.5" customHeight="1" x14ac:dyDescent="0.25">
      <c r="B3" s="186" t="s">
        <v>87</v>
      </c>
      <c r="C3" s="187"/>
      <c r="D3" s="187"/>
      <c r="E3" s="188" t="s">
        <v>85</v>
      </c>
      <c r="F3" s="188"/>
      <c r="G3" s="188"/>
      <c r="H3" s="188"/>
      <c r="I3" s="188"/>
      <c r="J3" s="188"/>
      <c r="K3" s="188"/>
      <c r="L3" s="188"/>
      <c r="M3" s="188"/>
      <c r="N3" s="188"/>
      <c r="O3" s="188"/>
      <c r="P3" s="188"/>
      <c r="Q3" s="188"/>
      <c r="R3" s="188"/>
      <c r="S3" s="188"/>
      <c r="T3" s="187" t="s">
        <v>49</v>
      </c>
      <c r="U3" s="187"/>
      <c r="V3" s="187"/>
      <c r="W3" s="187"/>
      <c r="X3" s="187"/>
      <c r="Y3" s="187"/>
      <c r="Z3" s="187"/>
      <c r="AA3" s="187"/>
      <c r="AB3" s="187"/>
      <c r="AC3" s="189"/>
    </row>
    <row r="4" spans="2:29" s="49" customFormat="1" ht="5.25" customHeight="1" x14ac:dyDescent="0.25">
      <c r="D4" s="50"/>
      <c r="E4" s="50"/>
    </row>
    <row r="5" spans="2:29" s="54" customFormat="1" ht="12" customHeight="1" x14ac:dyDescent="0.2">
      <c r="B5" s="190" t="s">
        <v>88</v>
      </c>
      <c r="C5" s="190"/>
      <c r="D5" s="191" t="s">
        <v>89</v>
      </c>
      <c r="E5" s="191"/>
      <c r="F5" s="191"/>
      <c r="G5" s="191"/>
      <c r="H5" s="192" t="s">
        <v>90</v>
      </c>
      <c r="I5" s="192"/>
      <c r="J5" s="51"/>
      <c r="K5" s="119" t="s">
        <v>91</v>
      </c>
      <c r="L5" s="51"/>
      <c r="M5" s="51" t="s">
        <v>92</v>
      </c>
      <c r="N5" s="193"/>
      <c r="O5" s="193"/>
      <c r="P5" s="53"/>
    </row>
    <row r="6" spans="2:29" s="54" customFormat="1" ht="4.5" customHeight="1" x14ac:dyDescent="0.2">
      <c r="D6" s="118"/>
      <c r="E6" s="118"/>
    </row>
    <row r="7" spans="2:29" s="54" customFormat="1" ht="11.25" x14ac:dyDescent="0.2">
      <c r="B7" s="200" t="s">
        <v>24</v>
      </c>
      <c r="C7" s="200"/>
      <c r="D7" s="253" t="s">
        <v>209</v>
      </c>
      <c r="E7" s="254"/>
      <c r="F7" s="254"/>
      <c r="G7" s="254"/>
      <c r="H7" s="254"/>
      <c r="I7" s="254"/>
      <c r="J7" s="254"/>
      <c r="K7" s="254"/>
      <c r="L7" s="254"/>
      <c r="M7" s="254"/>
      <c r="N7" s="254"/>
      <c r="O7" s="254"/>
      <c r="P7" s="254"/>
      <c r="Q7" s="254"/>
      <c r="R7" s="254"/>
      <c r="S7" s="254"/>
      <c r="T7" s="254"/>
      <c r="U7" s="254"/>
      <c r="V7" s="254"/>
      <c r="W7" s="254"/>
      <c r="X7" s="255"/>
    </row>
    <row r="8" spans="2:29" s="54" customFormat="1" ht="3.75" customHeight="1" x14ac:dyDescent="0.2">
      <c r="B8" s="56"/>
      <c r="C8" s="56"/>
      <c r="D8" s="118"/>
      <c r="E8" s="118"/>
    </row>
    <row r="9" spans="2:29" s="54" customFormat="1" ht="22.5" customHeight="1" x14ac:dyDescent="0.2">
      <c r="B9" s="200" t="s">
        <v>94</v>
      </c>
      <c r="C9" s="200"/>
      <c r="D9" s="257" t="s">
        <v>344</v>
      </c>
      <c r="E9" s="258"/>
      <c r="F9" s="258"/>
      <c r="G9" s="258"/>
      <c r="H9" s="258"/>
      <c r="I9" s="258"/>
      <c r="J9" s="258"/>
      <c r="K9" s="258"/>
      <c r="L9" s="258"/>
      <c r="M9" s="258"/>
      <c r="N9" s="258"/>
      <c r="O9" s="258"/>
      <c r="P9" s="258"/>
      <c r="Q9" s="258"/>
      <c r="R9" s="258"/>
      <c r="S9" s="258"/>
      <c r="T9" s="258"/>
      <c r="U9" s="258"/>
      <c r="V9" s="258"/>
      <c r="W9" s="258"/>
      <c r="X9" s="259"/>
    </row>
    <row r="10" spans="2:29" s="54" customFormat="1" ht="3.75" customHeight="1" x14ac:dyDescent="0.2">
      <c r="B10" s="117"/>
      <c r="C10" s="117"/>
      <c r="D10" s="58"/>
      <c r="E10" s="58"/>
      <c r="F10" s="58"/>
      <c r="G10" s="58"/>
      <c r="H10" s="58"/>
      <c r="I10" s="58"/>
      <c r="J10" s="58"/>
      <c r="K10" s="58"/>
      <c r="L10" s="58"/>
      <c r="M10" s="58"/>
      <c r="N10" s="58"/>
      <c r="O10" s="58"/>
      <c r="P10" s="58"/>
      <c r="Q10" s="58"/>
      <c r="R10" s="58"/>
      <c r="S10" s="58"/>
      <c r="T10" s="58"/>
      <c r="U10" s="58"/>
      <c r="V10" s="58"/>
      <c r="W10" s="58"/>
      <c r="X10" s="58"/>
    </row>
    <row r="11" spans="2:29" s="54" customFormat="1" ht="11.25" x14ac:dyDescent="0.2">
      <c r="B11" s="200" t="s">
        <v>95</v>
      </c>
      <c r="C11" s="200"/>
      <c r="D11" s="253" t="s">
        <v>210</v>
      </c>
      <c r="E11" s="254"/>
      <c r="F11" s="254"/>
      <c r="G11" s="254"/>
      <c r="H11" s="254"/>
      <c r="I11" s="254"/>
      <c r="J11" s="254"/>
      <c r="K11" s="254"/>
      <c r="L11" s="254"/>
      <c r="M11" s="254"/>
      <c r="N11" s="254"/>
      <c r="O11" s="254"/>
      <c r="P11" s="254"/>
      <c r="Q11" s="254"/>
      <c r="R11" s="254"/>
      <c r="S11" s="254"/>
      <c r="T11" s="254"/>
      <c r="U11" s="254"/>
      <c r="V11" s="254"/>
      <c r="W11" s="254"/>
      <c r="X11" s="255"/>
    </row>
    <row r="12" spans="2:29" s="54" customFormat="1" ht="3.75" customHeight="1" x14ac:dyDescent="0.2">
      <c r="B12" s="59"/>
      <c r="C12" s="59"/>
      <c r="D12" s="58"/>
      <c r="E12" s="58"/>
      <c r="F12" s="58"/>
      <c r="G12" s="58"/>
      <c r="H12" s="58"/>
      <c r="I12" s="58"/>
      <c r="J12" s="58"/>
      <c r="K12" s="58"/>
      <c r="L12" s="58"/>
      <c r="M12" s="58"/>
      <c r="N12" s="58"/>
      <c r="O12" s="58"/>
      <c r="P12" s="58"/>
      <c r="Q12" s="58"/>
      <c r="R12" s="58"/>
      <c r="S12" s="58"/>
      <c r="T12" s="58"/>
      <c r="U12" s="58"/>
      <c r="V12" s="58"/>
      <c r="W12" s="58"/>
      <c r="X12" s="58"/>
    </row>
    <row r="13" spans="2:29" s="54" customFormat="1" ht="11.25" x14ac:dyDescent="0.2">
      <c r="B13" s="59"/>
      <c r="C13" s="120" t="s">
        <v>96</v>
      </c>
      <c r="D13" s="194" t="s">
        <v>97</v>
      </c>
      <c r="E13" s="194"/>
      <c r="F13" s="194"/>
      <c r="G13" s="194"/>
      <c r="H13" s="194"/>
      <c r="I13" s="194"/>
      <c r="J13" s="194"/>
      <c r="K13" s="194"/>
      <c r="L13" s="194"/>
      <c r="M13" s="194"/>
      <c r="N13" s="194"/>
      <c r="O13" s="194"/>
      <c r="P13" s="194"/>
      <c r="Q13" s="194"/>
      <c r="R13" s="194"/>
      <c r="S13" s="194" t="s">
        <v>18</v>
      </c>
      <c r="T13" s="194"/>
      <c r="U13" s="194"/>
      <c r="V13" s="194"/>
      <c r="W13" s="194"/>
      <c r="X13" s="194"/>
    </row>
    <row r="14" spans="2:29" s="54" customFormat="1" ht="11.25" x14ac:dyDescent="0.2">
      <c r="B14" s="59"/>
      <c r="C14" s="61" t="s">
        <v>36</v>
      </c>
      <c r="D14" s="195" t="s">
        <v>212</v>
      </c>
      <c r="E14" s="195"/>
      <c r="F14" s="195"/>
      <c r="G14" s="195"/>
      <c r="H14" s="195"/>
      <c r="I14" s="195"/>
      <c r="J14" s="195"/>
      <c r="K14" s="195"/>
      <c r="L14" s="195"/>
      <c r="M14" s="195"/>
      <c r="N14" s="195"/>
      <c r="O14" s="195"/>
      <c r="P14" s="195"/>
      <c r="Q14" s="195"/>
      <c r="R14" s="195"/>
      <c r="S14" s="196" t="s">
        <v>99</v>
      </c>
      <c r="T14" s="197"/>
      <c r="U14" s="197"/>
      <c r="V14" s="197"/>
      <c r="W14" s="197"/>
      <c r="X14" s="198"/>
    </row>
    <row r="15" spans="2:29" s="54" customFormat="1" ht="27" customHeight="1" x14ac:dyDescent="0.2">
      <c r="B15" s="59"/>
      <c r="C15" s="61" t="s">
        <v>37</v>
      </c>
      <c r="D15" s="357" t="s">
        <v>211</v>
      </c>
      <c r="E15" s="195"/>
      <c r="F15" s="195"/>
      <c r="G15" s="195"/>
      <c r="H15" s="195"/>
      <c r="I15" s="195"/>
      <c r="J15" s="195"/>
      <c r="K15" s="195"/>
      <c r="L15" s="195"/>
      <c r="M15" s="195"/>
      <c r="N15" s="195"/>
      <c r="O15" s="195"/>
      <c r="P15" s="195"/>
      <c r="Q15" s="195"/>
      <c r="R15" s="195"/>
      <c r="S15" s="196" t="s">
        <v>99</v>
      </c>
      <c r="T15" s="197"/>
      <c r="U15" s="197"/>
      <c r="V15" s="197"/>
      <c r="W15" s="197"/>
      <c r="X15" s="198"/>
    </row>
    <row r="16" spans="2:29" s="54" customFormat="1" ht="19.5" customHeight="1" x14ac:dyDescent="0.2">
      <c r="C16" s="61" t="s">
        <v>38</v>
      </c>
      <c r="D16" s="357" t="s">
        <v>213</v>
      </c>
      <c r="E16" s="357"/>
      <c r="F16" s="357"/>
      <c r="G16" s="357"/>
      <c r="H16" s="357"/>
      <c r="I16" s="357"/>
      <c r="J16" s="357"/>
      <c r="K16" s="357"/>
      <c r="L16" s="357"/>
      <c r="M16" s="357"/>
      <c r="N16" s="357"/>
      <c r="O16" s="357"/>
      <c r="P16" s="357"/>
      <c r="Q16" s="357"/>
      <c r="R16" s="357"/>
      <c r="S16" s="196" t="s">
        <v>99</v>
      </c>
      <c r="T16" s="197"/>
      <c r="U16" s="197"/>
      <c r="V16" s="197"/>
      <c r="W16" s="197"/>
      <c r="X16" s="198"/>
    </row>
    <row r="17" spans="2:31" s="54" customFormat="1" ht="12.75" customHeight="1" x14ac:dyDescent="0.2">
      <c r="B17" s="54" t="s">
        <v>100</v>
      </c>
      <c r="C17" s="62"/>
      <c r="D17" s="118"/>
      <c r="E17" s="118"/>
    </row>
    <row r="18" spans="2:31" ht="12.75" customHeight="1" x14ac:dyDescent="0.25">
      <c r="B18" s="260" t="s">
        <v>101</v>
      </c>
      <c r="C18" s="212" t="s">
        <v>44</v>
      </c>
      <c r="D18" s="215" t="s">
        <v>45</v>
      </c>
      <c r="E18" s="215" t="s">
        <v>496</v>
      </c>
      <c r="F18" s="218" t="s">
        <v>102</v>
      </c>
      <c r="G18" s="219"/>
      <c r="H18" s="219"/>
      <c r="I18" s="219"/>
      <c r="J18" s="219"/>
      <c r="K18" s="219"/>
      <c r="L18" s="219"/>
      <c r="M18" s="219"/>
      <c r="N18" s="219"/>
      <c r="O18" s="219"/>
      <c r="P18" s="219"/>
      <c r="Q18" s="219"/>
      <c r="R18" s="219"/>
      <c r="S18" s="219"/>
      <c r="T18" s="219"/>
      <c r="U18" s="219"/>
      <c r="V18" s="219"/>
      <c r="W18" s="219"/>
      <c r="X18" s="219"/>
      <c r="Y18" s="219"/>
      <c r="Z18" s="219"/>
      <c r="AA18" s="219"/>
      <c r="AB18" s="219"/>
      <c r="AC18" s="220"/>
    </row>
    <row r="19" spans="2:31" ht="9.75" customHeight="1" x14ac:dyDescent="0.25">
      <c r="B19" s="261"/>
      <c r="C19" s="213"/>
      <c r="D19" s="216"/>
      <c r="E19" s="216"/>
      <c r="F19" s="221" t="s">
        <v>103</v>
      </c>
      <c r="G19" s="221"/>
      <c r="H19" s="222" t="s">
        <v>104</v>
      </c>
      <c r="I19" s="222"/>
      <c r="J19" s="221" t="s">
        <v>105</v>
      </c>
      <c r="K19" s="221"/>
      <c r="L19" s="222" t="s">
        <v>106</v>
      </c>
      <c r="M19" s="222"/>
      <c r="N19" s="221" t="s">
        <v>107</v>
      </c>
      <c r="O19" s="221"/>
      <c r="P19" s="222" t="s">
        <v>108</v>
      </c>
      <c r="Q19" s="222"/>
      <c r="R19" s="221" t="s">
        <v>109</v>
      </c>
      <c r="S19" s="221"/>
      <c r="T19" s="222" t="s">
        <v>110</v>
      </c>
      <c r="U19" s="222"/>
      <c r="V19" s="221" t="s">
        <v>111</v>
      </c>
      <c r="W19" s="221"/>
      <c r="X19" s="222" t="s">
        <v>112</v>
      </c>
      <c r="Y19" s="222"/>
      <c r="Z19" s="221" t="s">
        <v>113</v>
      </c>
      <c r="AA19" s="221"/>
      <c r="AB19" s="222" t="s">
        <v>114</v>
      </c>
      <c r="AC19" s="222"/>
    </row>
    <row r="20" spans="2:31" ht="9" customHeight="1" x14ac:dyDescent="0.25">
      <c r="B20" s="262"/>
      <c r="C20" s="214"/>
      <c r="D20" s="217"/>
      <c r="E20" s="217"/>
      <c r="F20" s="63" t="s">
        <v>22</v>
      </c>
      <c r="G20" s="64" t="s">
        <v>23</v>
      </c>
      <c r="H20" s="63" t="s">
        <v>22</v>
      </c>
      <c r="I20" s="64" t="s">
        <v>23</v>
      </c>
      <c r="J20" s="63" t="s">
        <v>22</v>
      </c>
      <c r="K20" s="64" t="s">
        <v>23</v>
      </c>
      <c r="L20" s="63" t="s">
        <v>22</v>
      </c>
      <c r="M20" s="64" t="s">
        <v>23</v>
      </c>
      <c r="N20" s="63" t="s">
        <v>22</v>
      </c>
      <c r="O20" s="64" t="s">
        <v>23</v>
      </c>
      <c r="P20" s="63" t="s">
        <v>22</v>
      </c>
      <c r="Q20" s="64" t="s">
        <v>23</v>
      </c>
      <c r="R20" s="63" t="s">
        <v>22</v>
      </c>
      <c r="S20" s="64" t="s">
        <v>23</v>
      </c>
      <c r="T20" s="63" t="s">
        <v>22</v>
      </c>
      <c r="U20" s="64" t="s">
        <v>23</v>
      </c>
      <c r="V20" s="63" t="s">
        <v>22</v>
      </c>
      <c r="W20" s="64" t="s">
        <v>23</v>
      </c>
      <c r="X20" s="63" t="s">
        <v>22</v>
      </c>
      <c r="Y20" s="64" t="s">
        <v>23</v>
      </c>
      <c r="Z20" s="63" t="s">
        <v>22</v>
      </c>
      <c r="AA20" s="64" t="s">
        <v>23</v>
      </c>
      <c r="AB20" s="63" t="s">
        <v>22</v>
      </c>
      <c r="AC20" s="64" t="s">
        <v>23</v>
      </c>
    </row>
    <row r="21" spans="2:31" s="49" customFormat="1" ht="21" customHeight="1" x14ac:dyDescent="0.25">
      <c r="B21" s="87"/>
      <c r="C21" s="65" t="s">
        <v>303</v>
      </c>
      <c r="D21" s="65" t="s">
        <v>86</v>
      </c>
      <c r="E21" s="145" t="s">
        <v>497</v>
      </c>
      <c r="F21" s="66">
        <v>1</v>
      </c>
      <c r="G21" s="66"/>
      <c r="H21" s="66">
        <v>1</v>
      </c>
      <c r="I21" s="66"/>
      <c r="J21" s="66">
        <v>1</v>
      </c>
      <c r="K21" s="66"/>
      <c r="L21" s="66">
        <v>1</v>
      </c>
      <c r="M21" s="66"/>
      <c r="N21" s="66">
        <v>1</v>
      </c>
      <c r="O21" s="66"/>
      <c r="P21" s="66">
        <v>1</v>
      </c>
      <c r="Q21" s="66"/>
      <c r="R21" s="66">
        <v>1</v>
      </c>
      <c r="S21" s="66"/>
      <c r="T21" s="66">
        <v>1</v>
      </c>
      <c r="U21" s="66"/>
      <c r="V21" s="66">
        <v>1</v>
      </c>
      <c r="W21" s="66"/>
      <c r="X21" s="66">
        <v>1</v>
      </c>
      <c r="Y21" s="66"/>
      <c r="Z21" s="66">
        <v>1</v>
      </c>
      <c r="AA21" s="66"/>
      <c r="AB21" s="66">
        <v>1</v>
      </c>
      <c r="AC21" s="66"/>
    </row>
    <row r="22" spans="2:31" s="49" customFormat="1" ht="21" customHeight="1" x14ac:dyDescent="0.25">
      <c r="B22" s="87"/>
      <c r="C22" s="65" t="s">
        <v>304</v>
      </c>
      <c r="D22" s="65" t="s">
        <v>86</v>
      </c>
      <c r="E22" s="145" t="s">
        <v>497</v>
      </c>
      <c r="F22" s="66">
        <v>1</v>
      </c>
      <c r="G22" s="66"/>
      <c r="H22" s="66">
        <v>1</v>
      </c>
      <c r="I22" s="66"/>
      <c r="J22" s="66">
        <v>1</v>
      </c>
      <c r="K22" s="66"/>
      <c r="L22" s="66">
        <v>1</v>
      </c>
      <c r="M22" s="66"/>
      <c r="N22" s="66">
        <v>1</v>
      </c>
      <c r="O22" s="66"/>
      <c r="P22" s="66">
        <v>1</v>
      </c>
      <c r="Q22" s="66"/>
      <c r="R22" s="66">
        <v>1</v>
      </c>
      <c r="S22" s="66"/>
      <c r="T22" s="66">
        <v>1</v>
      </c>
      <c r="U22" s="66"/>
      <c r="V22" s="66">
        <v>1</v>
      </c>
      <c r="W22" s="66"/>
      <c r="X22" s="66">
        <v>1</v>
      </c>
      <c r="Y22" s="66"/>
      <c r="Z22" s="66">
        <v>1</v>
      </c>
      <c r="AA22" s="66"/>
      <c r="AB22" s="66">
        <v>1</v>
      </c>
      <c r="AC22" s="66"/>
    </row>
    <row r="23" spans="2:31" s="49" customFormat="1" ht="21" customHeight="1" x14ac:dyDescent="0.25">
      <c r="B23" s="87"/>
      <c r="C23" s="65" t="s">
        <v>305</v>
      </c>
      <c r="D23" s="65" t="s">
        <v>237</v>
      </c>
      <c r="E23" s="145" t="s">
        <v>497</v>
      </c>
      <c r="F23" s="66">
        <v>1</v>
      </c>
      <c r="G23" s="66"/>
      <c r="H23" s="66">
        <v>1</v>
      </c>
      <c r="I23" s="66"/>
      <c r="J23" s="66">
        <v>1</v>
      </c>
      <c r="K23" s="66"/>
      <c r="L23" s="66">
        <v>1</v>
      </c>
      <c r="M23" s="66"/>
      <c r="N23" s="66">
        <v>1</v>
      </c>
      <c r="O23" s="66"/>
      <c r="P23" s="66">
        <v>1</v>
      </c>
      <c r="Q23" s="66"/>
      <c r="R23" s="66">
        <v>1</v>
      </c>
      <c r="S23" s="66"/>
      <c r="T23" s="66">
        <v>1</v>
      </c>
      <c r="U23" s="66"/>
      <c r="V23" s="66">
        <v>1</v>
      </c>
      <c r="W23" s="66"/>
      <c r="X23" s="66">
        <v>1</v>
      </c>
      <c r="Y23" s="66"/>
      <c r="Z23" s="66">
        <v>1</v>
      </c>
      <c r="AA23" s="66"/>
      <c r="AB23" s="66">
        <v>1</v>
      </c>
      <c r="AC23" s="66"/>
    </row>
    <row r="24" spans="2:31" s="49" customFormat="1" ht="21" customHeight="1" x14ac:dyDescent="0.25">
      <c r="B24" s="245" t="s">
        <v>115</v>
      </c>
      <c r="C24" s="65" t="s">
        <v>306</v>
      </c>
      <c r="D24" s="65" t="s">
        <v>215</v>
      </c>
      <c r="E24" s="113" t="s">
        <v>497</v>
      </c>
      <c r="F24" s="66">
        <v>1</v>
      </c>
      <c r="G24" s="66"/>
      <c r="H24" s="66">
        <v>1</v>
      </c>
      <c r="I24" s="66"/>
      <c r="J24" s="66">
        <v>1</v>
      </c>
      <c r="K24" s="66"/>
      <c r="L24" s="66">
        <v>1</v>
      </c>
      <c r="M24" s="66"/>
      <c r="N24" s="66">
        <v>1</v>
      </c>
      <c r="O24" s="66"/>
      <c r="P24" s="66">
        <v>1</v>
      </c>
      <c r="Q24" s="66"/>
      <c r="R24" s="66">
        <v>1</v>
      </c>
      <c r="S24" s="66"/>
      <c r="T24" s="66">
        <v>1</v>
      </c>
      <c r="U24" s="66"/>
      <c r="V24" s="66">
        <v>1</v>
      </c>
      <c r="W24" s="66"/>
      <c r="X24" s="66">
        <v>1</v>
      </c>
      <c r="Y24" s="66"/>
      <c r="Z24" s="66">
        <v>1</v>
      </c>
      <c r="AA24" s="66"/>
      <c r="AB24" s="66">
        <v>1</v>
      </c>
      <c r="AC24" s="66"/>
    </row>
    <row r="25" spans="2:31" s="49" customFormat="1" ht="21" customHeight="1" x14ac:dyDescent="0.25">
      <c r="B25" s="246"/>
      <c r="C25" s="65" t="s">
        <v>345</v>
      </c>
      <c r="D25" s="65" t="s">
        <v>86</v>
      </c>
      <c r="E25" s="145" t="s">
        <v>497</v>
      </c>
      <c r="F25" s="140">
        <v>1</v>
      </c>
      <c r="G25" s="140"/>
      <c r="H25" s="140">
        <v>1</v>
      </c>
      <c r="I25" s="140"/>
      <c r="J25" s="140">
        <v>1</v>
      </c>
      <c r="K25" s="140"/>
      <c r="L25" s="140">
        <v>1</v>
      </c>
      <c r="M25" s="140"/>
      <c r="N25" s="140">
        <v>1</v>
      </c>
      <c r="O25" s="140"/>
      <c r="P25" s="140">
        <v>1</v>
      </c>
      <c r="Q25" s="140"/>
      <c r="R25" s="140">
        <v>1</v>
      </c>
      <c r="S25" s="140"/>
      <c r="T25" s="140">
        <v>1</v>
      </c>
      <c r="U25" s="140"/>
      <c r="V25" s="140">
        <v>1</v>
      </c>
      <c r="W25" s="140"/>
      <c r="X25" s="140">
        <v>1</v>
      </c>
      <c r="Y25" s="140"/>
      <c r="Z25" s="140">
        <v>1</v>
      </c>
      <c r="AA25" s="140"/>
      <c r="AB25" s="140">
        <v>1</v>
      </c>
      <c r="AC25" s="140"/>
    </row>
    <row r="26" spans="2:31" s="49" customFormat="1" ht="21" customHeight="1" x14ac:dyDescent="0.25">
      <c r="B26" s="246"/>
      <c r="C26" s="65" t="s">
        <v>302</v>
      </c>
      <c r="D26" s="65" t="s">
        <v>86</v>
      </c>
      <c r="E26" s="113" t="s">
        <v>497</v>
      </c>
      <c r="F26" s="66">
        <v>1</v>
      </c>
      <c r="G26" s="66"/>
      <c r="H26" s="66">
        <v>1</v>
      </c>
      <c r="I26" s="66"/>
      <c r="J26" s="66">
        <v>1</v>
      </c>
      <c r="K26" s="66"/>
      <c r="L26" s="66">
        <v>1</v>
      </c>
      <c r="M26" s="66"/>
      <c r="N26" s="66">
        <v>1</v>
      </c>
      <c r="O26" s="66"/>
      <c r="P26" s="66">
        <v>1</v>
      </c>
      <c r="Q26" s="66"/>
      <c r="R26" s="66">
        <v>1</v>
      </c>
      <c r="S26" s="66"/>
      <c r="T26" s="66">
        <v>1</v>
      </c>
      <c r="U26" s="66"/>
      <c r="V26" s="66">
        <v>1</v>
      </c>
      <c r="W26" s="66"/>
      <c r="X26" s="66">
        <v>1</v>
      </c>
      <c r="Y26" s="66"/>
      <c r="Z26" s="66">
        <v>1</v>
      </c>
      <c r="AA26" s="66"/>
      <c r="AB26" s="66">
        <v>1</v>
      </c>
      <c r="AC26" s="66"/>
    </row>
    <row r="27" spans="2:31" s="49" customFormat="1" ht="17.25" customHeight="1" x14ac:dyDescent="0.25">
      <c r="B27" s="163" t="s">
        <v>141</v>
      </c>
      <c r="C27" s="65" t="s">
        <v>307</v>
      </c>
      <c r="D27" s="65" t="s">
        <v>86</v>
      </c>
      <c r="E27" s="145" t="s">
        <v>497</v>
      </c>
      <c r="F27" s="134"/>
      <c r="G27" s="134"/>
      <c r="H27" s="134"/>
      <c r="I27" s="134"/>
      <c r="J27" s="134"/>
      <c r="K27" s="134"/>
      <c r="L27" s="134"/>
      <c r="M27" s="66"/>
      <c r="N27" s="66">
        <v>1</v>
      </c>
      <c r="O27" s="66"/>
      <c r="P27" s="66"/>
      <c r="Q27" s="66"/>
      <c r="R27" s="66"/>
      <c r="S27" s="66"/>
      <c r="T27" s="66"/>
      <c r="U27" s="66"/>
      <c r="V27" s="66"/>
      <c r="W27" s="66"/>
      <c r="X27" s="66"/>
      <c r="Y27" s="66"/>
      <c r="Z27" s="66"/>
      <c r="AA27" s="66"/>
      <c r="AB27" s="66"/>
      <c r="AC27" s="66"/>
    </row>
    <row r="28" spans="2:31" s="49" customFormat="1" ht="15" customHeight="1" x14ac:dyDescent="0.25">
      <c r="B28" s="226" t="s">
        <v>119</v>
      </c>
      <c r="C28" s="227"/>
      <c r="D28" s="227"/>
      <c r="E28" s="228"/>
      <c r="F28" s="207">
        <f>SUM(F21:F27)</f>
        <v>6</v>
      </c>
      <c r="G28" s="208"/>
      <c r="H28" s="207">
        <f>SUM(H21:H27)</f>
        <v>6</v>
      </c>
      <c r="I28" s="208"/>
      <c r="J28" s="207">
        <f>SUM(J21:J27)</f>
        <v>6</v>
      </c>
      <c r="K28" s="208"/>
      <c r="L28" s="207">
        <f>SUM(L21:L27)</f>
        <v>6</v>
      </c>
      <c r="M28" s="208"/>
      <c r="N28" s="207">
        <f>SUM(N21:N27)</f>
        <v>7</v>
      </c>
      <c r="O28" s="208"/>
      <c r="P28" s="207">
        <f>SUM(P21:P27)</f>
        <v>6</v>
      </c>
      <c r="Q28" s="208"/>
      <c r="R28" s="207">
        <f>SUM(R21:R27)</f>
        <v>6</v>
      </c>
      <c r="S28" s="208"/>
      <c r="T28" s="207">
        <f>SUM(T21:T27)</f>
        <v>6</v>
      </c>
      <c r="U28" s="208"/>
      <c r="V28" s="207">
        <f>SUM(V21:V27)</f>
        <v>6</v>
      </c>
      <c r="W28" s="208"/>
      <c r="X28" s="207">
        <f>SUM(X21:X27)</f>
        <v>6</v>
      </c>
      <c r="Y28" s="208"/>
      <c r="Z28" s="207">
        <f>SUM(Z21:Z27)</f>
        <v>6</v>
      </c>
      <c r="AA28" s="208"/>
      <c r="AB28" s="207">
        <f>SUM(AB21:AB27)</f>
        <v>6</v>
      </c>
      <c r="AC28" s="208"/>
      <c r="AD28" s="67"/>
      <c r="AE28" s="67"/>
    </row>
    <row r="29" spans="2:31" s="49" customFormat="1" ht="15" customHeight="1" x14ac:dyDescent="0.25">
      <c r="B29" s="168"/>
      <c r="C29" s="169"/>
      <c r="D29" s="169"/>
      <c r="E29" s="170"/>
      <c r="F29" s="171">
        <f>SUM(F21:F27)</f>
        <v>6</v>
      </c>
      <c r="G29" s="172">
        <v>0</v>
      </c>
      <c r="H29" s="171">
        <f>SUM(H21:H27)</f>
        <v>6</v>
      </c>
      <c r="I29" s="172">
        <v>0</v>
      </c>
      <c r="J29" s="171">
        <f>SUM(J21:J27)</f>
        <v>6</v>
      </c>
      <c r="K29" s="172">
        <v>0</v>
      </c>
      <c r="L29" s="171">
        <f>SUM(L21:L27)</f>
        <v>6</v>
      </c>
      <c r="M29" s="172">
        <v>0</v>
      </c>
      <c r="N29" s="171">
        <f>SUM(N21:N27)</f>
        <v>7</v>
      </c>
      <c r="O29" s="172">
        <v>0</v>
      </c>
      <c r="P29" s="171">
        <f>SUM(P21:P27)</f>
        <v>6</v>
      </c>
      <c r="Q29" s="172">
        <v>0</v>
      </c>
      <c r="R29" s="171">
        <f>SUM(R21:R27)</f>
        <v>6</v>
      </c>
      <c r="S29" s="172">
        <v>0</v>
      </c>
      <c r="T29" s="171">
        <f>SUM(T21:T27)</f>
        <v>6</v>
      </c>
      <c r="U29" s="172">
        <v>0</v>
      </c>
      <c r="V29" s="171">
        <f>SUM(V21:V27)</f>
        <v>6</v>
      </c>
      <c r="W29" s="172">
        <v>0</v>
      </c>
      <c r="X29" s="171">
        <f>SUM(X21:X27)</f>
        <v>6</v>
      </c>
      <c r="Y29" s="172">
        <v>0</v>
      </c>
      <c r="Z29" s="171">
        <f>SUM(Z21:Z27)</f>
        <v>6</v>
      </c>
      <c r="AA29" s="172">
        <v>0</v>
      </c>
      <c r="AB29" s="171">
        <f>SUM(AB21:AB27)</f>
        <v>6</v>
      </c>
      <c r="AC29" s="172">
        <v>0</v>
      </c>
      <c r="AD29" s="67"/>
      <c r="AE29" s="67"/>
    </row>
    <row r="30" spans="2:31" s="49" customFormat="1" ht="15" customHeight="1" x14ac:dyDescent="0.25">
      <c r="B30" s="226" t="s">
        <v>120</v>
      </c>
      <c r="C30" s="227"/>
      <c r="D30" s="227"/>
      <c r="E30" s="228"/>
      <c r="F30" s="238">
        <f>SUM(G21:G27)</f>
        <v>0</v>
      </c>
      <c r="G30" s="239"/>
      <c r="H30" s="238">
        <f>SUM(I21:I27)</f>
        <v>0</v>
      </c>
      <c r="I30" s="239"/>
      <c r="J30" s="238">
        <f>SUM(K21:K27)</f>
        <v>0</v>
      </c>
      <c r="K30" s="239"/>
      <c r="L30" s="238">
        <f>SUM(M21:M27)</f>
        <v>0</v>
      </c>
      <c r="M30" s="239"/>
      <c r="N30" s="238">
        <f>SUM(O21:O27)</f>
        <v>0</v>
      </c>
      <c r="O30" s="239"/>
      <c r="P30" s="238">
        <f>SUM(Q21:Q27)</f>
        <v>0</v>
      </c>
      <c r="Q30" s="239"/>
      <c r="R30" s="238">
        <f>SUM(S21:S27)</f>
        <v>0</v>
      </c>
      <c r="S30" s="239"/>
      <c r="T30" s="238">
        <f>SUM(U21:U27)</f>
        <v>0</v>
      </c>
      <c r="U30" s="239"/>
      <c r="V30" s="238">
        <f>SUM(W21:W27)</f>
        <v>0</v>
      </c>
      <c r="W30" s="239"/>
      <c r="X30" s="238">
        <f>SUM(Y21:Y27)</f>
        <v>0</v>
      </c>
      <c r="Y30" s="239"/>
      <c r="Z30" s="238">
        <f>SUM(AA21:AA27)</f>
        <v>0</v>
      </c>
      <c r="AA30" s="239"/>
      <c r="AB30" s="238">
        <f>SUM(AC21:AC27)</f>
        <v>0</v>
      </c>
      <c r="AC30" s="239"/>
      <c r="AD30" s="67"/>
      <c r="AE30" s="67"/>
    </row>
    <row r="31" spans="2:31" s="49" customFormat="1" ht="15" customHeight="1" x14ac:dyDescent="0.25">
      <c r="B31" s="231" t="s">
        <v>39</v>
      </c>
      <c r="C31" s="232"/>
      <c r="D31" s="232"/>
      <c r="E31" s="233"/>
      <c r="F31" s="234">
        <f>(F30/F28)</f>
        <v>0</v>
      </c>
      <c r="G31" s="235"/>
      <c r="H31" s="236">
        <f>(H30/H28)</f>
        <v>0</v>
      </c>
      <c r="I31" s="237"/>
      <c r="J31" s="236">
        <f>(J30/J28)</f>
        <v>0</v>
      </c>
      <c r="K31" s="237"/>
      <c r="L31" s="236">
        <f>(L30/L28)</f>
        <v>0</v>
      </c>
      <c r="M31" s="237"/>
      <c r="N31" s="236">
        <f>(N30/N28)</f>
        <v>0</v>
      </c>
      <c r="O31" s="237"/>
      <c r="P31" s="234">
        <f>(P30/P28)</f>
        <v>0</v>
      </c>
      <c r="Q31" s="235"/>
      <c r="R31" s="234">
        <f>(R30/R28)</f>
        <v>0</v>
      </c>
      <c r="S31" s="235"/>
      <c r="T31" s="234">
        <f>(T30/T28)</f>
        <v>0</v>
      </c>
      <c r="U31" s="235"/>
      <c r="V31" s="241">
        <f>(V30/V28)</f>
        <v>0</v>
      </c>
      <c r="W31" s="242"/>
      <c r="X31" s="236">
        <f>(X30/X28)</f>
        <v>0</v>
      </c>
      <c r="Y31" s="237"/>
      <c r="Z31" s="236">
        <f>(Z30/Z28)</f>
        <v>0</v>
      </c>
      <c r="AA31" s="237"/>
      <c r="AB31" s="236">
        <f>(AB30/AB28)</f>
        <v>0</v>
      </c>
      <c r="AC31" s="237"/>
      <c r="AD31" s="67"/>
      <c r="AE31" s="67"/>
    </row>
    <row r="32" spans="2:31" s="49" customFormat="1" x14ac:dyDescent="0.25">
      <c r="B32" s="68"/>
      <c r="C32" s="68"/>
      <c r="D32" s="68"/>
      <c r="E32" s="68"/>
      <c r="F32" s="240">
        <f>AVERAGE(F31:K31)</f>
        <v>0</v>
      </c>
      <c r="G32" s="240"/>
      <c r="H32" s="240"/>
      <c r="I32" s="240"/>
      <c r="J32" s="240"/>
      <c r="K32" s="240"/>
      <c r="L32" s="240">
        <f>AVERAGE(L31:Q31)</f>
        <v>0</v>
      </c>
      <c r="M32" s="240"/>
      <c r="N32" s="240"/>
      <c r="O32" s="240"/>
      <c r="P32" s="240"/>
      <c r="Q32" s="240"/>
      <c r="R32" s="240">
        <f>AVERAGE(R31:W31)</f>
        <v>0</v>
      </c>
      <c r="S32" s="240"/>
      <c r="T32" s="240"/>
      <c r="U32" s="240"/>
      <c r="V32" s="240"/>
      <c r="W32" s="240"/>
      <c r="X32" s="240">
        <f>AVERAGE(X31:AC31)</f>
        <v>0</v>
      </c>
      <c r="Y32" s="240"/>
      <c r="Z32" s="240"/>
      <c r="AA32" s="240"/>
      <c r="AB32" s="240"/>
      <c r="AC32" s="240"/>
      <c r="AD32" s="67"/>
      <c r="AE32" s="67"/>
    </row>
    <row r="33" spans="2:31" s="49" customFormat="1" x14ac:dyDescent="0.25">
      <c r="B33" s="67"/>
      <c r="C33" s="67"/>
      <c r="D33" s="69"/>
      <c r="E33" s="69"/>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row>
    <row r="34" spans="2:31" s="49" customFormat="1" ht="12" customHeight="1" x14ac:dyDescent="0.25">
      <c r="B34" s="243" t="s">
        <v>124</v>
      </c>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71"/>
    </row>
    <row r="35" spans="2:31" s="49" customFormat="1" ht="15" customHeight="1" x14ac:dyDescent="0.25">
      <c r="B35" s="248" t="s">
        <v>19</v>
      </c>
      <c r="C35" s="248"/>
      <c r="D35" s="116" t="s">
        <v>34</v>
      </c>
      <c r="E35" s="116" t="s">
        <v>18</v>
      </c>
      <c r="F35" s="249" t="s">
        <v>35</v>
      </c>
      <c r="G35" s="249"/>
      <c r="H35" s="249"/>
      <c r="I35" s="249"/>
      <c r="J35" s="249"/>
      <c r="K35" s="249"/>
      <c r="L35" s="249"/>
      <c r="M35" s="249"/>
      <c r="N35" s="249"/>
      <c r="O35" s="249"/>
      <c r="P35" s="249"/>
      <c r="Q35" s="249"/>
      <c r="R35" s="249"/>
      <c r="S35" s="249" t="s">
        <v>125</v>
      </c>
      <c r="T35" s="249"/>
      <c r="U35" s="249"/>
      <c r="V35" s="249"/>
      <c r="W35" s="249"/>
      <c r="X35" s="249"/>
      <c r="Y35" s="249"/>
      <c r="Z35" s="249"/>
      <c r="AA35" s="249"/>
      <c r="AB35" s="249"/>
      <c r="AC35" s="249"/>
      <c r="AD35" s="73"/>
    </row>
    <row r="36" spans="2:31" s="49" customFormat="1" x14ac:dyDescent="0.25">
      <c r="B36" s="188" t="s">
        <v>126</v>
      </c>
      <c r="C36" s="188"/>
      <c r="D36" s="74">
        <f>F32</f>
        <v>0</v>
      </c>
      <c r="E36" s="75">
        <v>0.8</v>
      </c>
      <c r="F36" s="186"/>
      <c r="G36" s="187"/>
      <c r="H36" s="187"/>
      <c r="I36" s="187"/>
      <c r="J36" s="187"/>
      <c r="K36" s="187"/>
      <c r="L36" s="187"/>
      <c r="M36" s="187"/>
      <c r="N36" s="187"/>
      <c r="O36" s="187"/>
      <c r="P36" s="187"/>
      <c r="Q36" s="187"/>
      <c r="R36" s="189"/>
      <c r="S36" s="186"/>
      <c r="T36" s="187"/>
      <c r="U36" s="187"/>
      <c r="V36" s="187"/>
      <c r="W36" s="187"/>
      <c r="X36" s="187"/>
      <c r="Y36" s="187"/>
      <c r="Z36" s="187"/>
      <c r="AA36" s="187"/>
      <c r="AB36" s="187"/>
      <c r="AC36" s="189"/>
    </row>
    <row r="37" spans="2:31" s="49" customFormat="1" x14ac:dyDescent="0.25">
      <c r="B37" s="188" t="s">
        <v>127</v>
      </c>
      <c r="C37" s="188"/>
      <c r="D37" s="74">
        <f>L32</f>
        <v>0</v>
      </c>
      <c r="E37" s="75">
        <v>0.8</v>
      </c>
      <c r="F37" s="186"/>
      <c r="G37" s="187"/>
      <c r="H37" s="187"/>
      <c r="I37" s="187"/>
      <c r="J37" s="187"/>
      <c r="K37" s="187"/>
      <c r="L37" s="187"/>
      <c r="M37" s="187"/>
      <c r="N37" s="187"/>
      <c r="O37" s="187"/>
      <c r="P37" s="187"/>
      <c r="Q37" s="187"/>
      <c r="R37" s="189"/>
      <c r="S37" s="186"/>
      <c r="T37" s="187"/>
      <c r="U37" s="187"/>
      <c r="V37" s="187"/>
      <c r="W37" s="187"/>
      <c r="X37" s="187"/>
      <c r="Y37" s="187"/>
      <c r="Z37" s="187"/>
      <c r="AA37" s="187"/>
      <c r="AB37" s="187"/>
      <c r="AC37" s="189"/>
    </row>
    <row r="38" spans="2:31" s="49" customFormat="1" x14ac:dyDescent="0.25">
      <c r="B38" s="188" t="s">
        <v>128</v>
      </c>
      <c r="C38" s="188"/>
      <c r="D38" s="74">
        <f>R32</f>
        <v>0</v>
      </c>
      <c r="E38" s="75">
        <v>0.8</v>
      </c>
      <c r="F38" s="186"/>
      <c r="G38" s="187"/>
      <c r="H38" s="187"/>
      <c r="I38" s="187"/>
      <c r="J38" s="187"/>
      <c r="K38" s="187"/>
      <c r="L38" s="187"/>
      <c r="M38" s="187"/>
      <c r="N38" s="187"/>
      <c r="O38" s="187"/>
      <c r="P38" s="187"/>
      <c r="Q38" s="187"/>
      <c r="R38" s="189"/>
      <c r="S38" s="186"/>
      <c r="T38" s="187"/>
      <c r="U38" s="187"/>
      <c r="V38" s="187"/>
      <c r="W38" s="187"/>
      <c r="X38" s="187"/>
      <c r="Y38" s="187"/>
      <c r="Z38" s="187"/>
      <c r="AA38" s="187"/>
      <c r="AB38" s="187"/>
      <c r="AC38" s="189"/>
    </row>
    <row r="39" spans="2:31" s="49" customFormat="1" x14ac:dyDescent="0.25">
      <c r="B39" s="188" t="s">
        <v>129</v>
      </c>
      <c r="C39" s="188"/>
      <c r="D39" s="74">
        <f>X32</f>
        <v>0</v>
      </c>
      <c r="E39" s="75">
        <v>0.8</v>
      </c>
      <c r="F39" s="186"/>
      <c r="G39" s="187"/>
      <c r="H39" s="187"/>
      <c r="I39" s="187"/>
      <c r="J39" s="187"/>
      <c r="K39" s="187"/>
      <c r="L39" s="187"/>
      <c r="M39" s="187"/>
      <c r="N39" s="187"/>
      <c r="O39" s="187"/>
      <c r="P39" s="187"/>
      <c r="Q39" s="187"/>
      <c r="R39" s="189"/>
      <c r="S39" s="186"/>
      <c r="T39" s="187"/>
      <c r="U39" s="187"/>
      <c r="V39" s="187"/>
      <c r="W39" s="187"/>
      <c r="X39" s="187"/>
      <c r="Y39" s="187"/>
      <c r="Z39" s="187"/>
      <c r="AA39" s="187"/>
      <c r="AB39" s="187"/>
      <c r="AC39" s="189"/>
    </row>
    <row r="40" spans="2:31" s="49" customFormat="1" x14ac:dyDescent="0.25">
      <c r="B40" s="243" t="s">
        <v>130</v>
      </c>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row>
    <row r="41" spans="2:31" s="49" customFormat="1" ht="138.75" customHeight="1" x14ac:dyDescent="0.25">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row>
    <row r="42" spans="2:31" s="49" customFormat="1" x14ac:dyDescent="0.25">
      <c r="D42" s="50"/>
      <c r="E42" s="50"/>
    </row>
    <row r="43" spans="2:31" s="49" customFormat="1" x14ac:dyDescent="0.25">
      <c r="D43" s="50" t="s">
        <v>497</v>
      </c>
      <c r="E43" s="76">
        <f>SUM(F29,H29,J29,L29,N29,P29,R29,T29,V29,X29,Z29,AB29)</f>
        <v>73</v>
      </c>
      <c r="G43" s="49">
        <f>SUM(F28:AC28)</f>
        <v>73</v>
      </c>
      <c r="J43" s="49">
        <f>SUM(F30:AC30)</f>
        <v>0</v>
      </c>
    </row>
    <row r="44" spans="2:31" s="49" customFormat="1" x14ac:dyDescent="0.25">
      <c r="D44" s="50" t="s">
        <v>498</v>
      </c>
      <c r="E44" s="76">
        <f>SUM(G29,I29,K29,M29,O29,Q29,S29,U29,W29,Y29,AA29,AC29)</f>
        <v>0</v>
      </c>
    </row>
    <row r="45" spans="2:31" s="49" customFormat="1" x14ac:dyDescent="0.25">
      <c r="D45" s="50"/>
      <c r="E45" s="50"/>
      <c r="H45" s="49">
        <f>+J43/G43</f>
        <v>0</v>
      </c>
    </row>
    <row r="46" spans="2:31" s="49" customFormat="1" x14ac:dyDescent="0.25">
      <c r="D46" s="50"/>
      <c r="E46" s="50"/>
    </row>
    <row r="47" spans="2:31" s="49" customFormat="1" x14ac:dyDescent="0.25">
      <c r="D47" s="50"/>
      <c r="E47" s="50"/>
    </row>
    <row r="48" spans="2:31" s="49" customFormat="1" x14ac:dyDescent="0.25">
      <c r="D48" s="50"/>
      <c r="E48" s="50"/>
    </row>
    <row r="49" spans="4:5" s="49" customFormat="1" x14ac:dyDescent="0.25">
      <c r="D49" s="50"/>
      <c r="E49" s="50"/>
    </row>
    <row r="50" spans="4:5" s="49" customFormat="1" x14ac:dyDescent="0.25">
      <c r="D50" s="50"/>
      <c r="E50" s="50"/>
    </row>
    <row r="51" spans="4:5" s="49" customFormat="1" x14ac:dyDescent="0.25">
      <c r="D51" s="50"/>
      <c r="E51" s="50"/>
    </row>
    <row r="52" spans="4:5" s="49" customFormat="1" x14ac:dyDescent="0.25">
      <c r="D52" s="50"/>
      <c r="E52" s="50"/>
    </row>
    <row r="53" spans="4:5" s="49" customFormat="1" x14ac:dyDescent="0.25">
      <c r="D53" s="50"/>
      <c r="E53" s="50"/>
    </row>
    <row r="54" spans="4:5" s="49" customFormat="1" x14ac:dyDescent="0.25">
      <c r="D54" s="50"/>
      <c r="E54" s="50"/>
    </row>
    <row r="55" spans="4:5" s="49" customFormat="1" x14ac:dyDescent="0.25">
      <c r="D55" s="50"/>
      <c r="E55" s="50"/>
    </row>
    <row r="56" spans="4:5" s="49" customFormat="1" x14ac:dyDescent="0.25">
      <c r="D56" s="50"/>
      <c r="E56" s="50"/>
    </row>
    <row r="57" spans="4:5" s="49" customFormat="1" x14ac:dyDescent="0.25">
      <c r="D57" s="50"/>
      <c r="E57" s="50"/>
    </row>
    <row r="58" spans="4:5" s="49" customFormat="1" x14ac:dyDescent="0.25">
      <c r="D58" s="50"/>
      <c r="E58" s="50"/>
    </row>
    <row r="59" spans="4:5" s="49" customFormat="1" x14ac:dyDescent="0.25">
      <c r="D59" s="50"/>
      <c r="E59" s="50"/>
    </row>
    <row r="60" spans="4:5" s="49" customFormat="1" x14ac:dyDescent="0.25">
      <c r="D60" s="50"/>
      <c r="E60" s="50"/>
    </row>
    <row r="61" spans="4:5" s="49" customFormat="1" x14ac:dyDescent="0.25">
      <c r="D61" s="50"/>
      <c r="E61" s="50"/>
    </row>
    <row r="62" spans="4:5" s="49" customFormat="1" x14ac:dyDescent="0.25">
      <c r="D62" s="50"/>
      <c r="E62" s="50"/>
    </row>
    <row r="63" spans="4:5" s="49" customFormat="1" x14ac:dyDescent="0.25">
      <c r="D63" s="50"/>
      <c r="E63" s="50"/>
    </row>
    <row r="64" spans="4:5" s="49" customFormat="1" x14ac:dyDescent="0.25">
      <c r="D64" s="50"/>
      <c r="E64" s="50"/>
    </row>
    <row r="65" spans="2:5" s="49" customFormat="1" x14ac:dyDescent="0.25">
      <c r="D65" s="50"/>
      <c r="E65" s="50"/>
    </row>
    <row r="66" spans="2:5" s="49" customFormat="1" x14ac:dyDescent="0.25">
      <c r="D66" s="50"/>
      <c r="E66" s="50"/>
    </row>
    <row r="67" spans="2:5" s="49" customFormat="1" x14ac:dyDescent="0.25">
      <c r="D67" s="50"/>
      <c r="E67" s="50"/>
    </row>
    <row r="68" spans="2:5" s="49" customFormat="1" x14ac:dyDescent="0.25">
      <c r="D68" s="50"/>
      <c r="E68" s="50"/>
    </row>
    <row r="69" spans="2:5" s="49" customFormat="1" x14ac:dyDescent="0.25">
      <c r="B69"/>
      <c r="C69"/>
      <c r="D69" s="76"/>
      <c r="E69" s="76"/>
    </row>
    <row r="70" spans="2:5" s="49" customFormat="1" x14ac:dyDescent="0.25">
      <c r="B70"/>
      <c r="C70"/>
      <c r="D70" s="76"/>
      <c r="E70" s="76"/>
    </row>
    <row r="71" spans="2:5" s="49" customFormat="1" x14ac:dyDescent="0.25">
      <c r="B71"/>
      <c r="C71"/>
      <c r="D71" s="76"/>
      <c r="E71" s="76"/>
    </row>
    <row r="72" spans="2:5" s="49" customFormat="1" x14ac:dyDescent="0.25">
      <c r="B72"/>
      <c r="C72"/>
      <c r="D72" s="76"/>
      <c r="E72" s="76"/>
    </row>
    <row r="73" spans="2:5" s="49" customFormat="1" x14ac:dyDescent="0.25">
      <c r="B73"/>
      <c r="C73"/>
      <c r="D73" s="76"/>
      <c r="E73" s="76"/>
    </row>
    <row r="74" spans="2:5" s="49" customFormat="1" x14ac:dyDescent="0.25">
      <c r="B74"/>
      <c r="C74"/>
      <c r="D74" s="76"/>
      <c r="E74" s="76"/>
    </row>
    <row r="75" spans="2:5" s="49" customFormat="1" x14ac:dyDescent="0.25">
      <c r="B75"/>
      <c r="C75"/>
      <c r="D75" s="76"/>
      <c r="E75" s="76"/>
    </row>
    <row r="76" spans="2:5" s="49" customFormat="1" x14ac:dyDescent="0.25">
      <c r="B76"/>
      <c r="C76"/>
      <c r="D76" s="76"/>
      <c r="E76" s="76"/>
    </row>
    <row r="77" spans="2:5" s="49" customFormat="1" x14ac:dyDescent="0.25">
      <c r="B77"/>
      <c r="C77"/>
      <c r="D77" s="76"/>
      <c r="E77" s="76"/>
    </row>
    <row r="78" spans="2:5" s="49" customFormat="1" x14ac:dyDescent="0.25">
      <c r="B78"/>
      <c r="C78"/>
      <c r="D78" s="76"/>
      <c r="E78" s="76"/>
    </row>
    <row r="79" spans="2:5" s="49" customFormat="1" x14ac:dyDescent="0.25">
      <c r="B79"/>
      <c r="C79"/>
      <c r="D79" s="76"/>
      <c r="E79" s="76"/>
    </row>
    <row r="80" spans="2:5" s="49" customFormat="1" x14ac:dyDescent="0.25">
      <c r="B80"/>
      <c r="C80"/>
      <c r="D80" s="76"/>
      <c r="E80" s="76"/>
    </row>
    <row r="81" spans="2:5" s="49" customFormat="1" x14ac:dyDescent="0.25">
      <c r="B81"/>
      <c r="C81"/>
      <c r="D81" s="76"/>
      <c r="E81" s="76"/>
    </row>
    <row r="82" spans="2:5" s="49" customFormat="1" x14ac:dyDescent="0.25">
      <c r="B82"/>
      <c r="C82"/>
      <c r="D82" s="76"/>
      <c r="E82" s="76"/>
    </row>
    <row r="83" spans="2:5" s="49" customFormat="1" x14ac:dyDescent="0.25">
      <c r="B83"/>
      <c r="C83"/>
      <c r="D83" s="76"/>
      <c r="E83" s="76"/>
    </row>
    <row r="84" spans="2:5" s="49" customFormat="1" x14ac:dyDescent="0.25">
      <c r="B84"/>
      <c r="C84"/>
      <c r="D84" s="76"/>
      <c r="E84" s="76"/>
    </row>
  </sheetData>
  <mergeCells count="101">
    <mergeCell ref="B39:C39"/>
    <mergeCell ref="F39:R39"/>
    <mergeCell ref="S39:AC39"/>
    <mergeCell ref="B40:AC40"/>
    <mergeCell ref="B41:AC41"/>
    <mergeCell ref="B37:C37"/>
    <mergeCell ref="F37:R37"/>
    <mergeCell ref="S37:AC37"/>
    <mergeCell ref="B38:C38"/>
    <mergeCell ref="F38:R38"/>
    <mergeCell ref="S38:AC38"/>
    <mergeCell ref="B35:C35"/>
    <mergeCell ref="F35:R35"/>
    <mergeCell ref="S35:AC35"/>
    <mergeCell ref="B36:C36"/>
    <mergeCell ref="F36:R36"/>
    <mergeCell ref="S36:AC36"/>
    <mergeCell ref="AB31:AC31"/>
    <mergeCell ref="F32:K32"/>
    <mergeCell ref="L32:Q32"/>
    <mergeCell ref="R32:W32"/>
    <mergeCell ref="X32:AC32"/>
    <mergeCell ref="B34:AC34"/>
    <mergeCell ref="P31:Q31"/>
    <mergeCell ref="R31:S31"/>
    <mergeCell ref="T31:U31"/>
    <mergeCell ref="V31:W31"/>
    <mergeCell ref="X31:Y31"/>
    <mergeCell ref="Z31:AA31"/>
    <mergeCell ref="V30:W30"/>
    <mergeCell ref="X30:Y30"/>
    <mergeCell ref="Z30:AA30"/>
    <mergeCell ref="AB30:AC30"/>
    <mergeCell ref="B31:E31"/>
    <mergeCell ref="F31:G31"/>
    <mergeCell ref="H31:I31"/>
    <mergeCell ref="J31:K31"/>
    <mergeCell ref="L31:M31"/>
    <mergeCell ref="N31:O31"/>
    <mergeCell ref="B30:E30"/>
    <mergeCell ref="F30:G30"/>
    <mergeCell ref="H30:I30"/>
    <mergeCell ref="J30:K30"/>
    <mergeCell ref="L30:M30"/>
    <mergeCell ref="N30:O30"/>
    <mergeCell ref="P30:Q30"/>
    <mergeCell ref="R30:S30"/>
    <mergeCell ref="T30:U30"/>
    <mergeCell ref="B24:B26"/>
    <mergeCell ref="L19:M19"/>
    <mergeCell ref="N19:O19"/>
    <mergeCell ref="P19:Q19"/>
    <mergeCell ref="R19:S19"/>
    <mergeCell ref="T19:U19"/>
    <mergeCell ref="V19:W19"/>
    <mergeCell ref="AB28:AC28"/>
    <mergeCell ref="P28:Q28"/>
    <mergeCell ref="R28:S28"/>
    <mergeCell ref="T28:U28"/>
    <mergeCell ref="V28:W28"/>
    <mergeCell ref="X28:Y28"/>
    <mergeCell ref="Z28:AA28"/>
    <mergeCell ref="B28:E28"/>
    <mergeCell ref="F28:G28"/>
    <mergeCell ref="H28:I28"/>
    <mergeCell ref="J28:K28"/>
    <mergeCell ref="L28:M28"/>
    <mergeCell ref="N28:O28"/>
    <mergeCell ref="D16:R16"/>
    <mergeCell ref="S16:X16"/>
    <mergeCell ref="B18:B20"/>
    <mergeCell ref="C18:C20"/>
    <mergeCell ref="D18:D20"/>
    <mergeCell ref="E18:E20"/>
    <mergeCell ref="F18:AC18"/>
    <mergeCell ref="F19:G19"/>
    <mergeCell ref="H19:I19"/>
    <mergeCell ref="J19:K19"/>
    <mergeCell ref="X19:Y19"/>
    <mergeCell ref="Z19:AA19"/>
    <mergeCell ref="AB19:AC19"/>
    <mergeCell ref="D14:R14"/>
    <mergeCell ref="S14:X14"/>
    <mergeCell ref="D15:R15"/>
    <mergeCell ref="S15:X15"/>
    <mergeCell ref="B7:C7"/>
    <mergeCell ref="D7:X7"/>
    <mergeCell ref="B9:C9"/>
    <mergeCell ref="D9:X9"/>
    <mergeCell ref="B11:C11"/>
    <mergeCell ref="D11:X11"/>
    <mergeCell ref="B2:AC2"/>
    <mergeCell ref="B3:D3"/>
    <mergeCell ref="E3:S3"/>
    <mergeCell ref="T3:AC3"/>
    <mergeCell ref="B5:C5"/>
    <mergeCell ref="D5:G5"/>
    <mergeCell ref="H5:I5"/>
    <mergeCell ref="N5:O5"/>
    <mergeCell ref="D13:R13"/>
    <mergeCell ref="S13:X13"/>
  </mergeCells>
  <conditionalFormatting sqref="F31:AC32">
    <cfRule type="cellIs" dxfId="206" priority="38" operator="between">
      <formula>0</formula>
      <formula>0.79</formula>
    </cfRule>
    <cfRule type="cellIs" dxfId="205" priority="39" operator="between">
      <formula>0.8</formula>
      <formula>1</formula>
    </cfRule>
  </conditionalFormatting>
  <conditionalFormatting sqref="D36:D39">
    <cfRule type="cellIs" dxfId="204" priority="36" operator="between">
      <formula>0.79</formula>
      <formula>0</formula>
    </cfRule>
    <cfRule type="cellIs" dxfId="203" priority="37" operator="between">
      <formula>0.8</formula>
      <formula>1</formula>
    </cfRule>
  </conditionalFormatting>
  <conditionalFormatting sqref="K21 M21 O21 Q21 S21 U21 W21 Y21 AA21 AC21 G21 I21 AC27">
    <cfRule type="cellIs" dxfId="202" priority="35" operator="equal">
      <formula>1</formula>
    </cfRule>
  </conditionalFormatting>
  <conditionalFormatting sqref="F21 H21 J21 L21 N21 P21 R21 T21 V21 X21 Z21 AB21">
    <cfRule type="cellIs" dxfId="201" priority="34" operator="equal">
      <formula>1</formula>
    </cfRule>
  </conditionalFormatting>
  <conditionalFormatting sqref="K22 M22 O22 Q22 S22 U22 W22 Y22 AA22 AC22 G22 I22">
    <cfRule type="cellIs" dxfId="200" priority="19" operator="equal">
      <formula>1</formula>
    </cfRule>
  </conditionalFormatting>
  <conditionalFormatting sqref="G27 I27 AA27 Y27 W27 U27 S27 Q27 O27 M27 K27">
    <cfRule type="cellIs" dxfId="199" priority="9" operator="equal">
      <formula>1</formula>
    </cfRule>
  </conditionalFormatting>
  <conditionalFormatting sqref="F22 H22 J22 L22 N22 P22 R22 T22 V22 X22 Z22 AB22">
    <cfRule type="cellIs" dxfId="198" priority="18" operator="equal">
      <formula>1</formula>
    </cfRule>
  </conditionalFormatting>
  <conditionalFormatting sqref="K23 M23 O23 Q23 S23 U23 W23 Y23 AA23 AC23 G23 I23">
    <cfRule type="cellIs" dxfId="197" priority="17" operator="equal">
      <formula>1</formula>
    </cfRule>
  </conditionalFormatting>
  <conditionalFormatting sqref="F23 H23 J23 L23 N23 P23 R23 T23 V23 X23 Z23 AB23">
    <cfRule type="cellIs" dxfId="196" priority="16" operator="equal">
      <formula>1</formula>
    </cfRule>
  </conditionalFormatting>
  <conditionalFormatting sqref="K24 M24 O24 Q24 S24 U24 W24 Y24 AA24 AC24 G24 I24">
    <cfRule type="cellIs" dxfId="195" priority="15" operator="equal">
      <formula>1</formula>
    </cfRule>
  </conditionalFormatting>
  <conditionalFormatting sqref="F24 H24 J24 L24 N24 P24 R24 T24 V24 X24 Z24 AB24">
    <cfRule type="cellIs" dxfId="194" priority="14" operator="equal">
      <formula>1</formula>
    </cfRule>
  </conditionalFormatting>
  <conditionalFormatting sqref="K26 M26 O26 Q26 S26 U26 W26 Y26 AA26 AC26 G26 I26">
    <cfRule type="cellIs" dxfId="193" priority="6" operator="equal">
      <formula>1</formula>
    </cfRule>
  </conditionalFormatting>
  <conditionalFormatting sqref="F27 H27 AB27 X27 V27 T27 R27 P27 N27 L27 J27">
    <cfRule type="cellIs" dxfId="192" priority="10" operator="equal">
      <formula>1</formula>
    </cfRule>
  </conditionalFormatting>
  <conditionalFormatting sqref="Z27">
    <cfRule type="cellIs" dxfId="191" priority="7" operator="equal">
      <formula>1</formula>
    </cfRule>
  </conditionalFormatting>
  <conditionalFormatting sqref="F26 H26 J26 L26 N26 P26 R26 T26 V26 X26 Z26 AB26">
    <cfRule type="cellIs" dxfId="190" priority="5" operator="equal">
      <formula>1</formula>
    </cfRule>
  </conditionalFormatting>
  <conditionalFormatting sqref="AA25 Y25 W25 U25 S25 Q25 O25 M25 K25 AC25 I25 G25">
    <cfRule type="cellIs" dxfId="189" priority="3" operator="equal">
      <formula>1</formula>
    </cfRule>
  </conditionalFormatting>
  <conditionalFormatting sqref="H25 F25">
    <cfRule type="cellIs" dxfId="188" priority="2" operator="equal">
      <formula>1</formula>
    </cfRule>
  </conditionalFormatting>
  <conditionalFormatting sqref="AB25 X25 V25 T25 R25 P25 N25 L25 J25">
    <cfRule type="cellIs" dxfId="187" priority="4" operator="equal">
      <formula>1</formula>
    </cfRule>
  </conditionalFormatting>
  <conditionalFormatting sqref="Z25">
    <cfRule type="cellIs" dxfId="186" priority="1" operator="equal">
      <formula>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61" r:id="rId4" name="Check Box 2">
              <controlPr defaultSize="0" autoFill="0" autoLine="0" autoPict="0">
                <anchor moveWithCells="1">
                  <from>
                    <xdr:col>2</xdr:col>
                    <xdr:colOff>2667000</xdr:colOff>
                    <xdr:row>4</xdr:row>
                    <xdr:rowOff>0</xdr:rowOff>
                  </from>
                  <to>
                    <xdr:col>2</xdr:col>
                    <xdr:colOff>2990850</xdr:colOff>
                    <xdr:row>6</xdr:row>
                    <xdr:rowOff>9525</xdr:rowOff>
                  </to>
                </anchor>
              </controlPr>
            </control>
          </mc:Choice>
        </mc:AlternateContent>
        <mc:AlternateContent xmlns:mc="http://schemas.openxmlformats.org/markup-compatibility/2006">
          <mc:Choice Requires="x14">
            <control shapeId="143362" r:id="rId5" name="Check Box 2">
              <controlPr defaultSize="0" autoFill="0" autoLine="0" autoPict="0">
                <anchor moveWithCells="1">
                  <from>
                    <xdr:col>2</xdr:col>
                    <xdr:colOff>1743075</xdr:colOff>
                    <xdr:row>4</xdr:row>
                    <xdr:rowOff>0</xdr:rowOff>
                  </from>
                  <to>
                    <xdr:col>2</xdr:col>
                    <xdr:colOff>2066925</xdr:colOff>
                    <xdr:row>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112"/>
  <sheetViews>
    <sheetView zoomScaleNormal="100" workbookViewId="0">
      <selection activeCell="F45" sqref="F45"/>
    </sheetView>
  </sheetViews>
  <sheetFormatPr baseColWidth="10" defaultRowHeight="15" customHeight="1" zeroHeight="1" x14ac:dyDescent="0.25"/>
  <cols>
    <col min="1" max="1" width="2.28515625" style="49" customWidth="1"/>
    <col min="2" max="2" width="3.140625" customWidth="1"/>
    <col min="3" max="3" width="48.42578125" customWidth="1"/>
    <col min="4" max="5" width="15" style="76" customWidth="1"/>
    <col min="6" max="6" width="13.7109375" style="76" customWidth="1"/>
    <col min="7" max="7" width="5.42578125" customWidth="1"/>
    <col min="8" max="30" width="5.28515625" customWidth="1"/>
    <col min="31" max="55" width="11.42578125" style="49"/>
  </cols>
  <sheetData>
    <row r="1" spans="2:30" s="49" customFormat="1" ht="24" customHeight="1" x14ac:dyDescent="0.25">
      <c r="D1" s="50"/>
      <c r="E1" s="50"/>
      <c r="F1" s="50"/>
    </row>
    <row r="2" spans="2:30" s="49" customFormat="1" ht="24.75" customHeight="1" x14ac:dyDescent="0.25">
      <c r="B2" s="185" t="s">
        <v>391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row>
    <row r="3" spans="2:30" s="49" customFormat="1" ht="13.5" customHeight="1" x14ac:dyDescent="0.25">
      <c r="B3" s="186" t="s">
        <v>87</v>
      </c>
      <c r="C3" s="187"/>
      <c r="D3" s="187"/>
      <c r="E3" s="104"/>
      <c r="F3" s="188" t="s">
        <v>85</v>
      </c>
      <c r="G3" s="188"/>
      <c r="H3" s="188"/>
      <c r="I3" s="188"/>
      <c r="J3" s="188"/>
      <c r="K3" s="188"/>
      <c r="L3" s="188"/>
      <c r="M3" s="188"/>
      <c r="N3" s="188"/>
      <c r="O3" s="188"/>
      <c r="P3" s="188"/>
      <c r="Q3" s="188"/>
      <c r="R3" s="188"/>
      <c r="S3" s="188"/>
      <c r="T3" s="188"/>
      <c r="U3" s="187" t="s">
        <v>49</v>
      </c>
      <c r="V3" s="187"/>
      <c r="W3" s="187"/>
      <c r="X3" s="187"/>
      <c r="Y3" s="187"/>
      <c r="Z3" s="187"/>
      <c r="AA3" s="187"/>
      <c r="AB3" s="187"/>
      <c r="AC3" s="187"/>
      <c r="AD3" s="189"/>
    </row>
    <row r="4" spans="2:30" s="49" customFormat="1" ht="5.25" customHeight="1" x14ac:dyDescent="0.25">
      <c r="D4" s="50"/>
      <c r="E4" s="50"/>
      <c r="F4" s="50"/>
    </row>
    <row r="5" spans="2:30" s="54" customFormat="1" ht="12" customHeight="1" x14ac:dyDescent="0.2">
      <c r="B5" s="190" t="s">
        <v>88</v>
      </c>
      <c r="C5" s="190"/>
      <c r="D5" s="191" t="s">
        <v>216</v>
      </c>
      <c r="E5" s="191"/>
      <c r="F5" s="191"/>
      <c r="G5" s="191"/>
      <c r="H5" s="191"/>
      <c r="I5" s="192" t="s">
        <v>90</v>
      </c>
      <c r="J5" s="192"/>
      <c r="K5" s="51"/>
      <c r="L5" s="95" t="s">
        <v>91</v>
      </c>
      <c r="M5" s="51"/>
      <c r="N5" s="51" t="s">
        <v>92</v>
      </c>
      <c r="O5" s="193"/>
      <c r="P5" s="193"/>
      <c r="Q5" s="53"/>
    </row>
    <row r="6" spans="2:30" s="54" customFormat="1" ht="4.5" customHeight="1" x14ac:dyDescent="0.2">
      <c r="D6" s="94"/>
      <c r="E6" s="105"/>
      <c r="F6" s="94"/>
    </row>
    <row r="7" spans="2:30" s="54" customFormat="1" ht="11.25" x14ac:dyDescent="0.2">
      <c r="B7" s="200" t="s">
        <v>24</v>
      </c>
      <c r="C7" s="200"/>
      <c r="D7" s="253" t="s">
        <v>138</v>
      </c>
      <c r="E7" s="254"/>
      <c r="F7" s="254"/>
      <c r="G7" s="254"/>
      <c r="H7" s="254"/>
      <c r="I7" s="254"/>
      <c r="J7" s="254"/>
      <c r="K7" s="254"/>
      <c r="L7" s="254"/>
      <c r="M7" s="254"/>
      <c r="N7" s="254"/>
      <c r="O7" s="254"/>
      <c r="P7" s="254"/>
      <c r="Q7" s="254"/>
      <c r="R7" s="254"/>
      <c r="S7" s="254"/>
      <c r="T7" s="254"/>
      <c r="U7" s="254"/>
      <c r="V7" s="254"/>
      <c r="W7" s="254"/>
      <c r="X7" s="254"/>
      <c r="Y7" s="255"/>
    </row>
    <row r="8" spans="2:30" s="54" customFormat="1" ht="3.75" customHeight="1" x14ac:dyDescent="0.2">
      <c r="B8" s="56"/>
      <c r="C8" s="56"/>
      <c r="D8" s="94"/>
      <c r="E8" s="105"/>
      <c r="F8" s="94"/>
    </row>
    <row r="9" spans="2:30" s="54" customFormat="1" ht="24.75" customHeight="1" x14ac:dyDescent="0.2">
      <c r="B9" s="200" t="s">
        <v>94</v>
      </c>
      <c r="C9" s="200"/>
      <c r="D9" s="339" t="s">
        <v>285</v>
      </c>
      <c r="E9" s="340"/>
      <c r="F9" s="340"/>
      <c r="G9" s="340"/>
      <c r="H9" s="340"/>
      <c r="I9" s="340"/>
      <c r="J9" s="340"/>
      <c r="K9" s="340"/>
      <c r="L9" s="340"/>
      <c r="M9" s="340"/>
      <c r="N9" s="340"/>
      <c r="O9" s="340"/>
      <c r="P9" s="340"/>
      <c r="Q9" s="340"/>
      <c r="R9" s="340"/>
      <c r="S9" s="340"/>
      <c r="T9" s="340"/>
      <c r="U9" s="340"/>
      <c r="V9" s="340"/>
      <c r="W9" s="340"/>
      <c r="X9" s="340"/>
      <c r="Y9" s="341"/>
    </row>
    <row r="10" spans="2:30" s="54" customFormat="1" ht="3.75" customHeight="1" x14ac:dyDescent="0.2">
      <c r="B10" s="93"/>
      <c r="C10" s="93"/>
      <c r="D10" s="58"/>
      <c r="E10" s="58"/>
      <c r="F10" s="58"/>
      <c r="G10" s="58"/>
      <c r="H10" s="58"/>
      <c r="I10" s="58"/>
      <c r="J10" s="58"/>
      <c r="K10" s="58"/>
      <c r="L10" s="58"/>
      <c r="M10" s="58"/>
      <c r="N10" s="58"/>
      <c r="O10" s="58"/>
      <c r="P10" s="58"/>
      <c r="Q10" s="58"/>
      <c r="R10" s="58"/>
      <c r="S10" s="58"/>
      <c r="T10" s="58"/>
      <c r="U10" s="58"/>
      <c r="V10" s="58"/>
      <c r="W10" s="58"/>
      <c r="X10" s="58"/>
      <c r="Y10" s="58"/>
    </row>
    <row r="11" spans="2:30" s="54" customFormat="1" ht="11.25" x14ac:dyDescent="0.2">
      <c r="B11" s="200" t="s">
        <v>95</v>
      </c>
      <c r="C11" s="200"/>
      <c r="D11" s="253" t="s">
        <v>217</v>
      </c>
      <c r="E11" s="254"/>
      <c r="F11" s="254"/>
      <c r="G11" s="254"/>
      <c r="H11" s="254"/>
      <c r="I11" s="254"/>
      <c r="J11" s="254"/>
      <c r="K11" s="254"/>
      <c r="L11" s="254"/>
      <c r="M11" s="254"/>
      <c r="N11" s="254"/>
      <c r="O11" s="254"/>
      <c r="P11" s="254"/>
      <c r="Q11" s="254"/>
      <c r="R11" s="254"/>
      <c r="S11" s="254"/>
      <c r="T11" s="254"/>
      <c r="U11" s="254"/>
      <c r="V11" s="254"/>
      <c r="W11" s="254"/>
      <c r="X11" s="254"/>
      <c r="Y11" s="255"/>
    </row>
    <row r="12" spans="2:30" s="54" customFormat="1" ht="3.75" customHeight="1" x14ac:dyDescent="0.2">
      <c r="B12" s="59"/>
      <c r="C12" s="59"/>
      <c r="D12" s="58"/>
      <c r="E12" s="58"/>
      <c r="F12" s="58"/>
      <c r="G12" s="58"/>
      <c r="H12" s="58"/>
      <c r="I12" s="58"/>
      <c r="J12" s="58"/>
      <c r="K12" s="58"/>
      <c r="L12" s="58"/>
      <c r="M12" s="58"/>
      <c r="N12" s="58"/>
      <c r="O12" s="58"/>
      <c r="P12" s="58"/>
      <c r="Q12" s="58"/>
      <c r="R12" s="58"/>
      <c r="S12" s="58"/>
      <c r="T12" s="58"/>
      <c r="U12" s="58"/>
      <c r="V12" s="58"/>
      <c r="W12" s="58"/>
      <c r="X12" s="58"/>
      <c r="Y12" s="58"/>
    </row>
    <row r="13" spans="2:30" s="54" customFormat="1" ht="11.25" x14ac:dyDescent="0.2">
      <c r="B13" s="59"/>
      <c r="C13" s="96" t="s">
        <v>96</v>
      </c>
      <c r="D13" s="194" t="s">
        <v>97</v>
      </c>
      <c r="E13" s="194"/>
      <c r="F13" s="194"/>
      <c r="G13" s="194"/>
      <c r="H13" s="194"/>
      <c r="I13" s="194"/>
      <c r="J13" s="194"/>
      <c r="K13" s="194"/>
      <c r="L13" s="194"/>
      <c r="M13" s="194"/>
      <c r="N13" s="194"/>
      <c r="O13" s="194"/>
      <c r="P13" s="194"/>
      <c r="Q13" s="194"/>
      <c r="R13" s="194"/>
      <c r="S13" s="194"/>
      <c r="T13" s="194" t="s">
        <v>18</v>
      </c>
      <c r="U13" s="194"/>
      <c r="V13" s="194"/>
      <c r="W13" s="194"/>
      <c r="X13" s="194"/>
      <c r="Y13" s="194"/>
    </row>
    <row r="14" spans="2:30" s="54" customFormat="1" ht="11.25" x14ac:dyDescent="0.2">
      <c r="B14" s="59"/>
      <c r="C14" s="61" t="s">
        <v>36</v>
      </c>
      <c r="D14" s="195" t="s">
        <v>98</v>
      </c>
      <c r="E14" s="195"/>
      <c r="F14" s="195"/>
      <c r="G14" s="195"/>
      <c r="H14" s="195"/>
      <c r="I14" s="195"/>
      <c r="J14" s="195"/>
      <c r="K14" s="195"/>
      <c r="L14" s="195"/>
      <c r="M14" s="195"/>
      <c r="N14" s="195"/>
      <c r="O14" s="195"/>
      <c r="P14" s="195"/>
      <c r="Q14" s="195"/>
      <c r="R14" s="195"/>
      <c r="S14" s="195"/>
      <c r="T14" s="196" t="s">
        <v>99</v>
      </c>
      <c r="U14" s="197"/>
      <c r="V14" s="197"/>
      <c r="W14" s="197"/>
      <c r="X14" s="197"/>
      <c r="Y14" s="198"/>
    </row>
    <row r="15" spans="2:30" s="54" customFormat="1" ht="11.25" x14ac:dyDescent="0.2">
      <c r="B15" s="59"/>
      <c r="C15" s="61" t="s">
        <v>37</v>
      </c>
      <c r="D15" s="195" t="s">
        <v>77</v>
      </c>
      <c r="E15" s="195"/>
      <c r="F15" s="195"/>
      <c r="G15" s="195"/>
      <c r="H15" s="195"/>
      <c r="I15" s="195"/>
      <c r="J15" s="195"/>
      <c r="K15" s="195"/>
      <c r="L15" s="195"/>
      <c r="M15" s="195"/>
      <c r="N15" s="195"/>
      <c r="O15" s="195"/>
      <c r="P15" s="195"/>
      <c r="Q15" s="195"/>
      <c r="R15" s="195"/>
      <c r="S15" s="195"/>
      <c r="T15" s="199" t="s">
        <v>77</v>
      </c>
      <c r="U15" s="188"/>
      <c r="V15" s="188"/>
      <c r="W15" s="188"/>
      <c r="X15" s="188"/>
      <c r="Y15" s="188"/>
    </row>
    <row r="16" spans="2:30" s="54" customFormat="1" ht="11.25" x14ac:dyDescent="0.2">
      <c r="C16" s="61" t="s">
        <v>38</v>
      </c>
      <c r="D16" s="195" t="s">
        <v>77</v>
      </c>
      <c r="E16" s="195"/>
      <c r="F16" s="195"/>
      <c r="G16" s="195"/>
      <c r="H16" s="195"/>
      <c r="I16" s="195"/>
      <c r="J16" s="195"/>
      <c r="K16" s="195"/>
      <c r="L16" s="195"/>
      <c r="M16" s="195"/>
      <c r="N16" s="195"/>
      <c r="O16" s="195"/>
      <c r="P16" s="195"/>
      <c r="Q16" s="195"/>
      <c r="R16" s="195"/>
      <c r="S16" s="195"/>
      <c r="T16" s="188" t="s">
        <v>77</v>
      </c>
      <c r="U16" s="188"/>
      <c r="V16" s="188"/>
      <c r="W16" s="188"/>
      <c r="X16" s="188"/>
      <c r="Y16" s="188"/>
    </row>
    <row r="17" spans="2:32" s="54" customFormat="1" ht="12.75" customHeight="1" x14ac:dyDescent="0.2">
      <c r="B17" s="54" t="s">
        <v>100</v>
      </c>
      <c r="C17" s="62"/>
      <c r="D17" s="94"/>
      <c r="E17" s="105"/>
      <c r="F17" s="94"/>
    </row>
    <row r="18" spans="2:32" ht="12.75" customHeight="1" x14ac:dyDescent="0.25">
      <c r="B18" s="260" t="s">
        <v>101</v>
      </c>
      <c r="C18" s="212" t="s">
        <v>44</v>
      </c>
      <c r="D18" s="215" t="s">
        <v>45</v>
      </c>
      <c r="E18" s="215" t="s">
        <v>252</v>
      </c>
      <c r="F18" s="215" t="s">
        <v>496</v>
      </c>
      <c r="G18" s="218" t="s">
        <v>102</v>
      </c>
      <c r="H18" s="219"/>
      <c r="I18" s="219"/>
      <c r="J18" s="219"/>
      <c r="K18" s="219"/>
      <c r="L18" s="219"/>
      <c r="M18" s="219"/>
      <c r="N18" s="219"/>
      <c r="O18" s="219"/>
      <c r="P18" s="219"/>
      <c r="Q18" s="219"/>
      <c r="R18" s="219"/>
      <c r="S18" s="219"/>
      <c r="T18" s="219"/>
      <c r="U18" s="219"/>
      <c r="V18" s="219"/>
      <c r="W18" s="219"/>
      <c r="X18" s="219"/>
      <c r="Y18" s="219"/>
      <c r="Z18" s="219"/>
      <c r="AA18" s="219"/>
      <c r="AB18" s="219"/>
      <c r="AC18" s="219"/>
      <c r="AD18" s="220"/>
    </row>
    <row r="19" spans="2:32" ht="15.75" customHeight="1" x14ac:dyDescent="0.25">
      <c r="B19" s="261"/>
      <c r="C19" s="213"/>
      <c r="D19" s="216"/>
      <c r="E19" s="216"/>
      <c r="F19" s="216"/>
      <c r="G19" s="221" t="s">
        <v>103</v>
      </c>
      <c r="H19" s="221"/>
      <c r="I19" s="222" t="s">
        <v>104</v>
      </c>
      <c r="J19" s="222"/>
      <c r="K19" s="221" t="s">
        <v>105</v>
      </c>
      <c r="L19" s="221"/>
      <c r="M19" s="222" t="s">
        <v>106</v>
      </c>
      <c r="N19" s="222"/>
      <c r="O19" s="221" t="s">
        <v>107</v>
      </c>
      <c r="P19" s="221"/>
      <c r="Q19" s="222" t="s">
        <v>108</v>
      </c>
      <c r="R19" s="222"/>
      <c r="S19" s="221" t="s">
        <v>109</v>
      </c>
      <c r="T19" s="221"/>
      <c r="U19" s="222" t="s">
        <v>110</v>
      </c>
      <c r="V19" s="222"/>
      <c r="W19" s="221" t="s">
        <v>111</v>
      </c>
      <c r="X19" s="221"/>
      <c r="Y19" s="222" t="s">
        <v>112</v>
      </c>
      <c r="Z19" s="222"/>
      <c r="AA19" s="221" t="s">
        <v>113</v>
      </c>
      <c r="AB19" s="221"/>
      <c r="AC19" s="222" t="s">
        <v>114</v>
      </c>
      <c r="AD19" s="222"/>
    </row>
    <row r="20" spans="2:32" ht="9" customHeight="1" x14ac:dyDescent="0.25">
      <c r="B20" s="262"/>
      <c r="C20" s="214"/>
      <c r="D20" s="217"/>
      <c r="E20" s="217"/>
      <c r="F20" s="217"/>
      <c r="G20" s="63" t="s">
        <v>22</v>
      </c>
      <c r="H20" s="64" t="s">
        <v>23</v>
      </c>
      <c r="I20" s="63" t="s">
        <v>22</v>
      </c>
      <c r="J20" s="64" t="s">
        <v>23</v>
      </c>
      <c r="K20" s="63" t="s">
        <v>22</v>
      </c>
      <c r="L20" s="64" t="s">
        <v>23</v>
      </c>
      <c r="M20" s="63" t="s">
        <v>22</v>
      </c>
      <c r="N20" s="64" t="s">
        <v>23</v>
      </c>
      <c r="O20" s="63" t="s">
        <v>22</v>
      </c>
      <c r="P20" s="64" t="s">
        <v>23</v>
      </c>
      <c r="Q20" s="63" t="s">
        <v>22</v>
      </c>
      <c r="R20" s="64" t="s">
        <v>23</v>
      </c>
      <c r="S20" s="63" t="s">
        <v>22</v>
      </c>
      <c r="T20" s="64" t="s">
        <v>23</v>
      </c>
      <c r="U20" s="63" t="s">
        <v>22</v>
      </c>
      <c r="V20" s="64" t="s">
        <v>23</v>
      </c>
      <c r="W20" s="63" t="s">
        <v>22</v>
      </c>
      <c r="X20" s="64" t="s">
        <v>23</v>
      </c>
      <c r="Y20" s="63" t="s">
        <v>22</v>
      </c>
      <c r="Z20" s="64" t="s">
        <v>23</v>
      </c>
      <c r="AA20" s="63" t="s">
        <v>22</v>
      </c>
      <c r="AB20" s="64" t="s">
        <v>23</v>
      </c>
      <c r="AC20" s="63" t="s">
        <v>22</v>
      </c>
      <c r="AD20" s="64" t="s">
        <v>23</v>
      </c>
    </row>
    <row r="21" spans="2:32" s="108" customFormat="1" ht="56.25" x14ac:dyDescent="0.25">
      <c r="B21" s="358"/>
      <c r="C21" s="65" t="s">
        <v>346</v>
      </c>
      <c r="D21" s="65" t="s">
        <v>286</v>
      </c>
      <c r="E21" s="65" t="s">
        <v>253</v>
      </c>
      <c r="F21" s="112" t="s">
        <v>497</v>
      </c>
      <c r="G21" s="110"/>
      <c r="H21" s="110"/>
      <c r="I21" s="109"/>
      <c r="J21" s="109"/>
      <c r="L21" s="110"/>
      <c r="M21" s="109"/>
      <c r="N21" s="110"/>
      <c r="O21" s="109"/>
      <c r="P21" s="110"/>
      <c r="Q21" s="110"/>
      <c r="R21" s="110"/>
      <c r="S21" s="109"/>
      <c r="T21" s="110"/>
      <c r="U21" s="110"/>
      <c r="V21" s="110"/>
      <c r="W21" s="109">
        <v>1</v>
      </c>
      <c r="X21" s="110"/>
      <c r="Y21" s="109"/>
      <c r="Z21" s="110"/>
      <c r="AA21" s="110"/>
      <c r="AB21" s="110"/>
      <c r="AC21" s="110"/>
      <c r="AD21" s="110"/>
    </row>
    <row r="22" spans="2:32" s="108" customFormat="1" ht="22.5" x14ac:dyDescent="0.25">
      <c r="B22" s="358"/>
      <c r="C22" s="65" t="s">
        <v>347</v>
      </c>
      <c r="D22" s="65" t="s">
        <v>224</v>
      </c>
      <c r="E22" s="65" t="s">
        <v>224</v>
      </c>
      <c r="F22" s="112" t="s">
        <v>497</v>
      </c>
      <c r="G22" s="110"/>
      <c r="H22" s="110"/>
      <c r="I22" s="109"/>
      <c r="J22" s="110"/>
      <c r="K22" s="110"/>
      <c r="L22" s="110"/>
      <c r="M22" s="109"/>
      <c r="N22" s="110"/>
      <c r="O22" s="110"/>
      <c r="P22" s="110"/>
      <c r="Q22" s="110"/>
      <c r="R22" s="110"/>
      <c r="S22" s="110"/>
      <c r="T22" s="110"/>
      <c r="U22" s="110"/>
      <c r="V22" s="110"/>
      <c r="W22" s="110"/>
      <c r="X22" s="110"/>
      <c r="Y22" s="109"/>
      <c r="Z22" s="109"/>
      <c r="AA22" s="109"/>
      <c r="AB22" s="109"/>
      <c r="AC22" s="110"/>
      <c r="AD22" s="110"/>
    </row>
    <row r="23" spans="2:32" s="108" customFormat="1" ht="21" customHeight="1" x14ac:dyDescent="0.25">
      <c r="B23" s="358"/>
      <c r="C23" s="65" t="s">
        <v>231</v>
      </c>
      <c r="D23" s="65" t="s">
        <v>224</v>
      </c>
      <c r="E23" s="65" t="s">
        <v>218</v>
      </c>
      <c r="F23" s="112" t="s">
        <v>497</v>
      </c>
      <c r="G23" s="109"/>
      <c r="H23" s="109"/>
      <c r="I23" s="109"/>
      <c r="J23" s="109"/>
      <c r="K23" s="142">
        <v>1</v>
      </c>
      <c r="L23" s="109"/>
      <c r="M23" s="109"/>
      <c r="N23" s="109"/>
      <c r="O23" s="142"/>
      <c r="P23" s="109"/>
      <c r="Q23" s="142">
        <v>1</v>
      </c>
      <c r="R23" s="109"/>
      <c r="S23" s="109"/>
      <c r="T23" s="109"/>
      <c r="U23" s="142"/>
      <c r="V23" s="109"/>
      <c r="W23" s="142">
        <v>1</v>
      </c>
      <c r="X23" s="109"/>
      <c r="Y23" s="109"/>
      <c r="Z23" s="109"/>
      <c r="AA23" s="109"/>
      <c r="AB23" s="109"/>
      <c r="AC23" s="142">
        <v>1</v>
      </c>
      <c r="AD23" s="109"/>
    </row>
    <row r="24" spans="2:32" s="108" customFormat="1" ht="21" customHeight="1" x14ac:dyDescent="0.25">
      <c r="B24" s="358"/>
      <c r="C24" s="65" t="s">
        <v>348</v>
      </c>
      <c r="D24" s="65" t="s">
        <v>224</v>
      </c>
      <c r="E24" s="65" t="s">
        <v>218</v>
      </c>
      <c r="F24" s="112" t="s">
        <v>497</v>
      </c>
      <c r="G24" s="109">
        <v>1</v>
      </c>
      <c r="H24" s="109"/>
      <c r="I24" s="109">
        <v>1</v>
      </c>
      <c r="J24" s="109"/>
      <c r="K24" s="109">
        <v>1</v>
      </c>
      <c r="L24" s="109"/>
      <c r="M24" s="109">
        <v>1</v>
      </c>
      <c r="N24" s="109"/>
      <c r="O24" s="109">
        <v>1</v>
      </c>
      <c r="P24" s="109"/>
      <c r="Q24" s="109">
        <v>1</v>
      </c>
      <c r="R24" s="109"/>
      <c r="S24" s="109">
        <v>1</v>
      </c>
      <c r="T24" s="109"/>
      <c r="U24" s="109">
        <v>1</v>
      </c>
      <c r="V24" s="109"/>
      <c r="W24" s="109">
        <v>1</v>
      </c>
      <c r="X24" s="109"/>
      <c r="Y24" s="109">
        <v>1</v>
      </c>
      <c r="Z24" s="109"/>
      <c r="AA24" s="109">
        <v>1</v>
      </c>
      <c r="AB24" s="109"/>
      <c r="AC24" s="109">
        <v>1</v>
      </c>
      <c r="AD24" s="109"/>
    </row>
    <row r="25" spans="2:32" s="108" customFormat="1" ht="21" customHeight="1" x14ac:dyDescent="0.25">
      <c r="B25" s="358"/>
      <c r="C25" s="65" t="s">
        <v>232</v>
      </c>
      <c r="D25" s="65" t="s">
        <v>224</v>
      </c>
      <c r="E25" s="65" t="s">
        <v>218</v>
      </c>
      <c r="F25" s="112" t="s">
        <v>498</v>
      </c>
      <c r="G25" s="109"/>
      <c r="H25" s="109"/>
      <c r="I25" s="109">
        <v>1</v>
      </c>
      <c r="J25" s="109"/>
      <c r="K25" s="109"/>
      <c r="L25" s="109"/>
      <c r="M25" s="109"/>
      <c r="N25" s="109"/>
      <c r="O25" s="109"/>
      <c r="P25" s="109"/>
      <c r="Q25" s="109"/>
      <c r="R25" s="109"/>
      <c r="S25" s="109"/>
      <c r="T25" s="109"/>
      <c r="U25" s="109">
        <v>1</v>
      </c>
      <c r="V25" s="109"/>
      <c r="W25" s="109"/>
      <c r="X25" s="109"/>
      <c r="Y25" s="109"/>
      <c r="Z25" s="109"/>
      <c r="AA25" s="109"/>
      <c r="AB25" s="109"/>
      <c r="AC25" s="109"/>
      <c r="AD25" s="109"/>
    </row>
    <row r="26" spans="2:32" s="108" customFormat="1" ht="31.5" customHeight="1" x14ac:dyDescent="0.25">
      <c r="B26" s="359"/>
      <c r="C26" s="65" t="s">
        <v>287</v>
      </c>
      <c r="D26" s="65" t="s">
        <v>224</v>
      </c>
      <c r="E26" s="65" t="s">
        <v>253</v>
      </c>
      <c r="F26" s="112" t="s">
        <v>497</v>
      </c>
      <c r="G26" s="109"/>
      <c r="H26" s="109"/>
      <c r="I26" s="109">
        <v>1</v>
      </c>
      <c r="J26" s="109"/>
      <c r="K26" s="109"/>
      <c r="L26" s="109"/>
      <c r="M26" s="109"/>
      <c r="N26" s="109"/>
      <c r="O26" s="109"/>
      <c r="P26" s="109"/>
      <c r="Q26" s="109"/>
      <c r="R26" s="109"/>
      <c r="S26" s="109"/>
      <c r="T26" s="109"/>
      <c r="U26" s="109"/>
      <c r="V26" s="109"/>
      <c r="W26" s="109"/>
      <c r="X26" s="109"/>
      <c r="Y26" s="109"/>
      <c r="Z26" s="109"/>
      <c r="AA26" s="109"/>
      <c r="AB26" s="109"/>
      <c r="AC26" s="109"/>
      <c r="AD26" s="109"/>
    </row>
    <row r="27" spans="2:32" s="108" customFormat="1" ht="22.5" x14ac:dyDescent="0.25">
      <c r="C27" s="65" t="s">
        <v>289</v>
      </c>
      <c r="D27" s="65" t="s">
        <v>224</v>
      </c>
      <c r="E27" s="65" t="s">
        <v>224</v>
      </c>
      <c r="F27" s="112" t="s">
        <v>497</v>
      </c>
      <c r="G27" s="110"/>
      <c r="H27" s="110"/>
      <c r="I27" s="109"/>
      <c r="J27" s="110"/>
      <c r="K27" s="109"/>
      <c r="L27" s="109"/>
      <c r="M27" s="109">
        <v>1</v>
      </c>
      <c r="N27" s="110"/>
      <c r="O27" s="110"/>
      <c r="P27" s="110"/>
      <c r="Q27" s="109"/>
      <c r="R27" s="110"/>
      <c r="S27" s="109"/>
      <c r="T27" s="110"/>
      <c r="U27" s="110"/>
      <c r="V27" s="110"/>
      <c r="W27" s="110"/>
      <c r="X27" s="110"/>
      <c r="Y27" s="110"/>
      <c r="Z27" s="110"/>
      <c r="AA27" s="110"/>
      <c r="AB27" s="110"/>
      <c r="AC27" s="110"/>
      <c r="AD27" s="110"/>
    </row>
    <row r="28" spans="2:32" s="49" customFormat="1" ht="27.75" customHeight="1" x14ac:dyDescent="0.25">
      <c r="B28" s="164" t="s">
        <v>161</v>
      </c>
      <c r="C28" s="65" t="s">
        <v>288</v>
      </c>
      <c r="D28" s="65" t="s">
        <v>224</v>
      </c>
      <c r="E28" s="65" t="s">
        <v>224</v>
      </c>
      <c r="F28" s="112" t="s">
        <v>497</v>
      </c>
      <c r="G28" s="109"/>
      <c r="H28" s="66"/>
      <c r="I28" s="66"/>
      <c r="J28" s="66"/>
      <c r="K28" s="66">
        <v>1</v>
      </c>
      <c r="L28" s="66"/>
      <c r="M28" s="109"/>
      <c r="N28" s="66"/>
      <c r="O28" s="66"/>
      <c r="P28" s="66"/>
      <c r="Q28" s="66">
        <v>1</v>
      </c>
      <c r="R28" s="66"/>
      <c r="S28" s="109"/>
      <c r="T28" s="66"/>
      <c r="U28" s="66"/>
      <c r="V28" s="66"/>
      <c r="W28" s="66">
        <v>1</v>
      </c>
      <c r="X28" s="66"/>
      <c r="Y28" s="109"/>
      <c r="Z28" s="109"/>
      <c r="AA28" s="109"/>
      <c r="AB28" s="66"/>
      <c r="AC28" s="66">
        <v>1</v>
      </c>
      <c r="AD28" s="66"/>
    </row>
    <row r="29" spans="2:32" s="49" customFormat="1" ht="15" customHeight="1" x14ac:dyDescent="0.25">
      <c r="B29" s="226" t="s">
        <v>119</v>
      </c>
      <c r="C29" s="227"/>
      <c r="D29" s="227"/>
      <c r="E29" s="227"/>
      <c r="F29" s="228"/>
      <c r="G29" s="207">
        <f>SUM(G21:G28)</f>
        <v>1</v>
      </c>
      <c r="H29" s="208"/>
      <c r="I29" s="207">
        <f>SUM(I21:I28)</f>
        <v>3</v>
      </c>
      <c r="J29" s="208"/>
      <c r="K29" s="207">
        <f>SUM(K21:K28)</f>
        <v>3</v>
      </c>
      <c r="L29" s="208"/>
      <c r="M29" s="207">
        <f>SUM(M21:M28)</f>
        <v>2</v>
      </c>
      <c r="N29" s="208"/>
      <c r="O29" s="207">
        <f>SUM(O21:O28)</f>
        <v>1</v>
      </c>
      <c r="P29" s="208"/>
      <c r="Q29" s="207">
        <f>SUM(Q21:Q28)</f>
        <v>3</v>
      </c>
      <c r="R29" s="208"/>
      <c r="S29" s="207">
        <f>SUM(S21:S28)</f>
        <v>1</v>
      </c>
      <c r="T29" s="208"/>
      <c r="U29" s="207">
        <f>SUM(U21:U28)</f>
        <v>2</v>
      </c>
      <c r="V29" s="208"/>
      <c r="W29" s="207">
        <f>SUM(W21:W28)</f>
        <v>4</v>
      </c>
      <c r="X29" s="208"/>
      <c r="Y29" s="207">
        <f>SUM(Y21:Y28)</f>
        <v>1</v>
      </c>
      <c r="Z29" s="208"/>
      <c r="AA29" s="207">
        <f>SUM(AA21:AA28)</f>
        <v>1</v>
      </c>
      <c r="AB29" s="208"/>
      <c r="AC29" s="207">
        <f>SUM(AC21:AC28)</f>
        <v>3</v>
      </c>
      <c r="AD29" s="208"/>
      <c r="AE29" s="67"/>
      <c r="AF29" s="67"/>
    </row>
    <row r="30" spans="2:32" s="49" customFormat="1" ht="15" customHeight="1" x14ac:dyDescent="0.25">
      <c r="B30" s="168"/>
      <c r="C30" s="169"/>
      <c r="D30" s="169"/>
      <c r="E30" s="169"/>
      <c r="F30" s="170"/>
      <c r="G30" s="171">
        <f>SUM(G21:G24,G26:G28)</f>
        <v>1</v>
      </c>
      <c r="H30" s="172">
        <f>SUM(G25)</f>
        <v>0</v>
      </c>
      <c r="I30" s="171">
        <f>SUM(I21:I24,I26:I28)</f>
        <v>2</v>
      </c>
      <c r="J30" s="172">
        <f>SUM(I25)</f>
        <v>1</v>
      </c>
      <c r="K30" s="171">
        <f>SUM(K21:K24,K26:K28)</f>
        <v>3</v>
      </c>
      <c r="L30" s="172">
        <f>SUM(K25)</f>
        <v>0</v>
      </c>
      <c r="M30" s="171">
        <f>SUM(M21:M24,M26:M28)</f>
        <v>2</v>
      </c>
      <c r="N30" s="172">
        <f>SUM(M25)</f>
        <v>0</v>
      </c>
      <c r="O30" s="171">
        <f>SUM(O21:O24,O26:O28)</f>
        <v>1</v>
      </c>
      <c r="P30" s="172">
        <f>SUM(O25)</f>
        <v>0</v>
      </c>
      <c r="Q30" s="171">
        <f>SUM(Q21:Q24,Q26:Q28)</f>
        <v>3</v>
      </c>
      <c r="R30" s="172">
        <f>SUM(Q25)</f>
        <v>0</v>
      </c>
      <c r="S30" s="171">
        <f>SUM(S21:S24,S26:S28)</f>
        <v>1</v>
      </c>
      <c r="T30" s="172">
        <f>SUM(S25)</f>
        <v>0</v>
      </c>
      <c r="U30" s="171">
        <f>SUM(U21:U24,U26:U28)</f>
        <v>1</v>
      </c>
      <c r="V30" s="172">
        <f>SUM(U25)</f>
        <v>1</v>
      </c>
      <c r="W30" s="171">
        <f>SUM(W21:W24,W26:W28)</f>
        <v>4</v>
      </c>
      <c r="X30" s="172">
        <f>SUM(W25)</f>
        <v>0</v>
      </c>
      <c r="Y30" s="171">
        <f>SUM(Y21:Y24,Y26:Y28)</f>
        <v>1</v>
      </c>
      <c r="Z30" s="172">
        <f>SUM(Y25)</f>
        <v>0</v>
      </c>
      <c r="AA30" s="171">
        <f>SUM(AA21:AA24,AA26:AA28)</f>
        <v>1</v>
      </c>
      <c r="AB30" s="172">
        <f>SUM(AA25)</f>
        <v>0</v>
      </c>
      <c r="AC30" s="171">
        <f>SUM(AC21:AC24,AC26:AC28)</f>
        <v>3</v>
      </c>
      <c r="AD30" s="172">
        <f>SUM(AC25)</f>
        <v>0</v>
      </c>
      <c r="AE30" s="67"/>
      <c r="AF30" s="67"/>
    </row>
    <row r="31" spans="2:32" s="49" customFormat="1" ht="15" customHeight="1" x14ac:dyDescent="0.25">
      <c r="B31" s="226" t="s">
        <v>120</v>
      </c>
      <c r="C31" s="227"/>
      <c r="D31" s="227"/>
      <c r="E31" s="227"/>
      <c r="F31" s="228"/>
      <c r="G31" s="238">
        <f>SUM(H21:H28)</f>
        <v>0</v>
      </c>
      <c r="H31" s="239"/>
      <c r="I31" s="238">
        <f>SUM(J21:J28)</f>
        <v>0</v>
      </c>
      <c r="J31" s="239"/>
      <c r="K31" s="238">
        <f>SUM(L21:L28)</f>
        <v>0</v>
      </c>
      <c r="L31" s="239"/>
      <c r="M31" s="238">
        <f>SUM(N21:N28)</f>
        <v>0</v>
      </c>
      <c r="N31" s="239"/>
      <c r="O31" s="238">
        <f>SUM(P21:P28)</f>
        <v>0</v>
      </c>
      <c r="P31" s="239"/>
      <c r="Q31" s="238">
        <f>SUM(R21:R28)</f>
        <v>0</v>
      </c>
      <c r="R31" s="239"/>
      <c r="S31" s="238">
        <f>SUM(T21:T28)</f>
        <v>0</v>
      </c>
      <c r="T31" s="239"/>
      <c r="U31" s="238">
        <f>SUM(V21:V28)</f>
        <v>0</v>
      </c>
      <c r="V31" s="239"/>
      <c r="W31" s="238">
        <f>SUM(X21:X28)</f>
        <v>0</v>
      </c>
      <c r="X31" s="239"/>
      <c r="Y31" s="238">
        <f>SUM(Z21:Z28)</f>
        <v>0</v>
      </c>
      <c r="Z31" s="239"/>
      <c r="AA31" s="238">
        <f>SUM(AB21:AB28)</f>
        <v>0</v>
      </c>
      <c r="AB31" s="239"/>
      <c r="AC31" s="238">
        <f>SUM(AD21:AD28)</f>
        <v>0</v>
      </c>
      <c r="AD31" s="239"/>
      <c r="AE31" s="67"/>
      <c r="AF31" s="67"/>
    </row>
    <row r="32" spans="2:32" s="49" customFormat="1" ht="15" customHeight="1" x14ac:dyDescent="0.25">
      <c r="B32" s="231" t="s">
        <v>39</v>
      </c>
      <c r="C32" s="232"/>
      <c r="D32" s="232"/>
      <c r="E32" s="232"/>
      <c r="F32" s="233"/>
      <c r="G32" s="234">
        <f>IFERROR(G31/G29,0)</f>
        <v>0</v>
      </c>
      <c r="H32" s="235"/>
      <c r="I32" s="234">
        <f>IFERROR(I31/I29,0)</f>
        <v>0</v>
      </c>
      <c r="J32" s="235"/>
      <c r="K32" s="234">
        <f>IFERROR(K31/K29,0)</f>
        <v>0</v>
      </c>
      <c r="L32" s="235"/>
      <c r="M32" s="234">
        <f>IFERROR(M31/M29,0)</f>
        <v>0</v>
      </c>
      <c r="N32" s="235"/>
      <c r="O32" s="234">
        <f>IFERROR(O31/O29,0)</f>
        <v>0</v>
      </c>
      <c r="P32" s="235"/>
      <c r="Q32" s="234">
        <f>IFERROR(Q31/Q29,0)</f>
        <v>0</v>
      </c>
      <c r="R32" s="235"/>
      <c r="S32" s="234">
        <f>IFERROR(S31/S29,0)</f>
        <v>0</v>
      </c>
      <c r="T32" s="235"/>
      <c r="U32" s="234">
        <f>IFERROR(U31/U29,0)</f>
        <v>0</v>
      </c>
      <c r="V32" s="235"/>
      <c r="W32" s="234">
        <f>IFERROR(W31/W29,0)</f>
        <v>0</v>
      </c>
      <c r="X32" s="235"/>
      <c r="Y32" s="234">
        <f>IFERROR(Y31/Y29,0)</f>
        <v>0</v>
      </c>
      <c r="Z32" s="235"/>
      <c r="AA32" s="234">
        <f>IFERROR(AA31/AA29,0)</f>
        <v>0</v>
      </c>
      <c r="AB32" s="235"/>
      <c r="AC32" s="234">
        <f>IFERROR(AC31/AC29,0)</f>
        <v>0</v>
      </c>
      <c r="AD32" s="235"/>
      <c r="AE32" s="67"/>
      <c r="AF32" s="67"/>
    </row>
    <row r="33" spans="2:32" s="49" customFormat="1" x14ac:dyDescent="0.25">
      <c r="B33" s="68"/>
      <c r="C33" s="68"/>
      <c r="D33" s="68"/>
      <c r="E33" s="68"/>
      <c r="F33" s="68"/>
      <c r="G33" s="240">
        <f>AVERAGE(G32:L32)</f>
        <v>0</v>
      </c>
      <c r="H33" s="240"/>
      <c r="I33" s="240"/>
      <c r="J33" s="240"/>
      <c r="K33" s="240"/>
      <c r="L33" s="240"/>
      <c r="M33" s="240">
        <f>AVERAGE(M32:R32)</f>
        <v>0</v>
      </c>
      <c r="N33" s="240"/>
      <c r="O33" s="240"/>
      <c r="P33" s="240"/>
      <c r="Q33" s="240"/>
      <c r="R33" s="240"/>
      <c r="S33" s="240">
        <f>AVERAGE(S32:X32)</f>
        <v>0</v>
      </c>
      <c r="T33" s="240"/>
      <c r="U33" s="240"/>
      <c r="V33" s="240"/>
      <c r="W33" s="240"/>
      <c r="X33" s="240"/>
      <c r="Y33" s="240">
        <f>AVERAGE(Y32:AD32)</f>
        <v>0</v>
      </c>
      <c r="Z33" s="240"/>
      <c r="AA33" s="240"/>
      <c r="AB33" s="240"/>
      <c r="AC33" s="240"/>
      <c r="AD33" s="240"/>
      <c r="AE33" s="67"/>
      <c r="AF33" s="67"/>
    </row>
    <row r="34" spans="2:32" s="49" customFormat="1" x14ac:dyDescent="0.25">
      <c r="B34" s="67"/>
      <c r="C34" s="67"/>
      <c r="D34" s="69"/>
      <c r="E34" s="69"/>
      <c r="F34" s="69"/>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row>
    <row r="35" spans="2:32" s="49" customFormat="1" ht="12" customHeight="1" x14ac:dyDescent="0.25">
      <c r="B35" s="243" t="s">
        <v>124</v>
      </c>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71"/>
    </row>
    <row r="36" spans="2:32" s="49" customFormat="1" ht="15" customHeight="1" x14ac:dyDescent="0.25">
      <c r="B36" s="248" t="s">
        <v>19</v>
      </c>
      <c r="C36" s="248"/>
      <c r="D36" s="92" t="s">
        <v>34</v>
      </c>
      <c r="E36" s="107"/>
      <c r="F36" s="92" t="s">
        <v>18</v>
      </c>
      <c r="G36" s="249" t="s">
        <v>35</v>
      </c>
      <c r="H36" s="249"/>
      <c r="I36" s="249"/>
      <c r="J36" s="249"/>
      <c r="K36" s="249"/>
      <c r="L36" s="249"/>
      <c r="M36" s="249"/>
      <c r="N36" s="249"/>
      <c r="O36" s="249"/>
      <c r="P36" s="249"/>
      <c r="Q36" s="249"/>
      <c r="R36" s="249"/>
      <c r="S36" s="249"/>
      <c r="T36" s="249" t="s">
        <v>125</v>
      </c>
      <c r="U36" s="249"/>
      <c r="V36" s="249"/>
      <c r="W36" s="249"/>
      <c r="X36" s="249"/>
      <c r="Y36" s="249"/>
      <c r="Z36" s="249"/>
      <c r="AA36" s="249"/>
      <c r="AB36" s="249"/>
      <c r="AC36" s="249"/>
      <c r="AD36" s="249"/>
      <c r="AE36" s="73"/>
    </row>
    <row r="37" spans="2:32" s="49" customFormat="1" x14ac:dyDescent="0.25">
      <c r="B37" s="188" t="s">
        <v>126</v>
      </c>
      <c r="C37" s="188"/>
      <c r="D37" s="74">
        <f>G33</f>
        <v>0</v>
      </c>
      <c r="E37" s="74"/>
      <c r="F37" s="75">
        <v>0.8</v>
      </c>
      <c r="G37" s="186"/>
      <c r="H37" s="187"/>
      <c r="I37" s="187"/>
      <c r="J37" s="187"/>
      <c r="K37" s="187"/>
      <c r="L37" s="187"/>
      <c r="M37" s="187"/>
      <c r="N37" s="187"/>
      <c r="O37" s="187"/>
      <c r="P37" s="187"/>
      <c r="Q37" s="187"/>
      <c r="R37" s="187"/>
      <c r="S37" s="189"/>
      <c r="T37" s="186"/>
      <c r="U37" s="187"/>
      <c r="V37" s="187"/>
      <c r="W37" s="187"/>
      <c r="X37" s="187"/>
      <c r="Y37" s="187"/>
      <c r="Z37" s="187"/>
      <c r="AA37" s="187"/>
      <c r="AB37" s="187"/>
      <c r="AC37" s="187"/>
      <c r="AD37" s="189"/>
    </row>
    <row r="38" spans="2:32" s="49" customFormat="1" x14ac:dyDescent="0.25">
      <c r="B38" s="188" t="s">
        <v>127</v>
      </c>
      <c r="C38" s="188"/>
      <c r="D38" s="74">
        <f>M33</f>
        <v>0</v>
      </c>
      <c r="E38" s="74"/>
      <c r="F38" s="75">
        <v>0.8</v>
      </c>
      <c r="G38" s="186"/>
      <c r="H38" s="187"/>
      <c r="I38" s="187"/>
      <c r="J38" s="187"/>
      <c r="K38" s="187"/>
      <c r="L38" s="187"/>
      <c r="M38" s="187"/>
      <c r="N38" s="187"/>
      <c r="O38" s="187"/>
      <c r="P38" s="187"/>
      <c r="Q38" s="187"/>
      <c r="R38" s="187"/>
      <c r="S38" s="189"/>
      <c r="T38" s="186"/>
      <c r="U38" s="187"/>
      <c r="V38" s="187"/>
      <c r="W38" s="187"/>
      <c r="X38" s="187"/>
      <c r="Y38" s="187"/>
      <c r="Z38" s="187"/>
      <c r="AA38" s="187"/>
      <c r="AB38" s="187"/>
      <c r="AC38" s="187"/>
      <c r="AD38" s="189"/>
    </row>
    <row r="39" spans="2:32" s="49" customFormat="1" x14ac:dyDescent="0.25">
      <c r="B39" s="188" t="s">
        <v>128</v>
      </c>
      <c r="C39" s="188"/>
      <c r="D39" s="74">
        <f>S33</f>
        <v>0</v>
      </c>
      <c r="E39" s="74"/>
      <c r="F39" s="75">
        <v>0.8</v>
      </c>
      <c r="G39" s="186"/>
      <c r="H39" s="187"/>
      <c r="I39" s="187"/>
      <c r="J39" s="187"/>
      <c r="K39" s="187"/>
      <c r="L39" s="187"/>
      <c r="M39" s="187"/>
      <c r="N39" s="187"/>
      <c r="O39" s="187"/>
      <c r="P39" s="187"/>
      <c r="Q39" s="187"/>
      <c r="R39" s="187"/>
      <c r="S39" s="189"/>
      <c r="T39" s="186"/>
      <c r="U39" s="187"/>
      <c r="V39" s="187"/>
      <c r="W39" s="187"/>
      <c r="X39" s="187"/>
      <c r="Y39" s="187"/>
      <c r="Z39" s="187"/>
      <c r="AA39" s="187"/>
      <c r="AB39" s="187"/>
      <c r="AC39" s="187"/>
      <c r="AD39" s="189"/>
    </row>
    <row r="40" spans="2:32" s="49" customFormat="1" x14ac:dyDescent="0.25">
      <c r="B40" s="188" t="s">
        <v>129</v>
      </c>
      <c r="C40" s="188"/>
      <c r="D40" s="74">
        <f>Y33</f>
        <v>0</v>
      </c>
      <c r="E40" s="74"/>
      <c r="F40" s="75">
        <v>0.8</v>
      </c>
      <c r="G40" s="186"/>
      <c r="H40" s="187"/>
      <c r="I40" s="187"/>
      <c r="J40" s="187"/>
      <c r="K40" s="187"/>
      <c r="L40" s="187"/>
      <c r="M40" s="187"/>
      <c r="N40" s="187"/>
      <c r="O40" s="187"/>
      <c r="P40" s="187"/>
      <c r="Q40" s="187"/>
      <c r="R40" s="187"/>
      <c r="S40" s="189"/>
      <c r="T40" s="186"/>
      <c r="U40" s="187"/>
      <c r="V40" s="187"/>
      <c r="W40" s="187"/>
      <c r="X40" s="187"/>
      <c r="Y40" s="187"/>
      <c r="Z40" s="187"/>
      <c r="AA40" s="187"/>
      <c r="AB40" s="187"/>
      <c r="AC40" s="187"/>
      <c r="AD40" s="189"/>
    </row>
    <row r="41" spans="2:32" s="49" customFormat="1" x14ac:dyDescent="0.25">
      <c r="B41" s="243" t="s">
        <v>130</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row>
    <row r="42" spans="2:32" s="49" customFormat="1" ht="138.75" customHeight="1" x14ac:dyDescent="0.25">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row>
    <row r="43" spans="2:32" s="49" customFormat="1" x14ac:dyDescent="0.25">
      <c r="D43" s="50"/>
      <c r="E43" s="50"/>
      <c r="F43" s="50"/>
    </row>
    <row r="44" spans="2:32" s="49" customFormat="1" x14ac:dyDescent="0.25">
      <c r="D44" s="50"/>
      <c r="E44" s="50" t="s">
        <v>497</v>
      </c>
      <c r="F44" s="76">
        <f>SUM(G30,I30,K30,M30,O30,Q30,S30,U30,W30,Y30,AA30,AC30)</f>
        <v>23</v>
      </c>
      <c r="H44" s="49">
        <f>SUM(G29:AD29)</f>
        <v>25</v>
      </c>
      <c r="J44" s="49">
        <f>SUM(G31:AD31)</f>
        <v>0</v>
      </c>
    </row>
    <row r="45" spans="2:32" s="49" customFormat="1" x14ac:dyDescent="0.25">
      <c r="D45" s="50"/>
      <c r="E45" s="50" t="s">
        <v>498</v>
      </c>
      <c r="F45" s="76">
        <f>SUM(H30,J30,L30,N30,P30,R30,T30,V30,X30,Z30,AB30,AD30)</f>
        <v>2</v>
      </c>
    </row>
    <row r="46" spans="2:32" s="49" customFormat="1" x14ac:dyDescent="0.25">
      <c r="D46" s="50"/>
      <c r="E46" s="50"/>
      <c r="F46" s="50"/>
      <c r="I46" s="49">
        <f>+J44/H44</f>
        <v>0</v>
      </c>
    </row>
    <row r="47" spans="2:32" s="49" customFormat="1" x14ac:dyDescent="0.25">
      <c r="D47" s="50"/>
      <c r="E47" s="50"/>
      <c r="F47" s="50"/>
    </row>
    <row r="48" spans="2:32" s="49" customFormat="1" x14ac:dyDescent="0.25">
      <c r="D48" s="50"/>
      <c r="E48" s="50"/>
      <c r="F48" s="50"/>
    </row>
    <row r="49" spans="4:6" s="49" customFormat="1" x14ac:dyDescent="0.25">
      <c r="D49" s="50"/>
      <c r="E49" s="50"/>
      <c r="F49" s="50"/>
    </row>
    <row r="50" spans="4:6" s="49" customFormat="1" x14ac:dyDescent="0.25">
      <c r="D50" s="50"/>
      <c r="E50" s="50"/>
      <c r="F50" s="50"/>
    </row>
    <row r="51" spans="4:6" s="49" customFormat="1" x14ac:dyDescent="0.25">
      <c r="D51" s="50"/>
      <c r="E51" s="50"/>
      <c r="F51" s="50"/>
    </row>
    <row r="52" spans="4:6" s="49" customFormat="1" x14ac:dyDescent="0.25">
      <c r="D52" s="50"/>
      <c r="E52" s="50"/>
      <c r="F52" s="50"/>
    </row>
    <row r="53" spans="4:6" s="49" customFormat="1" x14ac:dyDescent="0.25">
      <c r="D53" s="50"/>
      <c r="E53" s="50"/>
      <c r="F53" s="50"/>
    </row>
    <row r="54" spans="4:6" s="49" customFormat="1" x14ac:dyDescent="0.25">
      <c r="D54" s="50"/>
      <c r="E54" s="50"/>
      <c r="F54" s="50"/>
    </row>
    <row r="55" spans="4:6" s="49" customFormat="1" x14ac:dyDescent="0.25">
      <c r="D55" s="50"/>
      <c r="E55" s="50"/>
      <c r="F55" s="50"/>
    </row>
    <row r="56" spans="4:6" s="49" customFormat="1" x14ac:dyDescent="0.25">
      <c r="D56" s="50"/>
      <c r="E56" s="50"/>
      <c r="F56" s="50"/>
    </row>
    <row r="57" spans="4:6" s="49" customFormat="1" hidden="1" x14ac:dyDescent="0.25">
      <c r="D57" s="50"/>
      <c r="E57" s="50"/>
      <c r="F57" s="50"/>
    </row>
    <row r="58" spans="4:6" s="49" customFormat="1" hidden="1" x14ac:dyDescent="0.25">
      <c r="D58" s="50"/>
      <c r="E58" s="50"/>
      <c r="F58" s="50"/>
    </row>
    <row r="59" spans="4:6" s="49" customFormat="1" hidden="1" x14ac:dyDescent="0.25">
      <c r="D59" s="50"/>
      <c r="E59" s="50"/>
      <c r="F59" s="50"/>
    </row>
    <row r="60" spans="4:6" s="49" customFormat="1" hidden="1" x14ac:dyDescent="0.25">
      <c r="D60" s="50"/>
      <c r="E60" s="50"/>
      <c r="F60" s="50"/>
    </row>
    <row r="61" spans="4:6" s="49" customFormat="1" hidden="1" x14ac:dyDescent="0.25">
      <c r="D61" s="50"/>
      <c r="E61" s="50"/>
      <c r="F61" s="50"/>
    </row>
    <row r="62" spans="4:6" s="49" customFormat="1" hidden="1" x14ac:dyDescent="0.25">
      <c r="D62" s="50"/>
      <c r="E62" s="50"/>
      <c r="F62" s="50"/>
    </row>
    <row r="63" spans="4:6" s="49" customFormat="1" hidden="1" x14ac:dyDescent="0.25">
      <c r="D63" s="50"/>
      <c r="E63" s="50"/>
      <c r="F63" s="50"/>
    </row>
    <row r="64" spans="4:6" s="49" customFormat="1" hidden="1" x14ac:dyDescent="0.25">
      <c r="D64" s="50"/>
      <c r="E64" s="50"/>
      <c r="F64" s="50"/>
    </row>
    <row r="65" spans="2:6" s="49" customFormat="1" hidden="1" x14ac:dyDescent="0.25">
      <c r="D65" s="50"/>
      <c r="E65" s="50"/>
      <c r="F65" s="50"/>
    </row>
    <row r="66" spans="2:6" s="49" customFormat="1" hidden="1" x14ac:dyDescent="0.25">
      <c r="D66" s="50"/>
      <c r="E66" s="50"/>
      <c r="F66" s="50"/>
    </row>
    <row r="67" spans="2:6" s="49" customFormat="1" hidden="1" x14ac:dyDescent="0.25">
      <c r="D67" s="50"/>
      <c r="E67" s="50"/>
      <c r="F67" s="50"/>
    </row>
    <row r="68" spans="2:6" s="49" customFormat="1" hidden="1" x14ac:dyDescent="0.25">
      <c r="D68" s="50"/>
      <c r="E68" s="50"/>
      <c r="F68" s="50"/>
    </row>
    <row r="69" spans="2:6" s="49" customFormat="1" hidden="1" x14ac:dyDescent="0.25">
      <c r="D69" s="50"/>
      <c r="E69" s="50"/>
      <c r="F69" s="50"/>
    </row>
    <row r="70" spans="2:6" s="49" customFormat="1" hidden="1" x14ac:dyDescent="0.25">
      <c r="B70"/>
      <c r="C70"/>
      <c r="D70" s="76"/>
      <c r="E70" s="76"/>
      <c r="F70" s="76"/>
    </row>
    <row r="71" spans="2:6" s="49" customFormat="1" hidden="1" x14ac:dyDescent="0.25">
      <c r="B71"/>
      <c r="C71"/>
      <c r="D71" s="76"/>
      <c r="E71" s="76"/>
      <c r="F71" s="76"/>
    </row>
    <row r="72" spans="2:6" s="49" customFormat="1" hidden="1" x14ac:dyDescent="0.25">
      <c r="B72"/>
      <c r="C72"/>
      <c r="D72" s="76"/>
      <c r="E72" s="76"/>
      <c r="F72" s="76"/>
    </row>
    <row r="73" spans="2:6" s="49" customFormat="1" hidden="1" x14ac:dyDescent="0.25">
      <c r="B73"/>
      <c r="C73"/>
      <c r="D73" s="76"/>
      <c r="E73" s="76"/>
      <c r="F73" s="76"/>
    </row>
    <row r="74" spans="2:6" s="49" customFormat="1" hidden="1" x14ac:dyDescent="0.25">
      <c r="B74"/>
      <c r="C74"/>
      <c r="D74" s="76"/>
      <c r="E74" s="76"/>
      <c r="F74" s="76"/>
    </row>
    <row r="75" spans="2:6" s="49" customFormat="1" hidden="1" x14ac:dyDescent="0.25">
      <c r="B75"/>
      <c r="C75"/>
      <c r="D75" s="76"/>
      <c r="E75" s="76"/>
      <c r="F75" s="76"/>
    </row>
    <row r="76" spans="2:6" s="49" customFormat="1" hidden="1" x14ac:dyDescent="0.25">
      <c r="B76"/>
      <c r="C76"/>
      <c r="D76" s="76"/>
      <c r="E76" s="76"/>
      <c r="F76" s="76"/>
    </row>
    <row r="77" spans="2:6" s="49" customFormat="1" hidden="1" x14ac:dyDescent="0.25">
      <c r="B77"/>
      <c r="C77"/>
      <c r="D77" s="76"/>
      <c r="E77" s="76"/>
      <c r="F77" s="76"/>
    </row>
    <row r="78" spans="2:6" s="49" customFormat="1" hidden="1" x14ac:dyDescent="0.25">
      <c r="B78"/>
      <c r="C78"/>
      <c r="D78" s="76"/>
      <c r="E78" s="76"/>
      <c r="F78" s="76"/>
    </row>
    <row r="79" spans="2:6" s="49" customFormat="1" hidden="1" x14ac:dyDescent="0.25">
      <c r="B79"/>
      <c r="C79"/>
      <c r="D79" s="76"/>
      <c r="E79" s="76"/>
      <c r="F79" s="76"/>
    </row>
    <row r="80" spans="2:6" s="49" customFormat="1" hidden="1" x14ac:dyDescent="0.25">
      <c r="B80"/>
      <c r="C80"/>
      <c r="D80" s="76"/>
      <c r="E80" s="76"/>
      <c r="F80" s="76"/>
    </row>
    <row r="81" spans="2:6" s="49" customFormat="1" hidden="1" x14ac:dyDescent="0.25">
      <c r="B81"/>
      <c r="C81"/>
      <c r="D81" s="76"/>
      <c r="E81" s="76"/>
      <c r="F81" s="76"/>
    </row>
    <row r="82" spans="2:6" s="49" customFormat="1" hidden="1" x14ac:dyDescent="0.25">
      <c r="B82"/>
      <c r="C82"/>
      <c r="D82" s="76"/>
      <c r="E82" s="76"/>
      <c r="F82" s="76"/>
    </row>
    <row r="83" spans="2:6" s="49" customFormat="1" hidden="1" x14ac:dyDescent="0.25">
      <c r="B83"/>
      <c r="C83"/>
      <c r="D83" s="76"/>
      <c r="E83" s="76"/>
      <c r="F83" s="76"/>
    </row>
    <row r="84" spans="2:6" s="49" customFormat="1" hidden="1" x14ac:dyDescent="0.25">
      <c r="B84"/>
      <c r="C84"/>
      <c r="D84" s="76"/>
      <c r="E84" s="76"/>
      <c r="F84" s="76"/>
    </row>
    <row r="85" spans="2:6" s="49" customFormat="1" hidden="1" x14ac:dyDescent="0.25">
      <c r="B85"/>
      <c r="C85"/>
      <c r="D85" s="76"/>
      <c r="E85" s="76"/>
      <c r="F85" s="76"/>
    </row>
    <row r="86" spans="2:6" x14ac:dyDescent="0.25"/>
    <row r="87" spans="2:6" x14ac:dyDescent="0.25"/>
    <row r="88" spans="2:6" x14ac:dyDescent="0.25"/>
    <row r="89" spans="2:6" ht="15" customHeight="1" x14ac:dyDescent="0.25"/>
    <row r="90" spans="2:6" ht="15" customHeight="1" x14ac:dyDescent="0.25"/>
    <row r="91" spans="2:6" ht="15" customHeight="1" x14ac:dyDescent="0.25"/>
    <row r="92" spans="2:6" ht="15" customHeight="1" x14ac:dyDescent="0.25"/>
    <row r="93" spans="2:6" ht="15" customHeight="1" x14ac:dyDescent="0.25"/>
    <row r="94" spans="2:6" ht="15" customHeight="1" x14ac:dyDescent="0.25"/>
    <row r="95" spans="2:6" ht="15" customHeight="1" x14ac:dyDescent="0.25"/>
    <row r="96" spans="2: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sheetData>
  <mergeCells count="102">
    <mergeCell ref="B40:C40"/>
    <mergeCell ref="G40:S40"/>
    <mergeCell ref="T40:AD40"/>
    <mergeCell ref="B41:AD41"/>
    <mergeCell ref="B42:AD42"/>
    <mergeCell ref="B38:C38"/>
    <mergeCell ref="G38:S38"/>
    <mergeCell ref="T38:AD38"/>
    <mergeCell ref="B39:C39"/>
    <mergeCell ref="G39:S39"/>
    <mergeCell ref="T39:AD39"/>
    <mergeCell ref="AC29:AD29"/>
    <mergeCell ref="Q29:R29"/>
    <mergeCell ref="S29:T29"/>
    <mergeCell ref="U29:V29"/>
    <mergeCell ref="B36:C36"/>
    <mergeCell ref="G36:S36"/>
    <mergeCell ref="T36:AD36"/>
    <mergeCell ref="B37:C37"/>
    <mergeCell ref="G37:S37"/>
    <mergeCell ref="T37:AD37"/>
    <mergeCell ref="AC32:AD32"/>
    <mergeCell ref="G33:L33"/>
    <mergeCell ref="M33:R33"/>
    <mergeCell ref="S33:X33"/>
    <mergeCell ref="Y33:AD33"/>
    <mergeCell ref="B35:AD35"/>
    <mergeCell ref="Q32:R32"/>
    <mergeCell ref="S32:T32"/>
    <mergeCell ref="U32:V32"/>
    <mergeCell ref="W32:X32"/>
    <mergeCell ref="Y32:Z32"/>
    <mergeCell ref="AA32:AB32"/>
    <mergeCell ref="W31:X31"/>
    <mergeCell ref="Y31:Z31"/>
    <mergeCell ref="AA31:AB31"/>
    <mergeCell ref="AC31:AD31"/>
    <mergeCell ref="B32:F32"/>
    <mergeCell ref="G32:H32"/>
    <mergeCell ref="I32:J32"/>
    <mergeCell ref="K32:L32"/>
    <mergeCell ref="M32:N32"/>
    <mergeCell ref="O32:P32"/>
    <mergeCell ref="B31:F31"/>
    <mergeCell ref="G31:H31"/>
    <mergeCell ref="I31:J31"/>
    <mergeCell ref="K31:L31"/>
    <mergeCell ref="M31:N31"/>
    <mergeCell ref="O31:P31"/>
    <mergeCell ref="Q31:R31"/>
    <mergeCell ref="S31:T31"/>
    <mergeCell ref="U31:V31"/>
    <mergeCell ref="O19:P19"/>
    <mergeCell ref="Q19:R19"/>
    <mergeCell ref="S19:T19"/>
    <mergeCell ref="U19:V19"/>
    <mergeCell ref="W19:X19"/>
    <mergeCell ref="E18:E20"/>
    <mergeCell ref="W29:X29"/>
    <mergeCell ref="Y29:Z29"/>
    <mergeCell ref="AA29:AB29"/>
    <mergeCell ref="B29:F29"/>
    <mergeCell ref="G29:H29"/>
    <mergeCell ref="I29:J29"/>
    <mergeCell ref="K29:L29"/>
    <mergeCell ref="M29:N29"/>
    <mergeCell ref="O29:P29"/>
    <mergeCell ref="B21:B26"/>
    <mergeCell ref="B2:AD2"/>
    <mergeCell ref="B3:D3"/>
    <mergeCell ref="F3:T3"/>
    <mergeCell ref="U3:AD3"/>
    <mergeCell ref="B5:C5"/>
    <mergeCell ref="D5:H5"/>
    <mergeCell ref="I5:J5"/>
    <mergeCell ref="O5:P5"/>
    <mergeCell ref="D13:S13"/>
    <mergeCell ref="T13:Y13"/>
    <mergeCell ref="D16:S16"/>
    <mergeCell ref="T16:Y16"/>
    <mergeCell ref="B18:B20"/>
    <mergeCell ref="D14:S14"/>
    <mergeCell ref="T14:Y14"/>
    <mergeCell ref="D15:S15"/>
    <mergeCell ref="T15:Y15"/>
    <mergeCell ref="B7:C7"/>
    <mergeCell ref="D7:Y7"/>
    <mergeCell ref="B9:C9"/>
    <mergeCell ref="D9:Y9"/>
    <mergeCell ref="B11:C11"/>
    <mergeCell ref="D11:Y11"/>
    <mergeCell ref="C18:C20"/>
    <mergeCell ref="D18:D20"/>
    <mergeCell ref="F18:F20"/>
    <mergeCell ref="G18:AD18"/>
    <mergeCell ref="G19:H19"/>
    <mergeCell ref="I19:J19"/>
    <mergeCell ref="K19:L19"/>
    <mergeCell ref="Y19:Z19"/>
    <mergeCell ref="AA19:AB19"/>
    <mergeCell ref="AC19:AD19"/>
    <mergeCell ref="M19:N19"/>
  </mergeCells>
  <conditionalFormatting sqref="G33:AD33">
    <cfRule type="cellIs" dxfId="185" priority="45" operator="between">
      <formula>0</formula>
      <formula>0.79</formula>
    </cfRule>
    <cfRule type="cellIs" dxfId="184" priority="46" operator="between">
      <formula>0.8</formula>
      <formula>1</formula>
    </cfRule>
  </conditionalFormatting>
  <conditionalFormatting sqref="D37:E40">
    <cfRule type="cellIs" dxfId="183" priority="43" operator="between">
      <formula>0.79</formula>
      <formula>0</formula>
    </cfRule>
    <cfRule type="cellIs" dxfId="182" priority="44" operator="between">
      <formula>0.8</formula>
      <formula>1</formula>
    </cfRule>
  </conditionalFormatting>
  <conditionalFormatting sqref="Z23:Z26 AD23:AD26 AB23:AB26 X23:X26 V23:V26 T23:T26 R23:R26 P23:P26 N23:N26 L23:L26 J23:J26 H23:H26 J21 AB21 AD21 H28 J28 N28 P28 R28 T28 V28 X28 AB28 AD28 L28 Z28">
    <cfRule type="cellIs" dxfId="181" priority="41" operator="equal">
      <formula>1</formula>
    </cfRule>
  </conditionalFormatting>
  <conditionalFormatting sqref="I23:I26 AA23:AA26 W23:W26 O23:O26 M23:M26 AC23:AC26 Y23:Y26 U24:U26 S23:S26 Q23:Q26 K23:K26 G23:G26 I21 F21 AA21 AC21 I28 O28 Q28 U28 W28 AC28 K28 G28 M28 S28 Y28 AA28 F23:F28">
    <cfRule type="cellIs" dxfId="180" priority="42" operator="equal">
      <formula>1</formula>
    </cfRule>
  </conditionalFormatting>
  <conditionalFormatting sqref="G32:AD32">
    <cfRule type="cellIs" dxfId="179" priority="30" operator="between">
      <formula>0</formula>
      <formula>0.79</formula>
    </cfRule>
    <cfRule type="cellIs" dxfId="178" priority="31" operator="between">
      <formula>0.8</formula>
      <formula>1</formula>
    </cfRule>
  </conditionalFormatting>
  <conditionalFormatting sqref="AB22 AD22 AD27 AB27">
    <cfRule type="cellIs" dxfId="177" priority="28" operator="equal">
      <formula>1</formula>
    </cfRule>
  </conditionalFormatting>
  <conditionalFormatting sqref="AC22 AC27 AA27">
    <cfRule type="cellIs" dxfId="176" priority="29" operator="equal">
      <formula>1</formula>
    </cfRule>
  </conditionalFormatting>
  <conditionalFormatting sqref="AA22">
    <cfRule type="cellIs" dxfId="175" priority="22" operator="equal">
      <formula>1</formula>
    </cfRule>
  </conditionalFormatting>
  <conditionalFormatting sqref="Y22">
    <cfRule type="cellIs" dxfId="174" priority="21" operator="equal">
      <formula>1</formula>
    </cfRule>
  </conditionalFormatting>
  <conditionalFormatting sqref="K27">
    <cfRule type="cellIs" dxfId="173" priority="20" operator="equal">
      <formula>1</formula>
    </cfRule>
  </conditionalFormatting>
  <conditionalFormatting sqref="F22">
    <cfRule type="cellIs" dxfId="172" priority="19" operator="equal">
      <formula>1</formula>
    </cfRule>
  </conditionalFormatting>
  <conditionalFormatting sqref="L27">
    <cfRule type="cellIs" dxfId="171" priority="16" operator="equal">
      <formula>1</formula>
    </cfRule>
  </conditionalFormatting>
  <conditionalFormatting sqref="Z22">
    <cfRule type="cellIs" dxfId="170" priority="15" operator="equal">
      <formula>1</formula>
    </cfRule>
  </conditionalFormatting>
  <conditionalFormatting sqref="M21">
    <cfRule type="cellIs" dxfId="169" priority="13" operator="equal">
      <formula>1</formula>
    </cfRule>
  </conditionalFormatting>
  <conditionalFormatting sqref="M22">
    <cfRule type="cellIs" dxfId="168" priority="12" operator="equal">
      <formula>1</formula>
    </cfRule>
  </conditionalFormatting>
  <conditionalFormatting sqref="Q27">
    <cfRule type="cellIs" dxfId="167" priority="9" operator="equal">
      <formula>1</formula>
    </cfRule>
  </conditionalFormatting>
  <conditionalFormatting sqref="S27">
    <cfRule type="cellIs" dxfId="166" priority="8" operator="equal">
      <formula>1</formula>
    </cfRule>
  </conditionalFormatting>
  <conditionalFormatting sqref="O21">
    <cfRule type="cellIs" dxfId="165" priority="7" operator="equal">
      <formula>1</formula>
    </cfRule>
  </conditionalFormatting>
  <conditionalFormatting sqref="S21">
    <cfRule type="cellIs" dxfId="164" priority="6" operator="equal">
      <formula>1</formula>
    </cfRule>
  </conditionalFormatting>
  <conditionalFormatting sqref="W21">
    <cfRule type="cellIs" dxfId="163" priority="5" operator="equal">
      <formula>1</formula>
    </cfRule>
  </conditionalFormatting>
  <conditionalFormatting sqref="Y21">
    <cfRule type="cellIs" dxfId="162" priority="4" operator="equal">
      <formula>1</formula>
    </cfRule>
  </conditionalFormatting>
  <conditionalFormatting sqref="I27">
    <cfRule type="cellIs" dxfId="161" priority="3" operator="equal">
      <formula>1</formula>
    </cfRule>
  </conditionalFormatting>
  <conditionalFormatting sqref="I22">
    <cfRule type="cellIs" dxfId="160" priority="2" operator="equal">
      <formula>1</formula>
    </cfRule>
  </conditionalFormatting>
  <conditionalFormatting sqref="M27">
    <cfRule type="cellIs" dxfId="159" priority="1" operator="equal">
      <formula>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Check Box 2">
              <controlPr defaultSize="0" autoFill="0" autoLine="0" autoPict="0">
                <anchor moveWithCells="1">
                  <from>
                    <xdr:col>2</xdr:col>
                    <xdr:colOff>2667000</xdr:colOff>
                    <xdr:row>4</xdr:row>
                    <xdr:rowOff>0</xdr:rowOff>
                  </from>
                  <to>
                    <xdr:col>2</xdr:col>
                    <xdr:colOff>2990850</xdr:colOff>
                    <xdr:row>6</xdr:row>
                    <xdr:rowOff>9525</xdr:rowOff>
                  </to>
                </anchor>
              </controlPr>
            </control>
          </mc:Choice>
        </mc:AlternateContent>
        <mc:AlternateContent xmlns:mc="http://schemas.openxmlformats.org/markup-compatibility/2006">
          <mc:Choice Requires="x14">
            <control shapeId="133122" r:id="rId5" name="Check Box 2">
              <controlPr defaultSize="0" autoFill="0" autoLine="0" autoPict="0">
                <anchor moveWithCells="1">
                  <from>
                    <xdr:col>2</xdr:col>
                    <xdr:colOff>1743075</xdr:colOff>
                    <xdr:row>4</xdr:row>
                    <xdr:rowOff>0</xdr:rowOff>
                  </from>
                  <to>
                    <xdr:col>2</xdr:col>
                    <xdr:colOff>2066925</xdr:colOff>
                    <xdr:row>6</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126"/>
  <sheetViews>
    <sheetView zoomScaleNormal="100" workbookViewId="0">
      <selection activeCell="E44" sqref="E44"/>
    </sheetView>
  </sheetViews>
  <sheetFormatPr baseColWidth="10" defaultRowHeight="15" customHeight="1" zeroHeight="1" x14ac:dyDescent="0.25"/>
  <cols>
    <col min="1" max="1" width="2.28515625" style="49" customWidth="1"/>
    <col min="2" max="2" width="3.140625" customWidth="1"/>
    <col min="3" max="3" width="48.42578125" customWidth="1"/>
    <col min="4" max="4" width="24.5703125" style="76" customWidth="1"/>
    <col min="5" max="5" width="14.7109375" style="76" customWidth="1"/>
    <col min="6" max="24" width="5.140625" customWidth="1"/>
    <col min="25" max="29" width="5.28515625" customWidth="1"/>
    <col min="30" max="54" width="11.42578125" style="49"/>
  </cols>
  <sheetData>
    <row r="1" spans="2:29" s="49" customFormat="1" ht="24" customHeight="1" x14ac:dyDescent="0.25">
      <c r="D1" s="50"/>
      <c r="E1" s="50"/>
    </row>
    <row r="2" spans="2:29" s="49" customFormat="1" ht="24.75" customHeight="1" x14ac:dyDescent="0.25">
      <c r="B2" s="185" t="s">
        <v>391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row>
    <row r="3" spans="2:29" s="49" customFormat="1" ht="13.5" customHeight="1" x14ac:dyDescent="0.25">
      <c r="B3" s="186" t="s">
        <v>87</v>
      </c>
      <c r="C3" s="187"/>
      <c r="D3" s="187"/>
      <c r="E3" s="188" t="s">
        <v>85</v>
      </c>
      <c r="F3" s="188"/>
      <c r="G3" s="188"/>
      <c r="H3" s="188"/>
      <c r="I3" s="188"/>
      <c r="J3" s="188"/>
      <c r="K3" s="188"/>
      <c r="L3" s="188"/>
      <c r="M3" s="188"/>
      <c r="N3" s="188"/>
      <c r="O3" s="188"/>
      <c r="P3" s="188"/>
      <c r="Q3" s="188"/>
      <c r="R3" s="188"/>
      <c r="S3" s="188"/>
      <c r="T3" s="187" t="s">
        <v>49</v>
      </c>
      <c r="U3" s="187"/>
      <c r="V3" s="187"/>
      <c r="W3" s="187"/>
      <c r="X3" s="187"/>
      <c r="Y3" s="187"/>
      <c r="Z3" s="187"/>
      <c r="AA3" s="187"/>
      <c r="AB3" s="187"/>
      <c r="AC3" s="189"/>
    </row>
    <row r="4" spans="2:29" s="49" customFormat="1" ht="5.25" customHeight="1" x14ac:dyDescent="0.25">
      <c r="D4" s="50"/>
      <c r="E4" s="50"/>
    </row>
    <row r="5" spans="2:29" s="54" customFormat="1" ht="12" customHeight="1" x14ac:dyDescent="0.2">
      <c r="B5" s="190" t="s">
        <v>88</v>
      </c>
      <c r="C5" s="190"/>
      <c r="D5" s="191" t="s">
        <v>216</v>
      </c>
      <c r="E5" s="191"/>
      <c r="F5" s="191"/>
      <c r="G5" s="191"/>
      <c r="H5" s="192" t="s">
        <v>90</v>
      </c>
      <c r="I5" s="192"/>
      <c r="J5" s="51"/>
      <c r="K5" s="95" t="s">
        <v>91</v>
      </c>
      <c r="L5" s="51"/>
      <c r="M5" s="51" t="s">
        <v>92</v>
      </c>
      <c r="N5" s="193"/>
      <c r="O5" s="193"/>
      <c r="P5" s="53"/>
    </row>
    <row r="6" spans="2:29" s="54" customFormat="1" ht="4.5" customHeight="1" x14ac:dyDescent="0.2">
      <c r="D6" s="94"/>
      <c r="E6" s="94"/>
    </row>
    <row r="7" spans="2:29" s="54" customFormat="1" ht="11.25" x14ac:dyDescent="0.2">
      <c r="B7" s="200" t="s">
        <v>24</v>
      </c>
      <c r="C7" s="200"/>
      <c r="D7" s="253" t="s">
        <v>219</v>
      </c>
      <c r="E7" s="254"/>
      <c r="F7" s="254"/>
      <c r="G7" s="254"/>
      <c r="H7" s="254"/>
      <c r="I7" s="254"/>
      <c r="J7" s="254"/>
      <c r="K7" s="254"/>
      <c r="L7" s="254"/>
      <c r="M7" s="254"/>
      <c r="N7" s="254"/>
      <c r="O7" s="254"/>
      <c r="P7" s="254"/>
      <c r="Q7" s="254"/>
      <c r="R7" s="254"/>
      <c r="S7" s="254"/>
      <c r="T7" s="254"/>
      <c r="U7" s="254"/>
      <c r="V7" s="254"/>
      <c r="W7" s="254"/>
      <c r="X7" s="255"/>
    </row>
    <row r="8" spans="2:29" s="54" customFormat="1" ht="3.75" customHeight="1" x14ac:dyDescent="0.2">
      <c r="B8" s="56"/>
      <c r="C8" s="56"/>
      <c r="D8" s="94"/>
      <c r="E8" s="94"/>
    </row>
    <row r="9" spans="2:29" s="54" customFormat="1" ht="14.25" customHeight="1" x14ac:dyDescent="0.2">
      <c r="B9" s="200" t="s">
        <v>94</v>
      </c>
      <c r="C9" s="200"/>
      <c r="D9" s="361" t="s">
        <v>221</v>
      </c>
      <c r="E9" s="362"/>
      <c r="F9" s="362"/>
      <c r="G9" s="362"/>
      <c r="H9" s="362"/>
      <c r="I9" s="362"/>
      <c r="J9" s="362"/>
      <c r="K9" s="362"/>
      <c r="L9" s="362"/>
      <c r="M9" s="362"/>
      <c r="N9" s="362"/>
      <c r="O9" s="362"/>
      <c r="P9" s="362"/>
      <c r="Q9" s="362"/>
      <c r="R9" s="362"/>
      <c r="S9" s="362"/>
      <c r="T9" s="362"/>
      <c r="U9" s="362"/>
      <c r="V9" s="362"/>
      <c r="W9" s="362"/>
      <c r="X9" s="363"/>
    </row>
    <row r="10" spans="2:29" s="54" customFormat="1" ht="3.75" customHeight="1" x14ac:dyDescent="0.2">
      <c r="B10" s="93"/>
      <c r="C10" s="93"/>
      <c r="D10" s="58"/>
      <c r="E10" s="58"/>
      <c r="F10" s="58"/>
      <c r="G10" s="58"/>
      <c r="H10" s="58"/>
      <c r="I10" s="58"/>
      <c r="J10" s="58"/>
      <c r="K10" s="58"/>
      <c r="L10" s="58"/>
      <c r="M10" s="58"/>
      <c r="N10" s="58"/>
      <c r="O10" s="58"/>
      <c r="P10" s="58"/>
      <c r="Q10" s="58"/>
      <c r="R10" s="58"/>
      <c r="S10" s="58"/>
      <c r="T10" s="58"/>
      <c r="U10" s="58"/>
      <c r="V10" s="58"/>
      <c r="W10" s="58"/>
      <c r="X10" s="58"/>
    </row>
    <row r="11" spans="2:29" s="54" customFormat="1" ht="11.25" x14ac:dyDescent="0.2">
      <c r="B11" s="200" t="s">
        <v>95</v>
      </c>
      <c r="C11" s="200"/>
      <c r="D11" s="253" t="s">
        <v>220</v>
      </c>
      <c r="E11" s="254"/>
      <c r="F11" s="254"/>
      <c r="G11" s="254"/>
      <c r="H11" s="254"/>
      <c r="I11" s="254"/>
      <c r="J11" s="254"/>
      <c r="K11" s="254"/>
      <c r="L11" s="254"/>
      <c r="M11" s="254"/>
      <c r="N11" s="254"/>
      <c r="O11" s="254"/>
      <c r="P11" s="254"/>
      <c r="Q11" s="254"/>
      <c r="R11" s="254"/>
      <c r="S11" s="254"/>
      <c r="T11" s="254"/>
      <c r="U11" s="254"/>
      <c r="V11" s="254"/>
      <c r="W11" s="254"/>
      <c r="X11" s="255"/>
    </row>
    <row r="12" spans="2:29" s="54" customFormat="1" ht="3.75" customHeight="1" x14ac:dyDescent="0.2">
      <c r="B12" s="59"/>
      <c r="C12" s="59"/>
      <c r="D12" s="58"/>
      <c r="E12" s="58"/>
      <c r="F12" s="58"/>
      <c r="G12" s="58"/>
      <c r="H12" s="58"/>
      <c r="I12" s="58"/>
      <c r="J12" s="58"/>
      <c r="K12" s="58"/>
      <c r="L12" s="58"/>
      <c r="M12" s="58"/>
      <c r="N12" s="58"/>
      <c r="O12" s="58"/>
      <c r="P12" s="58"/>
      <c r="Q12" s="58"/>
      <c r="R12" s="58"/>
      <c r="S12" s="58"/>
      <c r="T12" s="58"/>
      <c r="U12" s="58"/>
      <c r="V12" s="58"/>
      <c r="W12" s="58"/>
      <c r="X12" s="58"/>
    </row>
    <row r="13" spans="2:29" s="54" customFormat="1" ht="11.25" x14ac:dyDescent="0.2">
      <c r="B13" s="59"/>
      <c r="C13" s="96" t="s">
        <v>96</v>
      </c>
      <c r="D13" s="194" t="s">
        <v>97</v>
      </c>
      <c r="E13" s="194"/>
      <c r="F13" s="194"/>
      <c r="G13" s="194"/>
      <c r="H13" s="194"/>
      <c r="I13" s="194"/>
      <c r="J13" s="194"/>
      <c r="K13" s="194"/>
      <c r="L13" s="194"/>
      <c r="M13" s="194"/>
      <c r="N13" s="194"/>
      <c r="O13" s="194"/>
      <c r="P13" s="194"/>
      <c r="Q13" s="194"/>
      <c r="R13" s="194"/>
      <c r="S13" s="194" t="s">
        <v>18</v>
      </c>
      <c r="T13" s="194"/>
      <c r="U13" s="194"/>
      <c r="V13" s="194"/>
      <c r="W13" s="194"/>
      <c r="X13" s="194"/>
    </row>
    <row r="14" spans="2:29" s="54" customFormat="1" ht="11.25" x14ac:dyDescent="0.2">
      <c r="B14" s="59"/>
      <c r="C14" s="61" t="s">
        <v>36</v>
      </c>
      <c r="D14" s="195" t="s">
        <v>212</v>
      </c>
      <c r="E14" s="195"/>
      <c r="F14" s="195"/>
      <c r="G14" s="195"/>
      <c r="H14" s="195"/>
      <c r="I14" s="195"/>
      <c r="J14" s="195"/>
      <c r="K14" s="195"/>
      <c r="L14" s="195"/>
      <c r="M14" s="195"/>
      <c r="N14" s="195"/>
      <c r="O14" s="195"/>
      <c r="P14" s="195"/>
      <c r="Q14" s="195"/>
      <c r="R14" s="195"/>
      <c r="S14" s="196" t="s">
        <v>99</v>
      </c>
      <c r="T14" s="197"/>
      <c r="U14" s="197"/>
      <c r="V14" s="197"/>
      <c r="W14" s="197"/>
      <c r="X14" s="198"/>
    </row>
    <row r="15" spans="2:29" s="54" customFormat="1" ht="11.25" x14ac:dyDescent="0.2">
      <c r="B15" s="59"/>
      <c r="C15" s="61" t="s">
        <v>37</v>
      </c>
      <c r="D15" s="195" t="s">
        <v>77</v>
      </c>
      <c r="E15" s="195"/>
      <c r="F15" s="195"/>
      <c r="G15" s="195"/>
      <c r="H15" s="195"/>
      <c r="I15" s="195"/>
      <c r="J15" s="195"/>
      <c r="K15" s="195"/>
      <c r="L15" s="195"/>
      <c r="M15" s="195"/>
      <c r="N15" s="195"/>
      <c r="O15" s="195"/>
      <c r="P15" s="195"/>
      <c r="Q15" s="195"/>
      <c r="R15" s="195"/>
      <c r="S15" s="199" t="s">
        <v>77</v>
      </c>
      <c r="T15" s="188"/>
      <c r="U15" s="188"/>
      <c r="V15" s="188"/>
      <c r="W15" s="188"/>
      <c r="X15" s="188"/>
    </row>
    <row r="16" spans="2:29" s="54" customFormat="1" ht="11.25" x14ac:dyDescent="0.2">
      <c r="C16" s="61" t="s">
        <v>38</v>
      </c>
      <c r="D16" s="195" t="s">
        <v>222</v>
      </c>
      <c r="E16" s="195"/>
      <c r="F16" s="195"/>
      <c r="G16" s="195"/>
      <c r="H16" s="195"/>
      <c r="I16" s="195"/>
      <c r="J16" s="195"/>
      <c r="K16" s="195"/>
      <c r="L16" s="195"/>
      <c r="M16" s="195"/>
      <c r="N16" s="195"/>
      <c r="O16" s="195"/>
      <c r="P16" s="195"/>
      <c r="Q16" s="195"/>
      <c r="R16" s="195"/>
      <c r="S16" s="196" t="s">
        <v>99</v>
      </c>
      <c r="T16" s="197"/>
      <c r="U16" s="197"/>
      <c r="V16" s="197"/>
      <c r="W16" s="197"/>
      <c r="X16" s="198"/>
    </row>
    <row r="17" spans="2:29" s="54" customFormat="1" ht="12.75" customHeight="1" x14ac:dyDescent="0.2">
      <c r="B17" s="54" t="s">
        <v>100</v>
      </c>
      <c r="C17" s="62"/>
      <c r="D17" s="94"/>
      <c r="E17" s="94"/>
    </row>
    <row r="18" spans="2:29" ht="12.75" customHeight="1" x14ac:dyDescent="0.25">
      <c r="B18" s="260" t="s">
        <v>101</v>
      </c>
      <c r="C18" s="212" t="s">
        <v>44</v>
      </c>
      <c r="D18" s="215" t="s">
        <v>45</v>
      </c>
      <c r="E18" s="215" t="s">
        <v>496</v>
      </c>
      <c r="F18" s="218" t="s">
        <v>102</v>
      </c>
      <c r="G18" s="219"/>
      <c r="H18" s="219"/>
      <c r="I18" s="219"/>
      <c r="J18" s="219"/>
      <c r="K18" s="219"/>
      <c r="L18" s="219"/>
      <c r="M18" s="219"/>
      <c r="N18" s="219"/>
      <c r="O18" s="219"/>
      <c r="P18" s="219"/>
      <c r="Q18" s="219"/>
      <c r="R18" s="219"/>
      <c r="S18" s="219"/>
      <c r="T18" s="219"/>
      <c r="U18" s="219"/>
      <c r="V18" s="219"/>
      <c r="W18" s="219"/>
      <c r="X18" s="219"/>
      <c r="Y18" s="219"/>
      <c r="Z18" s="219"/>
      <c r="AA18" s="219"/>
      <c r="AB18" s="219"/>
      <c r="AC18" s="220"/>
    </row>
    <row r="19" spans="2:29" ht="9.75" customHeight="1" x14ac:dyDescent="0.25">
      <c r="B19" s="261"/>
      <c r="C19" s="213"/>
      <c r="D19" s="216"/>
      <c r="E19" s="216"/>
      <c r="F19" s="221" t="s">
        <v>103</v>
      </c>
      <c r="G19" s="221"/>
      <c r="H19" s="222" t="s">
        <v>104</v>
      </c>
      <c r="I19" s="222"/>
      <c r="J19" s="221" t="s">
        <v>105</v>
      </c>
      <c r="K19" s="221"/>
      <c r="L19" s="222" t="s">
        <v>106</v>
      </c>
      <c r="M19" s="222"/>
      <c r="N19" s="221" t="s">
        <v>107</v>
      </c>
      <c r="O19" s="221"/>
      <c r="P19" s="222" t="s">
        <v>108</v>
      </c>
      <c r="Q19" s="222"/>
      <c r="R19" s="221" t="s">
        <v>109</v>
      </c>
      <c r="S19" s="221"/>
      <c r="T19" s="222" t="s">
        <v>110</v>
      </c>
      <c r="U19" s="222"/>
      <c r="V19" s="221" t="s">
        <v>111</v>
      </c>
      <c r="W19" s="221"/>
      <c r="X19" s="222" t="s">
        <v>112</v>
      </c>
      <c r="Y19" s="222"/>
      <c r="Z19" s="221" t="s">
        <v>113</v>
      </c>
      <c r="AA19" s="221"/>
      <c r="AB19" s="222" t="s">
        <v>114</v>
      </c>
      <c r="AC19" s="222"/>
    </row>
    <row r="20" spans="2:29" ht="9" customHeight="1" x14ac:dyDescent="0.25">
      <c r="B20" s="262"/>
      <c r="C20" s="214"/>
      <c r="D20" s="217"/>
      <c r="E20" s="217"/>
      <c r="F20" s="63" t="s">
        <v>22</v>
      </c>
      <c r="G20" s="64" t="s">
        <v>23</v>
      </c>
      <c r="H20" s="63" t="s">
        <v>22</v>
      </c>
      <c r="I20" s="64" t="s">
        <v>23</v>
      </c>
      <c r="J20" s="63" t="s">
        <v>22</v>
      </c>
      <c r="K20" s="64" t="s">
        <v>23</v>
      </c>
      <c r="L20" s="63" t="s">
        <v>22</v>
      </c>
      <c r="M20" s="64" t="s">
        <v>23</v>
      </c>
      <c r="N20" s="63" t="s">
        <v>22</v>
      </c>
      <c r="O20" s="64" t="s">
        <v>23</v>
      </c>
      <c r="P20" s="63" t="s">
        <v>22</v>
      </c>
      <c r="Q20" s="64" t="s">
        <v>23</v>
      </c>
      <c r="R20" s="63" t="s">
        <v>22</v>
      </c>
      <c r="S20" s="64" t="s">
        <v>23</v>
      </c>
      <c r="T20" s="63" t="s">
        <v>22</v>
      </c>
      <c r="U20" s="64" t="s">
        <v>23</v>
      </c>
      <c r="V20" s="63" t="s">
        <v>22</v>
      </c>
      <c r="W20" s="64" t="s">
        <v>23</v>
      </c>
      <c r="X20" s="63" t="s">
        <v>22</v>
      </c>
      <c r="Y20" s="64" t="s">
        <v>23</v>
      </c>
      <c r="Z20" s="63" t="s">
        <v>22</v>
      </c>
      <c r="AA20" s="64" t="s">
        <v>23</v>
      </c>
      <c r="AB20" s="63" t="s">
        <v>22</v>
      </c>
      <c r="AC20" s="64" t="s">
        <v>23</v>
      </c>
    </row>
    <row r="21" spans="2:29" x14ac:dyDescent="0.25">
      <c r="B21" s="360"/>
      <c r="C21" s="65" t="s">
        <v>349</v>
      </c>
      <c r="D21" s="143" t="s">
        <v>350</v>
      </c>
      <c r="E21" s="123" t="s">
        <v>498</v>
      </c>
      <c r="F21" s="66"/>
      <c r="G21" s="66"/>
      <c r="H21" s="66">
        <v>1</v>
      </c>
      <c r="I21" s="66"/>
      <c r="J21" s="66">
        <v>1</v>
      </c>
      <c r="K21" s="66"/>
      <c r="L21" s="66">
        <v>1</v>
      </c>
      <c r="M21" s="66"/>
      <c r="N21" s="66"/>
      <c r="O21" s="66"/>
      <c r="P21" s="66"/>
      <c r="Q21" s="66"/>
      <c r="R21" s="66"/>
      <c r="S21" s="66"/>
      <c r="T21" s="66"/>
      <c r="U21" s="66"/>
      <c r="V21" s="66"/>
      <c r="W21" s="66"/>
      <c r="X21" s="66"/>
      <c r="Y21" s="66"/>
      <c r="Z21" s="66"/>
      <c r="AA21" s="66"/>
      <c r="AB21" s="66"/>
      <c r="AC21" s="66"/>
    </row>
    <row r="22" spans="2:29" ht="22.5" x14ac:dyDescent="0.25">
      <c r="B22" s="360"/>
      <c r="C22" s="65" t="s">
        <v>308</v>
      </c>
      <c r="D22" s="143" t="s">
        <v>350</v>
      </c>
      <c r="E22" s="123" t="s">
        <v>498</v>
      </c>
      <c r="F22" s="66"/>
      <c r="G22" s="66"/>
      <c r="H22" s="66"/>
      <c r="I22" s="66"/>
      <c r="J22" s="66"/>
      <c r="K22" s="66"/>
      <c r="L22" s="66"/>
      <c r="M22" s="66"/>
      <c r="N22" s="66">
        <v>1</v>
      </c>
      <c r="O22" s="66"/>
      <c r="P22" s="66">
        <v>1</v>
      </c>
      <c r="Q22" s="66"/>
      <c r="R22" s="66"/>
      <c r="S22" s="66"/>
      <c r="T22" s="66"/>
      <c r="U22" s="66"/>
      <c r="V22" s="66"/>
      <c r="W22" s="66"/>
      <c r="X22" s="66"/>
      <c r="Y22" s="66"/>
      <c r="Z22" s="66"/>
      <c r="AA22" s="66"/>
      <c r="AB22" s="66"/>
      <c r="AC22" s="66"/>
    </row>
    <row r="23" spans="2:29" ht="22.5" x14ac:dyDescent="0.25">
      <c r="B23" s="360"/>
      <c r="C23" s="65" t="s">
        <v>351</v>
      </c>
      <c r="D23" s="143" t="s">
        <v>350</v>
      </c>
      <c r="E23" s="123" t="s">
        <v>497</v>
      </c>
      <c r="F23" s="66"/>
      <c r="G23" s="66"/>
      <c r="H23" s="66"/>
      <c r="I23" s="66"/>
      <c r="J23" s="66"/>
      <c r="K23" s="66"/>
      <c r="L23" s="66"/>
      <c r="M23" s="66"/>
      <c r="N23" s="66"/>
      <c r="O23" s="66"/>
      <c r="P23" s="66">
        <v>1</v>
      </c>
      <c r="Q23" s="66"/>
      <c r="R23" s="66"/>
      <c r="S23" s="66"/>
      <c r="T23" s="66"/>
      <c r="U23" s="66"/>
      <c r="V23" s="66"/>
      <c r="W23" s="66"/>
      <c r="X23" s="66"/>
      <c r="Y23" s="66"/>
      <c r="Z23" s="66"/>
      <c r="AA23" s="66"/>
      <c r="AB23" s="66"/>
      <c r="AC23" s="66"/>
    </row>
    <row r="24" spans="2:29" ht="22.5" x14ac:dyDescent="0.25">
      <c r="B24" s="360"/>
      <c r="C24" s="65" t="s">
        <v>352</v>
      </c>
      <c r="D24" s="143" t="s">
        <v>350</v>
      </c>
      <c r="E24" s="123" t="s">
        <v>497</v>
      </c>
      <c r="F24" s="66"/>
      <c r="G24" s="66"/>
      <c r="H24" s="66"/>
      <c r="I24" s="66"/>
      <c r="J24" s="66"/>
      <c r="K24" s="66"/>
      <c r="L24" s="66"/>
      <c r="M24" s="66"/>
      <c r="N24" s="66"/>
      <c r="O24" s="66"/>
      <c r="P24" s="66">
        <v>1</v>
      </c>
      <c r="Q24" s="66"/>
      <c r="R24" s="66"/>
      <c r="S24" s="66"/>
      <c r="T24" s="66"/>
      <c r="U24" s="66"/>
      <c r="V24" s="66"/>
      <c r="W24" s="66"/>
      <c r="X24" s="66"/>
      <c r="Y24" s="66"/>
      <c r="Z24" s="66"/>
      <c r="AA24" s="66"/>
      <c r="AB24" s="66"/>
      <c r="AC24" s="66"/>
    </row>
    <row r="25" spans="2:29" x14ac:dyDescent="0.25">
      <c r="B25" s="360"/>
      <c r="C25" s="65" t="s">
        <v>353</v>
      </c>
      <c r="D25" s="127" t="s">
        <v>350</v>
      </c>
      <c r="E25" s="123" t="s">
        <v>498</v>
      </c>
      <c r="F25" s="66"/>
      <c r="G25" s="66"/>
      <c r="H25" s="66"/>
      <c r="I25" s="66"/>
      <c r="J25" s="66"/>
      <c r="K25" s="66"/>
      <c r="L25" s="66"/>
      <c r="M25" s="66"/>
      <c r="N25" s="66"/>
      <c r="O25" s="66"/>
      <c r="P25" s="66"/>
      <c r="Q25" s="66"/>
      <c r="R25" s="66">
        <v>1</v>
      </c>
      <c r="S25" s="66"/>
      <c r="T25" s="66">
        <v>1</v>
      </c>
      <c r="U25" s="66"/>
      <c r="V25" s="66">
        <v>1</v>
      </c>
      <c r="W25" s="66"/>
      <c r="X25" s="66"/>
      <c r="Y25" s="66"/>
      <c r="Z25" s="66"/>
      <c r="AA25" s="66"/>
      <c r="AB25" s="66"/>
      <c r="AC25" s="66"/>
    </row>
    <row r="26" spans="2:29" s="49" customFormat="1" ht="33.75" x14ac:dyDescent="0.25">
      <c r="B26" s="360"/>
      <c r="C26" s="65" t="s">
        <v>309</v>
      </c>
      <c r="D26" s="128" t="s">
        <v>244</v>
      </c>
      <c r="E26" s="123" t="s">
        <v>497</v>
      </c>
      <c r="F26" s="66"/>
      <c r="G26" s="66"/>
      <c r="H26" s="66"/>
      <c r="I26" s="66"/>
      <c r="J26" s="66">
        <v>1</v>
      </c>
      <c r="K26" s="66"/>
      <c r="L26" s="66"/>
      <c r="M26" s="66"/>
      <c r="N26" s="66"/>
      <c r="O26" s="66"/>
      <c r="P26" s="66"/>
      <c r="Q26" s="66"/>
      <c r="R26" s="66"/>
      <c r="S26" s="66"/>
      <c r="T26" s="66"/>
      <c r="U26" s="66"/>
      <c r="V26" s="66"/>
      <c r="W26" s="66"/>
      <c r="X26" s="66"/>
      <c r="Y26" s="66"/>
      <c r="Z26" s="66"/>
      <c r="AA26" s="66"/>
      <c r="AB26" s="66"/>
      <c r="AC26" s="66"/>
    </row>
    <row r="27" spans="2:29" s="49" customFormat="1" ht="44.25" customHeight="1" x14ac:dyDescent="0.25">
      <c r="B27" s="106" t="s">
        <v>161</v>
      </c>
      <c r="C27" s="65" t="s">
        <v>310</v>
      </c>
      <c r="D27" s="146" t="s">
        <v>354</v>
      </c>
      <c r="E27" s="123" t="s">
        <v>497</v>
      </c>
      <c r="F27" s="66"/>
      <c r="G27" s="66"/>
      <c r="H27" s="66"/>
      <c r="I27" s="66"/>
      <c r="J27" s="66">
        <v>1</v>
      </c>
      <c r="K27" s="66"/>
      <c r="L27" s="66">
        <v>1</v>
      </c>
      <c r="M27" s="66"/>
      <c r="N27" s="66">
        <v>1</v>
      </c>
      <c r="O27" s="66"/>
      <c r="P27" s="66">
        <v>1</v>
      </c>
      <c r="Q27" s="66"/>
      <c r="R27" s="66">
        <v>1</v>
      </c>
      <c r="S27" s="66"/>
      <c r="T27" s="66">
        <v>1</v>
      </c>
      <c r="U27" s="66"/>
      <c r="V27" s="66">
        <v>1</v>
      </c>
      <c r="W27" s="66"/>
      <c r="X27" s="66">
        <v>1</v>
      </c>
      <c r="Y27" s="66"/>
      <c r="Z27" s="66">
        <v>1</v>
      </c>
      <c r="AA27" s="66"/>
      <c r="AB27" s="66">
        <v>1</v>
      </c>
      <c r="AC27" s="66"/>
    </row>
    <row r="28" spans="2:29" x14ac:dyDescent="0.25">
      <c r="B28" s="226" t="s">
        <v>119</v>
      </c>
      <c r="C28" s="227"/>
      <c r="D28" s="227"/>
      <c r="E28" s="228"/>
      <c r="F28" s="207">
        <f>SUM(F21:F27)</f>
        <v>0</v>
      </c>
      <c r="G28" s="208"/>
      <c r="H28" s="207">
        <f>SUM(H21:H27)</f>
        <v>1</v>
      </c>
      <c r="I28" s="208"/>
      <c r="J28" s="207">
        <f>SUM(J21:J27)</f>
        <v>3</v>
      </c>
      <c r="K28" s="208"/>
      <c r="L28" s="207">
        <f>SUM(L21:L27)</f>
        <v>2</v>
      </c>
      <c r="M28" s="208"/>
      <c r="N28" s="207">
        <f>SUM(N21:N27)</f>
        <v>2</v>
      </c>
      <c r="O28" s="208"/>
      <c r="P28" s="207">
        <f>SUM(P21:P27)</f>
        <v>4</v>
      </c>
      <c r="Q28" s="208"/>
      <c r="R28" s="207">
        <f>SUM(R21:R27)</f>
        <v>2</v>
      </c>
      <c r="S28" s="208"/>
      <c r="T28" s="207">
        <f>SUM(T21:T27)</f>
        <v>2</v>
      </c>
      <c r="U28" s="208"/>
      <c r="V28" s="207">
        <f>SUM(V21:V27)</f>
        <v>2</v>
      </c>
      <c r="W28" s="208"/>
      <c r="X28" s="207">
        <f>SUM(X21:X27)</f>
        <v>1</v>
      </c>
      <c r="Y28" s="208"/>
      <c r="Z28" s="207">
        <f>SUM(Z21:Z27)</f>
        <v>1</v>
      </c>
      <c r="AA28" s="208"/>
      <c r="AB28" s="207">
        <f>SUM(AB21:AB27)</f>
        <v>1</v>
      </c>
      <c r="AC28" s="208"/>
    </row>
    <row r="29" spans="2:29" x14ac:dyDescent="0.25">
      <c r="B29" s="168"/>
      <c r="C29" s="169"/>
      <c r="D29" s="169"/>
      <c r="E29" s="170"/>
      <c r="F29" s="171">
        <f>SUM(F23:F24,F26:F27)</f>
        <v>0</v>
      </c>
      <c r="G29" s="172">
        <f>SUM(F21:F22,F25)</f>
        <v>0</v>
      </c>
      <c r="H29" s="171">
        <f>SUM(H23:H24,H26:H27)</f>
        <v>0</v>
      </c>
      <c r="I29" s="172">
        <f>SUM(H21:H22,H25)</f>
        <v>1</v>
      </c>
      <c r="J29" s="171">
        <f>SUM(J23:J24,J26:J27)</f>
        <v>2</v>
      </c>
      <c r="K29" s="172">
        <f>SUM(J21:J22,J25)</f>
        <v>1</v>
      </c>
      <c r="L29" s="171">
        <f>SUM(L23:L24,L26:L27)</f>
        <v>1</v>
      </c>
      <c r="M29" s="172">
        <f>SUM(L21:L22,L25)</f>
        <v>1</v>
      </c>
      <c r="N29" s="171">
        <f>SUM(N23:N24,N26:N27)</f>
        <v>1</v>
      </c>
      <c r="O29" s="172">
        <f>SUM(N21:N22,N25)</f>
        <v>1</v>
      </c>
      <c r="P29" s="171">
        <f>SUM(P23:P24,P26:P27)</f>
        <v>3</v>
      </c>
      <c r="Q29" s="172">
        <f>SUM(P21:P22,P25)</f>
        <v>1</v>
      </c>
      <c r="R29" s="171">
        <f>SUM(R23:R24,R26:R27)</f>
        <v>1</v>
      </c>
      <c r="S29" s="172">
        <f>SUM(R21:R22,R25)</f>
        <v>1</v>
      </c>
      <c r="T29" s="171">
        <f>SUM(T23:T24,T26:T27)</f>
        <v>1</v>
      </c>
      <c r="U29" s="172">
        <f>SUM(T21:T22,T25)</f>
        <v>1</v>
      </c>
      <c r="V29" s="171">
        <f>SUM(V23:V24,V26:V27)</f>
        <v>1</v>
      </c>
      <c r="W29" s="172">
        <f>SUM(V21:V22,V25)</f>
        <v>1</v>
      </c>
      <c r="X29" s="171">
        <f>SUM(X23:X24,X26:X27)</f>
        <v>1</v>
      </c>
      <c r="Y29" s="172">
        <f>SUM(X21:X22,X25)</f>
        <v>0</v>
      </c>
      <c r="Z29" s="171">
        <f>SUM(Z23:Z24,Z26:Z27)</f>
        <v>1</v>
      </c>
      <c r="AA29" s="172">
        <f>SUM(Z21:Z22,Z25)</f>
        <v>0</v>
      </c>
      <c r="AB29" s="171">
        <f>SUM(AB23:AB24,AB26:AB27)</f>
        <v>1</v>
      </c>
      <c r="AC29" s="172">
        <f>SUM(AB21:AB22,AB25)</f>
        <v>0</v>
      </c>
    </row>
    <row r="30" spans="2:29" x14ac:dyDescent="0.25">
      <c r="B30" s="226" t="s">
        <v>120</v>
      </c>
      <c r="C30" s="227"/>
      <c r="D30" s="227"/>
      <c r="E30" s="228"/>
      <c r="F30" s="238">
        <f>SUM(G21:G27)</f>
        <v>0</v>
      </c>
      <c r="G30" s="239"/>
      <c r="H30" s="238">
        <f>SUM(I21:I27)</f>
        <v>0</v>
      </c>
      <c r="I30" s="239"/>
      <c r="J30" s="238">
        <f>SUM(K21:K27)</f>
        <v>0</v>
      </c>
      <c r="K30" s="239"/>
      <c r="L30" s="238">
        <f>SUM(M21:M27)</f>
        <v>0</v>
      </c>
      <c r="M30" s="239"/>
      <c r="N30" s="238">
        <f>SUM(O21:O27)</f>
        <v>0</v>
      </c>
      <c r="O30" s="239"/>
      <c r="P30" s="238">
        <f>SUM(Q21:Q27)</f>
        <v>0</v>
      </c>
      <c r="Q30" s="239"/>
      <c r="R30" s="238">
        <f>SUM(S21:S27)</f>
        <v>0</v>
      </c>
      <c r="S30" s="239"/>
      <c r="T30" s="238">
        <f>SUM(U21:U27)</f>
        <v>0</v>
      </c>
      <c r="U30" s="239"/>
      <c r="V30" s="238">
        <f>SUM(W21:W27)</f>
        <v>0</v>
      </c>
      <c r="W30" s="239"/>
      <c r="X30" s="238">
        <f>SUM(Y21:Y27)</f>
        <v>0</v>
      </c>
      <c r="Y30" s="239"/>
      <c r="Z30" s="238">
        <f>SUM(AA21:AA27)</f>
        <v>0</v>
      </c>
      <c r="AA30" s="239"/>
      <c r="AB30" s="238">
        <f>SUM(AC21:AC27)</f>
        <v>0</v>
      </c>
      <c r="AC30" s="239"/>
    </row>
    <row r="31" spans="2:29" ht="15" customHeight="1" x14ac:dyDescent="0.25">
      <c r="B31" s="231" t="s">
        <v>39</v>
      </c>
      <c r="C31" s="232"/>
      <c r="D31" s="232"/>
      <c r="E31" s="233"/>
      <c r="F31" s="234" t="e">
        <f>(F30/F28)</f>
        <v>#DIV/0!</v>
      </c>
      <c r="G31" s="235"/>
      <c r="H31" s="236">
        <f>(H30/H28)</f>
        <v>0</v>
      </c>
      <c r="I31" s="237"/>
      <c r="J31" s="236">
        <f>(J30/J28)</f>
        <v>0</v>
      </c>
      <c r="K31" s="237"/>
      <c r="L31" s="236">
        <f>(L30/L28)</f>
        <v>0</v>
      </c>
      <c r="M31" s="237"/>
      <c r="N31" s="236">
        <f>(N30/N28)</f>
        <v>0</v>
      </c>
      <c r="O31" s="237"/>
      <c r="P31" s="234">
        <f>(P30/P28)</f>
        <v>0</v>
      </c>
      <c r="Q31" s="235"/>
      <c r="R31" s="234">
        <f>(R30/R28)</f>
        <v>0</v>
      </c>
      <c r="S31" s="235"/>
      <c r="T31" s="234">
        <f>(T30/T28)</f>
        <v>0</v>
      </c>
      <c r="U31" s="235"/>
      <c r="V31" s="241">
        <f>(V30/V28)</f>
        <v>0</v>
      </c>
      <c r="W31" s="242"/>
      <c r="X31" s="236">
        <f>(X30/X28)</f>
        <v>0</v>
      </c>
      <c r="Y31" s="237"/>
      <c r="Z31" s="236">
        <f>(Z30/Z28)</f>
        <v>0</v>
      </c>
      <c r="AA31" s="237"/>
      <c r="AB31" s="236">
        <f>(AB30/AB28)</f>
        <v>0</v>
      </c>
      <c r="AC31" s="237"/>
    </row>
    <row r="32" spans="2:29" ht="15" customHeight="1" x14ac:dyDescent="0.25">
      <c r="B32" s="68"/>
      <c r="C32" s="68"/>
      <c r="D32" s="68"/>
      <c r="E32" s="68"/>
      <c r="F32" s="240" t="e">
        <f>AVERAGE(F31:K31)</f>
        <v>#DIV/0!</v>
      </c>
      <c r="G32" s="240"/>
      <c r="H32" s="240"/>
      <c r="I32" s="240"/>
      <c r="J32" s="240"/>
      <c r="K32" s="240"/>
      <c r="L32" s="240">
        <f>AVERAGE(L31:Q31)</f>
        <v>0</v>
      </c>
      <c r="M32" s="240"/>
      <c r="N32" s="240"/>
      <c r="O32" s="240"/>
      <c r="P32" s="240"/>
      <c r="Q32" s="240"/>
      <c r="R32" s="240">
        <f>AVERAGE(R31:W31)</f>
        <v>0</v>
      </c>
      <c r="S32" s="240"/>
      <c r="T32" s="240"/>
      <c r="U32" s="240"/>
      <c r="V32" s="240"/>
      <c r="W32" s="240"/>
      <c r="X32" s="240">
        <f>AVERAGE(X31:AC31)</f>
        <v>0</v>
      </c>
      <c r="Y32" s="240"/>
      <c r="Z32" s="240"/>
      <c r="AA32" s="240"/>
      <c r="AB32" s="240"/>
      <c r="AC32" s="240"/>
    </row>
    <row r="33" spans="2:29" ht="15" customHeight="1" x14ac:dyDescent="0.25">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row>
    <row r="34" spans="2:29" ht="15" customHeight="1" x14ac:dyDescent="0.25">
      <c r="B34" s="243" t="s">
        <v>124</v>
      </c>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row>
    <row r="35" spans="2:29" ht="15" customHeight="1" x14ac:dyDescent="0.25">
      <c r="B35" s="248" t="s">
        <v>19</v>
      </c>
      <c r="C35" s="248"/>
      <c r="D35" s="100" t="s">
        <v>34</v>
      </c>
      <c r="E35" s="100" t="s">
        <v>18</v>
      </c>
      <c r="F35" s="249" t="s">
        <v>35</v>
      </c>
      <c r="G35" s="249"/>
      <c r="H35" s="249"/>
      <c r="I35" s="249"/>
      <c r="J35" s="249"/>
      <c r="K35" s="249"/>
      <c r="L35" s="249"/>
      <c r="M35" s="249"/>
      <c r="N35" s="249"/>
      <c r="O35" s="249"/>
      <c r="P35" s="249"/>
      <c r="Q35" s="249"/>
      <c r="R35" s="249"/>
      <c r="S35" s="249" t="s">
        <v>125</v>
      </c>
      <c r="T35" s="249"/>
      <c r="U35" s="249"/>
      <c r="V35" s="249"/>
      <c r="W35" s="249"/>
      <c r="X35" s="249"/>
      <c r="Y35" s="249"/>
      <c r="Z35" s="249"/>
      <c r="AA35" s="249"/>
      <c r="AB35" s="249"/>
      <c r="AC35" s="249"/>
    </row>
    <row r="36" spans="2:29" ht="15" customHeight="1" x14ac:dyDescent="0.25">
      <c r="B36" s="188" t="s">
        <v>126</v>
      </c>
      <c r="C36" s="188"/>
      <c r="D36" s="74" t="e">
        <f>F32</f>
        <v>#DIV/0!</v>
      </c>
      <c r="E36" s="75">
        <v>0.8</v>
      </c>
      <c r="F36" s="186"/>
      <c r="G36" s="187"/>
      <c r="H36" s="187"/>
      <c r="I36" s="187"/>
      <c r="J36" s="187"/>
      <c r="K36" s="187"/>
      <c r="L36" s="187"/>
      <c r="M36" s="187"/>
      <c r="N36" s="187"/>
      <c r="O36" s="187"/>
      <c r="P36" s="187"/>
      <c r="Q36" s="187"/>
      <c r="R36" s="189"/>
      <c r="S36" s="186"/>
      <c r="T36" s="187"/>
      <c r="U36" s="187"/>
      <c r="V36" s="187"/>
      <c r="W36" s="187"/>
      <c r="X36" s="187"/>
      <c r="Y36" s="187"/>
      <c r="Z36" s="187"/>
      <c r="AA36" s="187"/>
      <c r="AB36" s="187"/>
      <c r="AC36" s="189"/>
    </row>
    <row r="37" spans="2:29" ht="15" customHeight="1" x14ac:dyDescent="0.25">
      <c r="B37" s="188" t="s">
        <v>127</v>
      </c>
      <c r="C37" s="188"/>
      <c r="D37" s="74">
        <f>L32</f>
        <v>0</v>
      </c>
      <c r="E37" s="75">
        <v>0.8</v>
      </c>
      <c r="F37" s="186"/>
      <c r="G37" s="187"/>
      <c r="H37" s="187"/>
      <c r="I37" s="187"/>
      <c r="J37" s="187"/>
      <c r="K37" s="187"/>
      <c r="L37" s="187"/>
      <c r="M37" s="187"/>
      <c r="N37" s="187"/>
      <c r="O37" s="187"/>
      <c r="P37" s="187"/>
      <c r="Q37" s="187"/>
      <c r="R37" s="189"/>
      <c r="S37" s="186"/>
      <c r="T37" s="187"/>
      <c r="U37" s="187"/>
      <c r="V37" s="187"/>
      <c r="W37" s="187"/>
      <c r="X37" s="187"/>
      <c r="Y37" s="187"/>
      <c r="Z37" s="187"/>
      <c r="AA37" s="187"/>
      <c r="AB37" s="187"/>
      <c r="AC37" s="189"/>
    </row>
    <row r="38" spans="2:29" ht="15" customHeight="1" x14ac:dyDescent="0.25">
      <c r="B38" s="188" t="s">
        <v>128</v>
      </c>
      <c r="C38" s="188"/>
      <c r="D38" s="74">
        <f>R32</f>
        <v>0</v>
      </c>
      <c r="E38" s="75">
        <v>0.8</v>
      </c>
      <c r="F38" s="186"/>
      <c r="G38" s="187"/>
      <c r="H38" s="187"/>
      <c r="I38" s="187"/>
      <c r="J38" s="187"/>
      <c r="K38" s="187"/>
      <c r="L38" s="187"/>
      <c r="M38" s="187"/>
      <c r="N38" s="187"/>
      <c r="O38" s="187"/>
      <c r="P38" s="187"/>
      <c r="Q38" s="187"/>
      <c r="R38" s="189"/>
      <c r="S38" s="186"/>
      <c r="T38" s="187"/>
      <c r="U38" s="187"/>
      <c r="V38" s="187"/>
      <c r="W38" s="187"/>
      <c r="X38" s="187"/>
      <c r="Y38" s="187"/>
      <c r="Z38" s="187"/>
      <c r="AA38" s="187"/>
      <c r="AB38" s="187"/>
      <c r="AC38" s="189"/>
    </row>
    <row r="39" spans="2:29" ht="15" customHeight="1" x14ac:dyDescent="0.25">
      <c r="B39" s="188" t="s">
        <v>129</v>
      </c>
      <c r="C39" s="188"/>
      <c r="D39" s="74" t="e">
        <f>#REF!</f>
        <v>#REF!</v>
      </c>
      <c r="E39" s="75">
        <v>0.8</v>
      </c>
      <c r="F39" s="186"/>
      <c r="G39" s="187"/>
      <c r="H39" s="187"/>
      <c r="I39" s="187"/>
      <c r="J39" s="187"/>
      <c r="K39" s="187"/>
      <c r="L39" s="187"/>
      <c r="M39" s="187"/>
      <c r="N39" s="187"/>
      <c r="O39" s="187"/>
      <c r="P39" s="187"/>
      <c r="Q39" s="187"/>
      <c r="R39" s="189"/>
      <c r="S39" s="186"/>
      <c r="T39" s="187"/>
      <c r="U39" s="187"/>
      <c r="V39" s="187"/>
      <c r="W39" s="187"/>
      <c r="X39" s="187"/>
      <c r="Y39" s="187"/>
      <c r="Z39" s="187"/>
      <c r="AA39" s="187"/>
      <c r="AB39" s="187"/>
      <c r="AC39" s="189"/>
    </row>
    <row r="40" spans="2:29" ht="27" customHeight="1" x14ac:dyDescent="0.25">
      <c r="B40" s="243" t="s">
        <v>130</v>
      </c>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row>
    <row r="41" spans="2:29" ht="141" customHeight="1" x14ac:dyDescent="0.25">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row>
    <row r="42" spans="2:29" ht="15" customHeight="1" x14ac:dyDescent="0.25"/>
    <row r="43" spans="2:29" ht="15" customHeight="1" x14ac:dyDescent="0.25">
      <c r="D43" s="76" t="s">
        <v>497</v>
      </c>
      <c r="E43" s="76">
        <f>SUM(F29,H29,J29,L29,N29,P29,R29,T29,V29,X29,Z29,AB29)</f>
        <v>13</v>
      </c>
      <c r="G43">
        <f>SUM(F28:AC28)</f>
        <v>21</v>
      </c>
      <c r="I43">
        <f>SUM(F30:AC30)</f>
        <v>0</v>
      </c>
    </row>
    <row r="44" spans="2:29" ht="15" customHeight="1" x14ac:dyDescent="0.25">
      <c r="D44" s="76" t="s">
        <v>498</v>
      </c>
      <c r="E44" s="76">
        <f>SUM(G29,I29,K29,M29,O29,Q29,S29,U29,W29,Y29,AA29,AC29)</f>
        <v>8</v>
      </c>
    </row>
    <row r="45" spans="2:29" ht="15" customHeight="1" x14ac:dyDescent="0.25">
      <c r="H45">
        <f>+I43/G43</f>
        <v>0</v>
      </c>
    </row>
    <row r="46" spans="2:29" ht="15" customHeight="1" x14ac:dyDescent="0.25"/>
    <row r="47" spans="2:29" ht="15" customHeight="1" x14ac:dyDescent="0.25"/>
    <row r="48" spans="2:29"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sheetData>
  <mergeCells count="101">
    <mergeCell ref="D11:X11"/>
    <mergeCell ref="D16:R16"/>
    <mergeCell ref="S16:X16"/>
    <mergeCell ref="B18:B20"/>
    <mergeCell ref="C18:C20"/>
    <mergeCell ref="D18:D20"/>
    <mergeCell ref="E18:E20"/>
    <mergeCell ref="F18:AC18"/>
    <mergeCell ref="F19:G19"/>
    <mergeCell ref="H19:I19"/>
    <mergeCell ref="J19:K19"/>
    <mergeCell ref="X19:Y19"/>
    <mergeCell ref="Z19:AA19"/>
    <mergeCell ref="AB19:AC19"/>
    <mergeCell ref="R19:S19"/>
    <mergeCell ref="T19:U19"/>
    <mergeCell ref="V19:W19"/>
    <mergeCell ref="L19:M19"/>
    <mergeCell ref="N19:O19"/>
    <mergeCell ref="P19:Q19"/>
    <mergeCell ref="B21:B26"/>
    <mergeCell ref="V28:W28"/>
    <mergeCell ref="X28:Y28"/>
    <mergeCell ref="Z28:AA28"/>
    <mergeCell ref="AB28:AC28"/>
    <mergeCell ref="B2:AC2"/>
    <mergeCell ref="B3:D3"/>
    <mergeCell ref="E3:S3"/>
    <mergeCell ref="T3:AC3"/>
    <mergeCell ref="B5:C5"/>
    <mergeCell ref="D5:G5"/>
    <mergeCell ref="H5:I5"/>
    <mergeCell ref="N5:O5"/>
    <mergeCell ref="D13:R13"/>
    <mergeCell ref="S13:X13"/>
    <mergeCell ref="D14:R14"/>
    <mergeCell ref="S14:X14"/>
    <mergeCell ref="D15:R15"/>
    <mergeCell ref="S15:X15"/>
    <mergeCell ref="B7:C7"/>
    <mergeCell ref="D7:X7"/>
    <mergeCell ref="B9:C9"/>
    <mergeCell ref="D9:X9"/>
    <mergeCell ref="B11:C11"/>
    <mergeCell ref="R30:S30"/>
    <mergeCell ref="T30:U30"/>
    <mergeCell ref="B28:E28"/>
    <mergeCell ref="F28:G28"/>
    <mergeCell ref="H28:I28"/>
    <mergeCell ref="J28:K28"/>
    <mergeCell ref="L28:M28"/>
    <mergeCell ref="N28:O28"/>
    <mergeCell ref="P28:Q28"/>
    <mergeCell ref="R28:S28"/>
    <mergeCell ref="T28:U28"/>
    <mergeCell ref="V30:W30"/>
    <mergeCell ref="X30:Y30"/>
    <mergeCell ref="Z30:AA30"/>
    <mergeCell ref="AB30:AC30"/>
    <mergeCell ref="B31:E31"/>
    <mergeCell ref="F31:G31"/>
    <mergeCell ref="H31:I31"/>
    <mergeCell ref="J31:K31"/>
    <mergeCell ref="L31:M31"/>
    <mergeCell ref="N31:O31"/>
    <mergeCell ref="P31:Q31"/>
    <mergeCell ref="R31:S31"/>
    <mergeCell ref="T31:U31"/>
    <mergeCell ref="V31:W31"/>
    <mergeCell ref="X31:Y31"/>
    <mergeCell ref="Z31:AA31"/>
    <mergeCell ref="AB31:AC31"/>
    <mergeCell ref="B30:E30"/>
    <mergeCell ref="F30:G30"/>
    <mergeCell ref="H30:I30"/>
    <mergeCell ref="J30:K30"/>
    <mergeCell ref="L30:M30"/>
    <mergeCell ref="N30:O30"/>
    <mergeCell ref="P30:Q30"/>
    <mergeCell ref="F32:K32"/>
    <mergeCell ref="L32:Q32"/>
    <mergeCell ref="R32:W32"/>
    <mergeCell ref="X32:AC32"/>
    <mergeCell ref="B34:AC34"/>
    <mergeCell ref="B35:C35"/>
    <mergeCell ref="F35:R35"/>
    <mergeCell ref="S35:AC35"/>
    <mergeCell ref="B36:C36"/>
    <mergeCell ref="F36:R36"/>
    <mergeCell ref="S36:AC36"/>
    <mergeCell ref="B40:AC40"/>
    <mergeCell ref="B41:AC41"/>
    <mergeCell ref="B37:C37"/>
    <mergeCell ref="F37:R37"/>
    <mergeCell ref="S37:AC37"/>
    <mergeCell ref="B38:C38"/>
    <mergeCell ref="F38:R38"/>
    <mergeCell ref="S38:AC38"/>
    <mergeCell ref="B39:C39"/>
    <mergeCell ref="F39:R39"/>
    <mergeCell ref="S39:AC39"/>
  </mergeCells>
  <conditionalFormatting sqref="M25:M27 Y25:Y27 O25:O27 AA25:AA27 I25:I27 U25:U27 K25:K27 W25:W27 Q25:Q27 AC25:AC27 G25:G27 S25:S27">
    <cfRule type="cellIs" dxfId="158" priority="31" operator="equal">
      <formula>1</formula>
    </cfRule>
  </conditionalFormatting>
  <conditionalFormatting sqref="D26 D25:E25 L25:L27 X25:X27 N25:N27 Z25:Z27 R25:R27 H25:H27 T25:T27 J25:J27 V25:V27 P25:P27 AB25:AB27 F25:F27 E26:E27">
    <cfRule type="cellIs" dxfId="157" priority="30" operator="equal">
      <formula>1</formula>
    </cfRule>
  </conditionalFormatting>
  <conditionalFormatting sqref="F31:AC32">
    <cfRule type="cellIs" dxfId="156" priority="23" operator="between">
      <formula>0</formula>
      <formula>0.79</formula>
    </cfRule>
    <cfRule type="cellIs" dxfId="155" priority="24" operator="between">
      <formula>0.8</formula>
      <formula>1</formula>
    </cfRule>
  </conditionalFormatting>
  <conditionalFormatting sqref="D36:D39">
    <cfRule type="cellIs" dxfId="154" priority="21" operator="between">
      <formula>0.79</formula>
      <formula>0</formula>
    </cfRule>
    <cfRule type="cellIs" dxfId="153" priority="22" operator="between">
      <formula>0.8</formula>
      <formula>1</formula>
    </cfRule>
  </conditionalFormatting>
  <conditionalFormatting sqref="AB21 P21 V21 J21 T21 H21 R21 Z21 N21 X21 L21 F21">
    <cfRule type="cellIs" dxfId="152" priority="18" operator="equal">
      <formula>1</formula>
    </cfRule>
  </conditionalFormatting>
  <conditionalFormatting sqref="S21 G21 AC21 Q21 W21 K21 U21 I21 AA21 O21 Y21 M21">
    <cfRule type="cellIs" dxfId="151" priority="17" operator="equal">
      <formula>1</formula>
    </cfRule>
  </conditionalFormatting>
  <conditionalFormatting sqref="E21">
    <cfRule type="cellIs" dxfId="150" priority="15" operator="equal">
      <formula>1</formula>
    </cfRule>
  </conditionalFormatting>
  <conditionalFormatting sqref="AB22:AB24 P22:P24 V22:V24 J22:J24 T22:T24 H22:H24 R22:R24 Z22:Z24 N22:N24 X22:X24 L22:L24 F22:F24">
    <cfRule type="cellIs" dxfId="149" priority="8" operator="equal">
      <formula>1</formula>
    </cfRule>
  </conditionalFormatting>
  <conditionalFormatting sqref="S22:S24 G22:G24 AC22:AC24 Q22:Q24 W22:W24 K22:K24 U22:U24 I22:I24 AA22:AA24 O22:O24 Y22:Y24 M22:M24">
    <cfRule type="cellIs" dxfId="148" priority="7" operator="equal">
      <formula>1</formula>
    </cfRule>
  </conditionalFormatting>
  <conditionalFormatting sqref="E22:E24">
    <cfRule type="cellIs" dxfId="147" priority="5" operator="equal">
      <formula>1</formula>
    </cfRule>
  </conditionalFormatting>
  <conditionalFormatting sqref="D24">
    <cfRule type="cellIs" dxfId="146" priority="4" operator="equal">
      <formula>1</formula>
    </cfRule>
  </conditionalFormatting>
  <conditionalFormatting sqref="D23">
    <cfRule type="cellIs" dxfId="145" priority="3" operator="equal">
      <formula>1</formula>
    </cfRule>
  </conditionalFormatting>
  <conditionalFormatting sqref="D22">
    <cfRule type="cellIs" dxfId="144" priority="2" operator="equal">
      <formula>1</formula>
    </cfRule>
  </conditionalFormatting>
  <conditionalFormatting sqref="D21">
    <cfRule type="cellIs" dxfId="143" priority="1" operator="equal">
      <formula>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4145" r:id="rId4" name="Check Box 2">
              <controlPr defaultSize="0" autoFill="0" autoLine="0" autoPict="0">
                <anchor moveWithCells="1">
                  <from>
                    <xdr:col>2</xdr:col>
                    <xdr:colOff>2667000</xdr:colOff>
                    <xdr:row>4</xdr:row>
                    <xdr:rowOff>0</xdr:rowOff>
                  </from>
                  <to>
                    <xdr:col>2</xdr:col>
                    <xdr:colOff>2990850</xdr:colOff>
                    <xdr:row>6</xdr:row>
                    <xdr:rowOff>9525</xdr:rowOff>
                  </to>
                </anchor>
              </controlPr>
            </control>
          </mc:Choice>
        </mc:AlternateContent>
        <mc:AlternateContent xmlns:mc="http://schemas.openxmlformats.org/markup-compatibility/2006">
          <mc:Choice Requires="x14">
            <control shapeId="134146" r:id="rId5" name="Check Box 2">
              <controlPr defaultSize="0" autoFill="0" autoLine="0" autoPict="0">
                <anchor moveWithCells="1">
                  <from>
                    <xdr:col>2</xdr:col>
                    <xdr:colOff>1743075</xdr:colOff>
                    <xdr:row>4</xdr:row>
                    <xdr:rowOff>0</xdr:rowOff>
                  </from>
                  <to>
                    <xdr:col>2</xdr:col>
                    <xdr:colOff>2066925</xdr:colOff>
                    <xdr:row>6</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151"/>
  <sheetViews>
    <sheetView zoomScaleNormal="100" workbookViewId="0">
      <selection activeCell="C77" sqref="C77"/>
    </sheetView>
  </sheetViews>
  <sheetFormatPr baseColWidth="10" defaultRowHeight="15" customHeight="1" zeroHeight="1" x14ac:dyDescent="0.25"/>
  <cols>
    <col min="1" max="1" width="2.28515625" style="49" customWidth="1"/>
    <col min="2" max="2" width="3.140625" style="49" customWidth="1"/>
    <col min="3" max="3" width="48.42578125" style="49" customWidth="1"/>
    <col min="4" max="4" width="15" style="50" customWidth="1"/>
    <col min="5" max="5" width="16.140625" style="50" customWidth="1"/>
    <col min="6" max="19" width="5.28515625" style="49" customWidth="1"/>
    <col min="20" max="20" width="5.7109375" style="49" customWidth="1"/>
    <col min="21" max="29" width="5.28515625" style="49" customWidth="1"/>
    <col min="30" max="16384" width="11.42578125" style="49"/>
  </cols>
  <sheetData>
    <row r="1" spans="2:29" ht="24" customHeight="1" x14ac:dyDescent="0.25"/>
    <row r="2" spans="2:29" ht="24.75" customHeight="1" x14ac:dyDescent="0.25">
      <c r="B2" s="185" t="s">
        <v>391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row>
    <row r="3" spans="2:29" ht="13.5" customHeight="1" x14ac:dyDescent="0.25">
      <c r="B3" s="186" t="s">
        <v>87</v>
      </c>
      <c r="C3" s="187"/>
      <c r="D3" s="187"/>
      <c r="E3" s="188" t="s">
        <v>85</v>
      </c>
      <c r="F3" s="188"/>
      <c r="G3" s="188"/>
      <c r="H3" s="188"/>
      <c r="I3" s="188"/>
      <c r="J3" s="188"/>
      <c r="K3" s="188"/>
      <c r="L3" s="188"/>
      <c r="M3" s="188"/>
      <c r="N3" s="188"/>
      <c r="O3" s="188"/>
      <c r="P3" s="188"/>
      <c r="Q3" s="188"/>
      <c r="R3" s="188"/>
      <c r="S3" s="188"/>
      <c r="T3" s="187" t="s">
        <v>49</v>
      </c>
      <c r="U3" s="187"/>
      <c r="V3" s="187"/>
      <c r="W3" s="187"/>
      <c r="X3" s="187"/>
      <c r="Y3" s="187"/>
      <c r="Z3" s="187"/>
      <c r="AA3" s="187"/>
      <c r="AB3" s="187"/>
      <c r="AC3" s="189"/>
    </row>
    <row r="4" spans="2:29" ht="5.25" customHeight="1" x14ac:dyDescent="0.25"/>
    <row r="5" spans="2:29" s="54" customFormat="1" ht="12" customHeight="1" x14ac:dyDescent="0.2">
      <c r="B5" s="190" t="s">
        <v>88</v>
      </c>
      <c r="C5" s="190"/>
      <c r="D5" s="191" t="s">
        <v>311</v>
      </c>
      <c r="E5" s="191"/>
      <c r="F5" s="191"/>
      <c r="G5" s="191"/>
      <c r="H5" s="192" t="s">
        <v>90</v>
      </c>
      <c r="I5" s="192"/>
      <c r="J5" s="51"/>
      <c r="K5" s="52" t="s">
        <v>91</v>
      </c>
      <c r="L5" s="51"/>
      <c r="M5" s="51" t="s">
        <v>92</v>
      </c>
      <c r="N5" s="193"/>
      <c r="O5" s="193"/>
      <c r="P5" s="53"/>
    </row>
    <row r="6" spans="2:29" s="54" customFormat="1" ht="4.5" customHeight="1" x14ac:dyDescent="0.2">
      <c r="D6" s="55"/>
      <c r="E6" s="55"/>
    </row>
    <row r="7" spans="2:29" s="54" customFormat="1" ht="11.25" x14ac:dyDescent="0.2">
      <c r="B7" s="200" t="s">
        <v>24</v>
      </c>
      <c r="C7" s="200"/>
      <c r="D7" s="253" t="s">
        <v>143</v>
      </c>
      <c r="E7" s="254"/>
      <c r="F7" s="254"/>
      <c r="G7" s="254"/>
      <c r="H7" s="254"/>
      <c r="I7" s="254"/>
      <c r="J7" s="254"/>
      <c r="K7" s="254"/>
      <c r="L7" s="254"/>
      <c r="M7" s="254"/>
      <c r="N7" s="254"/>
      <c r="O7" s="254"/>
      <c r="P7" s="254"/>
      <c r="Q7" s="254"/>
      <c r="R7" s="254"/>
      <c r="S7" s="254"/>
      <c r="T7" s="254"/>
      <c r="U7" s="254"/>
      <c r="V7" s="254"/>
      <c r="W7" s="254"/>
      <c r="X7" s="255"/>
    </row>
    <row r="8" spans="2:29" s="54" customFormat="1" ht="3.75" customHeight="1" x14ac:dyDescent="0.2">
      <c r="B8" s="56"/>
      <c r="C8" s="56"/>
      <c r="D8" s="55"/>
      <c r="E8" s="55"/>
    </row>
    <row r="9" spans="2:29" s="54" customFormat="1" ht="12" customHeight="1" x14ac:dyDescent="0.2">
      <c r="B9" s="200" t="s">
        <v>94</v>
      </c>
      <c r="C9" s="200"/>
      <c r="D9" s="339" t="s">
        <v>355</v>
      </c>
      <c r="E9" s="340"/>
      <c r="F9" s="340"/>
      <c r="G9" s="340"/>
      <c r="H9" s="340"/>
      <c r="I9" s="340"/>
      <c r="J9" s="340"/>
      <c r="K9" s="340"/>
      <c r="L9" s="340"/>
      <c r="M9" s="340"/>
      <c r="N9" s="340"/>
      <c r="O9" s="340"/>
      <c r="P9" s="340"/>
      <c r="Q9" s="340"/>
      <c r="R9" s="340"/>
      <c r="S9" s="340"/>
      <c r="T9" s="340"/>
      <c r="U9" s="340"/>
      <c r="V9" s="340"/>
      <c r="W9" s="340"/>
      <c r="X9" s="341"/>
    </row>
    <row r="10" spans="2:29" s="54" customFormat="1" ht="3.75" customHeight="1" x14ac:dyDescent="0.2">
      <c r="B10" s="57"/>
      <c r="C10" s="57"/>
      <c r="D10" s="58"/>
      <c r="E10" s="58"/>
      <c r="F10" s="58"/>
      <c r="G10" s="58"/>
      <c r="H10" s="58"/>
      <c r="I10" s="58"/>
      <c r="J10" s="58"/>
      <c r="K10" s="58"/>
      <c r="L10" s="58"/>
      <c r="M10" s="58"/>
      <c r="N10" s="58"/>
      <c r="O10" s="58"/>
      <c r="P10" s="58"/>
      <c r="Q10" s="58"/>
      <c r="R10" s="58"/>
      <c r="S10" s="58"/>
      <c r="T10" s="58"/>
      <c r="U10" s="58"/>
      <c r="V10" s="58"/>
      <c r="W10" s="58"/>
      <c r="X10" s="58"/>
    </row>
    <row r="11" spans="2:29" s="54" customFormat="1" ht="22.5" customHeight="1" x14ac:dyDescent="0.2">
      <c r="B11" s="200" t="s">
        <v>95</v>
      </c>
      <c r="C11" s="200"/>
      <c r="D11" s="339" t="s">
        <v>312</v>
      </c>
      <c r="E11" s="340"/>
      <c r="F11" s="340"/>
      <c r="G11" s="340"/>
      <c r="H11" s="340"/>
      <c r="I11" s="340"/>
      <c r="J11" s="340"/>
      <c r="K11" s="340"/>
      <c r="L11" s="340"/>
      <c r="M11" s="340"/>
      <c r="N11" s="340"/>
      <c r="O11" s="340"/>
      <c r="P11" s="340"/>
      <c r="Q11" s="340"/>
      <c r="R11" s="340"/>
      <c r="S11" s="340"/>
      <c r="T11" s="340"/>
      <c r="U11" s="340"/>
      <c r="V11" s="340"/>
      <c r="W11" s="340"/>
      <c r="X11" s="341"/>
    </row>
    <row r="12" spans="2:29" s="54" customFormat="1" ht="3.75" customHeight="1" x14ac:dyDescent="0.2">
      <c r="B12" s="59"/>
      <c r="C12" s="59"/>
      <c r="D12" s="58"/>
      <c r="E12" s="58"/>
      <c r="F12" s="58"/>
      <c r="G12" s="58"/>
      <c r="H12" s="58"/>
      <c r="I12" s="58"/>
      <c r="J12" s="58"/>
      <c r="K12" s="58"/>
      <c r="L12" s="58"/>
      <c r="M12" s="58"/>
      <c r="N12" s="58"/>
      <c r="O12" s="58"/>
      <c r="P12" s="58"/>
      <c r="Q12" s="58"/>
      <c r="R12" s="58"/>
      <c r="S12" s="58"/>
      <c r="T12" s="58"/>
      <c r="U12" s="58"/>
      <c r="V12" s="58"/>
      <c r="W12" s="58"/>
      <c r="X12" s="58"/>
    </row>
    <row r="13" spans="2:29" s="54" customFormat="1" ht="11.25" x14ac:dyDescent="0.2">
      <c r="B13" s="59"/>
      <c r="C13" s="60" t="s">
        <v>96</v>
      </c>
      <c r="D13" s="194" t="s">
        <v>97</v>
      </c>
      <c r="E13" s="194"/>
      <c r="F13" s="194"/>
      <c r="G13" s="194"/>
      <c r="H13" s="194"/>
      <c r="I13" s="194"/>
      <c r="J13" s="194"/>
      <c r="K13" s="194"/>
      <c r="L13" s="194"/>
      <c r="M13" s="194"/>
      <c r="N13" s="194"/>
      <c r="O13" s="194"/>
      <c r="P13" s="194"/>
      <c r="Q13" s="194"/>
      <c r="R13" s="194"/>
      <c r="S13" s="194" t="s">
        <v>18</v>
      </c>
      <c r="T13" s="194"/>
      <c r="U13" s="194"/>
      <c r="V13" s="194"/>
      <c r="W13" s="194"/>
      <c r="X13" s="194"/>
    </row>
    <row r="14" spans="2:29" s="54" customFormat="1" ht="11.25" x14ac:dyDescent="0.2">
      <c r="B14" s="59"/>
      <c r="C14" s="61" t="s">
        <v>36</v>
      </c>
      <c r="D14" s="195" t="s">
        <v>98</v>
      </c>
      <c r="E14" s="195"/>
      <c r="F14" s="195"/>
      <c r="G14" s="195"/>
      <c r="H14" s="195"/>
      <c r="I14" s="195"/>
      <c r="J14" s="195"/>
      <c r="K14" s="195"/>
      <c r="L14" s="195"/>
      <c r="M14" s="195"/>
      <c r="N14" s="195"/>
      <c r="O14" s="195"/>
      <c r="P14" s="195"/>
      <c r="Q14" s="195"/>
      <c r="R14" s="195"/>
      <c r="S14" s="196" t="s">
        <v>99</v>
      </c>
      <c r="T14" s="197"/>
      <c r="U14" s="197"/>
      <c r="V14" s="197"/>
      <c r="W14" s="197"/>
      <c r="X14" s="198"/>
    </row>
    <row r="15" spans="2:29" s="54" customFormat="1" ht="11.25" x14ac:dyDescent="0.2">
      <c r="B15" s="59"/>
      <c r="C15" s="61" t="s">
        <v>37</v>
      </c>
      <c r="D15" s="195" t="s">
        <v>144</v>
      </c>
      <c r="E15" s="195"/>
      <c r="F15" s="195"/>
      <c r="G15" s="195"/>
      <c r="H15" s="195"/>
      <c r="I15" s="195"/>
      <c r="J15" s="195"/>
      <c r="K15" s="195"/>
      <c r="L15" s="195"/>
      <c r="M15" s="195"/>
      <c r="N15" s="195"/>
      <c r="O15" s="195"/>
      <c r="P15" s="195"/>
      <c r="Q15" s="195"/>
      <c r="R15" s="195"/>
      <c r="S15" s="196" t="s">
        <v>99</v>
      </c>
      <c r="T15" s="197"/>
      <c r="U15" s="197"/>
      <c r="V15" s="197"/>
      <c r="W15" s="197"/>
      <c r="X15" s="198"/>
    </row>
    <row r="16" spans="2:29" s="54" customFormat="1" ht="11.25" x14ac:dyDescent="0.2">
      <c r="C16" s="61" t="s">
        <v>38</v>
      </c>
      <c r="D16" s="195" t="s">
        <v>78</v>
      </c>
      <c r="E16" s="195"/>
      <c r="F16" s="195"/>
      <c r="G16" s="195"/>
      <c r="H16" s="195"/>
      <c r="I16" s="195"/>
      <c r="J16" s="195"/>
      <c r="K16" s="195"/>
      <c r="L16" s="195"/>
      <c r="M16" s="195"/>
      <c r="N16" s="195"/>
      <c r="O16" s="195"/>
      <c r="P16" s="195"/>
      <c r="Q16" s="195"/>
      <c r="R16" s="195"/>
      <c r="S16" s="196" t="s">
        <v>99</v>
      </c>
      <c r="T16" s="197"/>
      <c r="U16" s="197"/>
      <c r="V16" s="197"/>
      <c r="W16" s="197"/>
      <c r="X16" s="198"/>
    </row>
    <row r="17" spans="1:54" s="54" customFormat="1" ht="12.75" customHeight="1" x14ac:dyDescent="0.2">
      <c r="B17" s="54" t="s">
        <v>100</v>
      </c>
      <c r="C17" s="62"/>
      <c r="D17" s="55"/>
      <c r="E17" s="55"/>
    </row>
    <row r="18" spans="1:54" customFormat="1" ht="12" customHeight="1" x14ac:dyDescent="0.25">
      <c r="A18" s="49"/>
      <c r="B18" s="260" t="s">
        <v>101</v>
      </c>
      <c r="C18" s="212" t="s">
        <v>44</v>
      </c>
      <c r="D18" s="215" t="s">
        <v>45</v>
      </c>
      <c r="E18" s="215" t="s">
        <v>496</v>
      </c>
      <c r="F18" s="218" t="s">
        <v>102</v>
      </c>
      <c r="G18" s="219"/>
      <c r="H18" s="219"/>
      <c r="I18" s="219"/>
      <c r="J18" s="219"/>
      <c r="K18" s="219"/>
      <c r="L18" s="219"/>
      <c r="M18" s="219"/>
      <c r="N18" s="219"/>
      <c r="O18" s="219"/>
      <c r="P18" s="219"/>
      <c r="Q18" s="219"/>
      <c r="R18" s="219"/>
      <c r="S18" s="219"/>
      <c r="T18" s="219"/>
      <c r="U18" s="219"/>
      <c r="V18" s="219"/>
      <c r="W18" s="219"/>
      <c r="X18" s="219"/>
      <c r="Y18" s="219"/>
      <c r="Z18" s="219"/>
      <c r="AA18" s="219"/>
      <c r="AB18" s="219"/>
      <c r="AC18" s="220"/>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row>
    <row r="19" spans="1:54" customFormat="1" ht="9.75" customHeight="1" x14ac:dyDescent="0.25">
      <c r="A19" s="49"/>
      <c r="B19" s="261"/>
      <c r="C19" s="213"/>
      <c r="D19" s="216"/>
      <c r="E19" s="216"/>
      <c r="F19" s="221" t="s">
        <v>103</v>
      </c>
      <c r="G19" s="221"/>
      <c r="H19" s="222" t="s">
        <v>104</v>
      </c>
      <c r="I19" s="222"/>
      <c r="J19" s="221" t="s">
        <v>105</v>
      </c>
      <c r="K19" s="221"/>
      <c r="L19" s="222" t="s">
        <v>106</v>
      </c>
      <c r="M19" s="222"/>
      <c r="N19" s="221" t="s">
        <v>107</v>
      </c>
      <c r="O19" s="221"/>
      <c r="P19" s="222" t="s">
        <v>108</v>
      </c>
      <c r="Q19" s="222"/>
      <c r="R19" s="221" t="s">
        <v>109</v>
      </c>
      <c r="S19" s="221"/>
      <c r="T19" s="222" t="s">
        <v>110</v>
      </c>
      <c r="U19" s="222"/>
      <c r="V19" s="221" t="s">
        <v>111</v>
      </c>
      <c r="W19" s="221"/>
      <c r="X19" s="222" t="s">
        <v>112</v>
      </c>
      <c r="Y19" s="222"/>
      <c r="Z19" s="221" t="s">
        <v>113</v>
      </c>
      <c r="AA19" s="221"/>
      <c r="AB19" s="222" t="s">
        <v>114</v>
      </c>
      <c r="AC19" s="222"/>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row>
    <row r="20" spans="1:54" customFormat="1" ht="9" customHeight="1" x14ac:dyDescent="0.25">
      <c r="A20" s="49"/>
      <c r="B20" s="262"/>
      <c r="C20" s="214"/>
      <c r="D20" s="217"/>
      <c r="E20" s="217"/>
      <c r="F20" s="63" t="s">
        <v>22</v>
      </c>
      <c r="G20" s="64" t="s">
        <v>23</v>
      </c>
      <c r="H20" s="63" t="s">
        <v>22</v>
      </c>
      <c r="I20" s="64" t="s">
        <v>23</v>
      </c>
      <c r="J20" s="63" t="s">
        <v>22</v>
      </c>
      <c r="K20" s="64" t="s">
        <v>23</v>
      </c>
      <c r="L20" s="63" t="s">
        <v>22</v>
      </c>
      <c r="M20" s="64" t="s">
        <v>23</v>
      </c>
      <c r="N20" s="63" t="s">
        <v>22</v>
      </c>
      <c r="O20" s="64" t="s">
        <v>23</v>
      </c>
      <c r="P20" s="63" t="s">
        <v>22</v>
      </c>
      <c r="Q20" s="64" t="s">
        <v>23</v>
      </c>
      <c r="R20" s="63" t="s">
        <v>22</v>
      </c>
      <c r="S20" s="64" t="s">
        <v>23</v>
      </c>
      <c r="T20" s="63" t="s">
        <v>22</v>
      </c>
      <c r="U20" s="64" t="s">
        <v>23</v>
      </c>
      <c r="V20" s="63" t="s">
        <v>22</v>
      </c>
      <c r="W20" s="64" t="s">
        <v>23</v>
      </c>
      <c r="X20" s="63" t="s">
        <v>22</v>
      </c>
      <c r="Y20" s="64" t="s">
        <v>23</v>
      </c>
      <c r="Z20" s="63" t="s">
        <v>22</v>
      </c>
      <c r="AA20" s="64" t="s">
        <v>23</v>
      </c>
      <c r="AB20" s="63" t="s">
        <v>22</v>
      </c>
      <c r="AC20" s="64" t="s">
        <v>23</v>
      </c>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row>
    <row r="21" spans="1:54" customFormat="1" ht="22.5" x14ac:dyDescent="0.25">
      <c r="A21" s="49"/>
      <c r="B21" s="364" t="s">
        <v>115</v>
      </c>
      <c r="C21" s="65" t="s">
        <v>477</v>
      </c>
      <c r="D21" s="65" t="s">
        <v>233</v>
      </c>
      <c r="E21" s="125" t="s">
        <v>498</v>
      </c>
      <c r="F21" s="66"/>
      <c r="G21" s="115"/>
      <c r="H21" s="66">
        <v>1</v>
      </c>
      <c r="I21" s="115"/>
      <c r="J21" s="66"/>
      <c r="K21" s="115"/>
      <c r="L21" s="66"/>
      <c r="M21" s="115"/>
      <c r="N21" s="66"/>
      <c r="O21" s="115"/>
      <c r="P21" s="66"/>
      <c r="Q21" s="115"/>
      <c r="R21" s="66"/>
      <c r="S21" s="115"/>
      <c r="T21" s="66"/>
      <c r="U21" s="115"/>
      <c r="V21" s="66"/>
      <c r="W21" s="115"/>
      <c r="X21" s="66"/>
      <c r="Y21" s="115"/>
      <c r="Z21" s="66"/>
      <c r="AA21" s="115"/>
      <c r="AB21" s="66"/>
      <c r="AC21" s="115"/>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row>
    <row r="22" spans="1:54" customFormat="1" ht="22.5" x14ac:dyDescent="0.25">
      <c r="A22" s="49"/>
      <c r="B22" s="365"/>
      <c r="C22" s="65" t="s">
        <v>250</v>
      </c>
      <c r="D22" s="65" t="s">
        <v>260</v>
      </c>
      <c r="E22" s="125" t="s">
        <v>499</v>
      </c>
      <c r="F22" s="66"/>
      <c r="G22" s="144"/>
      <c r="H22" s="66"/>
      <c r="I22" s="144"/>
      <c r="J22" s="66">
        <v>1</v>
      </c>
      <c r="K22" s="144"/>
      <c r="L22" s="66"/>
      <c r="M22" s="144"/>
      <c r="N22" s="66"/>
      <c r="O22" s="144"/>
      <c r="P22" s="66"/>
      <c r="Q22" s="144"/>
      <c r="R22" s="66"/>
      <c r="S22" s="144"/>
      <c r="T22" s="66"/>
      <c r="U22" s="144"/>
      <c r="V22" s="66"/>
      <c r="W22" s="144"/>
      <c r="X22" s="66"/>
      <c r="Y22" s="144"/>
      <c r="Z22" s="66"/>
      <c r="AA22" s="144"/>
      <c r="AB22" s="66"/>
      <c r="AC22" s="144"/>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row>
    <row r="23" spans="1:54" customFormat="1" ht="22.5" x14ac:dyDescent="0.25">
      <c r="A23" s="49"/>
      <c r="B23" s="366"/>
      <c r="C23" s="65" t="s">
        <v>313</v>
      </c>
      <c r="D23" s="65" t="s">
        <v>261</v>
      </c>
      <c r="E23" s="125" t="s">
        <v>498</v>
      </c>
      <c r="F23" s="66"/>
      <c r="G23" s="115"/>
      <c r="H23" s="66">
        <v>1</v>
      </c>
      <c r="I23" s="115"/>
      <c r="J23" s="66"/>
      <c r="K23" s="115"/>
      <c r="L23" s="66"/>
      <c r="M23" s="115"/>
      <c r="N23" s="66"/>
      <c r="O23" s="115"/>
      <c r="P23" s="66"/>
      <c r="Q23" s="115"/>
      <c r="R23" s="66"/>
      <c r="S23" s="115"/>
      <c r="T23" s="66"/>
      <c r="U23" s="115"/>
      <c r="V23" s="66"/>
      <c r="W23" s="115"/>
      <c r="X23" s="66"/>
      <c r="Y23" s="115"/>
      <c r="Z23" s="66"/>
      <c r="AA23" s="115"/>
      <c r="AB23" s="66"/>
      <c r="AC23" s="115"/>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1:54" customFormat="1" ht="24" customHeight="1" x14ac:dyDescent="0.25">
      <c r="A24" s="49"/>
      <c r="B24" s="366"/>
      <c r="C24" s="65" t="s">
        <v>314</v>
      </c>
      <c r="D24" s="65" t="s">
        <v>262</v>
      </c>
      <c r="E24" s="126" t="s">
        <v>499</v>
      </c>
      <c r="F24" s="66"/>
      <c r="G24" s="115"/>
      <c r="H24" s="66"/>
      <c r="I24" s="99"/>
      <c r="J24" s="66"/>
      <c r="K24" s="115"/>
      <c r="L24" s="66"/>
      <c r="M24" s="115"/>
      <c r="N24" s="66">
        <v>1</v>
      </c>
      <c r="O24" s="115"/>
      <c r="P24" s="66"/>
      <c r="Q24" s="115"/>
      <c r="R24" s="66"/>
      <c r="S24" s="115"/>
      <c r="T24" s="66"/>
      <c r="U24" s="115"/>
      <c r="V24" s="66"/>
      <c r="W24" s="115"/>
      <c r="X24" s="66"/>
      <c r="Y24" s="115"/>
      <c r="Z24" s="66"/>
      <c r="AA24" s="115"/>
      <c r="AB24" s="66"/>
      <c r="AC24" s="115"/>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row>
    <row r="25" spans="1:54" ht="21" customHeight="1" x14ac:dyDescent="0.25">
      <c r="B25" s="366"/>
      <c r="C25" s="65" t="s">
        <v>315</v>
      </c>
      <c r="D25" s="65" t="s">
        <v>235</v>
      </c>
      <c r="E25" s="126" t="s">
        <v>499</v>
      </c>
      <c r="F25" s="66"/>
      <c r="G25" s="115"/>
      <c r="H25" s="66"/>
      <c r="I25" s="66"/>
      <c r="J25" s="66"/>
      <c r="K25" s="115"/>
      <c r="L25" s="66"/>
      <c r="M25" s="115"/>
      <c r="N25" s="66"/>
      <c r="O25" s="66"/>
      <c r="P25" s="66"/>
      <c r="Q25" s="115"/>
      <c r="R25" s="66"/>
      <c r="S25" s="115"/>
      <c r="T25" s="66">
        <v>1</v>
      </c>
      <c r="U25" s="115"/>
      <c r="V25" s="66"/>
      <c r="W25" s="115"/>
      <c r="X25" s="66"/>
      <c r="Y25" s="115"/>
      <c r="Z25" s="66"/>
      <c r="AA25" s="115"/>
      <c r="AB25" s="66"/>
      <c r="AC25" s="115"/>
    </row>
    <row r="26" spans="1:54" ht="21" customHeight="1" x14ac:dyDescent="0.25">
      <c r="B26" s="366"/>
      <c r="C26" s="65" t="s">
        <v>480</v>
      </c>
      <c r="D26" s="65" t="s">
        <v>233</v>
      </c>
      <c r="E26" s="126" t="s">
        <v>498</v>
      </c>
      <c r="F26" s="66"/>
      <c r="G26" s="162"/>
      <c r="H26" s="66"/>
      <c r="I26" s="66"/>
      <c r="J26" s="66"/>
      <c r="K26" s="162"/>
      <c r="L26" s="66">
        <v>1</v>
      </c>
      <c r="M26" s="162"/>
      <c r="N26" s="66"/>
      <c r="O26" s="66"/>
      <c r="P26" s="66"/>
      <c r="Q26" s="162"/>
      <c r="R26" s="66"/>
      <c r="S26" s="162"/>
      <c r="T26" s="66"/>
      <c r="U26" s="162"/>
      <c r="V26" s="66"/>
      <c r="W26" s="162"/>
      <c r="X26" s="66"/>
      <c r="Y26" s="162"/>
      <c r="Z26" s="66"/>
      <c r="AA26" s="162"/>
      <c r="AB26" s="66"/>
      <c r="AC26" s="162"/>
    </row>
    <row r="27" spans="1:54" ht="21" customHeight="1" x14ac:dyDescent="0.25">
      <c r="B27" s="366"/>
      <c r="C27" s="65" t="s">
        <v>316</v>
      </c>
      <c r="D27" s="65" t="s">
        <v>233</v>
      </c>
      <c r="E27" s="126" t="s">
        <v>499</v>
      </c>
      <c r="F27" s="66"/>
      <c r="G27" s="115"/>
      <c r="H27" s="66">
        <v>1</v>
      </c>
      <c r="I27" s="66"/>
      <c r="J27" s="66"/>
      <c r="K27" s="115"/>
      <c r="L27" s="66"/>
      <c r="M27" s="115"/>
      <c r="N27" s="66"/>
      <c r="O27" s="66"/>
      <c r="P27" s="66"/>
      <c r="Q27" s="115"/>
      <c r="R27" s="66"/>
      <c r="S27" s="115"/>
      <c r="T27" s="66"/>
      <c r="U27" s="115"/>
      <c r="V27" s="66"/>
      <c r="W27" s="115"/>
      <c r="X27" s="66"/>
      <c r="Y27" s="115"/>
      <c r="Z27" s="66"/>
      <c r="AA27" s="115"/>
      <c r="AB27" s="66"/>
      <c r="AC27" s="115"/>
    </row>
    <row r="28" spans="1:54" ht="21" customHeight="1" x14ac:dyDescent="0.25">
      <c r="B28" s="366"/>
      <c r="C28" s="65" t="s">
        <v>145</v>
      </c>
      <c r="D28" s="65" t="s">
        <v>233</v>
      </c>
      <c r="E28" s="126" t="s">
        <v>499</v>
      </c>
      <c r="F28" s="66"/>
      <c r="G28" s="115"/>
      <c r="H28" s="66"/>
      <c r="I28" s="66"/>
      <c r="J28" s="66"/>
      <c r="K28" s="66"/>
      <c r="L28" s="66">
        <v>1</v>
      </c>
      <c r="M28" s="115"/>
      <c r="N28" s="66"/>
      <c r="O28" s="66"/>
      <c r="P28" s="66"/>
      <c r="Q28" s="115"/>
      <c r="R28" s="66"/>
      <c r="S28" s="115"/>
      <c r="T28" s="66"/>
      <c r="U28" s="115"/>
      <c r="V28" s="66"/>
      <c r="W28" s="115"/>
      <c r="X28" s="66"/>
      <c r="Y28" s="115"/>
      <c r="Z28" s="66"/>
      <c r="AA28" s="115"/>
      <c r="AB28" s="66"/>
      <c r="AC28" s="115"/>
    </row>
    <row r="29" spans="1:54" s="108" customFormat="1" ht="21" customHeight="1" x14ac:dyDescent="0.25">
      <c r="B29" s="366"/>
      <c r="C29" s="65" t="s">
        <v>146</v>
      </c>
      <c r="D29" s="65" t="s">
        <v>233</v>
      </c>
      <c r="E29" s="147" t="s">
        <v>498</v>
      </c>
      <c r="F29" s="109"/>
      <c r="G29" s="109"/>
      <c r="H29" s="109"/>
      <c r="I29" s="109"/>
      <c r="J29" s="109">
        <v>1</v>
      </c>
      <c r="K29" s="109"/>
      <c r="L29" s="109"/>
      <c r="M29" s="109"/>
      <c r="N29" s="109"/>
      <c r="O29" s="109"/>
      <c r="P29" s="109"/>
      <c r="Q29" s="109"/>
      <c r="R29" s="109">
        <v>1</v>
      </c>
      <c r="S29" s="109"/>
      <c r="T29" s="109"/>
      <c r="U29" s="109"/>
      <c r="V29" s="109">
        <v>1</v>
      </c>
      <c r="W29" s="109"/>
      <c r="X29" s="109"/>
      <c r="Y29" s="109"/>
      <c r="Z29" s="109">
        <v>1</v>
      </c>
      <c r="AA29" s="109"/>
      <c r="AB29" s="109"/>
      <c r="AC29" s="109"/>
    </row>
    <row r="30" spans="1:54" s="108" customFormat="1" ht="21" customHeight="1" x14ac:dyDescent="0.25">
      <c r="B30" s="366"/>
      <c r="C30" s="65" t="s">
        <v>481</v>
      </c>
      <c r="D30" s="65" t="s">
        <v>233</v>
      </c>
      <c r="E30" s="147" t="s">
        <v>498</v>
      </c>
      <c r="F30" s="109">
        <v>1</v>
      </c>
      <c r="G30" s="109"/>
      <c r="H30" s="109"/>
      <c r="I30" s="109"/>
      <c r="J30" s="109">
        <v>1</v>
      </c>
      <c r="K30" s="109"/>
      <c r="L30" s="109"/>
      <c r="M30" s="109"/>
      <c r="N30" s="109">
        <v>1</v>
      </c>
      <c r="O30" s="109"/>
      <c r="P30" s="109"/>
      <c r="Q30" s="109"/>
      <c r="R30" s="109">
        <v>1</v>
      </c>
      <c r="S30" s="109"/>
      <c r="T30" s="109"/>
      <c r="U30" s="109"/>
      <c r="V30" s="109">
        <v>1</v>
      </c>
      <c r="W30" s="109"/>
      <c r="X30" s="109"/>
      <c r="Y30" s="109"/>
      <c r="Z30" s="109">
        <v>1</v>
      </c>
      <c r="AA30" s="109"/>
      <c r="AB30" s="109"/>
      <c r="AC30" s="109"/>
    </row>
    <row r="31" spans="1:54" ht="21" customHeight="1" x14ac:dyDescent="0.25">
      <c r="B31" s="366"/>
      <c r="C31" s="65" t="s">
        <v>148</v>
      </c>
      <c r="D31" s="65" t="s">
        <v>233</v>
      </c>
      <c r="E31" s="124" t="s">
        <v>499</v>
      </c>
      <c r="F31" s="66"/>
      <c r="G31" s="115"/>
      <c r="H31" s="66">
        <v>1</v>
      </c>
      <c r="I31" s="66"/>
      <c r="J31" s="66"/>
      <c r="K31" s="66"/>
      <c r="L31" s="66">
        <v>1</v>
      </c>
      <c r="M31" s="115"/>
      <c r="N31" s="66"/>
      <c r="O31" s="66"/>
      <c r="P31" s="66">
        <v>1</v>
      </c>
      <c r="Q31" s="115"/>
      <c r="R31" s="66"/>
      <c r="S31" s="115"/>
      <c r="T31" s="66">
        <v>1</v>
      </c>
      <c r="U31" s="115"/>
      <c r="V31" s="66"/>
      <c r="W31" s="115"/>
      <c r="X31" s="66">
        <v>1</v>
      </c>
      <c r="Y31" s="115"/>
      <c r="Z31" s="66"/>
      <c r="AA31" s="115"/>
      <c r="AB31" s="66">
        <v>1</v>
      </c>
      <c r="AC31" s="115"/>
    </row>
    <row r="32" spans="1:54" ht="21" customHeight="1" x14ac:dyDescent="0.25">
      <c r="B32" s="366"/>
      <c r="C32" s="65" t="s">
        <v>317</v>
      </c>
      <c r="D32" s="65" t="s">
        <v>151</v>
      </c>
      <c r="E32" s="124" t="s">
        <v>498</v>
      </c>
      <c r="F32" s="66"/>
      <c r="G32" s="144"/>
      <c r="H32" s="66"/>
      <c r="I32" s="66"/>
      <c r="J32" s="66"/>
      <c r="K32" s="66"/>
      <c r="L32" s="66">
        <v>1</v>
      </c>
      <c r="M32" s="144"/>
      <c r="N32" s="66">
        <v>1</v>
      </c>
      <c r="O32" s="66"/>
      <c r="P32" s="66">
        <v>1</v>
      </c>
      <c r="Q32" s="144"/>
      <c r="R32" s="66">
        <v>1</v>
      </c>
      <c r="S32" s="144"/>
      <c r="T32" s="66"/>
      <c r="U32" s="144"/>
      <c r="V32" s="66"/>
      <c r="W32" s="144"/>
      <c r="X32" s="66">
        <v>1</v>
      </c>
      <c r="Y32" s="144"/>
      <c r="Z32" s="66"/>
      <c r="AA32" s="144"/>
      <c r="AB32" s="66"/>
      <c r="AC32" s="144"/>
    </row>
    <row r="33" spans="2:31" ht="21" customHeight="1" x14ac:dyDescent="0.25">
      <c r="B33" s="366"/>
      <c r="C33" s="65" t="s">
        <v>356</v>
      </c>
      <c r="D33" s="65" t="s">
        <v>223</v>
      </c>
      <c r="E33" s="124" t="s">
        <v>499</v>
      </c>
      <c r="F33" s="66"/>
      <c r="G33" s="144"/>
      <c r="H33" s="66"/>
      <c r="I33" s="66"/>
      <c r="J33" s="66"/>
      <c r="K33" s="66"/>
      <c r="L33" s="66"/>
      <c r="M33" s="144"/>
      <c r="N33" s="66"/>
      <c r="O33" s="66"/>
      <c r="P33" s="66"/>
      <c r="Q33" s="144"/>
      <c r="R33" s="66"/>
      <c r="S33" s="144"/>
      <c r="T33" s="66"/>
      <c r="U33" s="144"/>
      <c r="V33" s="66"/>
      <c r="W33" s="144"/>
      <c r="X33" s="66">
        <v>1</v>
      </c>
      <c r="Y33" s="144"/>
      <c r="Z33" s="66"/>
      <c r="AA33" s="144"/>
      <c r="AB33" s="66"/>
      <c r="AC33" s="144"/>
    </row>
    <row r="34" spans="2:31" ht="15" customHeight="1" x14ac:dyDescent="0.25">
      <c r="B34" s="226" t="s">
        <v>119</v>
      </c>
      <c r="C34" s="227"/>
      <c r="D34" s="227"/>
      <c r="E34" s="228"/>
      <c r="F34" s="207">
        <f>SUM(F21:F33)</f>
        <v>1</v>
      </c>
      <c r="G34" s="208"/>
      <c r="H34" s="207">
        <f>SUM(H21:H33)</f>
        <v>4</v>
      </c>
      <c r="I34" s="208"/>
      <c r="J34" s="207">
        <f>SUM(J21:J33)</f>
        <v>3</v>
      </c>
      <c r="K34" s="208"/>
      <c r="L34" s="207">
        <f>SUM(L21:L33)</f>
        <v>4</v>
      </c>
      <c r="M34" s="208"/>
      <c r="N34" s="207">
        <f>SUM(N21:N33)</f>
        <v>3</v>
      </c>
      <c r="O34" s="208"/>
      <c r="P34" s="207">
        <f>SUM(P21:P33)</f>
        <v>2</v>
      </c>
      <c r="Q34" s="208"/>
      <c r="R34" s="207">
        <f>SUM(R21:R33)</f>
        <v>3</v>
      </c>
      <c r="S34" s="208"/>
      <c r="T34" s="207">
        <f>SUM(T21:T33)</f>
        <v>2</v>
      </c>
      <c r="U34" s="208"/>
      <c r="V34" s="207">
        <f>SUM(V21:V33)</f>
        <v>2</v>
      </c>
      <c r="W34" s="208"/>
      <c r="X34" s="207">
        <f>SUM(X21:X33)</f>
        <v>3</v>
      </c>
      <c r="Y34" s="208"/>
      <c r="Z34" s="207">
        <f>SUM(Z21:Z33)</f>
        <v>2</v>
      </c>
      <c r="AA34" s="208"/>
      <c r="AB34" s="207">
        <f>SUM(AB21:AB33)</f>
        <v>1</v>
      </c>
      <c r="AC34" s="208"/>
      <c r="AD34" s="67"/>
      <c r="AE34" s="67"/>
    </row>
    <row r="35" spans="2:31" ht="15" customHeight="1" x14ac:dyDescent="0.25">
      <c r="B35" s="168"/>
      <c r="C35" s="169"/>
      <c r="D35" s="169"/>
      <c r="E35" s="170"/>
      <c r="F35" s="171">
        <f>SUM(F22,F24:F25,F27:F28,F31,F33)</f>
        <v>0</v>
      </c>
      <c r="G35" s="172">
        <f>SUM(F21,F23,F26,F29:F30,F32)</f>
        <v>1</v>
      </c>
      <c r="H35" s="171">
        <f>SUM(H22,H24:H25,H27:H28,H31,H33)</f>
        <v>2</v>
      </c>
      <c r="I35" s="172">
        <f>SUM(H21,H23,H26,H29:H30,H32)</f>
        <v>2</v>
      </c>
      <c r="J35" s="171">
        <f>SUM(J22,J24:J25,J27:J28,J31,J33)</f>
        <v>1</v>
      </c>
      <c r="K35" s="172">
        <f>SUM(J21,J23,J26,J29:J30,J32)</f>
        <v>2</v>
      </c>
      <c r="L35" s="171">
        <f>SUM(L22,L24:L25,L27:L28,L31,L33)</f>
        <v>2</v>
      </c>
      <c r="M35" s="172">
        <f>SUM(L21,L23,L26,L29:L30,L32)</f>
        <v>2</v>
      </c>
      <c r="N35" s="171">
        <f>SUM(N22,N24:N25,N27:N28,N31,N33)</f>
        <v>1</v>
      </c>
      <c r="O35" s="172">
        <f>SUM(N21,N23,N26,N29:N30,N32)</f>
        <v>2</v>
      </c>
      <c r="P35" s="171">
        <f>SUM(P22,P24:P25,P27:P28,P31,P33)</f>
        <v>1</v>
      </c>
      <c r="Q35" s="172">
        <f>SUM(P21,P23,P26,P29:P30,P32)</f>
        <v>1</v>
      </c>
      <c r="R35" s="171">
        <f>SUM(R22,R24:R25,R27:R28,R31,R33)</f>
        <v>0</v>
      </c>
      <c r="S35" s="172">
        <f>SUM(R21,R23,R26,R29:R30,R32)</f>
        <v>3</v>
      </c>
      <c r="T35" s="171">
        <f>SUM(T22,T24:T25,T27:T28,T31,T33)</f>
        <v>2</v>
      </c>
      <c r="U35" s="172">
        <f>SUM(T21,T23,T26,T29:T30,T32)</f>
        <v>0</v>
      </c>
      <c r="V35" s="171">
        <f>SUM(V22,V24:V25,V27:V28,V31,V33)</f>
        <v>0</v>
      </c>
      <c r="W35" s="172">
        <f>SUM(V21,V23,V26,V29:V30,V32)</f>
        <v>2</v>
      </c>
      <c r="X35" s="171">
        <f>SUM(X22,X24:X25,X27:X28,X31,X33)</f>
        <v>2</v>
      </c>
      <c r="Y35" s="172">
        <f>SUM(X21,X23,X26,X29:X30,X32)</f>
        <v>1</v>
      </c>
      <c r="Z35" s="171">
        <f>SUM(Z22,Z24:Z25,Z27:Z28,Z31,Z33)</f>
        <v>0</v>
      </c>
      <c r="AA35" s="172">
        <f>SUM(Z21,Z23,Z26,Z29:Z30,Z32)</f>
        <v>2</v>
      </c>
      <c r="AB35" s="171">
        <f>SUM(AB22,AB24:AB25,AB27:AB28,AB31,AB33)</f>
        <v>1</v>
      </c>
      <c r="AC35" s="172">
        <f>SUM(AB21,AB23,AB26,AB29:AB30,AB32)</f>
        <v>0</v>
      </c>
      <c r="AD35" s="67"/>
      <c r="AE35" s="67"/>
    </row>
    <row r="36" spans="2:31" ht="15" customHeight="1" x14ac:dyDescent="0.25">
      <c r="B36" s="226" t="s">
        <v>120</v>
      </c>
      <c r="C36" s="227"/>
      <c r="D36" s="227"/>
      <c r="E36" s="228"/>
      <c r="F36" s="238">
        <f>SUM(G21:G33)</f>
        <v>0</v>
      </c>
      <c r="G36" s="239"/>
      <c r="H36" s="238">
        <f>SUM(I21:I33)</f>
        <v>0</v>
      </c>
      <c r="I36" s="239"/>
      <c r="J36" s="238">
        <f>SUM(K21:K33)</f>
        <v>0</v>
      </c>
      <c r="K36" s="239"/>
      <c r="L36" s="238">
        <f>SUM(M21:M33)</f>
        <v>0</v>
      </c>
      <c r="M36" s="239"/>
      <c r="N36" s="238">
        <f>SUM(O21:O33)</f>
        <v>0</v>
      </c>
      <c r="O36" s="239"/>
      <c r="P36" s="238">
        <f>SUM(Q21:Q33)</f>
        <v>0</v>
      </c>
      <c r="Q36" s="239"/>
      <c r="R36" s="238">
        <f>SUM(S21:S33)</f>
        <v>0</v>
      </c>
      <c r="S36" s="239"/>
      <c r="T36" s="238">
        <f>SUM(U21:U33)</f>
        <v>0</v>
      </c>
      <c r="U36" s="239"/>
      <c r="V36" s="238">
        <f>SUM(W21:W33)</f>
        <v>0</v>
      </c>
      <c r="W36" s="239"/>
      <c r="X36" s="238">
        <f>SUM(Y21:Y33)</f>
        <v>0</v>
      </c>
      <c r="Y36" s="239"/>
      <c r="Z36" s="238">
        <f>SUM(AA21:AA33)</f>
        <v>0</v>
      </c>
      <c r="AA36" s="239"/>
      <c r="AB36" s="238">
        <f>SUM(AC21:AC33)</f>
        <v>0</v>
      </c>
      <c r="AC36" s="239"/>
      <c r="AD36" s="67"/>
      <c r="AE36" s="67"/>
    </row>
    <row r="37" spans="2:31" ht="15" customHeight="1" x14ac:dyDescent="0.25">
      <c r="B37" s="231" t="s">
        <v>39</v>
      </c>
      <c r="C37" s="232"/>
      <c r="D37" s="232"/>
      <c r="E37" s="233"/>
      <c r="F37" s="234">
        <f>IFERROR(F36/F34,0)</f>
        <v>0</v>
      </c>
      <c r="G37" s="235"/>
      <c r="H37" s="234">
        <f>IFERROR(H36/H34,0)</f>
        <v>0</v>
      </c>
      <c r="I37" s="235"/>
      <c r="J37" s="234">
        <f>IFERROR(J36/J34,0)</f>
        <v>0</v>
      </c>
      <c r="K37" s="235"/>
      <c r="L37" s="234">
        <f>IFERROR(L36/L34,0)</f>
        <v>0</v>
      </c>
      <c r="M37" s="235"/>
      <c r="N37" s="234">
        <f>IFERROR(N36/N34,0)</f>
        <v>0</v>
      </c>
      <c r="O37" s="235"/>
      <c r="P37" s="234">
        <f>IFERROR(P36/P34,0)</f>
        <v>0</v>
      </c>
      <c r="Q37" s="235"/>
      <c r="R37" s="234">
        <f>IFERROR(R36/R34,0)</f>
        <v>0</v>
      </c>
      <c r="S37" s="235"/>
      <c r="T37" s="234">
        <f>IFERROR(T36/T34,0)</f>
        <v>0</v>
      </c>
      <c r="U37" s="235"/>
      <c r="V37" s="234">
        <f>IFERROR(V36/V34,0)</f>
        <v>0</v>
      </c>
      <c r="W37" s="235"/>
      <c r="X37" s="234">
        <f>IFERROR(X36/X34,0)</f>
        <v>0</v>
      </c>
      <c r="Y37" s="235"/>
      <c r="Z37" s="234">
        <f>IFERROR(Z36/Z34,0)</f>
        <v>0</v>
      </c>
      <c r="AA37" s="235"/>
      <c r="AB37" s="234">
        <f>IFERROR(AB36/AB34,0)</f>
        <v>0</v>
      </c>
      <c r="AC37" s="235"/>
      <c r="AD37" s="67"/>
      <c r="AE37" s="67"/>
    </row>
    <row r="38" spans="2:31" x14ac:dyDescent="0.25">
      <c r="B38" s="68"/>
      <c r="C38" s="68"/>
      <c r="D38" s="68"/>
      <c r="E38" s="68"/>
      <c r="F38" s="240">
        <f>AVERAGE(F37:K37)</f>
        <v>0</v>
      </c>
      <c r="G38" s="240"/>
      <c r="H38" s="240"/>
      <c r="I38" s="240"/>
      <c r="J38" s="240"/>
      <c r="K38" s="240"/>
      <c r="L38" s="240">
        <f>AVERAGE(L37:Q37)</f>
        <v>0</v>
      </c>
      <c r="M38" s="240"/>
      <c r="N38" s="240"/>
      <c r="O38" s="240"/>
      <c r="P38" s="240"/>
      <c r="Q38" s="240"/>
      <c r="R38" s="240">
        <f>AVERAGE(R37:W37)</f>
        <v>0</v>
      </c>
      <c r="S38" s="240"/>
      <c r="T38" s="240"/>
      <c r="U38" s="240"/>
      <c r="V38" s="240"/>
      <c r="W38" s="240"/>
      <c r="X38" s="240">
        <f>AVERAGE(X37:AC37)</f>
        <v>0</v>
      </c>
      <c r="Y38" s="240"/>
      <c r="Z38" s="240"/>
      <c r="AA38" s="240"/>
      <c r="AB38" s="240"/>
      <c r="AC38" s="240"/>
      <c r="AD38" s="67"/>
      <c r="AE38" s="67"/>
    </row>
    <row r="39" spans="2:31" x14ac:dyDescent="0.25">
      <c r="B39" s="67"/>
      <c r="C39" s="67"/>
      <c r="D39" s="69"/>
      <c r="E39" s="69"/>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row>
    <row r="40" spans="2:31" ht="15" hidden="1" customHeight="1" x14ac:dyDescent="0.25">
      <c r="B40" s="267" t="s">
        <v>149</v>
      </c>
      <c r="C40" s="267"/>
      <c r="D40" s="267"/>
      <c r="E40" s="267"/>
      <c r="F40" s="266">
        <v>1</v>
      </c>
      <c r="G40" s="266"/>
      <c r="H40" s="266">
        <v>1</v>
      </c>
      <c r="I40" s="266"/>
      <c r="J40" s="266"/>
      <c r="K40" s="266"/>
      <c r="L40" s="266"/>
      <c r="M40" s="266"/>
      <c r="N40" s="266"/>
      <c r="O40" s="266"/>
      <c r="P40" s="266"/>
      <c r="Q40" s="266"/>
      <c r="R40" s="266"/>
      <c r="S40" s="266"/>
      <c r="T40" s="266"/>
      <c r="U40" s="266"/>
      <c r="V40" s="266"/>
      <c r="W40" s="266"/>
      <c r="X40" s="266"/>
      <c r="Y40" s="266"/>
      <c r="Z40" s="266"/>
      <c r="AA40" s="266"/>
      <c r="AB40" s="266"/>
      <c r="AC40" s="266"/>
      <c r="AD40" s="67"/>
      <c r="AE40" s="67"/>
    </row>
    <row r="41" spans="2:31" ht="15" hidden="1" customHeight="1" x14ac:dyDescent="0.25">
      <c r="B41" s="267" t="s">
        <v>150</v>
      </c>
      <c r="C41" s="267"/>
      <c r="D41" s="267"/>
      <c r="E41" s="267"/>
      <c r="F41" s="268">
        <v>1</v>
      </c>
      <c r="G41" s="268"/>
      <c r="H41" s="268">
        <v>1</v>
      </c>
      <c r="I41" s="268"/>
      <c r="J41" s="268"/>
      <c r="K41" s="268"/>
      <c r="L41" s="268"/>
      <c r="M41" s="268"/>
      <c r="N41" s="268"/>
      <c r="O41" s="268"/>
      <c r="P41" s="268"/>
      <c r="Q41" s="268"/>
      <c r="R41" s="268"/>
      <c r="S41" s="268"/>
      <c r="T41" s="268"/>
      <c r="U41" s="268"/>
      <c r="V41" s="268"/>
      <c r="W41" s="268"/>
      <c r="X41" s="268"/>
      <c r="Y41" s="268"/>
      <c r="Z41" s="268"/>
      <c r="AA41" s="268"/>
      <c r="AB41" s="268"/>
      <c r="AC41" s="268"/>
      <c r="AD41" s="67"/>
      <c r="AE41" s="67"/>
    </row>
    <row r="42" spans="2:31" ht="15" hidden="1" customHeight="1" x14ac:dyDescent="0.25">
      <c r="B42" s="231" t="s">
        <v>123</v>
      </c>
      <c r="C42" s="232"/>
      <c r="D42" s="232"/>
      <c r="E42" s="233"/>
      <c r="F42" s="234">
        <f>IFERROR(F41/F40,0)</f>
        <v>1</v>
      </c>
      <c r="G42" s="235"/>
      <c r="H42" s="234">
        <f>IFERROR(H41/H40,0)</f>
        <v>1</v>
      </c>
      <c r="I42" s="235"/>
      <c r="J42" s="234">
        <f>IFERROR(J41/J40,0)</f>
        <v>0</v>
      </c>
      <c r="K42" s="235"/>
      <c r="L42" s="234">
        <f>IFERROR(L41/L40,0)</f>
        <v>0</v>
      </c>
      <c r="M42" s="235"/>
      <c r="N42" s="234">
        <f>IFERROR(N41/N40,0)</f>
        <v>0</v>
      </c>
      <c r="O42" s="235"/>
      <c r="P42" s="234">
        <f>IFERROR(P41/P40,0)</f>
        <v>0</v>
      </c>
      <c r="Q42" s="235"/>
      <c r="R42" s="234">
        <f>IFERROR(R41/R40,0)</f>
        <v>0</v>
      </c>
      <c r="S42" s="235"/>
      <c r="T42" s="234">
        <f>IFERROR(T41/T40,0)</f>
        <v>0</v>
      </c>
      <c r="U42" s="235"/>
      <c r="V42" s="234">
        <f>IFERROR(V41/V40,0)</f>
        <v>0</v>
      </c>
      <c r="W42" s="235"/>
      <c r="X42" s="234">
        <f>IFERROR(X41/X40,0)</f>
        <v>0</v>
      </c>
      <c r="Y42" s="235"/>
      <c r="Z42" s="234">
        <f>IFERROR(Z41/Z40,0)</f>
        <v>0</v>
      </c>
      <c r="AA42" s="235"/>
      <c r="AB42" s="234">
        <f>IFERROR(AB41/AB40,0)</f>
        <v>0</v>
      </c>
      <c r="AC42" s="235"/>
      <c r="AD42" s="67"/>
      <c r="AE42" s="67"/>
    </row>
    <row r="43" spans="2:31" hidden="1" x14ac:dyDescent="0.25">
      <c r="B43" s="68"/>
      <c r="C43" s="68"/>
      <c r="D43" s="68"/>
      <c r="E43" s="68"/>
      <c r="F43" s="240">
        <f>AVERAGE(F42:K42)</f>
        <v>0.66666666666666663</v>
      </c>
      <c r="G43" s="240"/>
      <c r="H43" s="240"/>
      <c r="I43" s="240"/>
      <c r="J43" s="240"/>
      <c r="K43" s="240"/>
      <c r="L43" s="240">
        <f>AVERAGE(L42:Q42)</f>
        <v>0</v>
      </c>
      <c r="M43" s="240"/>
      <c r="N43" s="240"/>
      <c r="O43" s="240"/>
      <c r="P43" s="240"/>
      <c r="Q43" s="240"/>
      <c r="R43" s="240">
        <f>AVERAGE(R42:W42)</f>
        <v>0</v>
      </c>
      <c r="S43" s="240"/>
      <c r="T43" s="240"/>
      <c r="U43" s="240"/>
      <c r="V43" s="240"/>
      <c r="W43" s="240"/>
      <c r="X43" s="240">
        <f>AVERAGE(X42:AC42)</f>
        <v>0</v>
      </c>
      <c r="Y43" s="240"/>
      <c r="Z43" s="240"/>
      <c r="AA43" s="240"/>
      <c r="AB43" s="240"/>
      <c r="AC43" s="240"/>
      <c r="AD43" s="67"/>
      <c r="AE43" s="67"/>
    </row>
    <row r="44" spans="2:31" hidden="1" x14ac:dyDescent="0.25">
      <c r="B44" s="68"/>
      <c r="C44" s="68"/>
      <c r="D44" s="68"/>
      <c r="E44" s="68"/>
      <c r="F44" s="70"/>
      <c r="G44" s="70"/>
      <c r="H44" s="70"/>
      <c r="I44" s="70"/>
      <c r="J44" s="70"/>
      <c r="K44" s="70"/>
      <c r="L44" s="70"/>
      <c r="M44" s="70"/>
      <c r="N44" s="70"/>
      <c r="O44" s="70"/>
      <c r="P44" s="70"/>
      <c r="Q44" s="70"/>
      <c r="R44" s="70"/>
      <c r="S44" s="70"/>
      <c r="T44" s="70"/>
      <c r="U44" s="70"/>
      <c r="V44" s="70"/>
      <c r="W44" s="70"/>
      <c r="X44" s="70"/>
      <c r="Y44" s="70"/>
      <c r="Z44" s="70"/>
      <c r="AA44" s="70"/>
      <c r="AB44" s="70"/>
      <c r="AC44" s="70"/>
      <c r="AD44" s="67"/>
      <c r="AE44" s="67"/>
    </row>
    <row r="45" spans="2:31" ht="15" hidden="1" customHeight="1" x14ac:dyDescent="0.25">
      <c r="B45" s="267" t="s">
        <v>152</v>
      </c>
      <c r="C45" s="267"/>
      <c r="D45" s="267"/>
      <c r="E45" s="267"/>
      <c r="F45" s="266" t="s">
        <v>77</v>
      </c>
      <c r="G45" s="266"/>
      <c r="H45" s="270">
        <v>14</v>
      </c>
      <c r="I45" s="270"/>
      <c r="J45" s="266"/>
      <c r="K45" s="266"/>
      <c r="L45" s="266"/>
      <c r="M45" s="266"/>
      <c r="N45" s="266"/>
      <c r="O45" s="266"/>
      <c r="P45" s="266"/>
      <c r="Q45" s="266"/>
      <c r="R45" s="266"/>
      <c r="S45" s="266"/>
      <c r="T45" s="266"/>
      <c r="U45" s="266"/>
      <c r="V45" s="266"/>
      <c r="W45" s="266"/>
      <c r="X45" s="266"/>
      <c r="Y45" s="266"/>
      <c r="Z45" s="266"/>
      <c r="AA45" s="266"/>
      <c r="AB45" s="266"/>
      <c r="AC45" s="266"/>
      <c r="AD45" s="67"/>
      <c r="AE45" s="67"/>
    </row>
    <row r="46" spans="2:31" ht="15" hidden="1" customHeight="1" x14ac:dyDescent="0.25">
      <c r="B46" s="267" t="s">
        <v>137</v>
      </c>
      <c r="C46" s="267"/>
      <c r="D46" s="267"/>
      <c r="E46" s="267"/>
      <c r="F46" s="269" t="s">
        <v>77</v>
      </c>
      <c r="G46" s="269"/>
      <c r="H46" s="269">
        <v>14</v>
      </c>
      <c r="I46" s="269"/>
      <c r="J46" s="269">
        <v>14</v>
      </c>
      <c r="K46" s="269"/>
      <c r="L46" s="269">
        <v>14</v>
      </c>
      <c r="M46" s="269"/>
      <c r="N46" s="269">
        <v>14</v>
      </c>
      <c r="O46" s="269"/>
      <c r="P46" s="269">
        <v>14</v>
      </c>
      <c r="Q46" s="269"/>
      <c r="R46" s="269">
        <v>14</v>
      </c>
      <c r="S46" s="269"/>
      <c r="T46" s="269">
        <v>14</v>
      </c>
      <c r="U46" s="269"/>
      <c r="V46" s="269">
        <v>14</v>
      </c>
      <c r="W46" s="269"/>
      <c r="X46" s="269">
        <v>14</v>
      </c>
      <c r="Y46" s="269"/>
      <c r="Z46" s="269">
        <v>14</v>
      </c>
      <c r="AA46" s="269"/>
      <c r="AB46" s="269">
        <v>14</v>
      </c>
      <c r="AC46" s="269"/>
      <c r="AD46" s="67"/>
      <c r="AE46" s="67"/>
    </row>
    <row r="47" spans="2:31" ht="15" hidden="1" customHeight="1" x14ac:dyDescent="0.25">
      <c r="B47" s="231" t="s">
        <v>133</v>
      </c>
      <c r="C47" s="232"/>
      <c r="D47" s="232"/>
      <c r="E47" s="233"/>
      <c r="F47" s="234">
        <f>IFERROR(F46/F45,0)</f>
        <v>0</v>
      </c>
      <c r="G47" s="235"/>
      <c r="H47" s="234">
        <f>IFERROR(H46/H45,0)</f>
        <v>1</v>
      </c>
      <c r="I47" s="235"/>
      <c r="J47" s="234">
        <f>IFERROR(J46/J45,0)</f>
        <v>0</v>
      </c>
      <c r="K47" s="235"/>
      <c r="L47" s="234">
        <f>IFERROR(L46/L45,0)</f>
        <v>0</v>
      </c>
      <c r="M47" s="235"/>
      <c r="N47" s="234">
        <f>IFERROR(N46/N45,0)</f>
        <v>0</v>
      </c>
      <c r="O47" s="235"/>
      <c r="P47" s="234">
        <f>IFERROR(P46/P45,0)</f>
        <v>0</v>
      </c>
      <c r="Q47" s="235"/>
      <c r="R47" s="234">
        <f>IFERROR(R46/R45,0)</f>
        <v>0</v>
      </c>
      <c r="S47" s="235"/>
      <c r="T47" s="234">
        <f>IFERROR(T46/T45,0)</f>
        <v>0</v>
      </c>
      <c r="U47" s="235"/>
      <c r="V47" s="234">
        <f>IFERROR(V46/V45,0)</f>
        <v>0</v>
      </c>
      <c r="W47" s="235"/>
      <c r="X47" s="234">
        <f>IFERROR(X46/X45,0)</f>
        <v>0</v>
      </c>
      <c r="Y47" s="235"/>
      <c r="Z47" s="234">
        <f>IFERROR(Z46/Z45,0)</f>
        <v>0</v>
      </c>
      <c r="AA47" s="235"/>
      <c r="AB47" s="234">
        <f>IFERROR(AB46/AB45,0)</f>
        <v>0</v>
      </c>
      <c r="AC47" s="235"/>
      <c r="AD47" s="67"/>
      <c r="AE47" s="67"/>
    </row>
    <row r="48" spans="2:31" hidden="1" x14ac:dyDescent="0.25">
      <c r="B48" s="68"/>
      <c r="C48" s="68"/>
      <c r="D48" s="68"/>
      <c r="E48" s="68"/>
      <c r="F48" s="240">
        <f>AVERAGE(F47:K47)</f>
        <v>0.33333333333333331</v>
      </c>
      <c r="G48" s="240"/>
      <c r="H48" s="240"/>
      <c r="I48" s="240"/>
      <c r="J48" s="240"/>
      <c r="K48" s="240"/>
      <c r="L48" s="240">
        <f>AVERAGE(L47:Q47)</f>
        <v>0</v>
      </c>
      <c r="M48" s="240"/>
      <c r="N48" s="240"/>
      <c r="O48" s="240"/>
      <c r="P48" s="240"/>
      <c r="Q48" s="240"/>
      <c r="R48" s="240">
        <f>AVERAGE(R47:W47)</f>
        <v>0</v>
      </c>
      <c r="S48" s="240"/>
      <c r="T48" s="240"/>
      <c r="U48" s="240"/>
      <c r="V48" s="240"/>
      <c r="W48" s="240"/>
      <c r="X48" s="240">
        <f>AVERAGE(X47:AC47)</f>
        <v>0</v>
      </c>
      <c r="Y48" s="240"/>
      <c r="Z48" s="240"/>
      <c r="AA48" s="240"/>
      <c r="AB48" s="240"/>
      <c r="AC48" s="240"/>
      <c r="AD48" s="67"/>
      <c r="AE48" s="67"/>
    </row>
    <row r="49" spans="2:31" x14ac:dyDescent="0.25">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7"/>
      <c r="AE49" s="67"/>
    </row>
    <row r="50" spans="2:31" ht="12" customHeight="1" x14ac:dyDescent="0.25">
      <c r="B50" s="243" t="s">
        <v>124</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71"/>
    </row>
    <row r="51" spans="2:31" ht="15" customHeight="1" x14ac:dyDescent="0.25">
      <c r="B51" s="248" t="s">
        <v>19</v>
      </c>
      <c r="C51" s="248"/>
      <c r="D51" s="72" t="s">
        <v>34</v>
      </c>
      <c r="E51" s="72" t="s">
        <v>18</v>
      </c>
      <c r="F51" s="249" t="s">
        <v>35</v>
      </c>
      <c r="G51" s="249"/>
      <c r="H51" s="249"/>
      <c r="I51" s="249"/>
      <c r="J51" s="249"/>
      <c r="K51" s="249"/>
      <c r="L51" s="249"/>
      <c r="M51" s="249"/>
      <c r="N51" s="249"/>
      <c r="O51" s="249"/>
      <c r="P51" s="249"/>
      <c r="Q51" s="249"/>
      <c r="R51" s="249"/>
      <c r="S51" s="249" t="s">
        <v>125</v>
      </c>
      <c r="T51" s="249"/>
      <c r="U51" s="249"/>
      <c r="V51" s="249"/>
      <c r="W51" s="249"/>
      <c r="X51" s="249"/>
      <c r="Y51" s="249"/>
      <c r="Z51" s="249"/>
      <c r="AA51" s="249"/>
      <c r="AB51" s="249"/>
      <c r="AC51" s="249"/>
      <c r="AD51" s="73"/>
    </row>
    <row r="52" spans="2:31" x14ac:dyDescent="0.25">
      <c r="B52" s="188" t="s">
        <v>126</v>
      </c>
      <c r="C52" s="188"/>
      <c r="D52" s="74">
        <f>F38</f>
        <v>0</v>
      </c>
      <c r="E52" s="75">
        <v>0.8</v>
      </c>
      <c r="F52" s="186"/>
      <c r="G52" s="187"/>
      <c r="H52" s="187"/>
      <c r="I52" s="187"/>
      <c r="J52" s="187"/>
      <c r="K52" s="187"/>
      <c r="L52" s="187"/>
      <c r="M52" s="187"/>
      <c r="N52" s="187"/>
      <c r="O52" s="187"/>
      <c r="P52" s="187"/>
      <c r="Q52" s="187"/>
      <c r="R52" s="189"/>
      <c r="S52" s="186"/>
      <c r="T52" s="187"/>
      <c r="U52" s="187"/>
      <c r="V52" s="187"/>
      <c r="W52" s="187"/>
      <c r="X52" s="187"/>
      <c r="Y52" s="187"/>
      <c r="Z52" s="187"/>
      <c r="AA52" s="187"/>
      <c r="AB52" s="187"/>
      <c r="AC52" s="189"/>
    </row>
    <row r="53" spans="2:31" x14ac:dyDescent="0.25">
      <c r="B53" s="188" t="s">
        <v>127</v>
      </c>
      <c r="C53" s="188"/>
      <c r="D53" s="74">
        <f>L38</f>
        <v>0</v>
      </c>
      <c r="E53" s="75">
        <v>0.8</v>
      </c>
      <c r="F53" s="186"/>
      <c r="G53" s="187"/>
      <c r="H53" s="187"/>
      <c r="I53" s="187"/>
      <c r="J53" s="187"/>
      <c r="K53" s="187"/>
      <c r="L53" s="187"/>
      <c r="M53" s="187"/>
      <c r="N53" s="187"/>
      <c r="O53" s="187"/>
      <c r="P53" s="187"/>
      <c r="Q53" s="187"/>
      <c r="R53" s="189"/>
      <c r="S53" s="186"/>
      <c r="T53" s="187"/>
      <c r="U53" s="187"/>
      <c r="V53" s="187"/>
      <c r="W53" s="187"/>
      <c r="X53" s="187"/>
      <c r="Y53" s="187"/>
      <c r="Z53" s="187"/>
      <c r="AA53" s="187"/>
      <c r="AB53" s="187"/>
      <c r="AC53" s="189"/>
    </row>
    <row r="54" spans="2:31" x14ac:dyDescent="0.25">
      <c r="B54" s="188" t="s">
        <v>128</v>
      </c>
      <c r="C54" s="188"/>
      <c r="D54" s="74">
        <f>R38</f>
        <v>0</v>
      </c>
      <c r="E54" s="75">
        <v>0.8</v>
      </c>
      <c r="F54" s="186"/>
      <c r="G54" s="187"/>
      <c r="H54" s="187"/>
      <c r="I54" s="187"/>
      <c r="J54" s="187"/>
      <c r="K54" s="187"/>
      <c r="L54" s="187"/>
      <c r="M54" s="187"/>
      <c r="N54" s="187"/>
      <c r="O54" s="187"/>
      <c r="P54" s="187"/>
      <c r="Q54" s="187"/>
      <c r="R54" s="189"/>
      <c r="S54" s="186"/>
      <c r="T54" s="187"/>
      <c r="U54" s="187"/>
      <c r="V54" s="187"/>
      <c r="W54" s="187"/>
      <c r="X54" s="187"/>
      <c r="Y54" s="187"/>
      <c r="Z54" s="187"/>
      <c r="AA54" s="187"/>
      <c r="AB54" s="187"/>
      <c r="AC54" s="189"/>
    </row>
    <row r="55" spans="2:31" x14ac:dyDescent="0.25">
      <c r="B55" s="188" t="s">
        <v>129</v>
      </c>
      <c r="C55" s="188"/>
      <c r="D55" s="74">
        <f>X38</f>
        <v>0</v>
      </c>
      <c r="E55" s="75">
        <v>0.8</v>
      </c>
      <c r="F55" s="186"/>
      <c r="G55" s="187"/>
      <c r="H55" s="187"/>
      <c r="I55" s="187"/>
      <c r="J55" s="187"/>
      <c r="K55" s="187"/>
      <c r="L55" s="187"/>
      <c r="M55" s="187"/>
      <c r="N55" s="187"/>
      <c r="O55" s="187"/>
      <c r="P55" s="187"/>
      <c r="Q55" s="187"/>
      <c r="R55" s="189"/>
      <c r="S55" s="186"/>
      <c r="T55" s="187"/>
      <c r="U55" s="187"/>
      <c r="V55" s="187"/>
      <c r="W55" s="187"/>
      <c r="X55" s="187"/>
      <c r="Y55" s="187"/>
      <c r="Z55" s="187"/>
      <c r="AA55" s="187"/>
      <c r="AB55" s="187"/>
      <c r="AC55" s="189"/>
    </row>
    <row r="56" spans="2:31" x14ac:dyDescent="0.25">
      <c r="B56" s="243" t="s">
        <v>130</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row>
    <row r="57" spans="2:31" ht="138.75" customHeight="1" x14ac:dyDescent="0.25">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row>
    <row r="58" spans="2:31" x14ac:dyDescent="0.25"/>
    <row r="59" spans="2:31" hidden="1" x14ac:dyDescent="0.25">
      <c r="B59" s="243" t="s">
        <v>131</v>
      </c>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row>
    <row r="60" spans="2:31" hidden="1" x14ac:dyDescent="0.25">
      <c r="B60" s="248" t="s">
        <v>19</v>
      </c>
      <c r="C60" s="248"/>
      <c r="D60" s="72" t="s">
        <v>34</v>
      </c>
      <c r="E60" s="72" t="s">
        <v>18</v>
      </c>
      <c r="F60" s="249" t="s">
        <v>35</v>
      </c>
      <c r="G60" s="249"/>
      <c r="H60" s="249"/>
      <c r="I60" s="249"/>
      <c r="J60" s="249"/>
      <c r="K60" s="249"/>
      <c r="L60" s="249"/>
      <c r="M60" s="249"/>
      <c r="N60" s="249"/>
      <c r="O60" s="249"/>
      <c r="P60" s="249"/>
      <c r="Q60" s="249"/>
      <c r="R60" s="249"/>
      <c r="S60" s="249" t="s">
        <v>125</v>
      </c>
      <c r="T60" s="249"/>
      <c r="U60" s="249"/>
      <c r="V60" s="249"/>
      <c r="W60" s="249"/>
      <c r="X60" s="249"/>
      <c r="Y60" s="249"/>
      <c r="Z60" s="249"/>
      <c r="AA60" s="249"/>
      <c r="AB60" s="249"/>
      <c r="AC60" s="249"/>
    </row>
    <row r="61" spans="2:31" hidden="1" x14ac:dyDescent="0.25">
      <c r="B61" s="188" t="s">
        <v>126</v>
      </c>
      <c r="C61" s="188"/>
      <c r="D61" s="74">
        <f>F43</f>
        <v>0.66666666666666663</v>
      </c>
      <c r="E61" s="75">
        <v>0.8</v>
      </c>
      <c r="F61" s="186"/>
      <c r="G61" s="187"/>
      <c r="H61" s="187"/>
      <c r="I61" s="187"/>
      <c r="J61" s="187"/>
      <c r="K61" s="187"/>
      <c r="L61" s="187"/>
      <c r="M61" s="187"/>
      <c r="N61" s="187"/>
      <c r="O61" s="187"/>
      <c r="P61" s="187"/>
      <c r="Q61" s="187"/>
      <c r="R61" s="189"/>
      <c r="S61" s="186"/>
      <c r="T61" s="187"/>
      <c r="U61" s="187"/>
      <c r="V61" s="187"/>
      <c r="W61" s="187"/>
      <c r="X61" s="187"/>
      <c r="Y61" s="187"/>
      <c r="Z61" s="187"/>
      <c r="AA61" s="187"/>
      <c r="AB61" s="187"/>
      <c r="AC61" s="189"/>
    </row>
    <row r="62" spans="2:31" hidden="1" x14ac:dyDescent="0.25">
      <c r="B62" s="188" t="s">
        <v>127</v>
      </c>
      <c r="C62" s="188"/>
      <c r="D62" s="74">
        <f>L43</f>
        <v>0</v>
      </c>
      <c r="E62" s="75">
        <v>0.8</v>
      </c>
      <c r="F62" s="186"/>
      <c r="G62" s="187"/>
      <c r="H62" s="187"/>
      <c r="I62" s="187"/>
      <c r="J62" s="187"/>
      <c r="K62" s="187"/>
      <c r="L62" s="187"/>
      <c r="M62" s="187"/>
      <c r="N62" s="187"/>
      <c r="O62" s="187"/>
      <c r="P62" s="187"/>
      <c r="Q62" s="187"/>
      <c r="R62" s="189"/>
      <c r="S62" s="186"/>
      <c r="T62" s="187"/>
      <c r="U62" s="187"/>
      <c r="V62" s="187"/>
      <c r="W62" s="187"/>
      <c r="X62" s="187"/>
      <c r="Y62" s="187"/>
      <c r="Z62" s="187"/>
      <c r="AA62" s="187"/>
      <c r="AB62" s="187"/>
      <c r="AC62" s="189"/>
    </row>
    <row r="63" spans="2:31" hidden="1" x14ac:dyDescent="0.25">
      <c r="B63" s="188" t="s">
        <v>128</v>
      </c>
      <c r="C63" s="188"/>
      <c r="D63" s="74">
        <f>R43</f>
        <v>0</v>
      </c>
      <c r="E63" s="75">
        <v>0.8</v>
      </c>
      <c r="F63" s="186"/>
      <c r="G63" s="187"/>
      <c r="H63" s="187"/>
      <c r="I63" s="187"/>
      <c r="J63" s="187"/>
      <c r="K63" s="187"/>
      <c r="L63" s="187"/>
      <c r="M63" s="187"/>
      <c r="N63" s="187"/>
      <c r="O63" s="187"/>
      <c r="P63" s="187"/>
      <c r="Q63" s="187"/>
      <c r="R63" s="189"/>
      <c r="S63" s="186"/>
      <c r="T63" s="187"/>
      <c r="U63" s="187"/>
      <c r="V63" s="187"/>
      <c r="W63" s="187"/>
      <c r="X63" s="187"/>
      <c r="Y63" s="187"/>
      <c r="Z63" s="187"/>
      <c r="AA63" s="187"/>
      <c r="AB63" s="187"/>
      <c r="AC63" s="189"/>
    </row>
    <row r="64" spans="2:31" hidden="1" x14ac:dyDescent="0.25">
      <c r="B64" s="188" t="s">
        <v>129</v>
      </c>
      <c r="C64" s="188"/>
      <c r="D64" s="74">
        <f>X43</f>
        <v>0</v>
      </c>
      <c r="E64" s="75">
        <v>0.8</v>
      </c>
      <c r="F64" s="186"/>
      <c r="G64" s="187"/>
      <c r="H64" s="187"/>
      <c r="I64" s="187"/>
      <c r="J64" s="187"/>
      <c r="K64" s="187"/>
      <c r="L64" s="187"/>
      <c r="M64" s="187"/>
      <c r="N64" s="187"/>
      <c r="O64" s="187"/>
      <c r="P64" s="187"/>
      <c r="Q64" s="187"/>
      <c r="R64" s="189"/>
      <c r="S64" s="186"/>
      <c r="T64" s="187"/>
      <c r="U64" s="187"/>
      <c r="V64" s="187"/>
      <c r="W64" s="187"/>
      <c r="X64" s="187"/>
      <c r="Y64" s="187"/>
      <c r="Z64" s="187"/>
      <c r="AA64" s="187"/>
      <c r="AB64" s="187"/>
      <c r="AC64" s="189"/>
    </row>
    <row r="65" spans="2:30" hidden="1" x14ac:dyDescent="0.25">
      <c r="B65" s="243" t="s">
        <v>130</v>
      </c>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row>
    <row r="66" spans="2:30" ht="138.75" hidden="1" customHeight="1" x14ac:dyDescent="0.25">
      <c r="B66" s="244"/>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row>
    <row r="68" spans="2:30" ht="12" hidden="1" customHeight="1" x14ac:dyDescent="0.25">
      <c r="B68" s="243" t="s">
        <v>136</v>
      </c>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71"/>
    </row>
    <row r="69" spans="2:30" ht="15" hidden="1" customHeight="1" x14ac:dyDescent="0.25">
      <c r="B69" s="248" t="s">
        <v>19</v>
      </c>
      <c r="C69" s="248"/>
      <c r="D69" s="72" t="s">
        <v>34</v>
      </c>
      <c r="E69" s="72" t="s">
        <v>18</v>
      </c>
      <c r="F69" s="249" t="s">
        <v>35</v>
      </c>
      <c r="G69" s="249"/>
      <c r="H69" s="249"/>
      <c r="I69" s="249"/>
      <c r="J69" s="249"/>
      <c r="K69" s="249"/>
      <c r="L69" s="249"/>
      <c r="M69" s="249"/>
      <c r="N69" s="249"/>
      <c r="O69" s="249"/>
      <c r="P69" s="249"/>
      <c r="Q69" s="249"/>
      <c r="R69" s="249"/>
      <c r="S69" s="249" t="s">
        <v>125</v>
      </c>
      <c r="T69" s="249"/>
      <c r="U69" s="249"/>
      <c r="V69" s="249"/>
      <c r="W69" s="249"/>
      <c r="X69" s="249"/>
      <c r="Y69" s="249"/>
      <c r="Z69" s="249"/>
      <c r="AA69" s="249"/>
      <c r="AB69" s="249"/>
      <c r="AC69" s="249"/>
      <c r="AD69" s="73"/>
    </row>
    <row r="70" spans="2:30" hidden="1" x14ac:dyDescent="0.25">
      <c r="B70" s="188" t="s">
        <v>126</v>
      </c>
      <c r="C70" s="188"/>
      <c r="D70" s="74">
        <f>F48</f>
        <v>0.33333333333333331</v>
      </c>
      <c r="E70" s="75">
        <v>0.8</v>
      </c>
      <c r="F70" s="186"/>
      <c r="G70" s="187"/>
      <c r="H70" s="187"/>
      <c r="I70" s="187"/>
      <c r="J70" s="187"/>
      <c r="K70" s="187"/>
      <c r="L70" s="187"/>
      <c r="M70" s="187"/>
      <c r="N70" s="187"/>
      <c r="O70" s="187"/>
      <c r="P70" s="187"/>
      <c r="Q70" s="187"/>
      <c r="R70" s="189"/>
      <c r="S70" s="186"/>
      <c r="T70" s="187"/>
      <c r="U70" s="187"/>
      <c r="V70" s="187"/>
      <c r="W70" s="187"/>
      <c r="X70" s="187"/>
      <c r="Y70" s="187"/>
      <c r="Z70" s="187"/>
      <c r="AA70" s="187"/>
      <c r="AB70" s="187"/>
      <c r="AC70" s="189"/>
    </row>
    <row r="71" spans="2:30" hidden="1" x14ac:dyDescent="0.25">
      <c r="B71" s="188" t="s">
        <v>127</v>
      </c>
      <c r="C71" s="188"/>
      <c r="D71" s="74">
        <f>L48</f>
        <v>0</v>
      </c>
      <c r="E71" s="75">
        <v>0.8</v>
      </c>
      <c r="F71" s="186"/>
      <c r="G71" s="187"/>
      <c r="H71" s="187"/>
      <c r="I71" s="187"/>
      <c r="J71" s="187"/>
      <c r="K71" s="187"/>
      <c r="L71" s="187"/>
      <c r="M71" s="187"/>
      <c r="N71" s="187"/>
      <c r="O71" s="187"/>
      <c r="P71" s="187"/>
      <c r="Q71" s="187"/>
      <c r="R71" s="189"/>
      <c r="S71" s="186"/>
      <c r="T71" s="187"/>
      <c r="U71" s="187"/>
      <c r="V71" s="187"/>
      <c r="W71" s="187"/>
      <c r="X71" s="187"/>
      <c r="Y71" s="187"/>
      <c r="Z71" s="187"/>
      <c r="AA71" s="187"/>
      <c r="AB71" s="187"/>
      <c r="AC71" s="189"/>
    </row>
    <row r="72" spans="2:30" hidden="1" x14ac:dyDescent="0.25">
      <c r="B72" s="188" t="s">
        <v>128</v>
      </c>
      <c r="C72" s="188"/>
      <c r="D72" s="74">
        <f>R48</f>
        <v>0</v>
      </c>
      <c r="E72" s="75">
        <v>0.8</v>
      </c>
      <c r="F72" s="186"/>
      <c r="G72" s="187"/>
      <c r="H72" s="187"/>
      <c r="I72" s="187"/>
      <c r="J72" s="187"/>
      <c r="K72" s="187"/>
      <c r="L72" s="187"/>
      <c r="M72" s="187"/>
      <c r="N72" s="187"/>
      <c r="O72" s="187"/>
      <c r="P72" s="187"/>
      <c r="Q72" s="187"/>
      <c r="R72" s="189"/>
      <c r="S72" s="186"/>
      <c r="T72" s="187"/>
      <c r="U72" s="187"/>
      <c r="V72" s="187"/>
      <c r="W72" s="187"/>
      <c r="X72" s="187"/>
      <c r="Y72" s="187"/>
      <c r="Z72" s="187"/>
      <c r="AA72" s="187"/>
      <c r="AB72" s="187"/>
      <c r="AC72" s="189"/>
    </row>
    <row r="73" spans="2:30" hidden="1" x14ac:dyDescent="0.25">
      <c r="B73" s="188" t="s">
        <v>129</v>
      </c>
      <c r="C73" s="188"/>
      <c r="D73" s="74">
        <f>X48</f>
        <v>0</v>
      </c>
      <c r="E73" s="75">
        <v>0.8</v>
      </c>
      <c r="F73" s="186"/>
      <c r="G73" s="187"/>
      <c r="H73" s="187"/>
      <c r="I73" s="187"/>
      <c r="J73" s="187"/>
      <c r="K73" s="187"/>
      <c r="L73" s="187"/>
      <c r="M73" s="187"/>
      <c r="N73" s="187"/>
      <c r="O73" s="187"/>
      <c r="P73" s="187"/>
      <c r="Q73" s="187"/>
      <c r="R73" s="189"/>
      <c r="S73" s="186"/>
      <c r="T73" s="187"/>
      <c r="U73" s="187"/>
      <c r="V73" s="187"/>
      <c r="W73" s="187"/>
      <c r="X73" s="187"/>
      <c r="Y73" s="187"/>
      <c r="Z73" s="187"/>
      <c r="AA73" s="187"/>
      <c r="AB73" s="187"/>
      <c r="AC73" s="189"/>
    </row>
    <row r="74" spans="2:30" hidden="1" x14ac:dyDescent="0.25">
      <c r="B74" s="243" t="s">
        <v>130</v>
      </c>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row>
    <row r="75" spans="2:30" ht="138.75" hidden="1" customHeight="1" x14ac:dyDescent="0.25">
      <c r="B75" s="244"/>
      <c r="C75" s="244"/>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row>
    <row r="76" spans="2:30" x14ac:dyDescent="0.25"/>
    <row r="77" spans="2:30" x14ac:dyDescent="0.25">
      <c r="D77" s="50" t="s">
        <v>497</v>
      </c>
      <c r="E77" s="76">
        <f>SUM(F35,H35,J35,L35,N35,P35,R35,T35,V35,X35,Z35,AB35)</f>
        <v>12</v>
      </c>
      <c r="G77" s="49">
        <f>SUM(F34:AC34)</f>
        <v>30</v>
      </c>
      <c r="J77" s="49">
        <f>SUM(F36:AC36)</f>
        <v>0</v>
      </c>
    </row>
    <row r="78" spans="2:30" x14ac:dyDescent="0.25">
      <c r="D78" s="50" t="s">
        <v>498</v>
      </c>
      <c r="E78" s="76">
        <f>SUM(G35,I35,K35,M35,O35,Q35,S35,U35,W35,Y35,AA35,AC35)</f>
        <v>18</v>
      </c>
    </row>
    <row r="79" spans="2:30" x14ac:dyDescent="0.25">
      <c r="H79" s="49">
        <f>+J77/G77</f>
        <v>0</v>
      </c>
    </row>
    <row r="80" spans="2:3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sheetData>
  <mergeCells count="223">
    <mergeCell ref="B73:C73"/>
    <mergeCell ref="F73:R73"/>
    <mergeCell ref="S73:AC73"/>
    <mergeCell ref="B74:AC74"/>
    <mergeCell ref="B75:AC75"/>
    <mergeCell ref="B71:C71"/>
    <mergeCell ref="F71:R71"/>
    <mergeCell ref="S71:AC71"/>
    <mergeCell ref="B72:C72"/>
    <mergeCell ref="F72:R72"/>
    <mergeCell ref="S72:AC72"/>
    <mergeCell ref="B69:C69"/>
    <mergeCell ref="F69:R69"/>
    <mergeCell ref="S69:AC69"/>
    <mergeCell ref="B70:C70"/>
    <mergeCell ref="F70:R70"/>
    <mergeCell ref="S70:AC70"/>
    <mergeCell ref="AB47:AC47"/>
    <mergeCell ref="F48:K48"/>
    <mergeCell ref="L48:Q48"/>
    <mergeCell ref="R48:W48"/>
    <mergeCell ref="X48:AC48"/>
    <mergeCell ref="B68:AC68"/>
    <mergeCell ref="P47:Q47"/>
    <mergeCell ref="R47:S47"/>
    <mergeCell ref="T47:U47"/>
    <mergeCell ref="V47:W47"/>
    <mergeCell ref="X47:Y47"/>
    <mergeCell ref="Z47:AA47"/>
    <mergeCell ref="B47:E47"/>
    <mergeCell ref="F47:G47"/>
    <mergeCell ref="H47:I47"/>
    <mergeCell ref="J47:K47"/>
    <mergeCell ref="L47:M47"/>
    <mergeCell ref="N47:O47"/>
    <mergeCell ref="B64:C64"/>
    <mergeCell ref="F64:R64"/>
    <mergeCell ref="S64:AC64"/>
    <mergeCell ref="B65:AC65"/>
    <mergeCell ref="B66:AC66"/>
    <mergeCell ref="B45:E45"/>
    <mergeCell ref="F45:G45"/>
    <mergeCell ref="H45:I45"/>
    <mergeCell ref="J45:K45"/>
    <mergeCell ref="B62:C62"/>
    <mergeCell ref="F62:R62"/>
    <mergeCell ref="S62:AC62"/>
    <mergeCell ref="B63:C63"/>
    <mergeCell ref="F63:R63"/>
    <mergeCell ref="S63:AC63"/>
    <mergeCell ref="B60:C60"/>
    <mergeCell ref="F60:R60"/>
    <mergeCell ref="S60:AC60"/>
    <mergeCell ref="B61:C61"/>
    <mergeCell ref="F61:R61"/>
    <mergeCell ref="S61:AC61"/>
    <mergeCell ref="B55:C55"/>
    <mergeCell ref="F55:R55"/>
    <mergeCell ref="S55:AC55"/>
    <mergeCell ref="B56:AC56"/>
    <mergeCell ref="B57:AC57"/>
    <mergeCell ref="B59:AC59"/>
    <mergeCell ref="B53:C53"/>
    <mergeCell ref="F53:R53"/>
    <mergeCell ref="S53:AC53"/>
    <mergeCell ref="B54:C54"/>
    <mergeCell ref="F54:R54"/>
    <mergeCell ref="S54:AC54"/>
    <mergeCell ref="B52:C52"/>
    <mergeCell ref="F52:R52"/>
    <mergeCell ref="S52:AC52"/>
    <mergeCell ref="Z42:AA42"/>
    <mergeCell ref="AB42:AC42"/>
    <mergeCell ref="F43:K43"/>
    <mergeCell ref="L43:Q43"/>
    <mergeCell ref="R43:W43"/>
    <mergeCell ref="X43:AC43"/>
    <mergeCell ref="N42:O42"/>
    <mergeCell ref="P42:Q42"/>
    <mergeCell ref="R42:S42"/>
    <mergeCell ref="T42:U42"/>
    <mergeCell ref="V42:W42"/>
    <mergeCell ref="X42:Y42"/>
    <mergeCell ref="B46:E46"/>
    <mergeCell ref="F46:G46"/>
    <mergeCell ref="H46:I46"/>
    <mergeCell ref="J46:K46"/>
    <mergeCell ref="L46:M46"/>
    <mergeCell ref="N46:O46"/>
    <mergeCell ref="P46:Q46"/>
    <mergeCell ref="L45:M45"/>
    <mergeCell ref="N45:O45"/>
    <mergeCell ref="B42:E42"/>
    <mergeCell ref="F42:G42"/>
    <mergeCell ref="H42:I42"/>
    <mergeCell ref="J42:K42"/>
    <mergeCell ref="L42:M42"/>
    <mergeCell ref="B50:AC50"/>
    <mergeCell ref="B51:C51"/>
    <mergeCell ref="F51:R51"/>
    <mergeCell ref="S51:AC51"/>
    <mergeCell ref="P45:Q45"/>
    <mergeCell ref="R46:S46"/>
    <mergeCell ref="T46:U46"/>
    <mergeCell ref="V46:W46"/>
    <mergeCell ref="X46:Y46"/>
    <mergeCell ref="Z46:AA46"/>
    <mergeCell ref="AB46:AC46"/>
    <mergeCell ref="X45:Y45"/>
    <mergeCell ref="Z45:AA45"/>
    <mergeCell ref="AB45:AC45"/>
    <mergeCell ref="R45:S45"/>
    <mergeCell ref="T45:U45"/>
    <mergeCell ref="V45:W45"/>
    <mergeCell ref="Z40:AA40"/>
    <mergeCell ref="AB40:AC40"/>
    <mergeCell ref="B41:E41"/>
    <mergeCell ref="F41:G41"/>
    <mergeCell ref="H41:I41"/>
    <mergeCell ref="J41:K41"/>
    <mergeCell ref="L41:M41"/>
    <mergeCell ref="N41:O41"/>
    <mergeCell ref="P41:Q41"/>
    <mergeCell ref="R41:S41"/>
    <mergeCell ref="N40:O40"/>
    <mergeCell ref="P40:Q40"/>
    <mergeCell ref="R40:S40"/>
    <mergeCell ref="T40:U40"/>
    <mergeCell ref="V40:W40"/>
    <mergeCell ref="X40:Y40"/>
    <mergeCell ref="T41:U41"/>
    <mergeCell ref="V41:W41"/>
    <mergeCell ref="X41:Y41"/>
    <mergeCell ref="Z41:AA41"/>
    <mergeCell ref="AB41:AC41"/>
    <mergeCell ref="B40:E40"/>
    <mergeCell ref="F40:G40"/>
    <mergeCell ref="H40:I40"/>
    <mergeCell ref="J40:K40"/>
    <mergeCell ref="L40:M40"/>
    <mergeCell ref="P37:Q37"/>
    <mergeCell ref="R37:S37"/>
    <mergeCell ref="T37:U37"/>
    <mergeCell ref="V37:W37"/>
    <mergeCell ref="B37:E37"/>
    <mergeCell ref="F37:G37"/>
    <mergeCell ref="H37:I37"/>
    <mergeCell ref="J37:K37"/>
    <mergeCell ref="L37:M37"/>
    <mergeCell ref="N37:O37"/>
    <mergeCell ref="AB37:AC37"/>
    <mergeCell ref="F38:K38"/>
    <mergeCell ref="L38:Q38"/>
    <mergeCell ref="R38:W38"/>
    <mergeCell ref="X38:AC38"/>
    <mergeCell ref="X37:Y37"/>
    <mergeCell ref="Z37:AA37"/>
    <mergeCell ref="AB34:AC34"/>
    <mergeCell ref="B36:E36"/>
    <mergeCell ref="F36:G36"/>
    <mergeCell ref="H36:I36"/>
    <mergeCell ref="J36:K36"/>
    <mergeCell ref="L36:M36"/>
    <mergeCell ref="N36:O36"/>
    <mergeCell ref="P36:Q36"/>
    <mergeCell ref="R36:S36"/>
    <mergeCell ref="T36:U36"/>
    <mergeCell ref="P34:Q34"/>
    <mergeCell ref="R34:S34"/>
    <mergeCell ref="T34:U34"/>
    <mergeCell ref="V34:W34"/>
    <mergeCell ref="X34:Y34"/>
    <mergeCell ref="Z34:AA34"/>
    <mergeCell ref="V36:W36"/>
    <mergeCell ref="X36:Y36"/>
    <mergeCell ref="Z36:AA36"/>
    <mergeCell ref="AB36:AC36"/>
    <mergeCell ref="B34:E34"/>
    <mergeCell ref="F34:G34"/>
    <mergeCell ref="H34:I34"/>
    <mergeCell ref="J34:K34"/>
    <mergeCell ref="L34:M34"/>
    <mergeCell ref="N34:O34"/>
    <mergeCell ref="S16:X16"/>
    <mergeCell ref="B18:B20"/>
    <mergeCell ref="C18:C20"/>
    <mergeCell ref="D18:D20"/>
    <mergeCell ref="E18:E20"/>
    <mergeCell ref="F18:AC18"/>
    <mergeCell ref="F19:G19"/>
    <mergeCell ref="H19:I19"/>
    <mergeCell ref="J19:K19"/>
    <mergeCell ref="X19:Y19"/>
    <mergeCell ref="Z19:AA19"/>
    <mergeCell ref="AB19:AC19"/>
    <mergeCell ref="P19:Q19"/>
    <mergeCell ref="R19:S19"/>
    <mergeCell ref="T19:U19"/>
    <mergeCell ref="V19:W19"/>
    <mergeCell ref="B21:B33"/>
    <mergeCell ref="B2:AC2"/>
    <mergeCell ref="B3:D3"/>
    <mergeCell ref="E3:S3"/>
    <mergeCell ref="T3:AC3"/>
    <mergeCell ref="B5:C5"/>
    <mergeCell ref="D5:G5"/>
    <mergeCell ref="H5:I5"/>
    <mergeCell ref="N5:O5"/>
    <mergeCell ref="D13:R13"/>
    <mergeCell ref="S13:X13"/>
    <mergeCell ref="D14:R14"/>
    <mergeCell ref="S14:X14"/>
    <mergeCell ref="D15:R15"/>
    <mergeCell ref="S15:X15"/>
    <mergeCell ref="B7:C7"/>
    <mergeCell ref="D7:X7"/>
    <mergeCell ref="B9:C9"/>
    <mergeCell ref="D9:X9"/>
    <mergeCell ref="B11:C11"/>
    <mergeCell ref="D11:X11"/>
    <mergeCell ref="L19:M19"/>
    <mergeCell ref="N19:O19"/>
    <mergeCell ref="D16:R16"/>
  </mergeCells>
  <conditionalFormatting sqref="F38:AC38">
    <cfRule type="cellIs" dxfId="142" priority="117" operator="between">
      <formula>0</formula>
      <formula>0.79</formula>
    </cfRule>
    <cfRule type="cellIs" dxfId="141" priority="118" operator="between">
      <formula>0.8</formula>
      <formula>1</formula>
    </cfRule>
  </conditionalFormatting>
  <conditionalFormatting sqref="D52:D55">
    <cfRule type="cellIs" dxfId="140" priority="115" operator="between">
      <formula>0.79</formula>
      <formula>0</formula>
    </cfRule>
    <cfRule type="cellIs" dxfId="139" priority="116" operator="between">
      <formula>0.8</formula>
      <formula>1</formula>
    </cfRule>
  </conditionalFormatting>
  <conditionalFormatting sqref="G21 M21 I23 O23 I25:I33 O25:O33 Q23:Q33 S23:S33 U23:U33 W23:W33 Y23:Y33 AA23:AA33 AC23:AC33 M23:M33 G23:G33 K23:K33">
    <cfRule type="cellIs" dxfId="138" priority="114" operator="equal">
      <formula>1</formula>
    </cfRule>
  </conditionalFormatting>
  <conditionalFormatting sqref="F21 L21 H32:H33 N32:N33 H23:H30 N23:N30 P23:P33 R23:R33 T23:T33 V23:V33 X23:X33 Z23:Z33 AB23:AB33 J23:J33 L23:L33 F23:F33">
    <cfRule type="cellIs" dxfId="137" priority="113" operator="equal">
      <formula>1</formula>
    </cfRule>
  </conditionalFormatting>
  <conditionalFormatting sqref="D61:D64">
    <cfRule type="cellIs" dxfId="136" priority="106" operator="between">
      <formula>0.79</formula>
      <formula>0</formula>
    </cfRule>
    <cfRule type="cellIs" dxfId="135" priority="107" operator="between">
      <formula>0.8</formula>
      <formula>1</formula>
    </cfRule>
  </conditionalFormatting>
  <conditionalFormatting sqref="F42:AC43">
    <cfRule type="cellIs" dxfId="134" priority="104" operator="between">
      <formula>0</formula>
      <formula>0.79</formula>
    </cfRule>
    <cfRule type="cellIs" dxfId="133" priority="105" operator="between">
      <formula>0.8</formula>
      <formula>1</formula>
    </cfRule>
  </conditionalFormatting>
  <conditionalFormatting sqref="F48:AC48">
    <cfRule type="cellIs" dxfId="132" priority="98" operator="between">
      <formula>0</formula>
      <formula>0.79</formula>
    </cfRule>
    <cfRule type="cellIs" dxfId="131" priority="99" operator="between">
      <formula>0.8</formula>
      <formula>1</formula>
    </cfRule>
  </conditionalFormatting>
  <conditionalFormatting sqref="D70:D73">
    <cfRule type="cellIs" dxfId="130" priority="96" operator="between">
      <formula>0.79</formula>
      <formula>0</formula>
    </cfRule>
    <cfRule type="cellIs" dxfId="129" priority="97" operator="between">
      <formula>0.8</formula>
      <formula>1</formula>
    </cfRule>
  </conditionalFormatting>
  <conditionalFormatting sqref="I24">
    <cfRule type="cellIs" dxfId="128" priority="83" operator="equal">
      <formula>1</formula>
    </cfRule>
  </conditionalFormatting>
  <conditionalFormatting sqref="F37:AC37">
    <cfRule type="cellIs" dxfId="127" priority="92" operator="between">
      <formula>0</formula>
      <formula>0.79</formula>
    </cfRule>
    <cfRule type="cellIs" dxfId="126" priority="93" operator="between">
      <formula>0.8</formula>
      <formula>1</formula>
    </cfRule>
  </conditionalFormatting>
  <conditionalFormatting sqref="F47:AC47">
    <cfRule type="cellIs" dxfId="125" priority="90" operator="between">
      <formula>0</formula>
      <formula>0.79</formula>
    </cfRule>
    <cfRule type="cellIs" dxfId="124" priority="91" operator="between">
      <formula>0.8</formula>
      <formula>1</formula>
    </cfRule>
  </conditionalFormatting>
  <conditionalFormatting sqref="H31">
    <cfRule type="cellIs" dxfId="123" priority="89" operator="equal">
      <formula>1</formula>
    </cfRule>
  </conditionalFormatting>
  <conditionalFormatting sqref="H31">
    <cfRule type="cellIs" dxfId="122" priority="88" operator="equal">
      <formula>1</formula>
    </cfRule>
  </conditionalFormatting>
  <conditionalFormatting sqref="H21">
    <cfRule type="cellIs" dxfId="121" priority="81" operator="equal">
      <formula>1</formula>
    </cfRule>
  </conditionalFormatting>
  <conditionalFormatting sqref="J21">
    <cfRule type="cellIs" dxfId="120" priority="80" operator="equal">
      <formula>1</formula>
    </cfRule>
  </conditionalFormatting>
  <conditionalFormatting sqref="I21">
    <cfRule type="cellIs" dxfId="119" priority="77" operator="equal">
      <formula>1</formula>
    </cfRule>
  </conditionalFormatting>
  <conditionalFormatting sqref="K21">
    <cfRule type="cellIs" dxfId="118" priority="73" operator="equal">
      <formula>1</formula>
    </cfRule>
  </conditionalFormatting>
  <conditionalFormatting sqref="O24">
    <cfRule type="cellIs" dxfId="117" priority="57" operator="equal">
      <formula>1</formula>
    </cfRule>
  </conditionalFormatting>
  <conditionalFormatting sqref="N31">
    <cfRule type="cellIs" dxfId="116" priority="61" operator="equal">
      <formula>1</formula>
    </cfRule>
  </conditionalFormatting>
  <conditionalFormatting sqref="N31">
    <cfRule type="cellIs" dxfId="115" priority="60" operator="equal">
      <formula>1</formula>
    </cfRule>
  </conditionalFormatting>
  <conditionalFormatting sqref="N21">
    <cfRule type="cellIs" dxfId="114" priority="56" operator="equal">
      <formula>1</formula>
    </cfRule>
  </conditionalFormatting>
  <conditionalFormatting sqref="O21">
    <cfRule type="cellIs" dxfId="113" priority="54" operator="equal">
      <formula>1</formula>
    </cfRule>
  </conditionalFormatting>
  <conditionalFormatting sqref="H22">
    <cfRule type="cellIs" dxfId="112" priority="20" operator="equal">
      <formula>1</formula>
    </cfRule>
  </conditionalFormatting>
  <conditionalFormatting sqref="I22">
    <cfRule type="cellIs" dxfId="111" priority="18" operator="equal">
      <formula>1</formula>
    </cfRule>
  </conditionalFormatting>
  <conditionalFormatting sqref="F22 L22">
    <cfRule type="cellIs" dxfId="110" priority="21" operator="equal">
      <formula>1</formula>
    </cfRule>
  </conditionalFormatting>
  <conditionalFormatting sqref="P21 R21 T21 V21 X21 Z21 AB21">
    <cfRule type="cellIs" dxfId="109" priority="42" operator="equal">
      <formula>1</formula>
    </cfRule>
  </conditionalFormatting>
  <conditionalFormatting sqref="Q21 S21 U21 W21 Y21 AA21 AC21">
    <cfRule type="cellIs" dxfId="108" priority="41" operator="equal">
      <formula>1</formula>
    </cfRule>
  </conditionalFormatting>
  <conditionalFormatting sqref="K22">
    <cfRule type="cellIs" dxfId="107" priority="17" operator="equal">
      <formula>1</formula>
    </cfRule>
  </conditionalFormatting>
  <conditionalFormatting sqref="N22">
    <cfRule type="cellIs" dxfId="106" priority="16" operator="equal">
      <formula>1</formula>
    </cfRule>
  </conditionalFormatting>
  <conditionalFormatting sqref="Q22 S22 U22 W22 Y22 AA22 AC22">
    <cfRule type="cellIs" dxfId="105" priority="13" operator="equal">
      <formula>1</formula>
    </cfRule>
  </conditionalFormatting>
  <conditionalFormatting sqref="G22 M22">
    <cfRule type="cellIs" dxfId="104" priority="22" operator="equal">
      <formula>1</formula>
    </cfRule>
  </conditionalFormatting>
  <conditionalFormatting sqref="P22 R22 T22 V22 X22 Z22 AB22">
    <cfRule type="cellIs" dxfId="103" priority="14" operator="equal">
      <formula>1</formula>
    </cfRule>
  </conditionalFormatting>
  <conditionalFormatting sqref="J22">
    <cfRule type="cellIs" dxfId="102" priority="19" operator="equal">
      <formula>1</formula>
    </cfRule>
  </conditionalFormatting>
  <conditionalFormatting sqref="O22">
    <cfRule type="cellIs" dxfId="101" priority="15" operator="equal">
      <formula>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2">
              <controlPr defaultSize="0" autoFill="0" autoLine="0" autoPict="0">
                <anchor moveWithCells="1">
                  <from>
                    <xdr:col>2</xdr:col>
                    <xdr:colOff>2667000</xdr:colOff>
                    <xdr:row>4</xdr:row>
                    <xdr:rowOff>0</xdr:rowOff>
                  </from>
                  <to>
                    <xdr:col>2</xdr:col>
                    <xdr:colOff>2990850</xdr:colOff>
                    <xdr:row>6</xdr:row>
                    <xdr:rowOff>9525</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2</xdr:col>
                    <xdr:colOff>1743075</xdr:colOff>
                    <xdr:row>4</xdr:row>
                    <xdr:rowOff>0</xdr:rowOff>
                  </from>
                  <to>
                    <xdr:col>2</xdr:col>
                    <xdr:colOff>2066925</xdr:colOff>
                    <xdr:row>6</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1212BC07271DE1468188406F0DF958E4" ma:contentTypeVersion="13" ma:contentTypeDescription="Crear nuevo documento." ma:contentTypeScope="" ma:versionID="75d72c34ce450bf89927ed3d0f79c638">
  <xsd:schema xmlns:xsd="http://www.w3.org/2001/XMLSchema" xmlns:xs="http://www.w3.org/2001/XMLSchema" xmlns:p="http://schemas.microsoft.com/office/2006/metadata/properties" xmlns:ns2="a4ebc8de-b2eb-4f03-8127-a94208132c4c" xmlns:ns3="d62db20d-066a-4b2d-a0a7-0deeb22b0fcf" targetNamespace="http://schemas.microsoft.com/office/2006/metadata/properties" ma:root="true" ma:fieldsID="3c1ec2a8342d51bd328c780b9737b2c3" ns2:_="" ns3:_="">
    <xsd:import namespace="a4ebc8de-b2eb-4f03-8127-a94208132c4c"/>
    <xsd:import namespace="d62db20d-066a-4b2d-a0a7-0deeb22b0fc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bc8de-b2eb-4f03-8127-a94208132c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2db20d-066a-4b2d-a0a7-0deeb22b0fc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4ebc8de-b2eb-4f03-8127-a94208132c4c">XTCA7PQ7U2YR-1702524405-4099</_dlc_DocId>
    <_dlc_DocIdUrl xmlns="a4ebc8de-b2eb-4f03-8127-a94208132c4c">
      <Url>https://adrgov.sharepoint.com/ADR/SG/DTH/_layouts/15/DocIdRedir.aspx?ID=XTCA7PQ7U2YR-1702524405-4099</Url>
      <Description>XTCA7PQ7U2YR-1702524405-4099</Description>
    </_dlc_DocIdUrl>
  </documentManagement>
</p:properties>
</file>

<file path=customXml/itemProps1.xml><?xml version="1.0" encoding="utf-8"?>
<ds:datastoreItem xmlns:ds="http://schemas.openxmlformats.org/officeDocument/2006/customXml" ds:itemID="{1FEC25E9-0287-4298-B883-C6DC2743914B}">
  <ds:schemaRefs>
    <ds:schemaRef ds:uri="http://schemas.microsoft.com/sharepoint/v3/contenttype/forms"/>
  </ds:schemaRefs>
</ds:datastoreItem>
</file>

<file path=customXml/itemProps2.xml><?xml version="1.0" encoding="utf-8"?>
<ds:datastoreItem xmlns:ds="http://schemas.openxmlformats.org/officeDocument/2006/customXml" ds:itemID="{2C983BB4-CFAB-44E8-943A-26560CD85A58}">
  <ds:schemaRefs>
    <ds:schemaRef ds:uri="http://schemas.microsoft.com/sharepoint/events"/>
  </ds:schemaRefs>
</ds:datastoreItem>
</file>

<file path=customXml/itemProps3.xml><?xml version="1.0" encoding="utf-8"?>
<ds:datastoreItem xmlns:ds="http://schemas.openxmlformats.org/officeDocument/2006/customXml" ds:itemID="{EDF93079-9133-4DA3-8BDF-B4FB04D786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bc8de-b2eb-4f03-8127-a94208132c4c"/>
    <ds:schemaRef ds:uri="d62db20d-066a-4b2d-a0a7-0deeb22b0f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DA4E528-EED7-44B1-A8A0-1E9B0D5ED867}">
  <ds:schemaRefs>
    <ds:schemaRef ds:uri="http://schemas.openxmlformats.org/package/2006/metadata/core-properties"/>
    <ds:schemaRef ds:uri="d62db20d-066a-4b2d-a0a7-0deeb22b0fcf"/>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a4ebc8de-b2eb-4f03-8127-a94208132c4c"/>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Actividades SST</vt:lpstr>
      <vt:lpstr>H&amp;S</vt:lpstr>
      <vt:lpstr>Inspecciones</vt:lpstr>
      <vt:lpstr>Seguridad vial</vt:lpstr>
      <vt:lpstr>PESV</vt:lpstr>
      <vt:lpstr>COPASST </vt:lpstr>
      <vt:lpstr>CCL</vt:lpstr>
      <vt:lpstr>Psicosocial</vt:lpstr>
      <vt:lpstr>Emergencias </vt:lpstr>
      <vt:lpstr>Osteomuscular</vt:lpstr>
      <vt:lpstr>MP - MT</vt:lpstr>
      <vt:lpstr>Capac y Sensi</vt:lpstr>
      <vt:lpstr>Cumplimiento</vt:lpstr>
      <vt:lpstr>Hoja1</vt:lpstr>
      <vt:lpstr>'Seguridad vial'!Área_de_impresión</vt:lpstr>
      <vt:lpstr>'Seguridad vial'!Títulos_a_imprimir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Manuel_Parga</dc:creator>
  <cp:lastModifiedBy>Alejandra Gomez</cp:lastModifiedBy>
  <cp:lastPrinted>2022-01-22T17:11:25Z</cp:lastPrinted>
  <dcterms:created xsi:type="dcterms:W3CDTF">2013-01-23T13:05:58Z</dcterms:created>
  <dcterms:modified xsi:type="dcterms:W3CDTF">2022-01-23T23:08:12Z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0x0101001212BC07271DE1468188406F0DF958E4</vt:lpwstr>
  </property>
  <property fmtid="{D5CDD505-2E9C-101B-9397-08002B2CF9AE}" pid="3" name="_dlc_DocIdItemGuid">
    <vt:lpwstr>811ad3fc-e577-4566-9044-f37e2bce1f84</vt:lpwstr>
  </property>
</Properties>
</file>